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/>
  <bookViews>
    <workbookView xWindow="0" yWindow="0" windowWidth="20730" windowHeight="10785" tabRatio="914" firstSheet="5" activeTab="13"/>
  </bookViews>
  <sheets>
    <sheet name="1° Passo" sheetId="56" r:id="rId1"/>
    <sheet name="2° Passo" sheetId="58" r:id="rId2"/>
    <sheet name="3° Passo" sheetId="57" r:id="rId3"/>
    <sheet name="4° Passo" sheetId="59" r:id="rId4"/>
    <sheet name="5° Passo" sheetId="60" r:id="rId5"/>
    <sheet name="Controle de Contatos" sheetId="61" r:id="rId6"/>
    <sheet name="Rel. por Andamento" sheetId="64" r:id="rId7"/>
    <sheet name="Metas Por Vendedor" sheetId="63" r:id="rId8"/>
    <sheet name="Definição Metas Globais" sheetId="62" r:id="rId9"/>
    <sheet name="Rel. Passo 1°" sheetId="65" r:id="rId10"/>
    <sheet name="Rel. Passo 3°" sheetId="66" r:id="rId11"/>
    <sheet name="R$ por Vendedor" sheetId="67" r:id="rId12"/>
    <sheet name="Fechamento por Cliente" sheetId="68" r:id="rId13"/>
    <sheet name="Rel_Ano" sheetId="69" r:id="rId14"/>
    <sheet name="Rel_Mes" sheetId="70" r:id="rId15"/>
    <sheet name="Aux" sheetId="72" state="hidden" r:id="rId16"/>
    <sheet name="Desemp. Vendedor" sheetId="71" r:id="rId17"/>
    <sheet name="Dash_Perfil" sheetId="55" r:id="rId18"/>
  </sheets>
  <definedNames>
    <definedName name="_xlnm._FilterDatabase" localSheetId="3" hidden="1">'4° Passo'!$D$4:$M$4</definedName>
    <definedName name="_xlnm._FilterDatabase" localSheetId="4" hidden="1">'5° Passo'!$D$4:$G$4</definedName>
    <definedName name="_xlnm._FilterDatabase" localSheetId="5" hidden="1">'Controle de Contatos'!$D$4:$P$4</definedName>
    <definedName name="_xlnm._FilterDatabase" localSheetId="8" hidden="1">'Definição Metas Globais'!$C$4:$C$5</definedName>
    <definedName name="_xlnm._FilterDatabase" localSheetId="9" hidden="1">'Rel. Passo 1°'!$D$4:$F$4</definedName>
    <definedName name="_xlnm._FilterDatabase" localSheetId="10" hidden="1">'Rel. Passo 3°'!$D$6:$I$6</definedName>
    <definedName name="Clientes">OFFSET('4° Passo'!$D$5,,,COUNTA('4° Passo'!$D:$D)-1,1)</definedName>
    <definedName name="ComoConheceu">OFFSET('2° Passo'!$D$5,,,COUNTA('2° Passo'!$D:$D)-1,1)</definedName>
    <definedName name="EtapasFunil">OFFSET('1° Passo'!$D$5,,,COUNTA('1° Passo'!$D:$D)-1,1)</definedName>
    <definedName name="Fatores01">OFFSET('3° Passo'!$D$5,,,COUNTA('3° Passo'!$D:$D)-1,1)</definedName>
    <definedName name="Fatores02">OFFSET('3° Passo'!$G$5,,,COUNTA('3° Passo'!$G:$G)-1,1)</definedName>
    <definedName name="Fatores03">OFFSET('3° Passo'!$J$5,,,COUNTA('3° Passo'!$J:$J)-1,1)</definedName>
    <definedName name="Fatores04">OFFSET('3° Passo'!$M$5,,,COUNTA('3° Passo'!$M:$M)-1,1)</definedName>
    <definedName name="MotivosPerda">OFFSET('2° Passo'!$G$5,,,COUNTA('2° Passo'!$G:$G)-1,1)</definedName>
    <definedName name="Rel_Critério">'3° Passo'!$C$3:$G$3</definedName>
    <definedName name="TextoFatores01">OFFSET('3° Passo'!$D$5,,,COUNTA('3° Passo'!$D$5:$D$12),1)</definedName>
    <definedName name="Textofatores02">OFFSET('3° Passo'!$G$5,,,COUNTA('3° Passo'!$G$5:$G$12),1)</definedName>
    <definedName name="Textofatores03">OFFSET('3° Passo'!$J$5,,,COUNTA('3° Passo'!$J$5:$J$12),1)</definedName>
    <definedName name="textofatores04">OFFSET('3° Passo'!$M$5,,,COUNTA('3° Passo'!$M$5:$M$12),1)</definedName>
    <definedName name="Valoresfatores01">OFFSET('3° Passo'!$O$5,,,COUNTA('3° Passo'!$D$5:$D$12),1)</definedName>
    <definedName name="Valoresfatores02">OFFSET('3° Passo'!$P$5,,,COUNTA('3° Passo'!$G$5:$G$12),1)</definedName>
    <definedName name="Valoresfatores03">OFFSET('3° Passo'!$Q$5,,,COUNTA('3° Passo'!$J$5:$J$12),1)</definedName>
    <definedName name="Valoresfatores04">OFFSET('3° Passo'!$R$5,,,COUNTA('3° Passo'!$M$5:$M$12),1)</definedName>
    <definedName name="ValorNegociado">SUMIF('Controle de Contatos'!$Y$5:$Y$1204,Aux!$D$3,'Controle de Contatos'!$G$5:$G$1204)</definedName>
    <definedName name="ValorNegociadoVend">VLOOKUP('Desemp. Vendedor'!$J$4,'Metas Por Vendedor'!$C$5:$P$54,14,FALSE)</definedName>
    <definedName name="Vendedores">OFFSET('5° Passo'!$D$5,,,COUNTA('5° Passo'!$D:$D)-1,1)</definedName>
  </definedNames>
  <calcPr calcId="125725"/>
  <fileRecoveryPr autoRecover="0"/>
</workbook>
</file>

<file path=xl/calcChain.xml><?xml version="1.0" encoding="utf-8"?>
<calcChain xmlns="http://schemas.openxmlformats.org/spreadsheetml/2006/main">
  <c r="G3" i="57"/>
  <c r="F3"/>
  <c r="E3"/>
  <c r="D3"/>
  <c r="C7" i="66" a="1"/>
  <c r="C7" s="1"/>
  <c r="Y5" i="61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Y649"/>
  <c r="Y650"/>
  <c r="Y651"/>
  <c r="Y652"/>
  <c r="Y653"/>
  <c r="Y654"/>
  <c r="Y655"/>
  <c r="Y656"/>
  <c r="Y657"/>
  <c r="Y658"/>
  <c r="Y659"/>
  <c r="Y660"/>
  <c r="Y661"/>
  <c r="Y662"/>
  <c r="Y663"/>
  <c r="Y664"/>
  <c r="Y665"/>
  <c r="Y666"/>
  <c r="Y667"/>
  <c r="Y668"/>
  <c r="Y669"/>
  <c r="Y670"/>
  <c r="Y671"/>
  <c r="Y672"/>
  <c r="Y673"/>
  <c r="Y674"/>
  <c r="Y675"/>
  <c r="Y676"/>
  <c r="Y677"/>
  <c r="Y678"/>
  <c r="Y679"/>
  <c r="Y680"/>
  <c r="Y681"/>
  <c r="Y682"/>
  <c r="Y683"/>
  <c r="Y684"/>
  <c r="Y685"/>
  <c r="Y686"/>
  <c r="Y687"/>
  <c r="Y688"/>
  <c r="Y689"/>
  <c r="Y690"/>
  <c r="Y691"/>
  <c r="Y692"/>
  <c r="Y693"/>
  <c r="Y694"/>
  <c r="Y695"/>
  <c r="Y696"/>
  <c r="Y697"/>
  <c r="Y698"/>
  <c r="Y699"/>
  <c r="Y700"/>
  <c r="Y701"/>
  <c r="Y702"/>
  <c r="Y703"/>
  <c r="Y704"/>
  <c r="Y705"/>
  <c r="Y706"/>
  <c r="Y707"/>
  <c r="Y708"/>
  <c r="Y709"/>
  <c r="Y710"/>
  <c r="Y711"/>
  <c r="Y712"/>
  <c r="Y713"/>
  <c r="Y714"/>
  <c r="Y715"/>
  <c r="Y716"/>
  <c r="Y717"/>
  <c r="Y718"/>
  <c r="Y719"/>
  <c r="Y720"/>
  <c r="Y721"/>
  <c r="Y722"/>
  <c r="Y723"/>
  <c r="Y724"/>
  <c r="Y725"/>
  <c r="Y726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Y905"/>
  <c r="Y906"/>
  <c r="Y907"/>
  <c r="Y908"/>
  <c r="Y909"/>
  <c r="Y910"/>
  <c r="Y911"/>
  <c r="Y912"/>
  <c r="Y913"/>
  <c r="Y914"/>
  <c r="Y915"/>
  <c r="Y916"/>
  <c r="Y917"/>
  <c r="Y918"/>
  <c r="Y919"/>
  <c r="Y920"/>
  <c r="Y921"/>
  <c r="Y922"/>
  <c r="Y923"/>
  <c r="Y924"/>
  <c r="Y925"/>
  <c r="Y926"/>
  <c r="Y927"/>
  <c r="Y928"/>
  <c r="Y929"/>
  <c r="Y930"/>
  <c r="Y931"/>
  <c r="Y932"/>
  <c r="Y933"/>
  <c r="Y934"/>
  <c r="Y935"/>
  <c r="Y936"/>
  <c r="Y937"/>
  <c r="Y938"/>
  <c r="Y939"/>
  <c r="Y940"/>
  <c r="Y941"/>
  <c r="Y942"/>
  <c r="Y943"/>
  <c r="Y944"/>
  <c r="Y945"/>
  <c r="Y946"/>
  <c r="Y947"/>
  <c r="Y948"/>
  <c r="Y949"/>
  <c r="Y950"/>
  <c r="Y951"/>
  <c r="Y952"/>
  <c r="Y953"/>
  <c r="Y954"/>
  <c r="Y955"/>
  <c r="Y956"/>
  <c r="Y957"/>
  <c r="Y958"/>
  <c r="Y959"/>
  <c r="Y960"/>
  <c r="Y961"/>
  <c r="Y962"/>
  <c r="Y963"/>
  <c r="Y964"/>
  <c r="Y965"/>
  <c r="Y966"/>
  <c r="Y967"/>
  <c r="Y968"/>
  <c r="Y969"/>
  <c r="Y970"/>
  <c r="Y971"/>
  <c r="Y972"/>
  <c r="Y973"/>
  <c r="Y974"/>
  <c r="Y975"/>
  <c r="Y976"/>
  <c r="Y977"/>
  <c r="Y978"/>
  <c r="Y979"/>
  <c r="Y980"/>
  <c r="Y981"/>
  <c r="Y982"/>
  <c r="Y983"/>
  <c r="Y984"/>
  <c r="Y985"/>
  <c r="Y986"/>
  <c r="Y987"/>
  <c r="Y988"/>
  <c r="Y989"/>
  <c r="Y990"/>
  <c r="Y991"/>
  <c r="Y992"/>
  <c r="Y993"/>
  <c r="Y994"/>
  <c r="Y995"/>
  <c r="Y996"/>
  <c r="Y997"/>
  <c r="Y998"/>
  <c r="Y999"/>
  <c r="Y1000"/>
  <c r="Y1001"/>
  <c r="Y1002"/>
  <c r="Y1003"/>
  <c r="Y1004"/>
  <c r="Y1005"/>
  <c r="Y1006"/>
  <c r="Y1007"/>
  <c r="Y1008"/>
  <c r="Y1009"/>
  <c r="Y1010"/>
  <c r="Y1011"/>
  <c r="Y1012"/>
  <c r="Y1013"/>
  <c r="Y1014"/>
  <c r="Y1015"/>
  <c r="Y1016"/>
  <c r="Y1017"/>
  <c r="Y1018"/>
  <c r="Y1019"/>
  <c r="Y1020"/>
  <c r="Y1021"/>
  <c r="Y1022"/>
  <c r="Y1023"/>
  <c r="Y1024"/>
  <c r="Y1025"/>
  <c r="Y1026"/>
  <c r="Y1027"/>
  <c r="Y1028"/>
  <c r="Y1029"/>
  <c r="Y1030"/>
  <c r="Y1031"/>
  <c r="Y1032"/>
  <c r="Y1033"/>
  <c r="Y1034"/>
  <c r="Y1035"/>
  <c r="Y1036"/>
  <c r="Y1037"/>
  <c r="Y1038"/>
  <c r="Y1039"/>
  <c r="Y1040"/>
  <c r="Y1041"/>
  <c r="Y1042"/>
  <c r="Y1043"/>
  <c r="Y1044"/>
  <c r="Y1045"/>
  <c r="Y1046"/>
  <c r="Y1047"/>
  <c r="Y1048"/>
  <c r="Y1049"/>
  <c r="Y1050"/>
  <c r="Y1051"/>
  <c r="Y1052"/>
  <c r="Y1053"/>
  <c r="Y1054"/>
  <c r="Y1055"/>
  <c r="Y1056"/>
  <c r="Y1057"/>
  <c r="Y1058"/>
  <c r="Y1059"/>
  <c r="Y1060"/>
  <c r="Y1061"/>
  <c r="Y1062"/>
  <c r="Y1063"/>
  <c r="Y1064"/>
  <c r="Y1065"/>
  <c r="Y1066"/>
  <c r="Y1067"/>
  <c r="Y1068"/>
  <c r="Y1069"/>
  <c r="Y1070"/>
  <c r="Y1071"/>
  <c r="Y1072"/>
  <c r="Y1073"/>
  <c r="Y1074"/>
  <c r="Y1075"/>
  <c r="Y1076"/>
  <c r="Y1077"/>
  <c r="Y1078"/>
  <c r="Y1079"/>
  <c r="Y1080"/>
  <c r="Y1081"/>
  <c r="Y1082"/>
  <c r="Y1083"/>
  <c r="Y1084"/>
  <c r="Y1085"/>
  <c r="Y1086"/>
  <c r="Y1087"/>
  <c r="Y1088"/>
  <c r="Y1089"/>
  <c r="Y1090"/>
  <c r="Y1091"/>
  <c r="Y1092"/>
  <c r="Y1093"/>
  <c r="Y1094"/>
  <c r="Y1095"/>
  <c r="Y1096"/>
  <c r="Y1097"/>
  <c r="Y1098"/>
  <c r="Y1099"/>
  <c r="Y1100"/>
  <c r="Y1101"/>
  <c r="Y1102"/>
  <c r="Y1103"/>
  <c r="Y1104"/>
  <c r="Y1105"/>
  <c r="Y1106"/>
  <c r="Y1107"/>
  <c r="Y1108"/>
  <c r="Y1109"/>
  <c r="Y1110"/>
  <c r="Y1111"/>
  <c r="Y1112"/>
  <c r="Y1113"/>
  <c r="Y1114"/>
  <c r="Y1115"/>
  <c r="Y1116"/>
  <c r="Y1117"/>
  <c r="Y1118"/>
  <c r="Y1119"/>
  <c r="Y1120"/>
  <c r="Y1121"/>
  <c r="Y1122"/>
  <c r="Y1123"/>
  <c r="Y1124"/>
  <c r="Y1125"/>
  <c r="Y1126"/>
  <c r="Y1127"/>
  <c r="Y1128"/>
  <c r="Y1129"/>
  <c r="Y1130"/>
  <c r="Y1131"/>
  <c r="Y1132"/>
  <c r="Y1133"/>
  <c r="Y1134"/>
  <c r="Y1135"/>
  <c r="Y1136"/>
  <c r="Y1137"/>
  <c r="Y1138"/>
  <c r="Y1139"/>
  <c r="Y1140"/>
  <c r="Y1141"/>
  <c r="Y1142"/>
  <c r="Y1143"/>
  <c r="Y1144"/>
  <c r="Y1145"/>
  <c r="Y1146"/>
  <c r="Y1147"/>
  <c r="Y1148"/>
  <c r="Y1149"/>
  <c r="Y1150"/>
  <c r="Y1151"/>
  <c r="Y1152"/>
  <c r="Y1153"/>
  <c r="Y1154"/>
  <c r="Y1155"/>
  <c r="Y1156"/>
  <c r="Y1157"/>
  <c r="Y1158"/>
  <c r="Y1159"/>
  <c r="Y1160"/>
  <c r="Y1161"/>
  <c r="Y1162"/>
  <c r="Y1163"/>
  <c r="Y1164"/>
  <c r="Y1165"/>
  <c r="Y1166"/>
  <c r="Y1167"/>
  <c r="Y1168"/>
  <c r="Y1169"/>
  <c r="Y1170"/>
  <c r="Y1171"/>
  <c r="Y1172"/>
  <c r="Y1173"/>
  <c r="Y1174"/>
  <c r="Y1175"/>
  <c r="Y1176"/>
  <c r="Y1177"/>
  <c r="Y1178"/>
  <c r="Y1179"/>
  <c r="Y1180"/>
  <c r="Y1181"/>
  <c r="Y1182"/>
  <c r="Y1183"/>
  <c r="Y1184"/>
  <c r="Y1185"/>
  <c r="Y1186"/>
  <c r="Y1187"/>
  <c r="Y1188"/>
  <c r="Y1189"/>
  <c r="Y1190"/>
  <c r="Y1191"/>
  <c r="Y1192"/>
  <c r="Y1193"/>
  <c r="Y1194"/>
  <c r="Y1195"/>
  <c r="Y1196"/>
  <c r="Y1197"/>
  <c r="Y1198"/>
  <c r="Y1199"/>
  <c r="Y1200"/>
  <c r="Y1201"/>
  <c r="Y1202"/>
  <c r="Y1203"/>
  <c r="Y1204"/>
  <c r="T7" i="70"/>
  <c r="T6"/>
  <c r="Z5" i="61"/>
  <c r="Z6"/>
  <c r="AB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Z1014"/>
  <c r="Z1015"/>
  <c r="Z1016"/>
  <c r="Z1017"/>
  <c r="Z1018"/>
  <c r="Z1019"/>
  <c r="Z1020"/>
  <c r="Z1021"/>
  <c r="Z1022"/>
  <c r="Z1023"/>
  <c r="Z1024"/>
  <c r="Z1025"/>
  <c r="Z1026"/>
  <c r="Z1027"/>
  <c r="Z1028"/>
  <c r="Z1029"/>
  <c r="Z1030"/>
  <c r="Z1031"/>
  <c r="Z1032"/>
  <c r="Z1033"/>
  <c r="Z1034"/>
  <c r="Z1035"/>
  <c r="Z1036"/>
  <c r="Z1037"/>
  <c r="Z1038"/>
  <c r="Z1039"/>
  <c r="Z1040"/>
  <c r="Z1041"/>
  <c r="Z1042"/>
  <c r="Z1043"/>
  <c r="Z1044"/>
  <c r="Z1045"/>
  <c r="Z1046"/>
  <c r="Z1047"/>
  <c r="Z1048"/>
  <c r="Z1049"/>
  <c r="Z1050"/>
  <c r="Z1051"/>
  <c r="Z1052"/>
  <c r="Z1053"/>
  <c r="Z1054"/>
  <c r="Z1055"/>
  <c r="Z1056"/>
  <c r="Z1057"/>
  <c r="Z1058"/>
  <c r="Z1059"/>
  <c r="Z1060"/>
  <c r="Z1061"/>
  <c r="Z1062"/>
  <c r="Z1063"/>
  <c r="Z1064"/>
  <c r="Z1065"/>
  <c r="Z1066"/>
  <c r="Z1067"/>
  <c r="Z1068"/>
  <c r="Z1069"/>
  <c r="Z1070"/>
  <c r="Z1071"/>
  <c r="Z1072"/>
  <c r="Z1073"/>
  <c r="Z1074"/>
  <c r="Z1075"/>
  <c r="Z1076"/>
  <c r="Z1077"/>
  <c r="Z1078"/>
  <c r="Z1079"/>
  <c r="Z1080"/>
  <c r="Z1081"/>
  <c r="Z1082"/>
  <c r="Z1083"/>
  <c r="Z1084"/>
  <c r="Z1085"/>
  <c r="Z1086"/>
  <c r="Z1087"/>
  <c r="Z1088"/>
  <c r="Z1089"/>
  <c r="Z1090"/>
  <c r="Z1091"/>
  <c r="Z1092"/>
  <c r="Z1093"/>
  <c r="Z1094"/>
  <c r="Z1095"/>
  <c r="Z1096"/>
  <c r="Z1097"/>
  <c r="Z1098"/>
  <c r="Z1099"/>
  <c r="Z1100"/>
  <c r="Z1101"/>
  <c r="Z1102"/>
  <c r="Z1103"/>
  <c r="Z1104"/>
  <c r="Z1105"/>
  <c r="Z1106"/>
  <c r="Z1107"/>
  <c r="Z1108"/>
  <c r="Z1109"/>
  <c r="Z1110"/>
  <c r="Z1111"/>
  <c r="Z1112"/>
  <c r="Z1113"/>
  <c r="Z1114"/>
  <c r="Z1115"/>
  <c r="Z1116"/>
  <c r="Z1117"/>
  <c r="Z1118"/>
  <c r="Z1119"/>
  <c r="Z1120"/>
  <c r="Z1121"/>
  <c r="Z1122"/>
  <c r="Z1123"/>
  <c r="Z1124"/>
  <c r="Z1125"/>
  <c r="Z1126"/>
  <c r="Z1127"/>
  <c r="Z1128"/>
  <c r="Z1129"/>
  <c r="Z1130"/>
  <c r="Z1131"/>
  <c r="Z1132"/>
  <c r="Z1133"/>
  <c r="Z1134"/>
  <c r="Z1135"/>
  <c r="Z1136"/>
  <c r="Z1137"/>
  <c r="Z1138"/>
  <c r="Z1139"/>
  <c r="Z1140"/>
  <c r="Z1141"/>
  <c r="Z1142"/>
  <c r="Z1143"/>
  <c r="Z1144"/>
  <c r="Z1145"/>
  <c r="Z1146"/>
  <c r="Z1147"/>
  <c r="Z1148"/>
  <c r="Z1149"/>
  <c r="Z1150"/>
  <c r="Z1151"/>
  <c r="Z1152"/>
  <c r="Z1153"/>
  <c r="Z1154"/>
  <c r="Z1155"/>
  <c r="Z1156"/>
  <c r="Z1157"/>
  <c r="Z1158"/>
  <c r="Z1159"/>
  <c r="Z1160"/>
  <c r="Z1161"/>
  <c r="Z1162"/>
  <c r="Z1163"/>
  <c r="Z1164"/>
  <c r="Z1165"/>
  <c r="Z1166"/>
  <c r="Z1167"/>
  <c r="Z1168"/>
  <c r="Z1169"/>
  <c r="Z1170"/>
  <c r="Z1171"/>
  <c r="Z1172"/>
  <c r="Z1173"/>
  <c r="Z1174"/>
  <c r="Z1175"/>
  <c r="Z1176"/>
  <c r="Z1177"/>
  <c r="Z1178"/>
  <c r="Z1179"/>
  <c r="Z1180"/>
  <c r="Z1181"/>
  <c r="Z1182"/>
  <c r="Z1183"/>
  <c r="Z1184"/>
  <c r="Z1185"/>
  <c r="Z1186"/>
  <c r="Z1187"/>
  <c r="Z1188"/>
  <c r="Z1189"/>
  <c r="Z1190"/>
  <c r="Z1191"/>
  <c r="Z1192"/>
  <c r="Z1193"/>
  <c r="Z1194"/>
  <c r="Z1195"/>
  <c r="Z1196"/>
  <c r="Z1197"/>
  <c r="Z1198"/>
  <c r="Z1199"/>
  <c r="Z1200"/>
  <c r="Z1201"/>
  <c r="Z1202"/>
  <c r="Z1203"/>
  <c r="Z1204"/>
  <c r="AB5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05"/>
  <c r="AB906"/>
  <c r="AB907"/>
  <c r="AB908"/>
  <c r="AB909"/>
  <c r="AB910"/>
  <c r="AB911"/>
  <c r="AB912"/>
  <c r="AB913"/>
  <c r="AB914"/>
  <c r="AB915"/>
  <c r="AB916"/>
  <c r="AB917"/>
  <c r="AB918"/>
  <c r="AB919"/>
  <c r="AB920"/>
  <c r="AB921"/>
  <c r="AB922"/>
  <c r="AB923"/>
  <c r="AB924"/>
  <c r="AB925"/>
  <c r="AB926"/>
  <c r="AB927"/>
  <c r="AB928"/>
  <c r="AB929"/>
  <c r="AB930"/>
  <c r="AB931"/>
  <c r="AB932"/>
  <c r="AB933"/>
  <c r="AB934"/>
  <c r="AB935"/>
  <c r="AB936"/>
  <c r="AB937"/>
  <c r="AB938"/>
  <c r="AB939"/>
  <c r="AB940"/>
  <c r="AB941"/>
  <c r="AB942"/>
  <c r="AB943"/>
  <c r="AB944"/>
  <c r="AB945"/>
  <c r="AB946"/>
  <c r="AB947"/>
  <c r="AB948"/>
  <c r="AB949"/>
  <c r="AB950"/>
  <c r="AB951"/>
  <c r="AB952"/>
  <c r="AB953"/>
  <c r="AB954"/>
  <c r="AB955"/>
  <c r="AB956"/>
  <c r="AB957"/>
  <c r="AB958"/>
  <c r="AB959"/>
  <c r="AB960"/>
  <c r="AB961"/>
  <c r="AB962"/>
  <c r="AB963"/>
  <c r="AB964"/>
  <c r="AB965"/>
  <c r="AB966"/>
  <c r="AB967"/>
  <c r="AB968"/>
  <c r="AB969"/>
  <c r="AB970"/>
  <c r="AB971"/>
  <c r="AB972"/>
  <c r="AB973"/>
  <c r="AB974"/>
  <c r="AB975"/>
  <c r="AB976"/>
  <c r="AB977"/>
  <c r="AB978"/>
  <c r="AB979"/>
  <c r="AB980"/>
  <c r="AB981"/>
  <c r="AB982"/>
  <c r="AB983"/>
  <c r="AB984"/>
  <c r="AB985"/>
  <c r="AB986"/>
  <c r="AB987"/>
  <c r="AB988"/>
  <c r="AB989"/>
  <c r="AB990"/>
  <c r="AB991"/>
  <c r="AB992"/>
  <c r="AB993"/>
  <c r="AB994"/>
  <c r="AB995"/>
  <c r="AB996"/>
  <c r="AB997"/>
  <c r="AB998"/>
  <c r="AB999"/>
  <c r="AB1000"/>
  <c r="AB1001"/>
  <c r="AB1002"/>
  <c r="AB1003"/>
  <c r="AB1004"/>
  <c r="AB1005"/>
  <c r="AB1006"/>
  <c r="AB1007"/>
  <c r="AB1008"/>
  <c r="AB1009"/>
  <c r="AB1010"/>
  <c r="AB1011"/>
  <c r="AB1012"/>
  <c r="AB1013"/>
  <c r="AB1014"/>
  <c r="AB1015"/>
  <c r="AB1016"/>
  <c r="AB1017"/>
  <c r="AB1018"/>
  <c r="AB1019"/>
  <c r="AB1020"/>
  <c r="AB1021"/>
  <c r="AB1022"/>
  <c r="AB1023"/>
  <c r="AB1024"/>
  <c r="AB1025"/>
  <c r="AB1026"/>
  <c r="AB1027"/>
  <c r="AB1028"/>
  <c r="AB1029"/>
  <c r="AB1030"/>
  <c r="AB1031"/>
  <c r="AB1032"/>
  <c r="AB1033"/>
  <c r="AB1034"/>
  <c r="AB1035"/>
  <c r="AB1036"/>
  <c r="AB1037"/>
  <c r="AB1038"/>
  <c r="AB1039"/>
  <c r="AB1040"/>
  <c r="AB1041"/>
  <c r="AB1042"/>
  <c r="AB1043"/>
  <c r="AB1044"/>
  <c r="AB1045"/>
  <c r="AB1046"/>
  <c r="AB1047"/>
  <c r="AB1048"/>
  <c r="AB1049"/>
  <c r="AB1050"/>
  <c r="AB1051"/>
  <c r="AB1052"/>
  <c r="AB1053"/>
  <c r="AB1054"/>
  <c r="AB1055"/>
  <c r="AB1056"/>
  <c r="AB1057"/>
  <c r="AB1058"/>
  <c r="AB1059"/>
  <c r="AB1060"/>
  <c r="AB1061"/>
  <c r="AB1062"/>
  <c r="AB1063"/>
  <c r="AB1064"/>
  <c r="AB1065"/>
  <c r="AB1066"/>
  <c r="AB1067"/>
  <c r="AB1068"/>
  <c r="AB1069"/>
  <c r="AB1070"/>
  <c r="AB1071"/>
  <c r="AB1072"/>
  <c r="AB1073"/>
  <c r="AB1074"/>
  <c r="AB1075"/>
  <c r="AB1076"/>
  <c r="AB1077"/>
  <c r="AB1078"/>
  <c r="AB1079"/>
  <c r="AB1080"/>
  <c r="AB1081"/>
  <c r="AB1082"/>
  <c r="AB1083"/>
  <c r="AB1084"/>
  <c r="AB1085"/>
  <c r="AB1086"/>
  <c r="AB1087"/>
  <c r="AB1088"/>
  <c r="AB1089"/>
  <c r="AB1090"/>
  <c r="AB1091"/>
  <c r="AB1092"/>
  <c r="AB1093"/>
  <c r="AB1094"/>
  <c r="AB1095"/>
  <c r="AB1096"/>
  <c r="AB1097"/>
  <c r="AB1098"/>
  <c r="AB1099"/>
  <c r="AB1100"/>
  <c r="AB1101"/>
  <c r="AB1102"/>
  <c r="AB1103"/>
  <c r="AB1104"/>
  <c r="AB1105"/>
  <c r="AB1106"/>
  <c r="AB1107"/>
  <c r="AB1108"/>
  <c r="AB1109"/>
  <c r="AB1110"/>
  <c r="AB1111"/>
  <c r="AB1112"/>
  <c r="AB1113"/>
  <c r="AB1114"/>
  <c r="AB1115"/>
  <c r="AB1116"/>
  <c r="AB1117"/>
  <c r="AB1118"/>
  <c r="AB1119"/>
  <c r="AB1120"/>
  <c r="AB1121"/>
  <c r="AB1122"/>
  <c r="AB1123"/>
  <c r="AB1124"/>
  <c r="AB1125"/>
  <c r="AB1126"/>
  <c r="AB1127"/>
  <c r="AB1128"/>
  <c r="AB1129"/>
  <c r="AB1130"/>
  <c r="AB1131"/>
  <c r="AB1132"/>
  <c r="AB1133"/>
  <c r="AB1134"/>
  <c r="AB1135"/>
  <c r="AB1136"/>
  <c r="AB1137"/>
  <c r="AB1138"/>
  <c r="AB1139"/>
  <c r="AB1140"/>
  <c r="AB1141"/>
  <c r="AB1142"/>
  <c r="AB1143"/>
  <c r="AB1144"/>
  <c r="AB1145"/>
  <c r="AB1146"/>
  <c r="AB1147"/>
  <c r="AB1148"/>
  <c r="AB1149"/>
  <c r="AB1150"/>
  <c r="AB1151"/>
  <c r="AB1152"/>
  <c r="AB1153"/>
  <c r="AB1154"/>
  <c r="AB1155"/>
  <c r="AB1156"/>
  <c r="AB1157"/>
  <c r="AB1158"/>
  <c r="AB1159"/>
  <c r="AB1160"/>
  <c r="AB1161"/>
  <c r="AB1162"/>
  <c r="AB1163"/>
  <c r="AB1164"/>
  <c r="AB1165"/>
  <c r="AB1166"/>
  <c r="AB1167"/>
  <c r="AB1168"/>
  <c r="AB1169"/>
  <c r="AB1170"/>
  <c r="AB1171"/>
  <c r="AB1172"/>
  <c r="AB1173"/>
  <c r="AB1174"/>
  <c r="AB1175"/>
  <c r="AB1176"/>
  <c r="AB1177"/>
  <c r="AB1178"/>
  <c r="AB1179"/>
  <c r="AB1180"/>
  <c r="AB1181"/>
  <c r="AB1182"/>
  <c r="AB1183"/>
  <c r="AB1184"/>
  <c r="AB1185"/>
  <c r="AB1186"/>
  <c r="AB1187"/>
  <c r="AB1188"/>
  <c r="AB1189"/>
  <c r="AB1190"/>
  <c r="AB1191"/>
  <c r="AB1192"/>
  <c r="AB1193"/>
  <c r="AB1194"/>
  <c r="AB1195"/>
  <c r="AB1196"/>
  <c r="AB1197"/>
  <c r="AB1198"/>
  <c r="AB1199"/>
  <c r="AB1200"/>
  <c r="AB1201"/>
  <c r="AB1202"/>
  <c r="AB1203"/>
  <c r="AB1204"/>
  <c r="C16" i="70"/>
  <c r="C10"/>
  <c r="C7"/>
  <c r="C7" i="67"/>
  <c r="AE7" i="61"/>
  <c r="AE12"/>
  <c r="C5" i="67"/>
  <c r="AE5" i="61"/>
  <c r="AE9"/>
  <c r="C6" i="67"/>
  <c r="AE6" i="61"/>
  <c r="AE10"/>
  <c r="C8" i="67"/>
  <c r="AE8" i="61"/>
  <c r="AE11"/>
  <c r="AD7"/>
  <c r="AD12"/>
  <c r="AD5"/>
  <c r="AD9"/>
  <c r="AD6"/>
  <c r="AD10"/>
  <c r="AD8"/>
  <c r="AD11"/>
  <c r="AF7"/>
  <c r="AF12"/>
  <c r="AF5"/>
  <c r="AF9"/>
  <c r="AF6"/>
  <c r="AF10"/>
  <c r="AF8"/>
  <c r="AF11"/>
  <c r="AG7"/>
  <c r="AG12"/>
  <c r="AG5"/>
  <c r="AG9"/>
  <c r="AG6"/>
  <c r="AG10"/>
  <c r="AG8"/>
  <c r="AG11"/>
  <c r="AH7"/>
  <c r="AH12"/>
  <c r="AH5"/>
  <c r="AH9"/>
  <c r="AH6"/>
  <c r="AH10"/>
  <c r="AH8"/>
  <c r="AH11"/>
  <c r="AI7"/>
  <c r="AI12"/>
  <c r="AI5"/>
  <c r="AI9"/>
  <c r="AI6"/>
  <c r="AI10"/>
  <c r="AI8"/>
  <c r="AI11"/>
  <c r="AJ7"/>
  <c r="AJ12"/>
  <c r="AJ5"/>
  <c r="AJ9"/>
  <c r="AJ6"/>
  <c r="AJ10"/>
  <c r="AJ8"/>
  <c r="AJ11"/>
  <c r="AK7"/>
  <c r="AK12"/>
  <c r="AK5"/>
  <c r="AK9"/>
  <c r="AK6"/>
  <c r="AK10"/>
  <c r="AK8"/>
  <c r="AK11"/>
  <c r="AL7"/>
  <c r="AL12"/>
  <c r="AL5"/>
  <c r="AL9"/>
  <c r="AL6"/>
  <c r="AL10"/>
  <c r="AL8"/>
  <c r="AL11"/>
  <c r="AM7"/>
  <c r="AM12"/>
  <c r="AM5"/>
  <c r="AM9"/>
  <c r="AM6"/>
  <c r="AM10"/>
  <c r="AM8"/>
  <c r="AM11"/>
  <c r="AN7"/>
  <c r="AN12"/>
  <c r="AN5"/>
  <c r="AN9"/>
  <c r="AN6"/>
  <c r="AN10"/>
  <c r="AN8"/>
  <c r="AN11"/>
  <c r="AC7"/>
  <c r="AC12"/>
  <c r="AC5"/>
  <c r="AC9"/>
  <c r="AC6"/>
  <c r="AC10"/>
  <c r="AC8"/>
  <c r="AC11"/>
  <c r="T7" i="71"/>
  <c r="U7"/>
  <c r="V7"/>
  <c r="W7"/>
  <c r="X7"/>
  <c r="Y7"/>
  <c r="Z7"/>
  <c r="AA7"/>
  <c r="AB7"/>
  <c r="AC7"/>
  <c r="AD7"/>
  <c r="S7"/>
  <c r="O7" i="57"/>
  <c r="O8"/>
  <c r="O9"/>
  <c r="O10"/>
  <c r="O11"/>
  <c r="O12"/>
  <c r="O4"/>
  <c r="C4" i="55" s="1"/>
  <c r="C8" i="65"/>
  <c r="C9"/>
  <c r="X9" s="1"/>
  <c r="C10"/>
  <c r="C11"/>
  <c r="X11" s="1"/>
  <c r="C12"/>
  <c r="X12" s="1"/>
  <c r="Y11" s="1"/>
  <c r="C7"/>
  <c r="X7" s="1"/>
  <c r="C6"/>
  <c r="X6" s="1"/>
  <c r="C5"/>
  <c r="X5" s="1"/>
  <c r="E5" i="62"/>
  <c r="F5"/>
  <c r="G5"/>
  <c r="H5"/>
  <c r="I5"/>
  <c r="J5"/>
  <c r="K5"/>
  <c r="L5"/>
  <c r="M5"/>
  <c r="N5"/>
  <c r="O5"/>
  <c r="D5"/>
  <c r="C9" i="67"/>
  <c r="C10"/>
  <c r="H10" s="1"/>
  <c r="C11"/>
  <c r="D11" s="1"/>
  <c r="C12"/>
  <c r="D12" s="1"/>
  <c r="C13"/>
  <c r="C14"/>
  <c r="D14" s="1"/>
  <c r="C15"/>
  <c r="D15" s="1"/>
  <c r="C16"/>
  <c r="D16" s="1"/>
  <c r="C17"/>
  <c r="D17" s="1"/>
  <c r="C18"/>
  <c r="F18" s="1"/>
  <c r="C19"/>
  <c r="D19" s="1"/>
  <c r="C20"/>
  <c r="D20" s="1"/>
  <c r="C21"/>
  <c r="C22"/>
  <c r="D22" s="1"/>
  <c r="C23"/>
  <c r="D23" s="1"/>
  <c r="C24"/>
  <c r="D24" s="1"/>
  <c r="C25"/>
  <c r="D25" s="1"/>
  <c r="C26"/>
  <c r="L26" s="1"/>
  <c r="C27"/>
  <c r="D27" s="1"/>
  <c r="C28"/>
  <c r="D28" s="1"/>
  <c r="C29"/>
  <c r="C30"/>
  <c r="D30" s="1"/>
  <c r="C31"/>
  <c r="D31" s="1"/>
  <c r="C32"/>
  <c r="D32" s="1"/>
  <c r="C33"/>
  <c r="D33" s="1"/>
  <c r="C34"/>
  <c r="H34" s="1"/>
  <c r="C35"/>
  <c r="D35" s="1"/>
  <c r="C36"/>
  <c r="D36" s="1"/>
  <c r="C37"/>
  <c r="C38"/>
  <c r="D38" s="1"/>
  <c r="C39"/>
  <c r="D39" s="1"/>
  <c r="C40"/>
  <c r="D40" s="1"/>
  <c r="C41"/>
  <c r="D41" s="1"/>
  <c r="C42"/>
  <c r="L42" s="1"/>
  <c r="C43"/>
  <c r="D43" s="1"/>
  <c r="C44"/>
  <c r="D44" s="1"/>
  <c r="C45"/>
  <c r="C46"/>
  <c r="D46" s="1"/>
  <c r="C47"/>
  <c r="D47" s="1"/>
  <c r="C48"/>
  <c r="D48" s="1"/>
  <c r="C49"/>
  <c r="D49" s="1"/>
  <c r="C50"/>
  <c r="H50" s="1"/>
  <c r="C51"/>
  <c r="D51" s="1"/>
  <c r="C52"/>
  <c r="D52" s="1"/>
  <c r="C53"/>
  <c r="C54"/>
  <c r="D54" s="1"/>
  <c r="M6" i="61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5"/>
  <c r="C5" i="69"/>
  <c r="W5" i="61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W968"/>
  <c r="W969"/>
  <c r="W970"/>
  <c r="W971"/>
  <c r="W972"/>
  <c r="W973"/>
  <c r="W974"/>
  <c r="W975"/>
  <c r="W976"/>
  <c r="W977"/>
  <c r="W978"/>
  <c r="W979"/>
  <c r="W980"/>
  <c r="W981"/>
  <c r="W982"/>
  <c r="W983"/>
  <c r="W984"/>
  <c r="W985"/>
  <c r="W986"/>
  <c r="W987"/>
  <c r="W988"/>
  <c r="W989"/>
  <c r="W990"/>
  <c r="W991"/>
  <c r="W992"/>
  <c r="W993"/>
  <c r="W994"/>
  <c r="W995"/>
  <c r="W996"/>
  <c r="W997"/>
  <c r="W998"/>
  <c r="W999"/>
  <c r="W1000"/>
  <c r="W1001"/>
  <c r="W1002"/>
  <c r="W1003"/>
  <c r="W1004"/>
  <c r="W1005"/>
  <c r="W1006"/>
  <c r="W1007"/>
  <c r="W1008"/>
  <c r="W1009"/>
  <c r="W1010"/>
  <c r="W1011"/>
  <c r="W1012"/>
  <c r="W1013"/>
  <c r="W1014"/>
  <c r="W1015"/>
  <c r="W1016"/>
  <c r="W1017"/>
  <c r="W1018"/>
  <c r="W1019"/>
  <c r="W1020"/>
  <c r="W1021"/>
  <c r="W1022"/>
  <c r="W1023"/>
  <c r="W1024"/>
  <c r="W1025"/>
  <c r="W1026"/>
  <c r="W1027"/>
  <c r="W1028"/>
  <c r="W1029"/>
  <c r="W1030"/>
  <c r="W1031"/>
  <c r="W1032"/>
  <c r="W1033"/>
  <c r="W1034"/>
  <c r="W1035"/>
  <c r="W1036"/>
  <c r="W1037"/>
  <c r="W1038"/>
  <c r="W1039"/>
  <c r="W1040"/>
  <c r="W1041"/>
  <c r="W1042"/>
  <c r="W1043"/>
  <c r="W1044"/>
  <c r="W1045"/>
  <c r="W1046"/>
  <c r="W1047"/>
  <c r="W1048"/>
  <c r="W1049"/>
  <c r="W1050"/>
  <c r="W1051"/>
  <c r="W1052"/>
  <c r="W1053"/>
  <c r="W1054"/>
  <c r="W1055"/>
  <c r="W1056"/>
  <c r="W1057"/>
  <c r="W1058"/>
  <c r="W1059"/>
  <c r="W1060"/>
  <c r="W1061"/>
  <c r="W1062"/>
  <c r="W1063"/>
  <c r="W1064"/>
  <c r="W1065"/>
  <c r="W1066"/>
  <c r="W1067"/>
  <c r="W1068"/>
  <c r="W1069"/>
  <c r="W1070"/>
  <c r="W1071"/>
  <c r="W1072"/>
  <c r="W1073"/>
  <c r="W1074"/>
  <c r="W1075"/>
  <c r="W1076"/>
  <c r="W1077"/>
  <c r="W1078"/>
  <c r="W1079"/>
  <c r="W1080"/>
  <c r="W1081"/>
  <c r="W1082"/>
  <c r="W1083"/>
  <c r="W1084"/>
  <c r="W1085"/>
  <c r="W1086"/>
  <c r="W1087"/>
  <c r="W1088"/>
  <c r="W1089"/>
  <c r="W1090"/>
  <c r="W1091"/>
  <c r="W1092"/>
  <c r="W1093"/>
  <c r="W1094"/>
  <c r="W1095"/>
  <c r="W1096"/>
  <c r="W1097"/>
  <c r="W1098"/>
  <c r="W1099"/>
  <c r="W1100"/>
  <c r="W1101"/>
  <c r="W1102"/>
  <c r="W1103"/>
  <c r="W1104"/>
  <c r="W1105"/>
  <c r="W1106"/>
  <c r="W1107"/>
  <c r="W1108"/>
  <c r="W1109"/>
  <c r="W1110"/>
  <c r="W1111"/>
  <c r="W1112"/>
  <c r="W1113"/>
  <c r="W1114"/>
  <c r="W1115"/>
  <c r="W1116"/>
  <c r="W1117"/>
  <c r="W1118"/>
  <c r="W1119"/>
  <c r="W1120"/>
  <c r="W1121"/>
  <c r="W1122"/>
  <c r="W1123"/>
  <c r="W1124"/>
  <c r="W1125"/>
  <c r="W1126"/>
  <c r="W1127"/>
  <c r="W1128"/>
  <c r="W1129"/>
  <c r="W1130"/>
  <c r="W1131"/>
  <c r="W1132"/>
  <c r="W1133"/>
  <c r="W1134"/>
  <c r="W1135"/>
  <c r="W1136"/>
  <c r="W1137"/>
  <c r="W1138"/>
  <c r="W1139"/>
  <c r="W1140"/>
  <c r="W1141"/>
  <c r="W1142"/>
  <c r="W1143"/>
  <c r="W1144"/>
  <c r="W1145"/>
  <c r="W1146"/>
  <c r="W1147"/>
  <c r="W1148"/>
  <c r="W1149"/>
  <c r="W1150"/>
  <c r="W1151"/>
  <c r="W1152"/>
  <c r="W1153"/>
  <c r="W1154"/>
  <c r="W1155"/>
  <c r="W1156"/>
  <c r="W1157"/>
  <c r="W1158"/>
  <c r="W1159"/>
  <c r="W1160"/>
  <c r="W1161"/>
  <c r="W1162"/>
  <c r="W1163"/>
  <c r="W1164"/>
  <c r="W1165"/>
  <c r="W1166"/>
  <c r="W1167"/>
  <c r="W1168"/>
  <c r="W1169"/>
  <c r="W1170"/>
  <c r="W1171"/>
  <c r="W1172"/>
  <c r="W1173"/>
  <c r="W1174"/>
  <c r="W1175"/>
  <c r="W1176"/>
  <c r="W1177"/>
  <c r="W1178"/>
  <c r="W1179"/>
  <c r="W1180"/>
  <c r="W1181"/>
  <c r="W1182"/>
  <c r="W1183"/>
  <c r="W1184"/>
  <c r="W1185"/>
  <c r="W1186"/>
  <c r="W1187"/>
  <c r="W1188"/>
  <c r="W1189"/>
  <c r="W1190"/>
  <c r="W1191"/>
  <c r="W1192"/>
  <c r="W1193"/>
  <c r="W1194"/>
  <c r="W1195"/>
  <c r="W1196"/>
  <c r="W1197"/>
  <c r="W1198"/>
  <c r="W1199"/>
  <c r="W1200"/>
  <c r="W1201"/>
  <c r="W1202"/>
  <c r="W1203"/>
  <c r="W1204"/>
  <c r="F16" i="67"/>
  <c r="P5" i="63"/>
  <c r="P5" i="62" s="1"/>
  <c r="P6" i="63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R4" i="57"/>
  <c r="J9" i="55" s="1"/>
  <c r="Q4" i="57"/>
  <c r="J4" i="55" s="1"/>
  <c r="P4" i="57"/>
  <c r="C9" i="55" s="1"/>
  <c r="R6" i="57"/>
  <c r="R7"/>
  <c r="R8"/>
  <c r="R9"/>
  <c r="R10"/>
  <c r="R11"/>
  <c r="R12"/>
  <c r="R5"/>
  <c r="Q6"/>
  <c r="Q7"/>
  <c r="Q8"/>
  <c r="Q9"/>
  <c r="Q10"/>
  <c r="Q11"/>
  <c r="Q12"/>
  <c r="Q5"/>
  <c r="P6"/>
  <c r="P7"/>
  <c r="P8"/>
  <c r="P9"/>
  <c r="P10"/>
  <c r="P11"/>
  <c r="P12"/>
  <c r="P5"/>
  <c r="O6"/>
  <c r="O5"/>
  <c r="C5" i="63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J4" i="71"/>
  <c r="C7" s="1"/>
  <c r="C13" i="70"/>
  <c r="V6" i="61"/>
  <c r="V7"/>
  <c r="V10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D649"/>
  <c r="AD650"/>
  <c r="AD651"/>
  <c r="AD652"/>
  <c r="AD653"/>
  <c r="AD654"/>
  <c r="AD655"/>
  <c r="AD656"/>
  <c r="AD657"/>
  <c r="AD658"/>
  <c r="AD659"/>
  <c r="AD660"/>
  <c r="AD661"/>
  <c r="AD662"/>
  <c r="AD663"/>
  <c r="AD664"/>
  <c r="AD665"/>
  <c r="AD666"/>
  <c r="AD667"/>
  <c r="AD668"/>
  <c r="AD669"/>
  <c r="AD670"/>
  <c r="AD671"/>
  <c r="AD672"/>
  <c r="AD673"/>
  <c r="AD674"/>
  <c r="AD675"/>
  <c r="AD676"/>
  <c r="AD677"/>
  <c r="AD678"/>
  <c r="AD679"/>
  <c r="AD680"/>
  <c r="AD681"/>
  <c r="AD682"/>
  <c r="AD683"/>
  <c r="AD684"/>
  <c r="AD685"/>
  <c r="AD686"/>
  <c r="AD687"/>
  <c r="AD688"/>
  <c r="AD689"/>
  <c r="AD690"/>
  <c r="AD691"/>
  <c r="AD692"/>
  <c r="AD693"/>
  <c r="AD694"/>
  <c r="AD695"/>
  <c r="AD696"/>
  <c r="AD697"/>
  <c r="AD698"/>
  <c r="AD699"/>
  <c r="AD700"/>
  <c r="AD701"/>
  <c r="AD702"/>
  <c r="AD703"/>
  <c r="AD704"/>
  <c r="AD705"/>
  <c r="AD706"/>
  <c r="AD707"/>
  <c r="AD708"/>
  <c r="AD709"/>
  <c r="AD710"/>
  <c r="AD711"/>
  <c r="AD712"/>
  <c r="AD713"/>
  <c r="AD714"/>
  <c r="AD715"/>
  <c r="AD716"/>
  <c r="AD717"/>
  <c r="AD718"/>
  <c r="AD719"/>
  <c r="AD720"/>
  <c r="AD721"/>
  <c r="AD722"/>
  <c r="AD723"/>
  <c r="AD724"/>
  <c r="AD725"/>
  <c r="AD726"/>
  <c r="AD727"/>
  <c r="AD728"/>
  <c r="AD729"/>
  <c r="AD730"/>
  <c r="AD731"/>
  <c r="AD732"/>
  <c r="AD733"/>
  <c r="AD734"/>
  <c r="AD735"/>
  <c r="AD736"/>
  <c r="AD737"/>
  <c r="AD738"/>
  <c r="AD739"/>
  <c r="AD740"/>
  <c r="AD741"/>
  <c r="AD742"/>
  <c r="AD743"/>
  <c r="AD744"/>
  <c r="AD745"/>
  <c r="AD746"/>
  <c r="AD747"/>
  <c r="AD748"/>
  <c r="AD749"/>
  <c r="AD750"/>
  <c r="AD751"/>
  <c r="AD752"/>
  <c r="AD753"/>
  <c r="AD754"/>
  <c r="AD755"/>
  <c r="AD756"/>
  <c r="AD757"/>
  <c r="AD758"/>
  <c r="AD759"/>
  <c r="AD760"/>
  <c r="AD761"/>
  <c r="AD762"/>
  <c r="AD763"/>
  <c r="AD764"/>
  <c r="AD765"/>
  <c r="AD766"/>
  <c r="AD767"/>
  <c r="AD768"/>
  <c r="AD769"/>
  <c r="AD770"/>
  <c r="AD771"/>
  <c r="AD772"/>
  <c r="AD773"/>
  <c r="AD774"/>
  <c r="AD775"/>
  <c r="AD776"/>
  <c r="AD777"/>
  <c r="AD778"/>
  <c r="AD779"/>
  <c r="AD780"/>
  <c r="AD781"/>
  <c r="AD782"/>
  <c r="AD783"/>
  <c r="AD784"/>
  <c r="AD785"/>
  <c r="AD786"/>
  <c r="AD787"/>
  <c r="AD788"/>
  <c r="AD789"/>
  <c r="AD790"/>
  <c r="AD791"/>
  <c r="AD792"/>
  <c r="AD793"/>
  <c r="AD794"/>
  <c r="AD795"/>
  <c r="AD796"/>
  <c r="AD797"/>
  <c r="AD798"/>
  <c r="AD799"/>
  <c r="AD800"/>
  <c r="AD801"/>
  <c r="AD802"/>
  <c r="AD803"/>
  <c r="AD804"/>
  <c r="AD805"/>
  <c r="AD806"/>
  <c r="AD807"/>
  <c r="AD808"/>
  <c r="AD809"/>
  <c r="AD810"/>
  <c r="AD811"/>
  <c r="AD812"/>
  <c r="AD813"/>
  <c r="AD814"/>
  <c r="AD815"/>
  <c r="AD816"/>
  <c r="AD817"/>
  <c r="AD818"/>
  <c r="AD819"/>
  <c r="AD820"/>
  <c r="AD821"/>
  <c r="AD822"/>
  <c r="AD823"/>
  <c r="AD824"/>
  <c r="AD825"/>
  <c r="AD826"/>
  <c r="AD827"/>
  <c r="AD828"/>
  <c r="AD829"/>
  <c r="AD830"/>
  <c r="AD831"/>
  <c r="AD832"/>
  <c r="AD833"/>
  <c r="AD834"/>
  <c r="AD835"/>
  <c r="AD836"/>
  <c r="AD837"/>
  <c r="AD838"/>
  <c r="AD839"/>
  <c r="AD840"/>
  <c r="AD841"/>
  <c r="AD842"/>
  <c r="AD843"/>
  <c r="AD844"/>
  <c r="AD845"/>
  <c r="AD846"/>
  <c r="AD847"/>
  <c r="AD848"/>
  <c r="AD849"/>
  <c r="AD850"/>
  <c r="AD851"/>
  <c r="AD852"/>
  <c r="AD853"/>
  <c r="AD854"/>
  <c r="AD855"/>
  <c r="AD856"/>
  <c r="AD857"/>
  <c r="AD858"/>
  <c r="AD859"/>
  <c r="AD860"/>
  <c r="AD861"/>
  <c r="AD862"/>
  <c r="AD863"/>
  <c r="AD864"/>
  <c r="AD865"/>
  <c r="AD866"/>
  <c r="AD867"/>
  <c r="AD868"/>
  <c r="AD869"/>
  <c r="AD870"/>
  <c r="AD871"/>
  <c r="AD872"/>
  <c r="AD873"/>
  <c r="AD874"/>
  <c r="AD875"/>
  <c r="AD876"/>
  <c r="AD877"/>
  <c r="AD878"/>
  <c r="AD879"/>
  <c r="AD880"/>
  <c r="AD881"/>
  <c r="AD882"/>
  <c r="AD883"/>
  <c r="AD884"/>
  <c r="AD885"/>
  <c r="AD886"/>
  <c r="AD887"/>
  <c r="AD888"/>
  <c r="AD889"/>
  <c r="AD890"/>
  <c r="AD891"/>
  <c r="AD892"/>
  <c r="AD893"/>
  <c r="AD894"/>
  <c r="AD895"/>
  <c r="AD896"/>
  <c r="AD897"/>
  <c r="AD898"/>
  <c r="AD899"/>
  <c r="AD900"/>
  <c r="AD901"/>
  <c r="AD902"/>
  <c r="AD903"/>
  <c r="AD904"/>
  <c r="AD905"/>
  <c r="AD906"/>
  <c r="AD907"/>
  <c r="AD908"/>
  <c r="AD909"/>
  <c r="AD910"/>
  <c r="AD911"/>
  <c r="AD912"/>
  <c r="AD913"/>
  <c r="AD914"/>
  <c r="AD915"/>
  <c r="AD916"/>
  <c r="AD917"/>
  <c r="AD918"/>
  <c r="AD919"/>
  <c r="AD920"/>
  <c r="AD921"/>
  <c r="AD922"/>
  <c r="AD923"/>
  <c r="AD924"/>
  <c r="AD925"/>
  <c r="AD926"/>
  <c r="AD927"/>
  <c r="AD928"/>
  <c r="AD929"/>
  <c r="AD930"/>
  <c r="AD931"/>
  <c r="AD932"/>
  <c r="AD933"/>
  <c r="AD934"/>
  <c r="AD935"/>
  <c r="AD936"/>
  <c r="AD937"/>
  <c r="AD938"/>
  <c r="AD939"/>
  <c r="AD940"/>
  <c r="AD941"/>
  <c r="AD942"/>
  <c r="AD943"/>
  <c r="AD944"/>
  <c r="AD945"/>
  <c r="AD946"/>
  <c r="AD947"/>
  <c r="AD948"/>
  <c r="AD949"/>
  <c r="AD950"/>
  <c r="AD951"/>
  <c r="AD952"/>
  <c r="AD953"/>
  <c r="AD954"/>
  <c r="AD955"/>
  <c r="AD956"/>
  <c r="AD957"/>
  <c r="AD958"/>
  <c r="AD959"/>
  <c r="AD960"/>
  <c r="AD961"/>
  <c r="AD962"/>
  <c r="AD963"/>
  <c r="AD964"/>
  <c r="AD965"/>
  <c r="AD966"/>
  <c r="AD967"/>
  <c r="AD968"/>
  <c r="AD969"/>
  <c r="AD970"/>
  <c r="AD971"/>
  <c r="AD972"/>
  <c r="AD973"/>
  <c r="AD974"/>
  <c r="AD975"/>
  <c r="AD976"/>
  <c r="AD977"/>
  <c r="AD978"/>
  <c r="AD979"/>
  <c r="AD980"/>
  <c r="AD981"/>
  <c r="AD982"/>
  <c r="AD983"/>
  <c r="AD984"/>
  <c r="AD985"/>
  <c r="AD986"/>
  <c r="AD987"/>
  <c r="AD988"/>
  <c r="AD989"/>
  <c r="AD990"/>
  <c r="AD991"/>
  <c r="AD992"/>
  <c r="AD993"/>
  <c r="AD994"/>
  <c r="AD995"/>
  <c r="AD996"/>
  <c r="AD997"/>
  <c r="AD998"/>
  <c r="AD999"/>
  <c r="AD1000"/>
  <c r="AD1001"/>
  <c r="AD1002"/>
  <c r="AD1003"/>
  <c r="AD1004"/>
  <c r="AD1005"/>
  <c r="AD1006"/>
  <c r="AD1007"/>
  <c r="AD1008"/>
  <c r="AD1009"/>
  <c r="AD1010"/>
  <c r="AD1011"/>
  <c r="AD1012"/>
  <c r="AD1013"/>
  <c r="AD1014"/>
  <c r="AD1015"/>
  <c r="AD1016"/>
  <c r="AD1017"/>
  <c r="AD1018"/>
  <c r="AD1019"/>
  <c r="AD1020"/>
  <c r="AD1021"/>
  <c r="AD1022"/>
  <c r="AD1023"/>
  <c r="AD1024"/>
  <c r="AD1025"/>
  <c r="AD1026"/>
  <c r="AD1027"/>
  <c r="AD1028"/>
  <c r="AD1029"/>
  <c r="AD1030"/>
  <c r="AD1031"/>
  <c r="AD1032"/>
  <c r="AD1033"/>
  <c r="AD1034"/>
  <c r="AD1035"/>
  <c r="AD1036"/>
  <c r="AD1037"/>
  <c r="AD1038"/>
  <c r="AD1039"/>
  <c r="AD1040"/>
  <c r="AD1041"/>
  <c r="AD1042"/>
  <c r="AD1043"/>
  <c r="AD1044"/>
  <c r="AD1045"/>
  <c r="AD1046"/>
  <c r="AD1047"/>
  <c r="AD1048"/>
  <c r="AD1049"/>
  <c r="AD1050"/>
  <c r="AD1051"/>
  <c r="AD1052"/>
  <c r="AD1053"/>
  <c r="AD1054"/>
  <c r="AD1055"/>
  <c r="AD1056"/>
  <c r="AD1057"/>
  <c r="AD1058"/>
  <c r="AD1059"/>
  <c r="AD1060"/>
  <c r="AD1061"/>
  <c r="AD1062"/>
  <c r="AD1063"/>
  <c r="AD1064"/>
  <c r="AD1065"/>
  <c r="AD1066"/>
  <c r="AD1067"/>
  <c r="AD1068"/>
  <c r="AD1069"/>
  <c r="AD1070"/>
  <c r="AD1071"/>
  <c r="AD1072"/>
  <c r="AD1073"/>
  <c r="AD1074"/>
  <c r="AD1075"/>
  <c r="AD1076"/>
  <c r="AD1077"/>
  <c r="AD1078"/>
  <c r="AD1079"/>
  <c r="AD1080"/>
  <c r="AD1081"/>
  <c r="AD1082"/>
  <c r="AD1083"/>
  <c r="AD1084"/>
  <c r="AD1085"/>
  <c r="AD1086"/>
  <c r="AD1087"/>
  <c r="AD1088"/>
  <c r="AD1089"/>
  <c r="AD1090"/>
  <c r="AD1091"/>
  <c r="AD1092"/>
  <c r="AD1093"/>
  <c r="AD1094"/>
  <c r="AD1095"/>
  <c r="AD1096"/>
  <c r="AD1097"/>
  <c r="AD1098"/>
  <c r="AD1099"/>
  <c r="AD1100"/>
  <c r="AD1101"/>
  <c r="AD1102"/>
  <c r="AD1103"/>
  <c r="AD1104"/>
  <c r="AD1105"/>
  <c r="AD1106"/>
  <c r="AD1107"/>
  <c r="AD1108"/>
  <c r="AD1109"/>
  <c r="AD1110"/>
  <c r="AD1111"/>
  <c r="AD1112"/>
  <c r="AD1113"/>
  <c r="AD1114"/>
  <c r="AD1115"/>
  <c r="AD1116"/>
  <c r="AD1117"/>
  <c r="AD1118"/>
  <c r="AD1119"/>
  <c r="AD1120"/>
  <c r="AD1121"/>
  <c r="AD1122"/>
  <c r="AD1123"/>
  <c r="AD1124"/>
  <c r="AD1125"/>
  <c r="AD1126"/>
  <c r="AD1127"/>
  <c r="AD1128"/>
  <c r="AD1129"/>
  <c r="AD1130"/>
  <c r="AD1131"/>
  <c r="AD1132"/>
  <c r="AD1133"/>
  <c r="AD1134"/>
  <c r="AD1135"/>
  <c r="AD1136"/>
  <c r="AD1137"/>
  <c r="AD1138"/>
  <c r="AD1139"/>
  <c r="AD1140"/>
  <c r="AD1141"/>
  <c r="AD1142"/>
  <c r="AD1143"/>
  <c r="AD1144"/>
  <c r="AD1145"/>
  <c r="AD1146"/>
  <c r="AD1147"/>
  <c r="AD1148"/>
  <c r="AD1149"/>
  <c r="AD1150"/>
  <c r="AD1151"/>
  <c r="AD1152"/>
  <c r="AD1153"/>
  <c r="AD1154"/>
  <c r="AD1155"/>
  <c r="AD1156"/>
  <c r="AD1157"/>
  <c r="AD1158"/>
  <c r="AD1159"/>
  <c r="AD1160"/>
  <c r="AD1161"/>
  <c r="AD1162"/>
  <c r="AD1163"/>
  <c r="AD1164"/>
  <c r="AD1165"/>
  <c r="AD1166"/>
  <c r="AD1167"/>
  <c r="AD1168"/>
  <c r="AD1169"/>
  <c r="AD1170"/>
  <c r="AD1171"/>
  <c r="AD1172"/>
  <c r="AD1173"/>
  <c r="AD1174"/>
  <c r="AD1175"/>
  <c r="AD1176"/>
  <c r="AD1177"/>
  <c r="AD1178"/>
  <c r="AD1179"/>
  <c r="AD1180"/>
  <c r="AD1181"/>
  <c r="AD1182"/>
  <c r="AD1183"/>
  <c r="AD1184"/>
  <c r="AD1185"/>
  <c r="AD1186"/>
  <c r="AD1187"/>
  <c r="AD1188"/>
  <c r="AD1189"/>
  <c r="AD1190"/>
  <c r="AD1191"/>
  <c r="AD1192"/>
  <c r="AD1193"/>
  <c r="AD1194"/>
  <c r="AD1195"/>
  <c r="AD1196"/>
  <c r="AD1197"/>
  <c r="AD1198"/>
  <c r="AD1199"/>
  <c r="AD1200"/>
  <c r="AD1201"/>
  <c r="AD1202"/>
  <c r="AD1203"/>
  <c r="AD1204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E1014"/>
  <c r="AE1015"/>
  <c r="AE1016"/>
  <c r="AE1017"/>
  <c r="AE1018"/>
  <c r="AE1019"/>
  <c r="AE1020"/>
  <c r="AE1021"/>
  <c r="AE1022"/>
  <c r="AE1023"/>
  <c r="AE1024"/>
  <c r="AE1025"/>
  <c r="AE1026"/>
  <c r="AE1027"/>
  <c r="AE1028"/>
  <c r="AE1029"/>
  <c r="AE1030"/>
  <c r="AE1031"/>
  <c r="AE1032"/>
  <c r="AE1033"/>
  <c r="AE1034"/>
  <c r="AE1035"/>
  <c r="AE1036"/>
  <c r="AE1037"/>
  <c r="AE1038"/>
  <c r="AE1039"/>
  <c r="AE1040"/>
  <c r="AE1041"/>
  <c r="AE1042"/>
  <c r="AE1043"/>
  <c r="AE1044"/>
  <c r="AE1045"/>
  <c r="AE1046"/>
  <c r="AE1047"/>
  <c r="AE1048"/>
  <c r="AE1049"/>
  <c r="AE1050"/>
  <c r="AE1051"/>
  <c r="AE1052"/>
  <c r="AE1053"/>
  <c r="AE1054"/>
  <c r="AE1055"/>
  <c r="AE1056"/>
  <c r="AE1057"/>
  <c r="AE1058"/>
  <c r="AE1059"/>
  <c r="AE1060"/>
  <c r="AE1061"/>
  <c r="AE1062"/>
  <c r="AE1063"/>
  <c r="AE1064"/>
  <c r="AE1065"/>
  <c r="AE1066"/>
  <c r="AE1067"/>
  <c r="AE1068"/>
  <c r="AE1069"/>
  <c r="AE1070"/>
  <c r="AE1071"/>
  <c r="AE1072"/>
  <c r="AE1073"/>
  <c r="AE1074"/>
  <c r="AE1075"/>
  <c r="AE1076"/>
  <c r="AE1077"/>
  <c r="AE1078"/>
  <c r="AE1079"/>
  <c r="AE1080"/>
  <c r="AE1081"/>
  <c r="AE1082"/>
  <c r="AE1083"/>
  <c r="AE1084"/>
  <c r="AE1085"/>
  <c r="AE1086"/>
  <c r="AE1087"/>
  <c r="AE1088"/>
  <c r="AE1089"/>
  <c r="AE1090"/>
  <c r="AE1091"/>
  <c r="AE1092"/>
  <c r="AE1093"/>
  <c r="AE1094"/>
  <c r="AE1095"/>
  <c r="AE1096"/>
  <c r="AE1097"/>
  <c r="AE1098"/>
  <c r="AE1099"/>
  <c r="AE1100"/>
  <c r="AE1101"/>
  <c r="AE1102"/>
  <c r="AE1103"/>
  <c r="AE1104"/>
  <c r="AE1105"/>
  <c r="AE1106"/>
  <c r="AE1107"/>
  <c r="AE1108"/>
  <c r="AE1109"/>
  <c r="AE1110"/>
  <c r="AE1111"/>
  <c r="AE1112"/>
  <c r="AE1113"/>
  <c r="AE1114"/>
  <c r="AE1115"/>
  <c r="AE1116"/>
  <c r="AE1117"/>
  <c r="AE1118"/>
  <c r="AE1119"/>
  <c r="AE1120"/>
  <c r="AE1121"/>
  <c r="AE1122"/>
  <c r="AE1123"/>
  <c r="AE1124"/>
  <c r="AE1125"/>
  <c r="AE1126"/>
  <c r="AE1127"/>
  <c r="AE1128"/>
  <c r="AE1129"/>
  <c r="AE1130"/>
  <c r="AE1131"/>
  <c r="AE1132"/>
  <c r="AE1133"/>
  <c r="AE1134"/>
  <c r="AE1135"/>
  <c r="AE1136"/>
  <c r="AE1137"/>
  <c r="AE1138"/>
  <c r="AE1139"/>
  <c r="AE1140"/>
  <c r="AE1141"/>
  <c r="AE1142"/>
  <c r="AE1143"/>
  <c r="AE1144"/>
  <c r="AE1145"/>
  <c r="AE1146"/>
  <c r="AE1147"/>
  <c r="AE1148"/>
  <c r="AE1149"/>
  <c r="AE1150"/>
  <c r="AE1151"/>
  <c r="AE1152"/>
  <c r="AE1153"/>
  <c r="AE1154"/>
  <c r="AE1155"/>
  <c r="AE1156"/>
  <c r="AE1157"/>
  <c r="AE1158"/>
  <c r="AE1159"/>
  <c r="AE1160"/>
  <c r="AE1161"/>
  <c r="AE1162"/>
  <c r="AE1163"/>
  <c r="AE1164"/>
  <c r="AE1165"/>
  <c r="AE1166"/>
  <c r="AE1167"/>
  <c r="AE1168"/>
  <c r="AE1169"/>
  <c r="AE1170"/>
  <c r="AE1171"/>
  <c r="AE1172"/>
  <c r="AE1173"/>
  <c r="AE1174"/>
  <c r="AE1175"/>
  <c r="AE1176"/>
  <c r="AE1177"/>
  <c r="AE1178"/>
  <c r="AE1179"/>
  <c r="AE1180"/>
  <c r="AE1181"/>
  <c r="AE1182"/>
  <c r="AE1183"/>
  <c r="AE1184"/>
  <c r="AE1185"/>
  <c r="AE1186"/>
  <c r="AE1187"/>
  <c r="AE1188"/>
  <c r="AE1189"/>
  <c r="AE1190"/>
  <c r="AE1191"/>
  <c r="AE1192"/>
  <c r="AE1193"/>
  <c r="AE1194"/>
  <c r="AE1195"/>
  <c r="AE1196"/>
  <c r="AE1197"/>
  <c r="AE1198"/>
  <c r="AE1199"/>
  <c r="AE1200"/>
  <c r="AE1201"/>
  <c r="AE1202"/>
  <c r="AE1203"/>
  <c r="AE1204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F858"/>
  <c r="AF859"/>
  <c r="AF860"/>
  <c r="AF861"/>
  <c r="AF862"/>
  <c r="AF863"/>
  <c r="AF864"/>
  <c r="AF865"/>
  <c r="AF866"/>
  <c r="AF867"/>
  <c r="AF868"/>
  <c r="AF869"/>
  <c r="AF870"/>
  <c r="AF871"/>
  <c r="AF872"/>
  <c r="AF873"/>
  <c r="AF874"/>
  <c r="AF875"/>
  <c r="AF876"/>
  <c r="AF877"/>
  <c r="AF878"/>
  <c r="AF879"/>
  <c r="AF880"/>
  <c r="AF881"/>
  <c r="AF882"/>
  <c r="AF883"/>
  <c r="AF884"/>
  <c r="AF885"/>
  <c r="AF886"/>
  <c r="AF887"/>
  <c r="AF888"/>
  <c r="AF889"/>
  <c r="AF890"/>
  <c r="AF891"/>
  <c r="AF892"/>
  <c r="AF893"/>
  <c r="AF894"/>
  <c r="AF895"/>
  <c r="AF896"/>
  <c r="AF897"/>
  <c r="AF898"/>
  <c r="AF899"/>
  <c r="AF900"/>
  <c r="AF901"/>
  <c r="AF902"/>
  <c r="AF903"/>
  <c r="AF904"/>
  <c r="AF905"/>
  <c r="AF906"/>
  <c r="AF907"/>
  <c r="AF908"/>
  <c r="AF909"/>
  <c r="AF910"/>
  <c r="AF911"/>
  <c r="AF912"/>
  <c r="AF913"/>
  <c r="AF914"/>
  <c r="AF915"/>
  <c r="AF916"/>
  <c r="AF917"/>
  <c r="AF918"/>
  <c r="AF919"/>
  <c r="AF920"/>
  <c r="AF921"/>
  <c r="AF922"/>
  <c r="AF923"/>
  <c r="AF924"/>
  <c r="AF925"/>
  <c r="AF926"/>
  <c r="AF927"/>
  <c r="AF928"/>
  <c r="AF929"/>
  <c r="AF930"/>
  <c r="AF931"/>
  <c r="AF932"/>
  <c r="AF933"/>
  <c r="AF934"/>
  <c r="AF935"/>
  <c r="AF936"/>
  <c r="AF937"/>
  <c r="AF938"/>
  <c r="AF939"/>
  <c r="AF940"/>
  <c r="AF941"/>
  <c r="AF942"/>
  <c r="AF943"/>
  <c r="AF944"/>
  <c r="AF945"/>
  <c r="AF946"/>
  <c r="AF947"/>
  <c r="AF948"/>
  <c r="AF949"/>
  <c r="AF950"/>
  <c r="AF951"/>
  <c r="AF952"/>
  <c r="AF953"/>
  <c r="AF954"/>
  <c r="AF955"/>
  <c r="AF956"/>
  <c r="AF957"/>
  <c r="AF958"/>
  <c r="AF959"/>
  <c r="AF960"/>
  <c r="AF961"/>
  <c r="AF962"/>
  <c r="AF963"/>
  <c r="AF964"/>
  <c r="AF965"/>
  <c r="AF966"/>
  <c r="AF967"/>
  <c r="AF968"/>
  <c r="AF969"/>
  <c r="AF970"/>
  <c r="AF971"/>
  <c r="AF972"/>
  <c r="AF973"/>
  <c r="AF974"/>
  <c r="AF975"/>
  <c r="AF976"/>
  <c r="AF977"/>
  <c r="AF978"/>
  <c r="AF979"/>
  <c r="AF980"/>
  <c r="AF981"/>
  <c r="AF982"/>
  <c r="AF983"/>
  <c r="AF984"/>
  <c r="AF985"/>
  <c r="AF986"/>
  <c r="AF987"/>
  <c r="AF988"/>
  <c r="AF989"/>
  <c r="AF990"/>
  <c r="AF991"/>
  <c r="AF992"/>
  <c r="AF993"/>
  <c r="AF994"/>
  <c r="AF995"/>
  <c r="AF996"/>
  <c r="AF997"/>
  <c r="AF998"/>
  <c r="AF999"/>
  <c r="AF1000"/>
  <c r="AF1001"/>
  <c r="AF1002"/>
  <c r="AF1003"/>
  <c r="AF1004"/>
  <c r="AF1005"/>
  <c r="AF1006"/>
  <c r="AF1007"/>
  <c r="AF1008"/>
  <c r="AF1009"/>
  <c r="AF1010"/>
  <c r="AF1011"/>
  <c r="AF1012"/>
  <c r="AF1013"/>
  <c r="AF1014"/>
  <c r="AF1015"/>
  <c r="AF1016"/>
  <c r="AF1017"/>
  <c r="AF1018"/>
  <c r="AF1019"/>
  <c r="AF1020"/>
  <c r="AF1021"/>
  <c r="AF1022"/>
  <c r="AF1023"/>
  <c r="AF1024"/>
  <c r="AF1025"/>
  <c r="AF1026"/>
  <c r="AF1027"/>
  <c r="AF1028"/>
  <c r="AF1029"/>
  <c r="AF1030"/>
  <c r="AF1031"/>
  <c r="AF1032"/>
  <c r="AF1033"/>
  <c r="AF1034"/>
  <c r="AF1035"/>
  <c r="AF1036"/>
  <c r="AF1037"/>
  <c r="AF1038"/>
  <c r="AF1039"/>
  <c r="AF1040"/>
  <c r="AF1041"/>
  <c r="AF1042"/>
  <c r="AF1043"/>
  <c r="AF1044"/>
  <c r="AF1045"/>
  <c r="AF1046"/>
  <c r="AF1047"/>
  <c r="AF1048"/>
  <c r="AF1049"/>
  <c r="AF1050"/>
  <c r="AF1051"/>
  <c r="AF1052"/>
  <c r="AF1053"/>
  <c r="AF1054"/>
  <c r="AF1055"/>
  <c r="AF1056"/>
  <c r="AF1057"/>
  <c r="AF1058"/>
  <c r="AF1059"/>
  <c r="AF1060"/>
  <c r="AF1061"/>
  <c r="AF1062"/>
  <c r="AF1063"/>
  <c r="AF1064"/>
  <c r="AF1065"/>
  <c r="AF1066"/>
  <c r="AF1067"/>
  <c r="AF1068"/>
  <c r="AF1069"/>
  <c r="AF1070"/>
  <c r="AF1071"/>
  <c r="AF1072"/>
  <c r="AF1073"/>
  <c r="AF1074"/>
  <c r="AF1075"/>
  <c r="AF1076"/>
  <c r="AF1077"/>
  <c r="AF1078"/>
  <c r="AF1079"/>
  <c r="AF1080"/>
  <c r="AF1081"/>
  <c r="AF1082"/>
  <c r="AF1083"/>
  <c r="AF1084"/>
  <c r="AF1085"/>
  <c r="AF1086"/>
  <c r="AF1087"/>
  <c r="AF1088"/>
  <c r="AF1089"/>
  <c r="AF1090"/>
  <c r="AF1091"/>
  <c r="AF1092"/>
  <c r="AF1093"/>
  <c r="AF1094"/>
  <c r="AF1095"/>
  <c r="AF1096"/>
  <c r="AF1097"/>
  <c r="AF1098"/>
  <c r="AF1099"/>
  <c r="AF1100"/>
  <c r="AF1101"/>
  <c r="AF1102"/>
  <c r="AF1103"/>
  <c r="AF1104"/>
  <c r="AF1105"/>
  <c r="AF1106"/>
  <c r="AF1107"/>
  <c r="AF1108"/>
  <c r="AF1109"/>
  <c r="AF1110"/>
  <c r="AF1111"/>
  <c r="AF1112"/>
  <c r="AF1113"/>
  <c r="AF1114"/>
  <c r="AF1115"/>
  <c r="AF1116"/>
  <c r="AF1117"/>
  <c r="AF1118"/>
  <c r="AF1119"/>
  <c r="AF1120"/>
  <c r="AF1121"/>
  <c r="AF1122"/>
  <c r="AF1123"/>
  <c r="AF1124"/>
  <c r="AF1125"/>
  <c r="AF1126"/>
  <c r="AF1127"/>
  <c r="AF1128"/>
  <c r="AF1129"/>
  <c r="AF1130"/>
  <c r="AF1131"/>
  <c r="AF1132"/>
  <c r="AF1133"/>
  <c r="AF1134"/>
  <c r="AF1135"/>
  <c r="AF1136"/>
  <c r="AF1137"/>
  <c r="AF1138"/>
  <c r="AF1139"/>
  <c r="AF1140"/>
  <c r="AF1141"/>
  <c r="AF1142"/>
  <c r="AF1143"/>
  <c r="AF1144"/>
  <c r="AF1145"/>
  <c r="AF1146"/>
  <c r="AF1147"/>
  <c r="AF1148"/>
  <c r="AF1149"/>
  <c r="AF1150"/>
  <c r="AF1151"/>
  <c r="AF1152"/>
  <c r="AF1153"/>
  <c r="AF1154"/>
  <c r="AF1155"/>
  <c r="AF1156"/>
  <c r="AF1157"/>
  <c r="AF1158"/>
  <c r="AF1159"/>
  <c r="AF1160"/>
  <c r="AF1161"/>
  <c r="AF1162"/>
  <c r="AF1163"/>
  <c r="AF1164"/>
  <c r="AF1165"/>
  <c r="AF1166"/>
  <c r="AF1167"/>
  <c r="AF1168"/>
  <c r="AF1169"/>
  <c r="AF1170"/>
  <c r="AF1171"/>
  <c r="AF1172"/>
  <c r="AF1173"/>
  <c r="AF1174"/>
  <c r="AF1175"/>
  <c r="AF1176"/>
  <c r="AF1177"/>
  <c r="AF1178"/>
  <c r="AF1179"/>
  <c r="AF1180"/>
  <c r="AF1181"/>
  <c r="AF1182"/>
  <c r="AF1183"/>
  <c r="AF1184"/>
  <c r="AF1185"/>
  <c r="AF1186"/>
  <c r="AF1187"/>
  <c r="AF1188"/>
  <c r="AF1189"/>
  <c r="AF1190"/>
  <c r="AF1191"/>
  <c r="AF1192"/>
  <c r="AF1193"/>
  <c r="AF1194"/>
  <c r="AF1195"/>
  <c r="AF1196"/>
  <c r="AF1197"/>
  <c r="AF1198"/>
  <c r="AF1199"/>
  <c r="AF1200"/>
  <c r="AF1201"/>
  <c r="AF1202"/>
  <c r="AF1203"/>
  <c r="AF1204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663"/>
  <c r="AG664"/>
  <c r="AG665"/>
  <c r="AG666"/>
  <c r="AG667"/>
  <c r="AG668"/>
  <c r="AG669"/>
  <c r="AG670"/>
  <c r="AG671"/>
  <c r="AG672"/>
  <c r="AG673"/>
  <c r="AG674"/>
  <c r="AG675"/>
  <c r="AG676"/>
  <c r="AG677"/>
  <c r="AG678"/>
  <c r="AG679"/>
  <c r="AG680"/>
  <c r="AG681"/>
  <c r="AG682"/>
  <c r="AG683"/>
  <c r="AG684"/>
  <c r="AG685"/>
  <c r="AG686"/>
  <c r="AG687"/>
  <c r="AG688"/>
  <c r="AG689"/>
  <c r="AG690"/>
  <c r="AG691"/>
  <c r="AG692"/>
  <c r="AG693"/>
  <c r="AG694"/>
  <c r="AG695"/>
  <c r="AG696"/>
  <c r="AG697"/>
  <c r="AG698"/>
  <c r="AG699"/>
  <c r="AG700"/>
  <c r="AG701"/>
  <c r="AG702"/>
  <c r="AG703"/>
  <c r="AG704"/>
  <c r="AG705"/>
  <c r="AG706"/>
  <c r="AG707"/>
  <c r="AG708"/>
  <c r="AG709"/>
  <c r="AG710"/>
  <c r="AG711"/>
  <c r="AG712"/>
  <c r="AG713"/>
  <c r="AG714"/>
  <c r="AG715"/>
  <c r="AG716"/>
  <c r="AG717"/>
  <c r="AG718"/>
  <c r="AG719"/>
  <c r="AG720"/>
  <c r="AG721"/>
  <c r="AG722"/>
  <c r="AG723"/>
  <c r="AG724"/>
  <c r="AG725"/>
  <c r="AG726"/>
  <c r="AG727"/>
  <c r="AG728"/>
  <c r="AG729"/>
  <c r="AG730"/>
  <c r="AG731"/>
  <c r="AG732"/>
  <c r="AG733"/>
  <c r="AG734"/>
  <c r="AG735"/>
  <c r="AG736"/>
  <c r="AG737"/>
  <c r="AG738"/>
  <c r="AG739"/>
  <c r="AG740"/>
  <c r="AG741"/>
  <c r="AG742"/>
  <c r="AG743"/>
  <c r="AG744"/>
  <c r="AG745"/>
  <c r="AG746"/>
  <c r="AG747"/>
  <c r="AG748"/>
  <c r="AG749"/>
  <c r="AG750"/>
  <c r="AG751"/>
  <c r="AG752"/>
  <c r="AG753"/>
  <c r="AG754"/>
  <c r="AG755"/>
  <c r="AG756"/>
  <c r="AG757"/>
  <c r="AG758"/>
  <c r="AG759"/>
  <c r="AG760"/>
  <c r="AG761"/>
  <c r="AG762"/>
  <c r="AG763"/>
  <c r="AG764"/>
  <c r="AG765"/>
  <c r="AG766"/>
  <c r="AG767"/>
  <c r="AG768"/>
  <c r="AG769"/>
  <c r="AG770"/>
  <c r="AG771"/>
  <c r="AG772"/>
  <c r="AG773"/>
  <c r="AG774"/>
  <c r="AG775"/>
  <c r="AG776"/>
  <c r="AG777"/>
  <c r="AG778"/>
  <c r="AG779"/>
  <c r="AG780"/>
  <c r="AG781"/>
  <c r="AG782"/>
  <c r="AG783"/>
  <c r="AG784"/>
  <c r="AG785"/>
  <c r="AG786"/>
  <c r="AG787"/>
  <c r="AG788"/>
  <c r="AG789"/>
  <c r="AG790"/>
  <c r="AG791"/>
  <c r="AG792"/>
  <c r="AG793"/>
  <c r="AG794"/>
  <c r="AG795"/>
  <c r="AG796"/>
  <c r="AG797"/>
  <c r="AG798"/>
  <c r="AG799"/>
  <c r="AG800"/>
  <c r="AG801"/>
  <c r="AG802"/>
  <c r="AG803"/>
  <c r="AG804"/>
  <c r="AG805"/>
  <c r="AG806"/>
  <c r="AG807"/>
  <c r="AG808"/>
  <c r="AG809"/>
  <c r="AG810"/>
  <c r="AG811"/>
  <c r="AG812"/>
  <c r="AG813"/>
  <c r="AG814"/>
  <c r="AG815"/>
  <c r="AG816"/>
  <c r="AG817"/>
  <c r="AG818"/>
  <c r="AG819"/>
  <c r="AG820"/>
  <c r="AG821"/>
  <c r="AG822"/>
  <c r="AG823"/>
  <c r="AG824"/>
  <c r="AG825"/>
  <c r="AG826"/>
  <c r="AG827"/>
  <c r="AG828"/>
  <c r="AG829"/>
  <c r="AG830"/>
  <c r="AG831"/>
  <c r="AG832"/>
  <c r="AG833"/>
  <c r="AG834"/>
  <c r="AG835"/>
  <c r="AG836"/>
  <c r="AG837"/>
  <c r="AG838"/>
  <c r="AG839"/>
  <c r="AG840"/>
  <c r="AG841"/>
  <c r="AG842"/>
  <c r="AG843"/>
  <c r="AG844"/>
  <c r="AG845"/>
  <c r="AG846"/>
  <c r="AG847"/>
  <c r="AG848"/>
  <c r="AG849"/>
  <c r="AG850"/>
  <c r="AG851"/>
  <c r="AG852"/>
  <c r="AG853"/>
  <c r="AG854"/>
  <c r="AG855"/>
  <c r="AG856"/>
  <c r="AG857"/>
  <c r="AG858"/>
  <c r="AG859"/>
  <c r="AG860"/>
  <c r="AG861"/>
  <c r="AG862"/>
  <c r="AG863"/>
  <c r="AG864"/>
  <c r="AG865"/>
  <c r="AG866"/>
  <c r="AG867"/>
  <c r="AG868"/>
  <c r="AG869"/>
  <c r="AG870"/>
  <c r="AG871"/>
  <c r="AG872"/>
  <c r="AG873"/>
  <c r="AG874"/>
  <c r="AG875"/>
  <c r="AG876"/>
  <c r="AG877"/>
  <c r="AG878"/>
  <c r="AG879"/>
  <c r="AG880"/>
  <c r="AG881"/>
  <c r="AG882"/>
  <c r="AG883"/>
  <c r="AG884"/>
  <c r="AG885"/>
  <c r="AG886"/>
  <c r="AG887"/>
  <c r="AG888"/>
  <c r="AG889"/>
  <c r="AG890"/>
  <c r="AG891"/>
  <c r="AG892"/>
  <c r="AG893"/>
  <c r="AG894"/>
  <c r="AG895"/>
  <c r="AG896"/>
  <c r="AG897"/>
  <c r="AG898"/>
  <c r="AG899"/>
  <c r="AG900"/>
  <c r="AG901"/>
  <c r="AG902"/>
  <c r="AG903"/>
  <c r="AG904"/>
  <c r="AG905"/>
  <c r="AG906"/>
  <c r="AG907"/>
  <c r="AG908"/>
  <c r="AG909"/>
  <c r="AG910"/>
  <c r="AG911"/>
  <c r="AG912"/>
  <c r="AG913"/>
  <c r="AG914"/>
  <c r="AG915"/>
  <c r="AG916"/>
  <c r="AG917"/>
  <c r="AG918"/>
  <c r="AG919"/>
  <c r="AG920"/>
  <c r="AG921"/>
  <c r="AG922"/>
  <c r="AG923"/>
  <c r="AG924"/>
  <c r="AG925"/>
  <c r="AG926"/>
  <c r="AG927"/>
  <c r="AG928"/>
  <c r="AG929"/>
  <c r="AG930"/>
  <c r="AG931"/>
  <c r="AG932"/>
  <c r="AG933"/>
  <c r="AG934"/>
  <c r="AG935"/>
  <c r="AG936"/>
  <c r="AG937"/>
  <c r="AG938"/>
  <c r="AG939"/>
  <c r="AG940"/>
  <c r="AG941"/>
  <c r="AG942"/>
  <c r="AG943"/>
  <c r="AG944"/>
  <c r="AG945"/>
  <c r="AG946"/>
  <c r="AG947"/>
  <c r="AG948"/>
  <c r="AG949"/>
  <c r="AG950"/>
  <c r="AG951"/>
  <c r="AG952"/>
  <c r="AG953"/>
  <c r="AG954"/>
  <c r="AG955"/>
  <c r="AG956"/>
  <c r="AG957"/>
  <c r="AG958"/>
  <c r="AG959"/>
  <c r="AG960"/>
  <c r="AG961"/>
  <c r="AG962"/>
  <c r="AG963"/>
  <c r="AG964"/>
  <c r="AG965"/>
  <c r="AG966"/>
  <c r="AG967"/>
  <c r="AG968"/>
  <c r="AG969"/>
  <c r="AG970"/>
  <c r="AG971"/>
  <c r="AG972"/>
  <c r="AG973"/>
  <c r="AG974"/>
  <c r="AG975"/>
  <c r="AG976"/>
  <c r="AG977"/>
  <c r="AG978"/>
  <c r="AG979"/>
  <c r="AG980"/>
  <c r="AG981"/>
  <c r="AG982"/>
  <c r="AG983"/>
  <c r="AG984"/>
  <c r="AG985"/>
  <c r="AG986"/>
  <c r="AG987"/>
  <c r="AG988"/>
  <c r="AG989"/>
  <c r="AG990"/>
  <c r="AG991"/>
  <c r="AG992"/>
  <c r="AG993"/>
  <c r="AG994"/>
  <c r="AG995"/>
  <c r="AG996"/>
  <c r="AG997"/>
  <c r="AG998"/>
  <c r="AG999"/>
  <c r="AG1000"/>
  <c r="AG1001"/>
  <c r="AG1002"/>
  <c r="AG1003"/>
  <c r="AG1004"/>
  <c r="AG1005"/>
  <c r="AG1006"/>
  <c r="AG1007"/>
  <c r="AG1008"/>
  <c r="AG1009"/>
  <c r="AG1010"/>
  <c r="AG1011"/>
  <c r="AG1012"/>
  <c r="AG1013"/>
  <c r="AG1014"/>
  <c r="AG1015"/>
  <c r="AG1016"/>
  <c r="AG1017"/>
  <c r="AG1018"/>
  <c r="AG1019"/>
  <c r="AG1020"/>
  <c r="AG1021"/>
  <c r="AG1022"/>
  <c r="AG1023"/>
  <c r="AG1024"/>
  <c r="AG1025"/>
  <c r="AG1026"/>
  <c r="AG1027"/>
  <c r="AG1028"/>
  <c r="AG1029"/>
  <c r="AG1030"/>
  <c r="AG1031"/>
  <c r="AG1032"/>
  <c r="AG1033"/>
  <c r="AG1034"/>
  <c r="AG1035"/>
  <c r="AG1036"/>
  <c r="AG1037"/>
  <c r="AG1038"/>
  <c r="AG1039"/>
  <c r="AG1040"/>
  <c r="AG1041"/>
  <c r="AG1042"/>
  <c r="AG1043"/>
  <c r="AG1044"/>
  <c r="AG1045"/>
  <c r="AG1046"/>
  <c r="AG1047"/>
  <c r="AG1048"/>
  <c r="AG1049"/>
  <c r="AG1050"/>
  <c r="AG1051"/>
  <c r="AG1052"/>
  <c r="AG1053"/>
  <c r="AG1054"/>
  <c r="AG1055"/>
  <c r="AG1056"/>
  <c r="AG1057"/>
  <c r="AG1058"/>
  <c r="AG1059"/>
  <c r="AG1060"/>
  <c r="AG1061"/>
  <c r="AG1062"/>
  <c r="AG1063"/>
  <c r="AG1064"/>
  <c r="AG1065"/>
  <c r="AG1066"/>
  <c r="AG1067"/>
  <c r="AG1068"/>
  <c r="AG1069"/>
  <c r="AG1070"/>
  <c r="AG1071"/>
  <c r="AG1072"/>
  <c r="AG1073"/>
  <c r="AG1074"/>
  <c r="AG1075"/>
  <c r="AG1076"/>
  <c r="AG1077"/>
  <c r="AG1078"/>
  <c r="AG1079"/>
  <c r="AG1080"/>
  <c r="AG1081"/>
  <c r="AG1082"/>
  <c r="AG1083"/>
  <c r="AG1084"/>
  <c r="AG1085"/>
  <c r="AG1086"/>
  <c r="AG1087"/>
  <c r="AG1088"/>
  <c r="AG1089"/>
  <c r="AG1090"/>
  <c r="AG1091"/>
  <c r="AG1092"/>
  <c r="AG1093"/>
  <c r="AG1094"/>
  <c r="AG1095"/>
  <c r="AG1096"/>
  <c r="AG1097"/>
  <c r="AG1098"/>
  <c r="AG1099"/>
  <c r="AG1100"/>
  <c r="AG1101"/>
  <c r="AG1102"/>
  <c r="AG1103"/>
  <c r="AG1104"/>
  <c r="AG1105"/>
  <c r="AG1106"/>
  <c r="AG1107"/>
  <c r="AG1108"/>
  <c r="AG1109"/>
  <c r="AG1110"/>
  <c r="AG1111"/>
  <c r="AG1112"/>
  <c r="AG1113"/>
  <c r="AG1114"/>
  <c r="AG1115"/>
  <c r="AG1116"/>
  <c r="AG1117"/>
  <c r="AG1118"/>
  <c r="AG1119"/>
  <c r="AG1120"/>
  <c r="AG1121"/>
  <c r="AG1122"/>
  <c r="AG1123"/>
  <c r="AG1124"/>
  <c r="AG1125"/>
  <c r="AG1126"/>
  <c r="AG1127"/>
  <c r="AG1128"/>
  <c r="AG1129"/>
  <c r="AG1130"/>
  <c r="AG1131"/>
  <c r="AG1132"/>
  <c r="AG1133"/>
  <c r="AG1134"/>
  <c r="AG1135"/>
  <c r="AG1136"/>
  <c r="AG1137"/>
  <c r="AG1138"/>
  <c r="AG1139"/>
  <c r="AG1140"/>
  <c r="AG1141"/>
  <c r="AG1142"/>
  <c r="AG1143"/>
  <c r="AG1144"/>
  <c r="AG1145"/>
  <c r="AG1146"/>
  <c r="AG1147"/>
  <c r="AG1148"/>
  <c r="AG1149"/>
  <c r="AG1150"/>
  <c r="AG1151"/>
  <c r="AG1152"/>
  <c r="AG1153"/>
  <c r="AG1154"/>
  <c r="AG1155"/>
  <c r="AG1156"/>
  <c r="AG1157"/>
  <c r="AG1158"/>
  <c r="AG1159"/>
  <c r="AG1160"/>
  <c r="AG1161"/>
  <c r="AG1162"/>
  <c r="AG1163"/>
  <c r="AG1164"/>
  <c r="AG1165"/>
  <c r="AG1166"/>
  <c r="AG1167"/>
  <c r="AG1168"/>
  <c r="AG1169"/>
  <c r="AG1170"/>
  <c r="AG1171"/>
  <c r="AG1172"/>
  <c r="AG1173"/>
  <c r="AG1174"/>
  <c r="AG1175"/>
  <c r="AG1176"/>
  <c r="AG1177"/>
  <c r="AG1178"/>
  <c r="AG1179"/>
  <c r="AG1180"/>
  <c r="AG1181"/>
  <c r="AG1182"/>
  <c r="AG1183"/>
  <c r="AG1184"/>
  <c r="AG1185"/>
  <c r="AG1186"/>
  <c r="AG1187"/>
  <c r="AG1188"/>
  <c r="AG1189"/>
  <c r="AG1190"/>
  <c r="AG1191"/>
  <c r="AG1192"/>
  <c r="AG1193"/>
  <c r="AG1194"/>
  <c r="AG1195"/>
  <c r="AG1196"/>
  <c r="AG1197"/>
  <c r="AG1198"/>
  <c r="AG1199"/>
  <c r="AG1200"/>
  <c r="AG1201"/>
  <c r="AG1202"/>
  <c r="AG1203"/>
  <c r="AG1204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H858"/>
  <c r="AH859"/>
  <c r="AH860"/>
  <c r="AH861"/>
  <c r="AH862"/>
  <c r="AH863"/>
  <c r="AH864"/>
  <c r="AH865"/>
  <c r="AH866"/>
  <c r="AH867"/>
  <c r="AH868"/>
  <c r="AH869"/>
  <c r="AH870"/>
  <c r="AH871"/>
  <c r="AH872"/>
  <c r="AH873"/>
  <c r="AH874"/>
  <c r="AH875"/>
  <c r="AH876"/>
  <c r="AH877"/>
  <c r="AH878"/>
  <c r="AH879"/>
  <c r="AH880"/>
  <c r="AH881"/>
  <c r="AH882"/>
  <c r="AH883"/>
  <c r="AH884"/>
  <c r="AH885"/>
  <c r="AH886"/>
  <c r="AH887"/>
  <c r="AH888"/>
  <c r="AH889"/>
  <c r="AH890"/>
  <c r="AH891"/>
  <c r="AH892"/>
  <c r="AH893"/>
  <c r="AH894"/>
  <c r="AH895"/>
  <c r="AH896"/>
  <c r="AH897"/>
  <c r="AH898"/>
  <c r="AH899"/>
  <c r="AH900"/>
  <c r="AH901"/>
  <c r="AH902"/>
  <c r="AH903"/>
  <c r="AH904"/>
  <c r="AH905"/>
  <c r="AH906"/>
  <c r="AH907"/>
  <c r="AH908"/>
  <c r="AH909"/>
  <c r="AH910"/>
  <c r="AH911"/>
  <c r="AH912"/>
  <c r="AH913"/>
  <c r="AH914"/>
  <c r="AH915"/>
  <c r="AH916"/>
  <c r="AH917"/>
  <c r="AH918"/>
  <c r="AH919"/>
  <c r="AH920"/>
  <c r="AH921"/>
  <c r="AH922"/>
  <c r="AH923"/>
  <c r="AH924"/>
  <c r="AH925"/>
  <c r="AH926"/>
  <c r="AH927"/>
  <c r="AH928"/>
  <c r="AH929"/>
  <c r="AH930"/>
  <c r="AH931"/>
  <c r="AH932"/>
  <c r="AH933"/>
  <c r="AH934"/>
  <c r="AH935"/>
  <c r="AH936"/>
  <c r="AH937"/>
  <c r="AH938"/>
  <c r="AH939"/>
  <c r="AH940"/>
  <c r="AH941"/>
  <c r="AH942"/>
  <c r="AH943"/>
  <c r="AH944"/>
  <c r="AH945"/>
  <c r="AH946"/>
  <c r="AH947"/>
  <c r="AH948"/>
  <c r="AH949"/>
  <c r="AH950"/>
  <c r="AH951"/>
  <c r="AH952"/>
  <c r="AH953"/>
  <c r="AH954"/>
  <c r="AH955"/>
  <c r="AH956"/>
  <c r="AH957"/>
  <c r="AH958"/>
  <c r="AH959"/>
  <c r="AH960"/>
  <c r="AH961"/>
  <c r="AH962"/>
  <c r="AH963"/>
  <c r="AH964"/>
  <c r="AH965"/>
  <c r="AH966"/>
  <c r="AH967"/>
  <c r="AH968"/>
  <c r="AH969"/>
  <c r="AH970"/>
  <c r="AH971"/>
  <c r="AH972"/>
  <c r="AH973"/>
  <c r="AH974"/>
  <c r="AH975"/>
  <c r="AH976"/>
  <c r="AH977"/>
  <c r="AH978"/>
  <c r="AH979"/>
  <c r="AH980"/>
  <c r="AH981"/>
  <c r="AH982"/>
  <c r="AH983"/>
  <c r="AH984"/>
  <c r="AH985"/>
  <c r="AH986"/>
  <c r="AH987"/>
  <c r="AH988"/>
  <c r="AH989"/>
  <c r="AH990"/>
  <c r="AH991"/>
  <c r="AH992"/>
  <c r="AH993"/>
  <c r="AH994"/>
  <c r="AH995"/>
  <c r="AH996"/>
  <c r="AH997"/>
  <c r="AH998"/>
  <c r="AH999"/>
  <c r="AH1000"/>
  <c r="AH1001"/>
  <c r="AH1002"/>
  <c r="AH1003"/>
  <c r="AH1004"/>
  <c r="AH1005"/>
  <c r="AH1006"/>
  <c r="AH1007"/>
  <c r="AH1008"/>
  <c r="AH1009"/>
  <c r="AH1010"/>
  <c r="AH1011"/>
  <c r="AH1012"/>
  <c r="AH1013"/>
  <c r="AH1014"/>
  <c r="AH1015"/>
  <c r="AH1016"/>
  <c r="AH1017"/>
  <c r="AH1018"/>
  <c r="AH1019"/>
  <c r="AH1020"/>
  <c r="AH1021"/>
  <c r="AH1022"/>
  <c r="AH1023"/>
  <c r="AH1024"/>
  <c r="AH1025"/>
  <c r="AH1026"/>
  <c r="AH1027"/>
  <c r="AH1028"/>
  <c r="AH1029"/>
  <c r="AH1030"/>
  <c r="AH1031"/>
  <c r="AH1032"/>
  <c r="AH1033"/>
  <c r="AH1034"/>
  <c r="AH1035"/>
  <c r="AH1036"/>
  <c r="AH1037"/>
  <c r="AH1038"/>
  <c r="AH1039"/>
  <c r="AH1040"/>
  <c r="AH1041"/>
  <c r="AH1042"/>
  <c r="AH1043"/>
  <c r="AH1044"/>
  <c r="AH1045"/>
  <c r="AH1046"/>
  <c r="AH1047"/>
  <c r="AH1048"/>
  <c r="AH1049"/>
  <c r="AH1050"/>
  <c r="AH1051"/>
  <c r="AH1052"/>
  <c r="AH1053"/>
  <c r="AH1054"/>
  <c r="AH1055"/>
  <c r="AH1056"/>
  <c r="AH1057"/>
  <c r="AH1058"/>
  <c r="AH1059"/>
  <c r="AH1060"/>
  <c r="AH1061"/>
  <c r="AH1062"/>
  <c r="AH1063"/>
  <c r="AH1064"/>
  <c r="AH1065"/>
  <c r="AH1066"/>
  <c r="AH1067"/>
  <c r="AH1068"/>
  <c r="AH1069"/>
  <c r="AH1070"/>
  <c r="AH1071"/>
  <c r="AH1072"/>
  <c r="AH1073"/>
  <c r="AH1074"/>
  <c r="AH1075"/>
  <c r="AH1076"/>
  <c r="AH1077"/>
  <c r="AH1078"/>
  <c r="AH1079"/>
  <c r="AH1080"/>
  <c r="AH1081"/>
  <c r="AH1082"/>
  <c r="AH1083"/>
  <c r="AH1084"/>
  <c r="AH1085"/>
  <c r="AH1086"/>
  <c r="AH1087"/>
  <c r="AH1088"/>
  <c r="AH1089"/>
  <c r="AH1090"/>
  <c r="AH1091"/>
  <c r="AH1092"/>
  <c r="AH1093"/>
  <c r="AH1094"/>
  <c r="AH1095"/>
  <c r="AH1096"/>
  <c r="AH1097"/>
  <c r="AH1098"/>
  <c r="AH1099"/>
  <c r="AH1100"/>
  <c r="AH1101"/>
  <c r="AH1102"/>
  <c r="AH1103"/>
  <c r="AH1104"/>
  <c r="AH1105"/>
  <c r="AH1106"/>
  <c r="AH1107"/>
  <c r="AH1108"/>
  <c r="AH1109"/>
  <c r="AH1110"/>
  <c r="AH1111"/>
  <c r="AH1112"/>
  <c r="AH1113"/>
  <c r="AH1114"/>
  <c r="AH1115"/>
  <c r="AH1116"/>
  <c r="AH1117"/>
  <c r="AH1118"/>
  <c r="AH1119"/>
  <c r="AH1120"/>
  <c r="AH1121"/>
  <c r="AH1122"/>
  <c r="AH1123"/>
  <c r="AH1124"/>
  <c r="AH1125"/>
  <c r="AH1126"/>
  <c r="AH1127"/>
  <c r="AH1128"/>
  <c r="AH1129"/>
  <c r="AH1130"/>
  <c r="AH1131"/>
  <c r="AH1132"/>
  <c r="AH1133"/>
  <c r="AH1134"/>
  <c r="AH1135"/>
  <c r="AH1136"/>
  <c r="AH1137"/>
  <c r="AH1138"/>
  <c r="AH1139"/>
  <c r="AH1140"/>
  <c r="AH1141"/>
  <c r="AH1142"/>
  <c r="AH1143"/>
  <c r="AH1144"/>
  <c r="AH1145"/>
  <c r="AH1146"/>
  <c r="AH1147"/>
  <c r="AH1148"/>
  <c r="AH1149"/>
  <c r="AH1150"/>
  <c r="AH1151"/>
  <c r="AH1152"/>
  <c r="AH1153"/>
  <c r="AH1154"/>
  <c r="AH1155"/>
  <c r="AH1156"/>
  <c r="AH1157"/>
  <c r="AH1158"/>
  <c r="AH1159"/>
  <c r="AH1160"/>
  <c r="AH1161"/>
  <c r="AH1162"/>
  <c r="AH1163"/>
  <c r="AH1164"/>
  <c r="AH1165"/>
  <c r="AH1166"/>
  <c r="AH1167"/>
  <c r="AH1168"/>
  <c r="AH1169"/>
  <c r="AH1170"/>
  <c r="AH1171"/>
  <c r="AH1172"/>
  <c r="AH1173"/>
  <c r="AH1174"/>
  <c r="AH1175"/>
  <c r="AH1176"/>
  <c r="AH1177"/>
  <c r="AH1178"/>
  <c r="AH1179"/>
  <c r="AH1180"/>
  <c r="AH1181"/>
  <c r="AH1182"/>
  <c r="AH1183"/>
  <c r="AH1184"/>
  <c r="AH1185"/>
  <c r="AH1186"/>
  <c r="AH1187"/>
  <c r="AH1188"/>
  <c r="AH1189"/>
  <c r="AH1190"/>
  <c r="AH1191"/>
  <c r="AH1192"/>
  <c r="AH1193"/>
  <c r="AH1194"/>
  <c r="AH1195"/>
  <c r="AH1196"/>
  <c r="AH1197"/>
  <c r="AH1198"/>
  <c r="AH1199"/>
  <c r="AH1200"/>
  <c r="AH1201"/>
  <c r="AH1202"/>
  <c r="AH1203"/>
  <c r="AH1204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89"/>
  <c r="AI390"/>
  <c r="AI391"/>
  <c r="AI392"/>
  <c r="AI393"/>
  <c r="AI394"/>
  <c r="AI395"/>
  <c r="AI396"/>
  <c r="AI397"/>
  <c r="AI398"/>
  <c r="AI399"/>
  <c r="AI400"/>
  <c r="AI401"/>
  <c r="AI402"/>
  <c r="AI403"/>
  <c r="AI404"/>
  <c r="AI405"/>
  <c r="AI406"/>
  <c r="AI407"/>
  <c r="AI408"/>
  <c r="AI409"/>
  <c r="AI410"/>
  <c r="AI411"/>
  <c r="AI412"/>
  <c r="AI413"/>
  <c r="AI414"/>
  <c r="AI415"/>
  <c r="AI416"/>
  <c r="AI417"/>
  <c r="AI418"/>
  <c r="AI419"/>
  <c r="AI420"/>
  <c r="AI421"/>
  <c r="AI422"/>
  <c r="AI423"/>
  <c r="AI424"/>
  <c r="AI425"/>
  <c r="AI426"/>
  <c r="AI427"/>
  <c r="AI428"/>
  <c r="AI429"/>
  <c r="AI430"/>
  <c r="AI431"/>
  <c r="AI432"/>
  <c r="AI433"/>
  <c r="AI434"/>
  <c r="AI435"/>
  <c r="AI436"/>
  <c r="AI437"/>
  <c r="AI438"/>
  <c r="AI439"/>
  <c r="AI440"/>
  <c r="AI441"/>
  <c r="AI442"/>
  <c r="AI443"/>
  <c r="AI444"/>
  <c r="AI445"/>
  <c r="AI446"/>
  <c r="AI447"/>
  <c r="AI448"/>
  <c r="AI449"/>
  <c r="AI450"/>
  <c r="AI451"/>
  <c r="AI452"/>
  <c r="AI453"/>
  <c r="AI454"/>
  <c r="AI455"/>
  <c r="AI456"/>
  <c r="AI457"/>
  <c r="AI458"/>
  <c r="AI459"/>
  <c r="AI460"/>
  <c r="AI461"/>
  <c r="AI462"/>
  <c r="AI463"/>
  <c r="AI464"/>
  <c r="AI465"/>
  <c r="AI466"/>
  <c r="AI467"/>
  <c r="AI468"/>
  <c r="AI469"/>
  <c r="AI470"/>
  <c r="AI471"/>
  <c r="AI472"/>
  <c r="AI473"/>
  <c r="AI474"/>
  <c r="AI475"/>
  <c r="AI476"/>
  <c r="AI477"/>
  <c r="AI478"/>
  <c r="AI479"/>
  <c r="AI480"/>
  <c r="AI481"/>
  <c r="AI482"/>
  <c r="AI483"/>
  <c r="AI484"/>
  <c r="AI485"/>
  <c r="AI486"/>
  <c r="AI487"/>
  <c r="AI488"/>
  <c r="AI489"/>
  <c r="AI490"/>
  <c r="AI491"/>
  <c r="AI492"/>
  <c r="AI493"/>
  <c r="AI494"/>
  <c r="AI495"/>
  <c r="AI496"/>
  <c r="AI497"/>
  <c r="AI498"/>
  <c r="AI499"/>
  <c r="AI500"/>
  <c r="AI501"/>
  <c r="AI502"/>
  <c r="AI503"/>
  <c r="AI504"/>
  <c r="AI505"/>
  <c r="AI506"/>
  <c r="AI507"/>
  <c r="AI508"/>
  <c r="AI509"/>
  <c r="AI510"/>
  <c r="AI511"/>
  <c r="AI512"/>
  <c r="AI513"/>
  <c r="AI514"/>
  <c r="AI515"/>
  <c r="AI516"/>
  <c r="AI517"/>
  <c r="AI518"/>
  <c r="AI519"/>
  <c r="AI520"/>
  <c r="AI521"/>
  <c r="AI522"/>
  <c r="AI523"/>
  <c r="AI524"/>
  <c r="AI525"/>
  <c r="AI526"/>
  <c r="AI527"/>
  <c r="AI528"/>
  <c r="AI529"/>
  <c r="AI530"/>
  <c r="AI531"/>
  <c r="AI532"/>
  <c r="AI533"/>
  <c r="AI534"/>
  <c r="AI535"/>
  <c r="AI536"/>
  <c r="AI537"/>
  <c r="AI538"/>
  <c r="AI539"/>
  <c r="AI540"/>
  <c r="AI541"/>
  <c r="AI542"/>
  <c r="AI543"/>
  <c r="AI544"/>
  <c r="AI545"/>
  <c r="AI546"/>
  <c r="AI547"/>
  <c r="AI548"/>
  <c r="AI549"/>
  <c r="AI550"/>
  <c r="AI551"/>
  <c r="AI552"/>
  <c r="AI553"/>
  <c r="AI554"/>
  <c r="AI555"/>
  <c r="AI556"/>
  <c r="AI557"/>
  <c r="AI558"/>
  <c r="AI559"/>
  <c r="AI560"/>
  <c r="AI561"/>
  <c r="AI562"/>
  <c r="AI563"/>
  <c r="AI564"/>
  <c r="AI565"/>
  <c r="AI566"/>
  <c r="AI567"/>
  <c r="AI568"/>
  <c r="AI569"/>
  <c r="AI570"/>
  <c r="AI571"/>
  <c r="AI572"/>
  <c r="AI573"/>
  <c r="AI574"/>
  <c r="AI575"/>
  <c r="AI576"/>
  <c r="AI577"/>
  <c r="AI578"/>
  <c r="AI579"/>
  <c r="AI580"/>
  <c r="AI581"/>
  <c r="AI582"/>
  <c r="AI583"/>
  <c r="AI584"/>
  <c r="AI585"/>
  <c r="AI586"/>
  <c r="AI587"/>
  <c r="AI588"/>
  <c r="AI589"/>
  <c r="AI590"/>
  <c r="AI591"/>
  <c r="AI592"/>
  <c r="AI593"/>
  <c r="AI594"/>
  <c r="AI595"/>
  <c r="AI596"/>
  <c r="AI597"/>
  <c r="AI598"/>
  <c r="AI599"/>
  <c r="AI600"/>
  <c r="AI601"/>
  <c r="AI602"/>
  <c r="AI603"/>
  <c r="AI604"/>
  <c r="AI605"/>
  <c r="AI606"/>
  <c r="AI607"/>
  <c r="AI608"/>
  <c r="AI609"/>
  <c r="AI610"/>
  <c r="AI611"/>
  <c r="AI612"/>
  <c r="AI613"/>
  <c r="AI614"/>
  <c r="AI615"/>
  <c r="AI616"/>
  <c r="AI617"/>
  <c r="AI618"/>
  <c r="AI619"/>
  <c r="AI620"/>
  <c r="AI621"/>
  <c r="AI622"/>
  <c r="AI623"/>
  <c r="AI624"/>
  <c r="AI625"/>
  <c r="AI626"/>
  <c r="AI627"/>
  <c r="AI628"/>
  <c r="AI629"/>
  <c r="AI630"/>
  <c r="AI631"/>
  <c r="AI632"/>
  <c r="AI633"/>
  <c r="AI634"/>
  <c r="AI635"/>
  <c r="AI636"/>
  <c r="AI637"/>
  <c r="AI638"/>
  <c r="AI639"/>
  <c r="AI640"/>
  <c r="AI641"/>
  <c r="AI642"/>
  <c r="AI643"/>
  <c r="AI644"/>
  <c r="AI645"/>
  <c r="AI646"/>
  <c r="AI647"/>
  <c r="AI648"/>
  <c r="AI649"/>
  <c r="AI650"/>
  <c r="AI651"/>
  <c r="AI652"/>
  <c r="AI653"/>
  <c r="AI654"/>
  <c r="AI655"/>
  <c r="AI656"/>
  <c r="AI657"/>
  <c r="AI658"/>
  <c r="AI659"/>
  <c r="AI660"/>
  <c r="AI661"/>
  <c r="AI662"/>
  <c r="AI663"/>
  <c r="AI664"/>
  <c r="AI665"/>
  <c r="AI666"/>
  <c r="AI667"/>
  <c r="AI668"/>
  <c r="AI669"/>
  <c r="AI670"/>
  <c r="AI671"/>
  <c r="AI672"/>
  <c r="AI673"/>
  <c r="AI674"/>
  <c r="AI675"/>
  <c r="AI676"/>
  <c r="AI677"/>
  <c r="AI678"/>
  <c r="AI679"/>
  <c r="AI680"/>
  <c r="AI681"/>
  <c r="AI682"/>
  <c r="AI683"/>
  <c r="AI684"/>
  <c r="AI685"/>
  <c r="AI686"/>
  <c r="AI687"/>
  <c r="AI688"/>
  <c r="AI689"/>
  <c r="AI690"/>
  <c r="AI691"/>
  <c r="AI692"/>
  <c r="AI693"/>
  <c r="AI694"/>
  <c r="AI695"/>
  <c r="AI696"/>
  <c r="AI697"/>
  <c r="AI698"/>
  <c r="AI699"/>
  <c r="AI700"/>
  <c r="AI701"/>
  <c r="AI702"/>
  <c r="AI703"/>
  <c r="AI704"/>
  <c r="AI705"/>
  <c r="AI706"/>
  <c r="AI707"/>
  <c r="AI708"/>
  <c r="AI709"/>
  <c r="AI710"/>
  <c r="AI711"/>
  <c r="AI712"/>
  <c r="AI713"/>
  <c r="AI714"/>
  <c r="AI715"/>
  <c r="AI716"/>
  <c r="AI717"/>
  <c r="AI718"/>
  <c r="AI719"/>
  <c r="AI720"/>
  <c r="AI721"/>
  <c r="AI722"/>
  <c r="AI723"/>
  <c r="AI724"/>
  <c r="AI725"/>
  <c r="AI726"/>
  <c r="AI727"/>
  <c r="AI728"/>
  <c r="AI729"/>
  <c r="AI730"/>
  <c r="AI731"/>
  <c r="AI732"/>
  <c r="AI733"/>
  <c r="AI734"/>
  <c r="AI735"/>
  <c r="AI736"/>
  <c r="AI737"/>
  <c r="AI738"/>
  <c r="AI739"/>
  <c r="AI740"/>
  <c r="AI741"/>
  <c r="AI742"/>
  <c r="AI743"/>
  <c r="AI744"/>
  <c r="AI745"/>
  <c r="AI746"/>
  <c r="AI747"/>
  <c r="AI748"/>
  <c r="AI749"/>
  <c r="AI750"/>
  <c r="AI751"/>
  <c r="AI752"/>
  <c r="AI753"/>
  <c r="AI754"/>
  <c r="AI755"/>
  <c r="AI756"/>
  <c r="AI757"/>
  <c r="AI758"/>
  <c r="AI759"/>
  <c r="AI760"/>
  <c r="AI761"/>
  <c r="AI762"/>
  <c r="AI763"/>
  <c r="AI764"/>
  <c r="AI765"/>
  <c r="AI766"/>
  <c r="AI767"/>
  <c r="AI768"/>
  <c r="AI769"/>
  <c r="AI770"/>
  <c r="AI771"/>
  <c r="AI772"/>
  <c r="AI773"/>
  <c r="AI774"/>
  <c r="AI775"/>
  <c r="AI776"/>
  <c r="AI777"/>
  <c r="AI778"/>
  <c r="AI779"/>
  <c r="AI780"/>
  <c r="AI781"/>
  <c r="AI782"/>
  <c r="AI783"/>
  <c r="AI784"/>
  <c r="AI785"/>
  <c r="AI786"/>
  <c r="AI787"/>
  <c r="AI788"/>
  <c r="AI789"/>
  <c r="AI790"/>
  <c r="AI791"/>
  <c r="AI792"/>
  <c r="AI793"/>
  <c r="AI794"/>
  <c r="AI795"/>
  <c r="AI796"/>
  <c r="AI797"/>
  <c r="AI798"/>
  <c r="AI799"/>
  <c r="AI800"/>
  <c r="AI801"/>
  <c r="AI802"/>
  <c r="AI803"/>
  <c r="AI804"/>
  <c r="AI805"/>
  <c r="AI806"/>
  <c r="AI807"/>
  <c r="AI808"/>
  <c r="AI809"/>
  <c r="AI810"/>
  <c r="AI811"/>
  <c r="AI812"/>
  <c r="AI813"/>
  <c r="AI814"/>
  <c r="AI815"/>
  <c r="AI816"/>
  <c r="AI817"/>
  <c r="AI818"/>
  <c r="AI819"/>
  <c r="AI820"/>
  <c r="AI821"/>
  <c r="AI822"/>
  <c r="AI823"/>
  <c r="AI824"/>
  <c r="AI825"/>
  <c r="AI826"/>
  <c r="AI827"/>
  <c r="AI828"/>
  <c r="AI829"/>
  <c r="AI830"/>
  <c r="AI831"/>
  <c r="AI832"/>
  <c r="AI833"/>
  <c r="AI834"/>
  <c r="AI835"/>
  <c r="AI836"/>
  <c r="AI837"/>
  <c r="AI838"/>
  <c r="AI839"/>
  <c r="AI840"/>
  <c r="AI841"/>
  <c r="AI842"/>
  <c r="AI843"/>
  <c r="AI844"/>
  <c r="AI845"/>
  <c r="AI846"/>
  <c r="AI847"/>
  <c r="AI848"/>
  <c r="AI849"/>
  <c r="AI850"/>
  <c r="AI851"/>
  <c r="AI852"/>
  <c r="AI853"/>
  <c r="AI854"/>
  <c r="AI855"/>
  <c r="AI856"/>
  <c r="AI857"/>
  <c r="AI858"/>
  <c r="AI859"/>
  <c r="AI860"/>
  <c r="AI861"/>
  <c r="AI862"/>
  <c r="AI863"/>
  <c r="AI864"/>
  <c r="AI865"/>
  <c r="AI866"/>
  <c r="AI867"/>
  <c r="AI868"/>
  <c r="AI869"/>
  <c r="AI870"/>
  <c r="AI871"/>
  <c r="AI872"/>
  <c r="AI873"/>
  <c r="AI874"/>
  <c r="AI875"/>
  <c r="AI876"/>
  <c r="AI877"/>
  <c r="AI878"/>
  <c r="AI879"/>
  <c r="AI880"/>
  <c r="AI881"/>
  <c r="AI882"/>
  <c r="AI883"/>
  <c r="AI884"/>
  <c r="AI885"/>
  <c r="AI886"/>
  <c r="AI887"/>
  <c r="AI888"/>
  <c r="AI889"/>
  <c r="AI890"/>
  <c r="AI891"/>
  <c r="AI892"/>
  <c r="AI893"/>
  <c r="AI894"/>
  <c r="AI895"/>
  <c r="AI896"/>
  <c r="AI897"/>
  <c r="AI898"/>
  <c r="AI899"/>
  <c r="AI900"/>
  <c r="AI901"/>
  <c r="AI902"/>
  <c r="AI903"/>
  <c r="AI904"/>
  <c r="AI905"/>
  <c r="AI906"/>
  <c r="AI907"/>
  <c r="AI908"/>
  <c r="AI909"/>
  <c r="AI910"/>
  <c r="AI911"/>
  <c r="AI912"/>
  <c r="AI913"/>
  <c r="AI914"/>
  <c r="AI915"/>
  <c r="AI916"/>
  <c r="AI917"/>
  <c r="AI918"/>
  <c r="AI919"/>
  <c r="AI920"/>
  <c r="AI921"/>
  <c r="AI922"/>
  <c r="AI923"/>
  <c r="AI924"/>
  <c r="AI925"/>
  <c r="AI926"/>
  <c r="AI927"/>
  <c r="AI928"/>
  <c r="AI929"/>
  <c r="AI930"/>
  <c r="AI931"/>
  <c r="AI932"/>
  <c r="AI933"/>
  <c r="AI934"/>
  <c r="AI935"/>
  <c r="AI936"/>
  <c r="AI937"/>
  <c r="AI938"/>
  <c r="AI939"/>
  <c r="AI940"/>
  <c r="AI941"/>
  <c r="AI942"/>
  <c r="AI943"/>
  <c r="AI944"/>
  <c r="AI945"/>
  <c r="AI946"/>
  <c r="AI947"/>
  <c r="AI948"/>
  <c r="AI949"/>
  <c r="AI950"/>
  <c r="AI951"/>
  <c r="AI952"/>
  <c r="AI953"/>
  <c r="AI954"/>
  <c r="AI955"/>
  <c r="AI956"/>
  <c r="AI957"/>
  <c r="AI958"/>
  <c r="AI959"/>
  <c r="AI960"/>
  <c r="AI961"/>
  <c r="AI962"/>
  <c r="AI963"/>
  <c r="AI964"/>
  <c r="AI965"/>
  <c r="AI966"/>
  <c r="AI967"/>
  <c r="AI968"/>
  <c r="AI969"/>
  <c r="AI970"/>
  <c r="AI971"/>
  <c r="AI972"/>
  <c r="AI973"/>
  <c r="AI974"/>
  <c r="AI975"/>
  <c r="AI976"/>
  <c r="AI977"/>
  <c r="AI978"/>
  <c r="AI979"/>
  <c r="AI980"/>
  <c r="AI981"/>
  <c r="AI982"/>
  <c r="AI983"/>
  <c r="AI984"/>
  <c r="AI985"/>
  <c r="AI986"/>
  <c r="AI987"/>
  <c r="AI988"/>
  <c r="AI989"/>
  <c r="AI990"/>
  <c r="AI991"/>
  <c r="AI992"/>
  <c r="AI993"/>
  <c r="AI994"/>
  <c r="AI995"/>
  <c r="AI996"/>
  <c r="AI997"/>
  <c r="AI998"/>
  <c r="AI999"/>
  <c r="AI1000"/>
  <c r="AI1001"/>
  <c r="AI1002"/>
  <c r="AI1003"/>
  <c r="AI1004"/>
  <c r="AI1005"/>
  <c r="AI1006"/>
  <c r="AI1007"/>
  <c r="AI1008"/>
  <c r="AI1009"/>
  <c r="AI1010"/>
  <c r="AI1011"/>
  <c r="AI1012"/>
  <c r="AI1013"/>
  <c r="AI1014"/>
  <c r="AI1015"/>
  <c r="AI1016"/>
  <c r="AI1017"/>
  <c r="AI1018"/>
  <c r="AI1019"/>
  <c r="AI1020"/>
  <c r="AI1021"/>
  <c r="AI1022"/>
  <c r="AI1023"/>
  <c r="AI1024"/>
  <c r="AI1025"/>
  <c r="AI1026"/>
  <c r="AI1027"/>
  <c r="AI1028"/>
  <c r="AI1029"/>
  <c r="AI1030"/>
  <c r="AI1031"/>
  <c r="AI1032"/>
  <c r="AI1033"/>
  <c r="AI1034"/>
  <c r="AI1035"/>
  <c r="AI1036"/>
  <c r="AI1037"/>
  <c r="AI1038"/>
  <c r="AI1039"/>
  <c r="AI1040"/>
  <c r="AI1041"/>
  <c r="AI1042"/>
  <c r="AI1043"/>
  <c r="AI1044"/>
  <c r="AI1045"/>
  <c r="AI1046"/>
  <c r="AI1047"/>
  <c r="AI1048"/>
  <c r="AI1049"/>
  <c r="AI1050"/>
  <c r="AI1051"/>
  <c r="AI1052"/>
  <c r="AI1053"/>
  <c r="AI1054"/>
  <c r="AI1055"/>
  <c r="AI1056"/>
  <c r="AI1057"/>
  <c r="AI1058"/>
  <c r="AI1059"/>
  <c r="AI1060"/>
  <c r="AI1061"/>
  <c r="AI1062"/>
  <c r="AI1063"/>
  <c r="AI1064"/>
  <c r="AI1065"/>
  <c r="AI1066"/>
  <c r="AI1067"/>
  <c r="AI1068"/>
  <c r="AI1069"/>
  <c r="AI1070"/>
  <c r="AI1071"/>
  <c r="AI1072"/>
  <c r="AI1073"/>
  <c r="AI1074"/>
  <c r="AI1075"/>
  <c r="AI1076"/>
  <c r="AI1077"/>
  <c r="AI1078"/>
  <c r="AI1079"/>
  <c r="AI1080"/>
  <c r="AI1081"/>
  <c r="AI1082"/>
  <c r="AI1083"/>
  <c r="AI1084"/>
  <c r="AI1085"/>
  <c r="AI1086"/>
  <c r="AI1087"/>
  <c r="AI1088"/>
  <c r="AI1089"/>
  <c r="AI1090"/>
  <c r="AI1091"/>
  <c r="AI1092"/>
  <c r="AI1093"/>
  <c r="AI1094"/>
  <c r="AI1095"/>
  <c r="AI1096"/>
  <c r="AI1097"/>
  <c r="AI1098"/>
  <c r="AI1099"/>
  <c r="AI1100"/>
  <c r="AI1101"/>
  <c r="AI1102"/>
  <c r="AI1103"/>
  <c r="AI1104"/>
  <c r="AI1105"/>
  <c r="AI1106"/>
  <c r="AI1107"/>
  <c r="AI1108"/>
  <c r="AI1109"/>
  <c r="AI1110"/>
  <c r="AI1111"/>
  <c r="AI1112"/>
  <c r="AI1113"/>
  <c r="AI1114"/>
  <c r="AI1115"/>
  <c r="AI1116"/>
  <c r="AI1117"/>
  <c r="AI1118"/>
  <c r="AI1119"/>
  <c r="AI1120"/>
  <c r="AI1121"/>
  <c r="AI1122"/>
  <c r="AI1123"/>
  <c r="AI1124"/>
  <c r="AI1125"/>
  <c r="AI1126"/>
  <c r="AI1127"/>
  <c r="AI1128"/>
  <c r="AI1129"/>
  <c r="AI1130"/>
  <c r="AI1131"/>
  <c r="AI1132"/>
  <c r="AI1133"/>
  <c r="AI1134"/>
  <c r="AI1135"/>
  <c r="AI1136"/>
  <c r="AI1137"/>
  <c r="AI1138"/>
  <c r="AI1139"/>
  <c r="AI1140"/>
  <c r="AI1141"/>
  <c r="AI1142"/>
  <c r="AI1143"/>
  <c r="AI1144"/>
  <c r="AI1145"/>
  <c r="AI1146"/>
  <c r="AI1147"/>
  <c r="AI1148"/>
  <c r="AI1149"/>
  <c r="AI1150"/>
  <c r="AI1151"/>
  <c r="AI1152"/>
  <c r="AI1153"/>
  <c r="AI1154"/>
  <c r="AI1155"/>
  <c r="AI1156"/>
  <c r="AI1157"/>
  <c r="AI1158"/>
  <c r="AI1159"/>
  <c r="AI1160"/>
  <c r="AI1161"/>
  <c r="AI1162"/>
  <c r="AI1163"/>
  <c r="AI1164"/>
  <c r="AI1165"/>
  <c r="AI1166"/>
  <c r="AI1167"/>
  <c r="AI1168"/>
  <c r="AI1169"/>
  <c r="AI1170"/>
  <c r="AI1171"/>
  <c r="AI1172"/>
  <c r="AI1173"/>
  <c r="AI1174"/>
  <c r="AI1175"/>
  <c r="AI1176"/>
  <c r="AI1177"/>
  <c r="AI1178"/>
  <c r="AI1179"/>
  <c r="AI1180"/>
  <c r="AI1181"/>
  <c r="AI1182"/>
  <c r="AI1183"/>
  <c r="AI1184"/>
  <c r="AI1185"/>
  <c r="AI1186"/>
  <c r="AI1187"/>
  <c r="AI1188"/>
  <c r="AI1189"/>
  <c r="AI1190"/>
  <c r="AI1191"/>
  <c r="AI1192"/>
  <c r="AI1193"/>
  <c r="AI1194"/>
  <c r="AI1195"/>
  <c r="AI1196"/>
  <c r="AI1197"/>
  <c r="AI1198"/>
  <c r="AI1199"/>
  <c r="AI1200"/>
  <c r="AI1201"/>
  <c r="AI1202"/>
  <c r="AI1203"/>
  <c r="AI1204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59"/>
  <c r="AJ260"/>
  <c r="AJ261"/>
  <c r="AJ262"/>
  <c r="AJ263"/>
  <c r="AJ264"/>
  <c r="AJ265"/>
  <c r="AJ266"/>
  <c r="AJ267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J397"/>
  <c r="AJ398"/>
  <c r="AJ399"/>
  <c r="AJ400"/>
  <c r="AJ401"/>
  <c r="AJ402"/>
  <c r="AJ403"/>
  <c r="AJ404"/>
  <c r="AJ405"/>
  <c r="AJ406"/>
  <c r="AJ407"/>
  <c r="AJ408"/>
  <c r="AJ409"/>
  <c r="AJ410"/>
  <c r="AJ411"/>
  <c r="AJ412"/>
  <c r="AJ413"/>
  <c r="AJ414"/>
  <c r="AJ415"/>
  <c r="AJ416"/>
  <c r="AJ417"/>
  <c r="AJ418"/>
  <c r="AJ419"/>
  <c r="AJ420"/>
  <c r="AJ421"/>
  <c r="AJ422"/>
  <c r="AJ423"/>
  <c r="AJ424"/>
  <c r="AJ425"/>
  <c r="AJ426"/>
  <c r="AJ427"/>
  <c r="AJ428"/>
  <c r="AJ429"/>
  <c r="AJ430"/>
  <c r="AJ431"/>
  <c r="AJ432"/>
  <c r="AJ433"/>
  <c r="AJ434"/>
  <c r="AJ435"/>
  <c r="AJ436"/>
  <c r="AJ437"/>
  <c r="AJ438"/>
  <c r="AJ439"/>
  <c r="AJ440"/>
  <c r="AJ441"/>
  <c r="AJ442"/>
  <c r="AJ443"/>
  <c r="AJ444"/>
  <c r="AJ445"/>
  <c r="AJ446"/>
  <c r="AJ447"/>
  <c r="AJ448"/>
  <c r="AJ449"/>
  <c r="AJ450"/>
  <c r="AJ451"/>
  <c r="AJ452"/>
  <c r="AJ453"/>
  <c r="AJ454"/>
  <c r="AJ455"/>
  <c r="AJ456"/>
  <c r="AJ457"/>
  <c r="AJ458"/>
  <c r="AJ459"/>
  <c r="AJ460"/>
  <c r="AJ461"/>
  <c r="AJ462"/>
  <c r="AJ463"/>
  <c r="AJ464"/>
  <c r="AJ465"/>
  <c r="AJ466"/>
  <c r="AJ467"/>
  <c r="AJ468"/>
  <c r="AJ469"/>
  <c r="AJ470"/>
  <c r="AJ471"/>
  <c r="AJ472"/>
  <c r="AJ473"/>
  <c r="AJ474"/>
  <c r="AJ475"/>
  <c r="AJ476"/>
  <c r="AJ477"/>
  <c r="AJ478"/>
  <c r="AJ479"/>
  <c r="AJ480"/>
  <c r="AJ481"/>
  <c r="AJ482"/>
  <c r="AJ483"/>
  <c r="AJ484"/>
  <c r="AJ485"/>
  <c r="AJ486"/>
  <c r="AJ487"/>
  <c r="AJ488"/>
  <c r="AJ489"/>
  <c r="AJ490"/>
  <c r="AJ491"/>
  <c r="AJ492"/>
  <c r="AJ493"/>
  <c r="AJ494"/>
  <c r="AJ495"/>
  <c r="AJ496"/>
  <c r="AJ497"/>
  <c r="AJ498"/>
  <c r="AJ499"/>
  <c r="AJ500"/>
  <c r="AJ501"/>
  <c r="AJ502"/>
  <c r="AJ503"/>
  <c r="AJ504"/>
  <c r="AJ505"/>
  <c r="AJ506"/>
  <c r="AJ507"/>
  <c r="AJ508"/>
  <c r="AJ509"/>
  <c r="AJ510"/>
  <c r="AJ511"/>
  <c r="AJ512"/>
  <c r="AJ513"/>
  <c r="AJ514"/>
  <c r="AJ515"/>
  <c r="AJ516"/>
  <c r="AJ517"/>
  <c r="AJ518"/>
  <c r="AJ519"/>
  <c r="AJ520"/>
  <c r="AJ521"/>
  <c r="AJ522"/>
  <c r="AJ523"/>
  <c r="AJ524"/>
  <c r="AJ525"/>
  <c r="AJ526"/>
  <c r="AJ527"/>
  <c r="AJ528"/>
  <c r="AJ529"/>
  <c r="AJ530"/>
  <c r="AJ531"/>
  <c r="AJ532"/>
  <c r="AJ533"/>
  <c r="AJ534"/>
  <c r="AJ535"/>
  <c r="AJ536"/>
  <c r="AJ537"/>
  <c r="AJ538"/>
  <c r="AJ539"/>
  <c r="AJ540"/>
  <c r="AJ541"/>
  <c r="AJ542"/>
  <c r="AJ543"/>
  <c r="AJ544"/>
  <c r="AJ545"/>
  <c r="AJ546"/>
  <c r="AJ547"/>
  <c r="AJ548"/>
  <c r="AJ549"/>
  <c r="AJ550"/>
  <c r="AJ551"/>
  <c r="AJ552"/>
  <c r="AJ553"/>
  <c r="AJ554"/>
  <c r="AJ555"/>
  <c r="AJ556"/>
  <c r="AJ557"/>
  <c r="AJ558"/>
  <c r="AJ559"/>
  <c r="AJ560"/>
  <c r="AJ561"/>
  <c r="AJ562"/>
  <c r="AJ563"/>
  <c r="AJ564"/>
  <c r="AJ565"/>
  <c r="AJ566"/>
  <c r="AJ567"/>
  <c r="AJ568"/>
  <c r="AJ569"/>
  <c r="AJ570"/>
  <c r="AJ571"/>
  <c r="AJ572"/>
  <c r="AJ573"/>
  <c r="AJ574"/>
  <c r="AJ575"/>
  <c r="AJ576"/>
  <c r="AJ577"/>
  <c r="AJ578"/>
  <c r="AJ579"/>
  <c r="AJ580"/>
  <c r="AJ581"/>
  <c r="AJ582"/>
  <c r="AJ583"/>
  <c r="AJ584"/>
  <c r="AJ585"/>
  <c r="AJ586"/>
  <c r="AJ587"/>
  <c r="AJ588"/>
  <c r="AJ589"/>
  <c r="AJ590"/>
  <c r="AJ591"/>
  <c r="AJ592"/>
  <c r="AJ593"/>
  <c r="AJ594"/>
  <c r="AJ595"/>
  <c r="AJ596"/>
  <c r="AJ597"/>
  <c r="AJ598"/>
  <c r="AJ599"/>
  <c r="AJ600"/>
  <c r="AJ601"/>
  <c r="AJ602"/>
  <c r="AJ603"/>
  <c r="AJ604"/>
  <c r="AJ605"/>
  <c r="AJ606"/>
  <c r="AJ607"/>
  <c r="AJ608"/>
  <c r="AJ609"/>
  <c r="AJ610"/>
  <c r="AJ611"/>
  <c r="AJ612"/>
  <c r="AJ613"/>
  <c r="AJ614"/>
  <c r="AJ615"/>
  <c r="AJ616"/>
  <c r="AJ617"/>
  <c r="AJ618"/>
  <c r="AJ619"/>
  <c r="AJ620"/>
  <c r="AJ621"/>
  <c r="AJ622"/>
  <c r="AJ623"/>
  <c r="AJ624"/>
  <c r="AJ625"/>
  <c r="AJ626"/>
  <c r="AJ627"/>
  <c r="AJ628"/>
  <c r="AJ629"/>
  <c r="AJ630"/>
  <c r="AJ631"/>
  <c r="AJ632"/>
  <c r="AJ633"/>
  <c r="AJ634"/>
  <c r="AJ635"/>
  <c r="AJ636"/>
  <c r="AJ637"/>
  <c r="AJ638"/>
  <c r="AJ639"/>
  <c r="AJ640"/>
  <c r="AJ641"/>
  <c r="AJ642"/>
  <c r="AJ643"/>
  <c r="AJ644"/>
  <c r="AJ645"/>
  <c r="AJ646"/>
  <c r="AJ647"/>
  <c r="AJ648"/>
  <c r="AJ649"/>
  <c r="AJ650"/>
  <c r="AJ651"/>
  <c r="AJ652"/>
  <c r="AJ653"/>
  <c r="AJ654"/>
  <c r="AJ655"/>
  <c r="AJ656"/>
  <c r="AJ657"/>
  <c r="AJ658"/>
  <c r="AJ659"/>
  <c r="AJ660"/>
  <c r="AJ661"/>
  <c r="AJ662"/>
  <c r="AJ663"/>
  <c r="AJ664"/>
  <c r="AJ665"/>
  <c r="AJ666"/>
  <c r="AJ667"/>
  <c r="AJ668"/>
  <c r="AJ669"/>
  <c r="AJ670"/>
  <c r="AJ671"/>
  <c r="AJ672"/>
  <c r="AJ673"/>
  <c r="AJ674"/>
  <c r="AJ675"/>
  <c r="AJ676"/>
  <c r="AJ677"/>
  <c r="AJ678"/>
  <c r="AJ679"/>
  <c r="AJ680"/>
  <c r="AJ681"/>
  <c r="AJ682"/>
  <c r="AJ683"/>
  <c r="AJ684"/>
  <c r="AJ685"/>
  <c r="AJ686"/>
  <c r="AJ687"/>
  <c r="AJ688"/>
  <c r="AJ689"/>
  <c r="AJ690"/>
  <c r="AJ691"/>
  <c r="AJ692"/>
  <c r="AJ693"/>
  <c r="AJ694"/>
  <c r="AJ695"/>
  <c r="AJ696"/>
  <c r="AJ697"/>
  <c r="AJ698"/>
  <c r="AJ699"/>
  <c r="AJ700"/>
  <c r="AJ701"/>
  <c r="AJ702"/>
  <c r="AJ703"/>
  <c r="AJ704"/>
  <c r="AJ705"/>
  <c r="AJ706"/>
  <c r="AJ707"/>
  <c r="AJ708"/>
  <c r="AJ709"/>
  <c r="AJ710"/>
  <c r="AJ711"/>
  <c r="AJ712"/>
  <c r="AJ713"/>
  <c r="AJ714"/>
  <c r="AJ715"/>
  <c r="AJ716"/>
  <c r="AJ717"/>
  <c r="AJ718"/>
  <c r="AJ719"/>
  <c r="AJ720"/>
  <c r="AJ721"/>
  <c r="AJ722"/>
  <c r="AJ723"/>
  <c r="AJ724"/>
  <c r="AJ725"/>
  <c r="AJ726"/>
  <c r="AJ727"/>
  <c r="AJ728"/>
  <c r="AJ729"/>
  <c r="AJ730"/>
  <c r="AJ731"/>
  <c r="AJ732"/>
  <c r="AJ733"/>
  <c r="AJ734"/>
  <c r="AJ735"/>
  <c r="AJ736"/>
  <c r="AJ737"/>
  <c r="AJ738"/>
  <c r="AJ739"/>
  <c r="AJ740"/>
  <c r="AJ741"/>
  <c r="AJ742"/>
  <c r="AJ743"/>
  <c r="AJ744"/>
  <c r="AJ745"/>
  <c r="AJ746"/>
  <c r="AJ747"/>
  <c r="AJ748"/>
  <c r="AJ749"/>
  <c r="AJ750"/>
  <c r="AJ751"/>
  <c r="AJ752"/>
  <c r="AJ753"/>
  <c r="AJ754"/>
  <c r="AJ755"/>
  <c r="AJ756"/>
  <c r="AJ757"/>
  <c r="AJ758"/>
  <c r="AJ759"/>
  <c r="AJ760"/>
  <c r="AJ761"/>
  <c r="AJ762"/>
  <c r="AJ763"/>
  <c r="AJ764"/>
  <c r="AJ765"/>
  <c r="AJ766"/>
  <c r="AJ767"/>
  <c r="AJ768"/>
  <c r="AJ769"/>
  <c r="AJ770"/>
  <c r="AJ771"/>
  <c r="AJ772"/>
  <c r="AJ773"/>
  <c r="AJ774"/>
  <c r="AJ775"/>
  <c r="AJ776"/>
  <c r="AJ777"/>
  <c r="AJ778"/>
  <c r="AJ779"/>
  <c r="AJ780"/>
  <c r="AJ781"/>
  <c r="AJ782"/>
  <c r="AJ783"/>
  <c r="AJ784"/>
  <c r="AJ785"/>
  <c r="AJ786"/>
  <c r="AJ787"/>
  <c r="AJ788"/>
  <c r="AJ789"/>
  <c r="AJ790"/>
  <c r="AJ791"/>
  <c r="AJ792"/>
  <c r="AJ793"/>
  <c r="AJ794"/>
  <c r="AJ795"/>
  <c r="AJ796"/>
  <c r="AJ797"/>
  <c r="AJ798"/>
  <c r="AJ799"/>
  <c r="AJ800"/>
  <c r="AJ801"/>
  <c r="AJ802"/>
  <c r="AJ803"/>
  <c r="AJ804"/>
  <c r="AJ805"/>
  <c r="AJ806"/>
  <c r="AJ807"/>
  <c r="AJ808"/>
  <c r="AJ809"/>
  <c r="AJ810"/>
  <c r="AJ811"/>
  <c r="AJ812"/>
  <c r="AJ813"/>
  <c r="AJ814"/>
  <c r="AJ815"/>
  <c r="AJ816"/>
  <c r="AJ817"/>
  <c r="AJ818"/>
  <c r="AJ819"/>
  <c r="AJ820"/>
  <c r="AJ821"/>
  <c r="AJ822"/>
  <c r="AJ823"/>
  <c r="AJ824"/>
  <c r="AJ825"/>
  <c r="AJ826"/>
  <c r="AJ827"/>
  <c r="AJ828"/>
  <c r="AJ829"/>
  <c r="AJ830"/>
  <c r="AJ831"/>
  <c r="AJ832"/>
  <c r="AJ833"/>
  <c r="AJ834"/>
  <c r="AJ835"/>
  <c r="AJ836"/>
  <c r="AJ837"/>
  <c r="AJ838"/>
  <c r="AJ839"/>
  <c r="AJ840"/>
  <c r="AJ841"/>
  <c r="AJ842"/>
  <c r="AJ843"/>
  <c r="AJ844"/>
  <c r="AJ845"/>
  <c r="AJ846"/>
  <c r="AJ847"/>
  <c r="AJ848"/>
  <c r="AJ849"/>
  <c r="AJ850"/>
  <c r="AJ851"/>
  <c r="AJ852"/>
  <c r="AJ853"/>
  <c r="AJ854"/>
  <c r="AJ855"/>
  <c r="AJ856"/>
  <c r="AJ857"/>
  <c r="AJ858"/>
  <c r="AJ859"/>
  <c r="AJ860"/>
  <c r="AJ861"/>
  <c r="AJ862"/>
  <c r="AJ863"/>
  <c r="AJ864"/>
  <c r="AJ865"/>
  <c r="AJ866"/>
  <c r="AJ867"/>
  <c r="AJ868"/>
  <c r="AJ869"/>
  <c r="AJ870"/>
  <c r="AJ871"/>
  <c r="AJ872"/>
  <c r="AJ873"/>
  <c r="AJ874"/>
  <c r="AJ875"/>
  <c r="AJ876"/>
  <c r="AJ877"/>
  <c r="AJ878"/>
  <c r="AJ879"/>
  <c r="AJ880"/>
  <c r="AJ881"/>
  <c r="AJ882"/>
  <c r="AJ883"/>
  <c r="AJ884"/>
  <c r="AJ885"/>
  <c r="AJ886"/>
  <c r="AJ887"/>
  <c r="AJ888"/>
  <c r="AJ889"/>
  <c r="AJ890"/>
  <c r="AJ891"/>
  <c r="AJ892"/>
  <c r="AJ893"/>
  <c r="AJ894"/>
  <c r="AJ895"/>
  <c r="AJ896"/>
  <c r="AJ897"/>
  <c r="AJ898"/>
  <c r="AJ899"/>
  <c r="AJ900"/>
  <c r="AJ901"/>
  <c r="AJ902"/>
  <c r="AJ903"/>
  <c r="AJ904"/>
  <c r="AJ905"/>
  <c r="AJ906"/>
  <c r="AJ907"/>
  <c r="AJ908"/>
  <c r="AJ909"/>
  <c r="AJ910"/>
  <c r="AJ911"/>
  <c r="AJ912"/>
  <c r="AJ913"/>
  <c r="AJ914"/>
  <c r="AJ915"/>
  <c r="AJ916"/>
  <c r="AJ917"/>
  <c r="AJ918"/>
  <c r="AJ919"/>
  <c r="AJ920"/>
  <c r="AJ921"/>
  <c r="AJ922"/>
  <c r="AJ923"/>
  <c r="AJ924"/>
  <c r="AJ925"/>
  <c r="AJ926"/>
  <c r="AJ927"/>
  <c r="AJ928"/>
  <c r="AJ929"/>
  <c r="AJ930"/>
  <c r="AJ931"/>
  <c r="AJ932"/>
  <c r="AJ933"/>
  <c r="AJ934"/>
  <c r="AJ935"/>
  <c r="AJ936"/>
  <c r="AJ937"/>
  <c r="AJ938"/>
  <c r="AJ939"/>
  <c r="AJ940"/>
  <c r="AJ941"/>
  <c r="AJ942"/>
  <c r="AJ943"/>
  <c r="AJ944"/>
  <c r="AJ945"/>
  <c r="AJ946"/>
  <c r="AJ947"/>
  <c r="AJ948"/>
  <c r="AJ949"/>
  <c r="AJ950"/>
  <c r="AJ951"/>
  <c r="AJ952"/>
  <c r="AJ953"/>
  <c r="AJ954"/>
  <c r="AJ955"/>
  <c r="AJ956"/>
  <c r="AJ957"/>
  <c r="AJ958"/>
  <c r="AJ959"/>
  <c r="AJ960"/>
  <c r="AJ961"/>
  <c r="AJ962"/>
  <c r="AJ963"/>
  <c r="AJ964"/>
  <c r="AJ965"/>
  <c r="AJ966"/>
  <c r="AJ967"/>
  <c r="AJ968"/>
  <c r="AJ969"/>
  <c r="AJ970"/>
  <c r="AJ971"/>
  <c r="AJ972"/>
  <c r="AJ973"/>
  <c r="AJ974"/>
  <c r="AJ975"/>
  <c r="AJ976"/>
  <c r="AJ977"/>
  <c r="AJ978"/>
  <c r="AJ979"/>
  <c r="AJ980"/>
  <c r="AJ981"/>
  <c r="AJ982"/>
  <c r="AJ983"/>
  <c r="AJ984"/>
  <c r="AJ985"/>
  <c r="AJ986"/>
  <c r="AJ987"/>
  <c r="AJ988"/>
  <c r="AJ989"/>
  <c r="AJ990"/>
  <c r="AJ991"/>
  <c r="AJ992"/>
  <c r="AJ993"/>
  <c r="AJ994"/>
  <c r="AJ995"/>
  <c r="AJ996"/>
  <c r="AJ997"/>
  <c r="AJ998"/>
  <c r="AJ999"/>
  <c r="AJ1000"/>
  <c r="AJ1001"/>
  <c r="AJ1002"/>
  <c r="AJ1003"/>
  <c r="AJ1004"/>
  <c r="AJ1005"/>
  <c r="AJ1006"/>
  <c r="AJ1007"/>
  <c r="AJ1008"/>
  <c r="AJ1009"/>
  <c r="AJ1010"/>
  <c r="AJ1011"/>
  <c r="AJ1012"/>
  <c r="AJ1013"/>
  <c r="AJ1014"/>
  <c r="AJ1015"/>
  <c r="AJ1016"/>
  <c r="AJ1017"/>
  <c r="AJ1018"/>
  <c r="AJ1019"/>
  <c r="AJ1020"/>
  <c r="AJ1021"/>
  <c r="AJ1022"/>
  <c r="AJ1023"/>
  <c r="AJ1024"/>
  <c r="AJ1025"/>
  <c r="AJ1026"/>
  <c r="AJ1027"/>
  <c r="AJ1028"/>
  <c r="AJ1029"/>
  <c r="AJ1030"/>
  <c r="AJ1031"/>
  <c r="AJ1032"/>
  <c r="AJ1033"/>
  <c r="AJ1034"/>
  <c r="AJ1035"/>
  <c r="AJ1036"/>
  <c r="AJ1037"/>
  <c r="AJ1038"/>
  <c r="AJ1039"/>
  <c r="AJ1040"/>
  <c r="AJ1041"/>
  <c r="AJ1042"/>
  <c r="AJ1043"/>
  <c r="AJ1044"/>
  <c r="AJ1045"/>
  <c r="AJ1046"/>
  <c r="AJ1047"/>
  <c r="AJ1048"/>
  <c r="AJ1049"/>
  <c r="AJ1050"/>
  <c r="AJ1051"/>
  <c r="AJ1052"/>
  <c r="AJ1053"/>
  <c r="AJ1054"/>
  <c r="AJ1055"/>
  <c r="AJ1056"/>
  <c r="AJ1057"/>
  <c r="AJ1058"/>
  <c r="AJ1059"/>
  <c r="AJ1060"/>
  <c r="AJ1061"/>
  <c r="AJ1062"/>
  <c r="AJ1063"/>
  <c r="AJ1064"/>
  <c r="AJ1065"/>
  <c r="AJ1066"/>
  <c r="AJ1067"/>
  <c r="AJ1068"/>
  <c r="AJ1069"/>
  <c r="AJ1070"/>
  <c r="AJ1071"/>
  <c r="AJ1072"/>
  <c r="AJ1073"/>
  <c r="AJ1074"/>
  <c r="AJ1075"/>
  <c r="AJ1076"/>
  <c r="AJ1077"/>
  <c r="AJ1078"/>
  <c r="AJ1079"/>
  <c r="AJ1080"/>
  <c r="AJ1081"/>
  <c r="AJ1082"/>
  <c r="AJ1083"/>
  <c r="AJ1084"/>
  <c r="AJ1085"/>
  <c r="AJ1086"/>
  <c r="AJ1087"/>
  <c r="AJ1088"/>
  <c r="AJ1089"/>
  <c r="AJ1090"/>
  <c r="AJ1091"/>
  <c r="AJ1092"/>
  <c r="AJ1093"/>
  <c r="AJ1094"/>
  <c r="AJ1095"/>
  <c r="AJ1096"/>
  <c r="AJ1097"/>
  <c r="AJ1098"/>
  <c r="AJ1099"/>
  <c r="AJ1100"/>
  <c r="AJ1101"/>
  <c r="AJ1102"/>
  <c r="AJ1103"/>
  <c r="AJ1104"/>
  <c r="AJ1105"/>
  <c r="AJ1106"/>
  <c r="AJ1107"/>
  <c r="AJ1108"/>
  <c r="AJ1109"/>
  <c r="AJ1110"/>
  <c r="AJ1111"/>
  <c r="AJ1112"/>
  <c r="AJ1113"/>
  <c r="AJ1114"/>
  <c r="AJ1115"/>
  <c r="AJ1116"/>
  <c r="AJ1117"/>
  <c r="AJ1118"/>
  <c r="AJ1119"/>
  <c r="AJ1120"/>
  <c r="AJ1121"/>
  <c r="AJ1122"/>
  <c r="AJ1123"/>
  <c r="AJ1124"/>
  <c r="AJ1125"/>
  <c r="AJ1126"/>
  <c r="AJ1127"/>
  <c r="AJ1128"/>
  <c r="AJ1129"/>
  <c r="AJ1130"/>
  <c r="AJ1131"/>
  <c r="AJ1132"/>
  <c r="AJ1133"/>
  <c r="AJ1134"/>
  <c r="AJ1135"/>
  <c r="AJ1136"/>
  <c r="AJ1137"/>
  <c r="AJ1138"/>
  <c r="AJ1139"/>
  <c r="AJ1140"/>
  <c r="AJ1141"/>
  <c r="AJ1142"/>
  <c r="AJ1143"/>
  <c r="AJ1144"/>
  <c r="AJ1145"/>
  <c r="AJ1146"/>
  <c r="AJ1147"/>
  <c r="AJ1148"/>
  <c r="AJ1149"/>
  <c r="AJ1150"/>
  <c r="AJ1151"/>
  <c r="AJ1152"/>
  <c r="AJ1153"/>
  <c r="AJ1154"/>
  <c r="AJ1155"/>
  <c r="AJ1156"/>
  <c r="AJ1157"/>
  <c r="AJ1158"/>
  <c r="AJ1159"/>
  <c r="AJ1160"/>
  <c r="AJ1161"/>
  <c r="AJ1162"/>
  <c r="AJ1163"/>
  <c r="AJ1164"/>
  <c r="AJ1165"/>
  <c r="AJ1166"/>
  <c r="AJ1167"/>
  <c r="AJ1168"/>
  <c r="AJ1169"/>
  <c r="AJ1170"/>
  <c r="AJ1171"/>
  <c r="AJ1172"/>
  <c r="AJ1173"/>
  <c r="AJ1174"/>
  <c r="AJ1175"/>
  <c r="AJ1176"/>
  <c r="AJ1177"/>
  <c r="AJ1178"/>
  <c r="AJ1179"/>
  <c r="AJ1180"/>
  <c r="AJ1181"/>
  <c r="AJ1182"/>
  <c r="AJ1183"/>
  <c r="AJ1184"/>
  <c r="AJ1185"/>
  <c r="AJ1186"/>
  <c r="AJ1187"/>
  <c r="AJ1188"/>
  <c r="AJ1189"/>
  <c r="AJ1190"/>
  <c r="AJ1191"/>
  <c r="AJ1192"/>
  <c r="AJ1193"/>
  <c r="AJ1194"/>
  <c r="AJ1195"/>
  <c r="AJ1196"/>
  <c r="AJ1197"/>
  <c r="AJ1198"/>
  <c r="AJ1199"/>
  <c r="AJ1200"/>
  <c r="AJ1201"/>
  <c r="AJ1202"/>
  <c r="AJ1203"/>
  <c r="AJ1204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8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131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7"/>
  <c r="AK188"/>
  <c r="AK189"/>
  <c r="AK190"/>
  <c r="AK191"/>
  <c r="AK192"/>
  <c r="AK193"/>
  <c r="AK194"/>
  <c r="AK195"/>
  <c r="AK196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K374"/>
  <c r="AK375"/>
  <c r="AK376"/>
  <c r="AK377"/>
  <c r="AK378"/>
  <c r="AK379"/>
  <c r="AK380"/>
  <c r="AK381"/>
  <c r="AK382"/>
  <c r="AK383"/>
  <c r="AK384"/>
  <c r="AK385"/>
  <c r="AK386"/>
  <c r="AK387"/>
  <c r="AK388"/>
  <c r="AK389"/>
  <c r="AK390"/>
  <c r="AK391"/>
  <c r="AK392"/>
  <c r="AK393"/>
  <c r="AK394"/>
  <c r="AK395"/>
  <c r="AK396"/>
  <c r="AK397"/>
  <c r="AK398"/>
  <c r="AK399"/>
  <c r="AK400"/>
  <c r="AK401"/>
  <c r="AK402"/>
  <c r="AK403"/>
  <c r="AK404"/>
  <c r="AK405"/>
  <c r="AK406"/>
  <c r="AK407"/>
  <c r="AK408"/>
  <c r="AK409"/>
  <c r="AK410"/>
  <c r="AK411"/>
  <c r="AK412"/>
  <c r="AK413"/>
  <c r="AK414"/>
  <c r="AK415"/>
  <c r="AK416"/>
  <c r="AK417"/>
  <c r="AK418"/>
  <c r="AK419"/>
  <c r="AK420"/>
  <c r="AK421"/>
  <c r="AK422"/>
  <c r="AK423"/>
  <c r="AK424"/>
  <c r="AK425"/>
  <c r="AK426"/>
  <c r="AK427"/>
  <c r="AK428"/>
  <c r="AK429"/>
  <c r="AK430"/>
  <c r="AK431"/>
  <c r="AK432"/>
  <c r="AK433"/>
  <c r="AK434"/>
  <c r="AK435"/>
  <c r="AK436"/>
  <c r="AK437"/>
  <c r="AK438"/>
  <c r="AK439"/>
  <c r="AK440"/>
  <c r="AK441"/>
  <c r="AK442"/>
  <c r="AK443"/>
  <c r="AK444"/>
  <c r="AK445"/>
  <c r="AK446"/>
  <c r="AK447"/>
  <c r="AK448"/>
  <c r="AK449"/>
  <c r="AK450"/>
  <c r="AK451"/>
  <c r="AK452"/>
  <c r="AK453"/>
  <c r="AK454"/>
  <c r="AK455"/>
  <c r="AK456"/>
  <c r="AK457"/>
  <c r="AK458"/>
  <c r="AK459"/>
  <c r="AK460"/>
  <c r="AK461"/>
  <c r="AK462"/>
  <c r="AK463"/>
  <c r="AK464"/>
  <c r="AK465"/>
  <c r="AK466"/>
  <c r="AK467"/>
  <c r="AK468"/>
  <c r="AK469"/>
  <c r="AK470"/>
  <c r="AK471"/>
  <c r="AK472"/>
  <c r="AK473"/>
  <c r="AK474"/>
  <c r="AK475"/>
  <c r="AK476"/>
  <c r="AK477"/>
  <c r="AK478"/>
  <c r="AK479"/>
  <c r="AK480"/>
  <c r="AK481"/>
  <c r="AK482"/>
  <c r="AK483"/>
  <c r="AK484"/>
  <c r="AK485"/>
  <c r="AK486"/>
  <c r="AK487"/>
  <c r="AK488"/>
  <c r="AK489"/>
  <c r="AK490"/>
  <c r="AK491"/>
  <c r="AK492"/>
  <c r="AK493"/>
  <c r="AK494"/>
  <c r="AK495"/>
  <c r="AK496"/>
  <c r="AK497"/>
  <c r="AK498"/>
  <c r="AK499"/>
  <c r="AK500"/>
  <c r="AK501"/>
  <c r="AK502"/>
  <c r="AK503"/>
  <c r="AK504"/>
  <c r="AK505"/>
  <c r="AK506"/>
  <c r="AK507"/>
  <c r="AK508"/>
  <c r="AK509"/>
  <c r="AK510"/>
  <c r="AK511"/>
  <c r="AK512"/>
  <c r="AK513"/>
  <c r="AK514"/>
  <c r="AK515"/>
  <c r="AK516"/>
  <c r="AK517"/>
  <c r="AK518"/>
  <c r="AK519"/>
  <c r="AK520"/>
  <c r="AK521"/>
  <c r="AK522"/>
  <c r="AK523"/>
  <c r="AK524"/>
  <c r="AK525"/>
  <c r="AK526"/>
  <c r="AK527"/>
  <c r="AK528"/>
  <c r="AK529"/>
  <c r="AK530"/>
  <c r="AK531"/>
  <c r="AK532"/>
  <c r="AK533"/>
  <c r="AK534"/>
  <c r="AK535"/>
  <c r="AK536"/>
  <c r="AK537"/>
  <c r="AK538"/>
  <c r="AK539"/>
  <c r="AK540"/>
  <c r="AK541"/>
  <c r="AK542"/>
  <c r="AK543"/>
  <c r="AK544"/>
  <c r="AK545"/>
  <c r="AK546"/>
  <c r="AK547"/>
  <c r="AK548"/>
  <c r="AK549"/>
  <c r="AK550"/>
  <c r="AK551"/>
  <c r="AK552"/>
  <c r="AK553"/>
  <c r="AK554"/>
  <c r="AK555"/>
  <c r="AK556"/>
  <c r="AK557"/>
  <c r="AK558"/>
  <c r="AK559"/>
  <c r="AK560"/>
  <c r="AK561"/>
  <c r="AK562"/>
  <c r="AK563"/>
  <c r="AK564"/>
  <c r="AK565"/>
  <c r="AK566"/>
  <c r="AK567"/>
  <c r="AK568"/>
  <c r="AK569"/>
  <c r="AK570"/>
  <c r="AK571"/>
  <c r="AK572"/>
  <c r="AK573"/>
  <c r="AK574"/>
  <c r="AK575"/>
  <c r="AK576"/>
  <c r="AK577"/>
  <c r="AK578"/>
  <c r="AK579"/>
  <c r="AK580"/>
  <c r="AK581"/>
  <c r="AK582"/>
  <c r="AK583"/>
  <c r="AK584"/>
  <c r="AK585"/>
  <c r="AK586"/>
  <c r="AK587"/>
  <c r="AK588"/>
  <c r="AK589"/>
  <c r="AK590"/>
  <c r="AK591"/>
  <c r="AK592"/>
  <c r="AK593"/>
  <c r="AK594"/>
  <c r="AK595"/>
  <c r="AK596"/>
  <c r="AK597"/>
  <c r="AK598"/>
  <c r="AK599"/>
  <c r="AK600"/>
  <c r="AK601"/>
  <c r="AK602"/>
  <c r="AK603"/>
  <c r="AK604"/>
  <c r="AK605"/>
  <c r="AK606"/>
  <c r="AK607"/>
  <c r="AK608"/>
  <c r="AK609"/>
  <c r="AK610"/>
  <c r="AK611"/>
  <c r="AK612"/>
  <c r="AK613"/>
  <c r="AK614"/>
  <c r="AK615"/>
  <c r="AK616"/>
  <c r="AK617"/>
  <c r="AK618"/>
  <c r="AK619"/>
  <c r="AK620"/>
  <c r="AK621"/>
  <c r="AK622"/>
  <c r="AK623"/>
  <c r="AK624"/>
  <c r="AK625"/>
  <c r="AK626"/>
  <c r="AK627"/>
  <c r="AK628"/>
  <c r="AK629"/>
  <c r="AK630"/>
  <c r="AK631"/>
  <c r="AK632"/>
  <c r="AK633"/>
  <c r="AK634"/>
  <c r="AK635"/>
  <c r="AK636"/>
  <c r="AK637"/>
  <c r="AK638"/>
  <c r="AK639"/>
  <c r="AK640"/>
  <c r="AK641"/>
  <c r="AK642"/>
  <c r="AK643"/>
  <c r="AK644"/>
  <c r="AK645"/>
  <c r="AK646"/>
  <c r="AK647"/>
  <c r="AK648"/>
  <c r="AK649"/>
  <c r="AK650"/>
  <c r="AK651"/>
  <c r="AK652"/>
  <c r="AK653"/>
  <c r="AK654"/>
  <c r="AK655"/>
  <c r="AK656"/>
  <c r="AK657"/>
  <c r="AK658"/>
  <c r="AK659"/>
  <c r="AK660"/>
  <c r="AK661"/>
  <c r="AK662"/>
  <c r="AK663"/>
  <c r="AK664"/>
  <c r="AK665"/>
  <c r="AK666"/>
  <c r="AK667"/>
  <c r="AK668"/>
  <c r="AK669"/>
  <c r="AK670"/>
  <c r="AK671"/>
  <c r="AK672"/>
  <c r="AK673"/>
  <c r="AK674"/>
  <c r="AK675"/>
  <c r="AK676"/>
  <c r="AK677"/>
  <c r="AK678"/>
  <c r="AK679"/>
  <c r="AK680"/>
  <c r="AK681"/>
  <c r="AK682"/>
  <c r="AK683"/>
  <c r="AK684"/>
  <c r="AK685"/>
  <c r="AK686"/>
  <c r="AK687"/>
  <c r="AK688"/>
  <c r="AK689"/>
  <c r="AK690"/>
  <c r="AK691"/>
  <c r="AK692"/>
  <c r="AK693"/>
  <c r="AK694"/>
  <c r="AK695"/>
  <c r="AK696"/>
  <c r="AK697"/>
  <c r="AK698"/>
  <c r="AK699"/>
  <c r="AK700"/>
  <c r="AK701"/>
  <c r="AK702"/>
  <c r="AK703"/>
  <c r="AK704"/>
  <c r="AK705"/>
  <c r="AK706"/>
  <c r="AK707"/>
  <c r="AK708"/>
  <c r="AK709"/>
  <c r="AK710"/>
  <c r="AK711"/>
  <c r="AK712"/>
  <c r="AK713"/>
  <c r="AK714"/>
  <c r="AK715"/>
  <c r="AK716"/>
  <c r="AK717"/>
  <c r="AK718"/>
  <c r="AK719"/>
  <c r="AK720"/>
  <c r="AK721"/>
  <c r="AK722"/>
  <c r="AK723"/>
  <c r="AK724"/>
  <c r="AK725"/>
  <c r="AK726"/>
  <c r="AK727"/>
  <c r="AK728"/>
  <c r="AK729"/>
  <c r="AK730"/>
  <c r="AK731"/>
  <c r="AK732"/>
  <c r="AK733"/>
  <c r="AK734"/>
  <c r="AK735"/>
  <c r="AK736"/>
  <c r="AK737"/>
  <c r="AK738"/>
  <c r="AK739"/>
  <c r="AK740"/>
  <c r="AK741"/>
  <c r="AK742"/>
  <c r="AK743"/>
  <c r="AK744"/>
  <c r="AK745"/>
  <c r="AK746"/>
  <c r="AK747"/>
  <c r="AK748"/>
  <c r="AK749"/>
  <c r="AK750"/>
  <c r="AK751"/>
  <c r="AK752"/>
  <c r="AK753"/>
  <c r="AK754"/>
  <c r="AK755"/>
  <c r="AK756"/>
  <c r="AK757"/>
  <c r="AK758"/>
  <c r="AK759"/>
  <c r="AK760"/>
  <c r="AK761"/>
  <c r="AK762"/>
  <c r="AK763"/>
  <c r="AK764"/>
  <c r="AK765"/>
  <c r="AK766"/>
  <c r="AK767"/>
  <c r="AK768"/>
  <c r="AK769"/>
  <c r="AK770"/>
  <c r="AK771"/>
  <c r="AK772"/>
  <c r="AK773"/>
  <c r="AK774"/>
  <c r="AK775"/>
  <c r="AK776"/>
  <c r="AK777"/>
  <c r="AK778"/>
  <c r="AK779"/>
  <c r="AK780"/>
  <c r="AK781"/>
  <c r="AK782"/>
  <c r="AK783"/>
  <c r="AK784"/>
  <c r="AK785"/>
  <c r="AK786"/>
  <c r="AK787"/>
  <c r="AK788"/>
  <c r="AK789"/>
  <c r="AK790"/>
  <c r="AK791"/>
  <c r="AK792"/>
  <c r="AK793"/>
  <c r="AK794"/>
  <c r="AK795"/>
  <c r="AK796"/>
  <c r="AK797"/>
  <c r="AK798"/>
  <c r="AK799"/>
  <c r="AK800"/>
  <c r="AK801"/>
  <c r="AK802"/>
  <c r="AK803"/>
  <c r="AK804"/>
  <c r="AK805"/>
  <c r="AK806"/>
  <c r="AK807"/>
  <c r="AK808"/>
  <c r="AK809"/>
  <c r="AK810"/>
  <c r="AK811"/>
  <c r="AK812"/>
  <c r="AK813"/>
  <c r="AK814"/>
  <c r="AK815"/>
  <c r="AK816"/>
  <c r="AK817"/>
  <c r="AK818"/>
  <c r="AK819"/>
  <c r="AK820"/>
  <c r="AK821"/>
  <c r="AK822"/>
  <c r="AK823"/>
  <c r="AK824"/>
  <c r="AK825"/>
  <c r="AK826"/>
  <c r="AK827"/>
  <c r="AK828"/>
  <c r="AK829"/>
  <c r="AK830"/>
  <c r="AK831"/>
  <c r="AK832"/>
  <c r="AK833"/>
  <c r="AK834"/>
  <c r="AK835"/>
  <c r="AK836"/>
  <c r="AK837"/>
  <c r="AK838"/>
  <c r="AK839"/>
  <c r="AK840"/>
  <c r="AK841"/>
  <c r="AK842"/>
  <c r="AK843"/>
  <c r="AK844"/>
  <c r="AK845"/>
  <c r="AK846"/>
  <c r="AK847"/>
  <c r="AK848"/>
  <c r="AK849"/>
  <c r="AK850"/>
  <c r="AK851"/>
  <c r="AK852"/>
  <c r="AK853"/>
  <c r="AK854"/>
  <c r="AK855"/>
  <c r="AK856"/>
  <c r="AK857"/>
  <c r="AK858"/>
  <c r="AK859"/>
  <c r="AK860"/>
  <c r="AK861"/>
  <c r="AK862"/>
  <c r="AK863"/>
  <c r="AK864"/>
  <c r="AK865"/>
  <c r="AK866"/>
  <c r="AK867"/>
  <c r="AK868"/>
  <c r="AK869"/>
  <c r="AK870"/>
  <c r="AK871"/>
  <c r="AK872"/>
  <c r="AK873"/>
  <c r="AK874"/>
  <c r="AK875"/>
  <c r="AK876"/>
  <c r="AK877"/>
  <c r="AK878"/>
  <c r="AK879"/>
  <c r="AK880"/>
  <c r="AK881"/>
  <c r="AK882"/>
  <c r="AK883"/>
  <c r="AK884"/>
  <c r="AK885"/>
  <c r="AK886"/>
  <c r="AK887"/>
  <c r="AK888"/>
  <c r="AK889"/>
  <c r="AK890"/>
  <c r="AK891"/>
  <c r="AK892"/>
  <c r="AK893"/>
  <c r="AK894"/>
  <c r="AK895"/>
  <c r="AK896"/>
  <c r="AK897"/>
  <c r="AK898"/>
  <c r="AK899"/>
  <c r="AK900"/>
  <c r="AK901"/>
  <c r="AK902"/>
  <c r="AK903"/>
  <c r="AK904"/>
  <c r="AK905"/>
  <c r="AK906"/>
  <c r="AK907"/>
  <c r="AK908"/>
  <c r="AK909"/>
  <c r="AK910"/>
  <c r="AK911"/>
  <c r="AK912"/>
  <c r="AK913"/>
  <c r="AK914"/>
  <c r="AK915"/>
  <c r="AK916"/>
  <c r="AK917"/>
  <c r="AK918"/>
  <c r="AK919"/>
  <c r="AK920"/>
  <c r="AK921"/>
  <c r="AK922"/>
  <c r="AK923"/>
  <c r="AK924"/>
  <c r="AK925"/>
  <c r="AK926"/>
  <c r="AK927"/>
  <c r="AK928"/>
  <c r="AK929"/>
  <c r="AK930"/>
  <c r="AK931"/>
  <c r="AK932"/>
  <c r="AK933"/>
  <c r="AK934"/>
  <c r="AK935"/>
  <c r="AK936"/>
  <c r="AK937"/>
  <c r="AK938"/>
  <c r="AK939"/>
  <c r="AK940"/>
  <c r="AK941"/>
  <c r="AK942"/>
  <c r="AK943"/>
  <c r="AK944"/>
  <c r="AK945"/>
  <c r="AK946"/>
  <c r="AK947"/>
  <c r="AK948"/>
  <c r="AK949"/>
  <c r="AK950"/>
  <c r="AK951"/>
  <c r="AK952"/>
  <c r="AK953"/>
  <c r="AK954"/>
  <c r="AK955"/>
  <c r="AK956"/>
  <c r="AK957"/>
  <c r="AK958"/>
  <c r="AK959"/>
  <c r="AK960"/>
  <c r="AK961"/>
  <c r="AK962"/>
  <c r="AK963"/>
  <c r="AK964"/>
  <c r="AK965"/>
  <c r="AK966"/>
  <c r="AK967"/>
  <c r="AK968"/>
  <c r="AK969"/>
  <c r="AK970"/>
  <c r="AK971"/>
  <c r="AK972"/>
  <c r="AK973"/>
  <c r="AK974"/>
  <c r="AK975"/>
  <c r="AK976"/>
  <c r="AK977"/>
  <c r="AK978"/>
  <c r="AK979"/>
  <c r="AK980"/>
  <c r="AK981"/>
  <c r="AK982"/>
  <c r="AK983"/>
  <c r="AK984"/>
  <c r="AK985"/>
  <c r="AK986"/>
  <c r="AK987"/>
  <c r="AK988"/>
  <c r="AK989"/>
  <c r="AK990"/>
  <c r="AK991"/>
  <c r="AK992"/>
  <c r="AK993"/>
  <c r="AK994"/>
  <c r="AK995"/>
  <c r="AK996"/>
  <c r="AK997"/>
  <c r="AK998"/>
  <c r="AK999"/>
  <c r="AK1000"/>
  <c r="AK1001"/>
  <c r="AK1002"/>
  <c r="AK1003"/>
  <c r="AK1004"/>
  <c r="AK1005"/>
  <c r="AK1006"/>
  <c r="AK1007"/>
  <c r="AK1008"/>
  <c r="AK1009"/>
  <c r="AK1010"/>
  <c r="AK1011"/>
  <c r="AK1012"/>
  <c r="AK1013"/>
  <c r="AK1014"/>
  <c r="AK1015"/>
  <c r="AK1016"/>
  <c r="AK1017"/>
  <c r="AK1018"/>
  <c r="AK1019"/>
  <c r="AK1020"/>
  <c r="AK1021"/>
  <c r="AK1022"/>
  <c r="AK1023"/>
  <c r="AK1024"/>
  <c r="AK1025"/>
  <c r="AK1026"/>
  <c r="AK1027"/>
  <c r="AK1028"/>
  <c r="AK1029"/>
  <c r="AK1030"/>
  <c r="AK1031"/>
  <c r="AK1032"/>
  <c r="AK1033"/>
  <c r="AK1034"/>
  <c r="AK1035"/>
  <c r="AK1036"/>
  <c r="AK1037"/>
  <c r="AK1038"/>
  <c r="AK1039"/>
  <c r="AK1040"/>
  <c r="AK1041"/>
  <c r="AK1042"/>
  <c r="AK1043"/>
  <c r="AK1044"/>
  <c r="AK1045"/>
  <c r="AK1046"/>
  <c r="AK1047"/>
  <c r="AK1048"/>
  <c r="AK1049"/>
  <c r="AK1050"/>
  <c r="AK1051"/>
  <c r="AK1052"/>
  <c r="AK1053"/>
  <c r="AK1054"/>
  <c r="AK1055"/>
  <c r="AK1056"/>
  <c r="AK1057"/>
  <c r="AK1058"/>
  <c r="AK1059"/>
  <c r="AK1060"/>
  <c r="AK1061"/>
  <c r="AK1062"/>
  <c r="AK1063"/>
  <c r="AK1064"/>
  <c r="AK1065"/>
  <c r="AK1066"/>
  <c r="AK1067"/>
  <c r="AK1068"/>
  <c r="AK1069"/>
  <c r="AK1070"/>
  <c r="AK1071"/>
  <c r="AK1072"/>
  <c r="AK1073"/>
  <c r="AK1074"/>
  <c r="AK1075"/>
  <c r="AK1076"/>
  <c r="AK1077"/>
  <c r="AK1078"/>
  <c r="AK1079"/>
  <c r="AK1080"/>
  <c r="AK1081"/>
  <c r="AK1082"/>
  <c r="AK1083"/>
  <c r="AK1084"/>
  <c r="AK1085"/>
  <c r="AK1086"/>
  <c r="AK1087"/>
  <c r="AK1088"/>
  <c r="AK1089"/>
  <c r="AK1090"/>
  <c r="AK1091"/>
  <c r="AK1092"/>
  <c r="AK1093"/>
  <c r="AK1094"/>
  <c r="AK1095"/>
  <c r="AK1096"/>
  <c r="AK1097"/>
  <c r="AK1098"/>
  <c r="AK1099"/>
  <c r="AK1100"/>
  <c r="AK1101"/>
  <c r="AK1102"/>
  <c r="AK1103"/>
  <c r="AK1104"/>
  <c r="AK1105"/>
  <c r="AK1106"/>
  <c r="AK1107"/>
  <c r="AK1108"/>
  <c r="AK1109"/>
  <c r="AK1110"/>
  <c r="AK1111"/>
  <c r="AK1112"/>
  <c r="AK1113"/>
  <c r="AK1114"/>
  <c r="AK1115"/>
  <c r="AK1116"/>
  <c r="AK1117"/>
  <c r="AK1118"/>
  <c r="AK1119"/>
  <c r="AK1120"/>
  <c r="AK1121"/>
  <c r="AK1122"/>
  <c r="AK1123"/>
  <c r="AK1124"/>
  <c r="AK1125"/>
  <c r="AK1126"/>
  <c r="AK1127"/>
  <c r="AK1128"/>
  <c r="AK1129"/>
  <c r="AK1130"/>
  <c r="AK1131"/>
  <c r="AK1132"/>
  <c r="AK1133"/>
  <c r="AK1134"/>
  <c r="AK1135"/>
  <c r="AK1136"/>
  <c r="AK1137"/>
  <c r="AK1138"/>
  <c r="AK1139"/>
  <c r="AK1140"/>
  <c r="AK1141"/>
  <c r="AK1142"/>
  <c r="AK1143"/>
  <c r="AK1144"/>
  <c r="AK1145"/>
  <c r="AK1146"/>
  <c r="AK1147"/>
  <c r="AK1148"/>
  <c r="AK1149"/>
  <c r="AK1150"/>
  <c r="AK1151"/>
  <c r="AK1152"/>
  <c r="AK1153"/>
  <c r="AK1154"/>
  <c r="AK1155"/>
  <c r="AK1156"/>
  <c r="AK1157"/>
  <c r="AK1158"/>
  <c r="AK1159"/>
  <c r="AK1160"/>
  <c r="AK1161"/>
  <c r="AK1162"/>
  <c r="AK1163"/>
  <c r="AK1164"/>
  <c r="AK1165"/>
  <c r="AK1166"/>
  <c r="AK1167"/>
  <c r="AK1168"/>
  <c r="AK1169"/>
  <c r="AK1170"/>
  <c r="AK1171"/>
  <c r="AK1172"/>
  <c r="AK1173"/>
  <c r="AK1174"/>
  <c r="AK1175"/>
  <c r="AK1176"/>
  <c r="AK1177"/>
  <c r="AK1178"/>
  <c r="AK1179"/>
  <c r="AK1180"/>
  <c r="AK1181"/>
  <c r="AK1182"/>
  <c r="AK1183"/>
  <c r="AK1184"/>
  <c r="AK1185"/>
  <c r="AK1186"/>
  <c r="AK1187"/>
  <c r="AK1188"/>
  <c r="AK1189"/>
  <c r="AK1190"/>
  <c r="AK1191"/>
  <c r="AK1192"/>
  <c r="AK1193"/>
  <c r="AK1194"/>
  <c r="AK1195"/>
  <c r="AK1196"/>
  <c r="AK1197"/>
  <c r="AK1198"/>
  <c r="AK1199"/>
  <c r="AK1200"/>
  <c r="AK1201"/>
  <c r="AK1202"/>
  <c r="AK1203"/>
  <c r="AK1204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59"/>
  <c r="AL260"/>
  <c r="AL261"/>
  <c r="AL262"/>
  <c r="AL263"/>
  <c r="AL264"/>
  <c r="AL265"/>
  <c r="AL266"/>
  <c r="AL26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397"/>
  <c r="AL398"/>
  <c r="AL399"/>
  <c r="AL400"/>
  <c r="AL401"/>
  <c r="AL402"/>
  <c r="AL403"/>
  <c r="AL404"/>
  <c r="AL405"/>
  <c r="AL406"/>
  <c r="AL407"/>
  <c r="AL408"/>
  <c r="AL409"/>
  <c r="AL410"/>
  <c r="AL411"/>
  <c r="AL412"/>
  <c r="AL413"/>
  <c r="AL414"/>
  <c r="AL415"/>
  <c r="AL416"/>
  <c r="AL417"/>
  <c r="AL418"/>
  <c r="AL419"/>
  <c r="AL420"/>
  <c r="AL421"/>
  <c r="AL422"/>
  <c r="AL423"/>
  <c r="AL424"/>
  <c r="AL425"/>
  <c r="AL426"/>
  <c r="AL427"/>
  <c r="AL428"/>
  <c r="AL429"/>
  <c r="AL430"/>
  <c r="AL431"/>
  <c r="AL432"/>
  <c r="AL433"/>
  <c r="AL434"/>
  <c r="AL435"/>
  <c r="AL436"/>
  <c r="AL437"/>
  <c r="AL438"/>
  <c r="AL439"/>
  <c r="AL440"/>
  <c r="AL441"/>
  <c r="AL442"/>
  <c r="AL443"/>
  <c r="AL444"/>
  <c r="AL445"/>
  <c r="AL446"/>
  <c r="AL447"/>
  <c r="AL448"/>
  <c r="AL449"/>
  <c r="AL450"/>
  <c r="AL451"/>
  <c r="AL452"/>
  <c r="AL453"/>
  <c r="AL454"/>
  <c r="AL455"/>
  <c r="AL456"/>
  <c r="AL457"/>
  <c r="AL458"/>
  <c r="AL459"/>
  <c r="AL460"/>
  <c r="AL461"/>
  <c r="AL462"/>
  <c r="AL463"/>
  <c r="AL464"/>
  <c r="AL465"/>
  <c r="AL466"/>
  <c r="AL467"/>
  <c r="AL468"/>
  <c r="AL469"/>
  <c r="AL470"/>
  <c r="AL471"/>
  <c r="AL472"/>
  <c r="AL473"/>
  <c r="AL474"/>
  <c r="AL475"/>
  <c r="AL476"/>
  <c r="AL477"/>
  <c r="AL478"/>
  <c r="AL479"/>
  <c r="AL480"/>
  <c r="AL481"/>
  <c r="AL482"/>
  <c r="AL483"/>
  <c r="AL484"/>
  <c r="AL485"/>
  <c r="AL486"/>
  <c r="AL487"/>
  <c r="AL488"/>
  <c r="AL489"/>
  <c r="AL490"/>
  <c r="AL491"/>
  <c r="AL492"/>
  <c r="AL493"/>
  <c r="AL494"/>
  <c r="AL495"/>
  <c r="AL496"/>
  <c r="AL497"/>
  <c r="AL498"/>
  <c r="AL499"/>
  <c r="AL500"/>
  <c r="AL501"/>
  <c r="AL502"/>
  <c r="AL503"/>
  <c r="AL504"/>
  <c r="AL505"/>
  <c r="AL506"/>
  <c r="AL507"/>
  <c r="AL508"/>
  <c r="AL509"/>
  <c r="AL510"/>
  <c r="AL511"/>
  <c r="AL512"/>
  <c r="AL513"/>
  <c r="AL514"/>
  <c r="AL515"/>
  <c r="AL516"/>
  <c r="AL517"/>
  <c r="AL518"/>
  <c r="AL519"/>
  <c r="AL520"/>
  <c r="AL521"/>
  <c r="AL522"/>
  <c r="AL523"/>
  <c r="AL524"/>
  <c r="AL525"/>
  <c r="AL526"/>
  <c r="AL527"/>
  <c r="AL528"/>
  <c r="AL529"/>
  <c r="AL530"/>
  <c r="AL531"/>
  <c r="AL532"/>
  <c r="AL533"/>
  <c r="AL534"/>
  <c r="AL535"/>
  <c r="AL536"/>
  <c r="AL537"/>
  <c r="AL538"/>
  <c r="AL539"/>
  <c r="AL540"/>
  <c r="AL541"/>
  <c r="AL542"/>
  <c r="AL543"/>
  <c r="AL544"/>
  <c r="AL545"/>
  <c r="AL546"/>
  <c r="AL547"/>
  <c r="AL548"/>
  <c r="AL549"/>
  <c r="AL550"/>
  <c r="AL551"/>
  <c r="AL552"/>
  <c r="AL553"/>
  <c r="AL554"/>
  <c r="AL555"/>
  <c r="AL556"/>
  <c r="AL557"/>
  <c r="AL558"/>
  <c r="AL559"/>
  <c r="AL560"/>
  <c r="AL561"/>
  <c r="AL562"/>
  <c r="AL563"/>
  <c r="AL564"/>
  <c r="AL565"/>
  <c r="AL566"/>
  <c r="AL567"/>
  <c r="AL568"/>
  <c r="AL569"/>
  <c r="AL570"/>
  <c r="AL571"/>
  <c r="AL572"/>
  <c r="AL573"/>
  <c r="AL574"/>
  <c r="AL575"/>
  <c r="AL576"/>
  <c r="AL577"/>
  <c r="AL578"/>
  <c r="AL579"/>
  <c r="AL580"/>
  <c r="AL581"/>
  <c r="AL582"/>
  <c r="AL583"/>
  <c r="AL584"/>
  <c r="AL585"/>
  <c r="AL586"/>
  <c r="AL587"/>
  <c r="AL588"/>
  <c r="AL589"/>
  <c r="AL590"/>
  <c r="AL591"/>
  <c r="AL592"/>
  <c r="AL593"/>
  <c r="AL594"/>
  <c r="AL595"/>
  <c r="AL596"/>
  <c r="AL597"/>
  <c r="AL598"/>
  <c r="AL599"/>
  <c r="AL600"/>
  <c r="AL601"/>
  <c r="AL602"/>
  <c r="AL603"/>
  <c r="AL604"/>
  <c r="AL605"/>
  <c r="AL606"/>
  <c r="AL607"/>
  <c r="AL608"/>
  <c r="AL609"/>
  <c r="AL610"/>
  <c r="AL611"/>
  <c r="AL612"/>
  <c r="AL613"/>
  <c r="AL614"/>
  <c r="AL615"/>
  <c r="AL616"/>
  <c r="AL617"/>
  <c r="AL618"/>
  <c r="AL619"/>
  <c r="AL620"/>
  <c r="AL621"/>
  <c r="AL622"/>
  <c r="AL623"/>
  <c r="AL624"/>
  <c r="AL625"/>
  <c r="AL626"/>
  <c r="AL627"/>
  <c r="AL628"/>
  <c r="AL629"/>
  <c r="AL630"/>
  <c r="AL631"/>
  <c r="AL632"/>
  <c r="AL633"/>
  <c r="AL634"/>
  <c r="AL635"/>
  <c r="AL636"/>
  <c r="AL637"/>
  <c r="AL638"/>
  <c r="AL639"/>
  <c r="AL640"/>
  <c r="AL641"/>
  <c r="AL642"/>
  <c r="AL643"/>
  <c r="AL644"/>
  <c r="AL645"/>
  <c r="AL646"/>
  <c r="AL647"/>
  <c r="AL648"/>
  <c r="AL649"/>
  <c r="AL650"/>
  <c r="AL651"/>
  <c r="AL652"/>
  <c r="AL653"/>
  <c r="AL654"/>
  <c r="AL655"/>
  <c r="AL656"/>
  <c r="AL657"/>
  <c r="AL658"/>
  <c r="AL659"/>
  <c r="AL660"/>
  <c r="AL661"/>
  <c r="AL662"/>
  <c r="AL663"/>
  <c r="AL664"/>
  <c r="AL665"/>
  <c r="AL666"/>
  <c r="AL667"/>
  <c r="AL668"/>
  <c r="AL669"/>
  <c r="AL670"/>
  <c r="AL671"/>
  <c r="AL672"/>
  <c r="AL673"/>
  <c r="AL674"/>
  <c r="AL675"/>
  <c r="AL676"/>
  <c r="AL677"/>
  <c r="AL678"/>
  <c r="AL679"/>
  <c r="AL680"/>
  <c r="AL681"/>
  <c r="AL682"/>
  <c r="AL683"/>
  <c r="AL684"/>
  <c r="AL685"/>
  <c r="AL686"/>
  <c r="AL687"/>
  <c r="AL688"/>
  <c r="AL689"/>
  <c r="AL690"/>
  <c r="AL691"/>
  <c r="AL692"/>
  <c r="AL693"/>
  <c r="AL694"/>
  <c r="AL695"/>
  <c r="AL696"/>
  <c r="AL697"/>
  <c r="AL698"/>
  <c r="AL699"/>
  <c r="AL700"/>
  <c r="AL701"/>
  <c r="AL702"/>
  <c r="AL703"/>
  <c r="AL704"/>
  <c r="AL705"/>
  <c r="AL706"/>
  <c r="AL707"/>
  <c r="AL708"/>
  <c r="AL709"/>
  <c r="AL710"/>
  <c r="AL711"/>
  <c r="AL712"/>
  <c r="AL713"/>
  <c r="AL714"/>
  <c r="AL715"/>
  <c r="AL716"/>
  <c r="AL717"/>
  <c r="AL718"/>
  <c r="AL719"/>
  <c r="AL720"/>
  <c r="AL721"/>
  <c r="AL722"/>
  <c r="AL723"/>
  <c r="AL724"/>
  <c r="AL725"/>
  <c r="AL726"/>
  <c r="AL727"/>
  <c r="AL728"/>
  <c r="AL729"/>
  <c r="AL730"/>
  <c r="AL731"/>
  <c r="AL732"/>
  <c r="AL733"/>
  <c r="AL734"/>
  <c r="AL735"/>
  <c r="AL736"/>
  <c r="AL737"/>
  <c r="AL738"/>
  <c r="AL739"/>
  <c r="AL740"/>
  <c r="AL741"/>
  <c r="AL742"/>
  <c r="AL743"/>
  <c r="AL744"/>
  <c r="AL745"/>
  <c r="AL746"/>
  <c r="AL747"/>
  <c r="AL748"/>
  <c r="AL749"/>
  <c r="AL750"/>
  <c r="AL751"/>
  <c r="AL752"/>
  <c r="AL753"/>
  <c r="AL754"/>
  <c r="AL755"/>
  <c r="AL756"/>
  <c r="AL757"/>
  <c r="AL758"/>
  <c r="AL759"/>
  <c r="AL760"/>
  <c r="AL761"/>
  <c r="AL762"/>
  <c r="AL763"/>
  <c r="AL764"/>
  <c r="AL765"/>
  <c r="AL766"/>
  <c r="AL767"/>
  <c r="AL768"/>
  <c r="AL769"/>
  <c r="AL770"/>
  <c r="AL771"/>
  <c r="AL772"/>
  <c r="AL773"/>
  <c r="AL774"/>
  <c r="AL775"/>
  <c r="AL776"/>
  <c r="AL777"/>
  <c r="AL778"/>
  <c r="AL779"/>
  <c r="AL780"/>
  <c r="AL781"/>
  <c r="AL782"/>
  <c r="AL783"/>
  <c r="AL784"/>
  <c r="AL785"/>
  <c r="AL786"/>
  <c r="AL787"/>
  <c r="AL788"/>
  <c r="AL789"/>
  <c r="AL790"/>
  <c r="AL791"/>
  <c r="AL792"/>
  <c r="AL793"/>
  <c r="AL794"/>
  <c r="AL795"/>
  <c r="AL796"/>
  <c r="AL797"/>
  <c r="AL798"/>
  <c r="AL799"/>
  <c r="AL800"/>
  <c r="AL801"/>
  <c r="AL802"/>
  <c r="AL803"/>
  <c r="AL804"/>
  <c r="AL805"/>
  <c r="AL806"/>
  <c r="AL807"/>
  <c r="AL808"/>
  <c r="AL809"/>
  <c r="AL810"/>
  <c r="AL811"/>
  <c r="AL812"/>
  <c r="AL813"/>
  <c r="AL814"/>
  <c r="AL815"/>
  <c r="AL816"/>
  <c r="AL817"/>
  <c r="AL818"/>
  <c r="AL819"/>
  <c r="AL820"/>
  <c r="AL821"/>
  <c r="AL822"/>
  <c r="AL823"/>
  <c r="AL824"/>
  <c r="AL825"/>
  <c r="AL826"/>
  <c r="AL827"/>
  <c r="AL828"/>
  <c r="AL829"/>
  <c r="AL830"/>
  <c r="AL831"/>
  <c r="AL832"/>
  <c r="AL833"/>
  <c r="AL834"/>
  <c r="AL835"/>
  <c r="AL836"/>
  <c r="AL837"/>
  <c r="AL838"/>
  <c r="AL839"/>
  <c r="AL840"/>
  <c r="AL841"/>
  <c r="AL842"/>
  <c r="AL843"/>
  <c r="AL844"/>
  <c r="AL845"/>
  <c r="AL846"/>
  <c r="AL847"/>
  <c r="AL848"/>
  <c r="AL849"/>
  <c r="AL850"/>
  <c r="AL851"/>
  <c r="AL852"/>
  <c r="AL853"/>
  <c r="AL854"/>
  <c r="AL855"/>
  <c r="AL856"/>
  <c r="AL857"/>
  <c r="AL858"/>
  <c r="AL859"/>
  <c r="AL860"/>
  <c r="AL861"/>
  <c r="AL862"/>
  <c r="AL863"/>
  <c r="AL864"/>
  <c r="AL865"/>
  <c r="AL866"/>
  <c r="AL867"/>
  <c r="AL868"/>
  <c r="AL869"/>
  <c r="AL870"/>
  <c r="AL871"/>
  <c r="AL872"/>
  <c r="AL873"/>
  <c r="AL874"/>
  <c r="AL875"/>
  <c r="AL876"/>
  <c r="AL877"/>
  <c r="AL878"/>
  <c r="AL879"/>
  <c r="AL880"/>
  <c r="AL881"/>
  <c r="AL882"/>
  <c r="AL883"/>
  <c r="AL884"/>
  <c r="AL885"/>
  <c r="AL886"/>
  <c r="AL887"/>
  <c r="AL888"/>
  <c r="AL889"/>
  <c r="AL890"/>
  <c r="AL891"/>
  <c r="AL892"/>
  <c r="AL893"/>
  <c r="AL894"/>
  <c r="AL895"/>
  <c r="AL896"/>
  <c r="AL897"/>
  <c r="AL898"/>
  <c r="AL899"/>
  <c r="AL900"/>
  <c r="AL901"/>
  <c r="AL902"/>
  <c r="AL903"/>
  <c r="AL904"/>
  <c r="AL905"/>
  <c r="AL906"/>
  <c r="AL907"/>
  <c r="AL908"/>
  <c r="AL909"/>
  <c r="AL910"/>
  <c r="AL911"/>
  <c r="AL912"/>
  <c r="AL913"/>
  <c r="AL914"/>
  <c r="AL915"/>
  <c r="AL916"/>
  <c r="AL917"/>
  <c r="AL918"/>
  <c r="AL919"/>
  <c r="AL920"/>
  <c r="AL921"/>
  <c r="AL922"/>
  <c r="AL923"/>
  <c r="AL924"/>
  <c r="AL925"/>
  <c r="AL926"/>
  <c r="AL927"/>
  <c r="AL928"/>
  <c r="AL929"/>
  <c r="AL930"/>
  <c r="AL931"/>
  <c r="AL932"/>
  <c r="AL933"/>
  <c r="AL934"/>
  <c r="AL935"/>
  <c r="AL936"/>
  <c r="AL937"/>
  <c r="AL938"/>
  <c r="AL939"/>
  <c r="AL940"/>
  <c r="AL941"/>
  <c r="AL942"/>
  <c r="AL943"/>
  <c r="AL944"/>
  <c r="AL945"/>
  <c r="AL946"/>
  <c r="AL947"/>
  <c r="AL948"/>
  <c r="AL949"/>
  <c r="AL950"/>
  <c r="AL951"/>
  <c r="AL952"/>
  <c r="AL953"/>
  <c r="AL954"/>
  <c r="AL955"/>
  <c r="AL956"/>
  <c r="AL957"/>
  <c r="AL958"/>
  <c r="AL959"/>
  <c r="AL960"/>
  <c r="AL961"/>
  <c r="AL962"/>
  <c r="AL963"/>
  <c r="AL964"/>
  <c r="AL965"/>
  <c r="AL966"/>
  <c r="AL967"/>
  <c r="AL968"/>
  <c r="AL969"/>
  <c r="AL970"/>
  <c r="AL971"/>
  <c r="AL972"/>
  <c r="AL973"/>
  <c r="AL974"/>
  <c r="AL975"/>
  <c r="AL976"/>
  <c r="AL977"/>
  <c r="AL978"/>
  <c r="AL979"/>
  <c r="AL980"/>
  <c r="AL981"/>
  <c r="AL982"/>
  <c r="AL983"/>
  <c r="AL984"/>
  <c r="AL985"/>
  <c r="AL986"/>
  <c r="AL987"/>
  <c r="AL988"/>
  <c r="AL989"/>
  <c r="AL990"/>
  <c r="AL991"/>
  <c r="AL992"/>
  <c r="AL993"/>
  <c r="AL994"/>
  <c r="AL995"/>
  <c r="AL996"/>
  <c r="AL997"/>
  <c r="AL998"/>
  <c r="AL999"/>
  <c r="AL1000"/>
  <c r="AL1001"/>
  <c r="AL1002"/>
  <c r="AL1003"/>
  <c r="AL1004"/>
  <c r="AL1005"/>
  <c r="AL1006"/>
  <c r="AL1007"/>
  <c r="AL1008"/>
  <c r="AL1009"/>
  <c r="AL1010"/>
  <c r="AL1011"/>
  <c r="AL1012"/>
  <c r="AL1013"/>
  <c r="AL1014"/>
  <c r="AL1015"/>
  <c r="AL1016"/>
  <c r="AL1017"/>
  <c r="AL1018"/>
  <c r="AL1019"/>
  <c r="AL1020"/>
  <c r="AL1021"/>
  <c r="AL1022"/>
  <c r="AL1023"/>
  <c r="AL1024"/>
  <c r="AL1025"/>
  <c r="AL1026"/>
  <c r="AL1027"/>
  <c r="AL1028"/>
  <c r="AL1029"/>
  <c r="AL1030"/>
  <c r="AL1031"/>
  <c r="AL1032"/>
  <c r="AL1033"/>
  <c r="AL1034"/>
  <c r="AL1035"/>
  <c r="AL1036"/>
  <c r="AL1037"/>
  <c r="AL1038"/>
  <c r="AL1039"/>
  <c r="AL1040"/>
  <c r="AL1041"/>
  <c r="AL1042"/>
  <c r="AL1043"/>
  <c r="AL1044"/>
  <c r="AL1045"/>
  <c r="AL1046"/>
  <c r="AL1047"/>
  <c r="AL1048"/>
  <c r="AL1049"/>
  <c r="AL1050"/>
  <c r="AL1051"/>
  <c r="AL1052"/>
  <c r="AL1053"/>
  <c r="AL1054"/>
  <c r="AL1055"/>
  <c r="AL1056"/>
  <c r="AL1057"/>
  <c r="AL1058"/>
  <c r="AL1059"/>
  <c r="AL1060"/>
  <c r="AL1061"/>
  <c r="AL1062"/>
  <c r="AL1063"/>
  <c r="AL1064"/>
  <c r="AL1065"/>
  <c r="AL1066"/>
  <c r="AL1067"/>
  <c r="AL1068"/>
  <c r="AL1069"/>
  <c r="AL1070"/>
  <c r="AL1071"/>
  <c r="AL1072"/>
  <c r="AL1073"/>
  <c r="AL1074"/>
  <c r="AL1075"/>
  <c r="AL1076"/>
  <c r="AL1077"/>
  <c r="AL1078"/>
  <c r="AL1079"/>
  <c r="AL1080"/>
  <c r="AL1081"/>
  <c r="AL1082"/>
  <c r="AL1083"/>
  <c r="AL1084"/>
  <c r="AL1085"/>
  <c r="AL1086"/>
  <c r="AL1087"/>
  <c r="AL1088"/>
  <c r="AL1089"/>
  <c r="AL1090"/>
  <c r="AL1091"/>
  <c r="AL1092"/>
  <c r="AL1093"/>
  <c r="AL1094"/>
  <c r="AL1095"/>
  <c r="AL1096"/>
  <c r="AL1097"/>
  <c r="AL1098"/>
  <c r="AL1099"/>
  <c r="AL1100"/>
  <c r="AL1101"/>
  <c r="AL1102"/>
  <c r="AL1103"/>
  <c r="AL1104"/>
  <c r="AL1105"/>
  <c r="AL1106"/>
  <c r="AL1107"/>
  <c r="AL1108"/>
  <c r="AL1109"/>
  <c r="AL1110"/>
  <c r="AL1111"/>
  <c r="AL1112"/>
  <c r="AL1113"/>
  <c r="AL1114"/>
  <c r="AL1115"/>
  <c r="AL1116"/>
  <c r="AL1117"/>
  <c r="AL1118"/>
  <c r="AL1119"/>
  <c r="AL1120"/>
  <c r="AL1121"/>
  <c r="AL1122"/>
  <c r="AL1123"/>
  <c r="AL1124"/>
  <c r="AL1125"/>
  <c r="AL1126"/>
  <c r="AL1127"/>
  <c r="AL1128"/>
  <c r="AL1129"/>
  <c r="AL1130"/>
  <c r="AL1131"/>
  <c r="AL1132"/>
  <c r="AL1133"/>
  <c r="AL1134"/>
  <c r="AL1135"/>
  <c r="AL1136"/>
  <c r="AL1137"/>
  <c r="AL1138"/>
  <c r="AL1139"/>
  <c r="AL1140"/>
  <c r="AL1141"/>
  <c r="AL1142"/>
  <c r="AL1143"/>
  <c r="AL1144"/>
  <c r="AL1145"/>
  <c r="AL1146"/>
  <c r="AL1147"/>
  <c r="AL1148"/>
  <c r="AL1149"/>
  <c r="AL1150"/>
  <c r="AL1151"/>
  <c r="AL1152"/>
  <c r="AL1153"/>
  <c r="AL1154"/>
  <c r="AL1155"/>
  <c r="AL1156"/>
  <c r="AL1157"/>
  <c r="AL1158"/>
  <c r="AL1159"/>
  <c r="AL1160"/>
  <c r="AL1161"/>
  <c r="AL1162"/>
  <c r="AL1163"/>
  <c r="AL1164"/>
  <c r="AL1165"/>
  <c r="AL1166"/>
  <c r="AL1167"/>
  <c r="AL1168"/>
  <c r="AL1169"/>
  <c r="AL1170"/>
  <c r="AL1171"/>
  <c r="AL1172"/>
  <c r="AL1173"/>
  <c r="AL1174"/>
  <c r="AL1175"/>
  <c r="AL1176"/>
  <c r="AL1177"/>
  <c r="AL1178"/>
  <c r="AL1179"/>
  <c r="AL1180"/>
  <c r="AL1181"/>
  <c r="AL1182"/>
  <c r="AL1183"/>
  <c r="AL1184"/>
  <c r="AL1185"/>
  <c r="AL1186"/>
  <c r="AL1187"/>
  <c r="AL1188"/>
  <c r="AL1189"/>
  <c r="AL1190"/>
  <c r="AL1191"/>
  <c r="AL1192"/>
  <c r="AL1193"/>
  <c r="AL1194"/>
  <c r="AL1195"/>
  <c r="AL1196"/>
  <c r="AL1197"/>
  <c r="AL1198"/>
  <c r="AL1199"/>
  <c r="AL1200"/>
  <c r="AL1201"/>
  <c r="AL1202"/>
  <c r="AL1203"/>
  <c r="AL1204"/>
  <c r="AM13"/>
  <c r="AN13"/>
  <c r="AM14"/>
  <c r="AN14"/>
  <c r="AM15"/>
  <c r="AN15"/>
  <c r="AM16"/>
  <c r="AN16"/>
  <c r="AM17"/>
  <c r="AN17"/>
  <c r="AM18"/>
  <c r="AN18"/>
  <c r="AM19"/>
  <c r="AN19"/>
  <c r="AM20"/>
  <c r="AN20"/>
  <c r="AM21"/>
  <c r="AN21"/>
  <c r="AM22"/>
  <c r="AN22"/>
  <c r="AM23"/>
  <c r="AN23"/>
  <c r="AM24"/>
  <c r="AN24"/>
  <c r="AM25"/>
  <c r="AN25"/>
  <c r="AM26"/>
  <c r="AN26"/>
  <c r="AM27"/>
  <c r="AN27"/>
  <c r="AM28"/>
  <c r="AN28"/>
  <c r="AM29"/>
  <c r="AN29"/>
  <c r="AM30"/>
  <c r="AN30"/>
  <c r="AM31"/>
  <c r="AN31"/>
  <c r="AM32"/>
  <c r="AN32"/>
  <c r="AM33"/>
  <c r="AN33"/>
  <c r="AM34"/>
  <c r="AN34"/>
  <c r="AM35"/>
  <c r="AN35"/>
  <c r="AM36"/>
  <c r="AN36"/>
  <c r="AM37"/>
  <c r="AN37"/>
  <c r="AM38"/>
  <c r="AN38"/>
  <c r="AM39"/>
  <c r="AN39"/>
  <c r="AM40"/>
  <c r="AN40"/>
  <c r="AM41"/>
  <c r="AN41"/>
  <c r="AM42"/>
  <c r="AN42"/>
  <c r="AM43"/>
  <c r="AN43"/>
  <c r="AM44"/>
  <c r="AN44"/>
  <c r="AM45"/>
  <c r="AN45"/>
  <c r="AM46"/>
  <c r="AN46"/>
  <c r="AM47"/>
  <c r="AN47"/>
  <c r="AM48"/>
  <c r="AN48"/>
  <c r="AM49"/>
  <c r="AN49"/>
  <c r="AM50"/>
  <c r="AN50"/>
  <c r="AM51"/>
  <c r="AN51"/>
  <c r="AM52"/>
  <c r="AN52"/>
  <c r="AM53"/>
  <c r="AN53"/>
  <c r="AM54"/>
  <c r="AN54"/>
  <c r="AM55"/>
  <c r="AN55"/>
  <c r="AM56"/>
  <c r="AN56"/>
  <c r="AM57"/>
  <c r="AN57"/>
  <c r="AM58"/>
  <c r="AN58"/>
  <c r="AM59"/>
  <c r="AN59"/>
  <c r="AM60"/>
  <c r="AN60"/>
  <c r="AM61"/>
  <c r="AN61"/>
  <c r="AM62"/>
  <c r="AN62"/>
  <c r="AM63"/>
  <c r="AN63"/>
  <c r="AM64"/>
  <c r="AN64"/>
  <c r="AM65"/>
  <c r="AN65"/>
  <c r="AM66"/>
  <c r="AN66"/>
  <c r="AM67"/>
  <c r="AN67"/>
  <c r="AM68"/>
  <c r="AN68"/>
  <c r="AM69"/>
  <c r="AN69"/>
  <c r="AM70"/>
  <c r="AN70"/>
  <c r="AM71"/>
  <c r="AN71"/>
  <c r="AM72"/>
  <c r="AN72"/>
  <c r="AM73"/>
  <c r="AN73"/>
  <c r="AM74"/>
  <c r="AN74"/>
  <c r="AM75"/>
  <c r="AN75"/>
  <c r="AM76"/>
  <c r="AN76"/>
  <c r="AM77"/>
  <c r="AN77"/>
  <c r="AM78"/>
  <c r="AN78"/>
  <c r="AM79"/>
  <c r="AN79"/>
  <c r="AM80"/>
  <c r="AN80"/>
  <c r="AM81"/>
  <c r="AN81"/>
  <c r="AM82"/>
  <c r="AN82"/>
  <c r="AM83"/>
  <c r="AN83"/>
  <c r="AM84"/>
  <c r="AN84"/>
  <c r="AM85"/>
  <c r="AN85"/>
  <c r="AM86"/>
  <c r="AN86"/>
  <c r="AM87"/>
  <c r="AN87"/>
  <c r="AM88"/>
  <c r="AN88"/>
  <c r="AM89"/>
  <c r="AN89"/>
  <c r="AM90"/>
  <c r="AN90"/>
  <c r="AM91"/>
  <c r="AN91"/>
  <c r="AM92"/>
  <c r="AN92"/>
  <c r="AM93"/>
  <c r="AN93"/>
  <c r="AM94"/>
  <c r="AN94"/>
  <c r="AM95"/>
  <c r="AN95"/>
  <c r="AM96"/>
  <c r="AN96"/>
  <c r="AM97"/>
  <c r="AN97"/>
  <c r="AM98"/>
  <c r="AN98"/>
  <c r="AM99"/>
  <c r="AN99"/>
  <c r="AM100"/>
  <c r="AN100"/>
  <c r="AM101"/>
  <c r="AN101"/>
  <c r="AM102"/>
  <c r="AN102"/>
  <c r="AM103"/>
  <c r="AN103"/>
  <c r="AM104"/>
  <c r="AN104"/>
  <c r="AM105"/>
  <c r="AN105"/>
  <c r="AM106"/>
  <c r="AN106"/>
  <c r="AM107"/>
  <c r="AN107"/>
  <c r="AM108"/>
  <c r="AN108"/>
  <c r="AM109"/>
  <c r="AN109"/>
  <c r="AM110"/>
  <c r="AN110"/>
  <c r="AM111"/>
  <c r="AN111"/>
  <c r="AM112"/>
  <c r="AN112"/>
  <c r="AM113"/>
  <c r="AN113"/>
  <c r="AM114"/>
  <c r="AN114"/>
  <c r="AM115"/>
  <c r="AN115"/>
  <c r="AM116"/>
  <c r="AN116"/>
  <c r="AM117"/>
  <c r="AN117"/>
  <c r="AM118"/>
  <c r="AN118"/>
  <c r="AM119"/>
  <c r="AN119"/>
  <c r="AM120"/>
  <c r="AN120"/>
  <c r="AM121"/>
  <c r="AN121"/>
  <c r="AM122"/>
  <c r="AN122"/>
  <c r="AM123"/>
  <c r="AN123"/>
  <c r="AM124"/>
  <c r="AN124"/>
  <c r="AM125"/>
  <c r="AN125"/>
  <c r="AM126"/>
  <c r="AN126"/>
  <c r="AM127"/>
  <c r="AN127"/>
  <c r="AM128"/>
  <c r="AN128"/>
  <c r="AM129"/>
  <c r="AN129"/>
  <c r="AM130"/>
  <c r="AN130"/>
  <c r="AM131"/>
  <c r="AN131"/>
  <c r="AM132"/>
  <c r="AN132"/>
  <c r="AM133"/>
  <c r="AN133"/>
  <c r="AM134"/>
  <c r="AN134"/>
  <c r="AM135"/>
  <c r="AN135"/>
  <c r="AM136"/>
  <c r="AN136"/>
  <c r="AM137"/>
  <c r="AN137"/>
  <c r="AM138"/>
  <c r="AN138"/>
  <c r="AM139"/>
  <c r="AN139"/>
  <c r="AM140"/>
  <c r="AN140"/>
  <c r="AM141"/>
  <c r="AN141"/>
  <c r="AM142"/>
  <c r="AN142"/>
  <c r="AM143"/>
  <c r="AN143"/>
  <c r="AM144"/>
  <c r="AN144"/>
  <c r="AM145"/>
  <c r="AN145"/>
  <c r="AM146"/>
  <c r="AN146"/>
  <c r="AM147"/>
  <c r="AN147"/>
  <c r="AM148"/>
  <c r="AN148"/>
  <c r="AM149"/>
  <c r="AN149"/>
  <c r="AM150"/>
  <c r="AN150"/>
  <c r="AM151"/>
  <c r="AN151"/>
  <c r="AM152"/>
  <c r="AN152"/>
  <c r="AM153"/>
  <c r="AN153"/>
  <c r="AM154"/>
  <c r="AN154"/>
  <c r="AM155"/>
  <c r="AN155"/>
  <c r="AM156"/>
  <c r="AN156"/>
  <c r="AM157"/>
  <c r="AN157"/>
  <c r="AM158"/>
  <c r="AN158"/>
  <c r="AM159"/>
  <c r="AN159"/>
  <c r="AM160"/>
  <c r="AN160"/>
  <c r="AM161"/>
  <c r="AN161"/>
  <c r="AM162"/>
  <c r="AN162"/>
  <c r="AM163"/>
  <c r="AN163"/>
  <c r="AM164"/>
  <c r="AN164"/>
  <c r="AM165"/>
  <c r="AN165"/>
  <c r="AM166"/>
  <c r="AN166"/>
  <c r="AM167"/>
  <c r="AN167"/>
  <c r="AM168"/>
  <c r="AN168"/>
  <c r="AM169"/>
  <c r="AN169"/>
  <c r="AM170"/>
  <c r="AN170"/>
  <c r="AM171"/>
  <c r="AN171"/>
  <c r="AM172"/>
  <c r="AN172"/>
  <c r="AM173"/>
  <c r="AN173"/>
  <c r="AM174"/>
  <c r="AN174"/>
  <c r="AM175"/>
  <c r="AN175"/>
  <c r="AM176"/>
  <c r="AN176"/>
  <c r="AM177"/>
  <c r="AN177"/>
  <c r="AM178"/>
  <c r="AN178"/>
  <c r="AM179"/>
  <c r="AN179"/>
  <c r="AM180"/>
  <c r="AN180"/>
  <c r="AM181"/>
  <c r="AN181"/>
  <c r="AM182"/>
  <c r="AN182"/>
  <c r="AM183"/>
  <c r="AN183"/>
  <c r="AM184"/>
  <c r="AN184"/>
  <c r="AM185"/>
  <c r="AN185"/>
  <c r="AM186"/>
  <c r="AN186"/>
  <c r="AM187"/>
  <c r="AN187"/>
  <c r="AM188"/>
  <c r="AN188"/>
  <c r="AM189"/>
  <c r="AN189"/>
  <c r="AM190"/>
  <c r="AN190"/>
  <c r="AM191"/>
  <c r="AN191"/>
  <c r="AM192"/>
  <c r="AN192"/>
  <c r="AM193"/>
  <c r="AN193"/>
  <c r="AM194"/>
  <c r="AN194"/>
  <c r="AM195"/>
  <c r="AN195"/>
  <c r="AM196"/>
  <c r="AN196"/>
  <c r="AM197"/>
  <c r="AN197"/>
  <c r="AM198"/>
  <c r="AN198"/>
  <c r="AM199"/>
  <c r="AN199"/>
  <c r="AM200"/>
  <c r="AN200"/>
  <c r="AM201"/>
  <c r="AN201"/>
  <c r="AM202"/>
  <c r="AN202"/>
  <c r="AM203"/>
  <c r="AN203"/>
  <c r="AM204"/>
  <c r="AN204"/>
  <c r="AM205"/>
  <c r="AN205"/>
  <c r="AM206"/>
  <c r="AN206"/>
  <c r="AM207"/>
  <c r="AN207"/>
  <c r="AM208"/>
  <c r="AN208"/>
  <c r="AM209"/>
  <c r="AN209"/>
  <c r="AM210"/>
  <c r="AN210"/>
  <c r="AM211"/>
  <c r="AN211"/>
  <c r="AM212"/>
  <c r="AN212"/>
  <c r="AM213"/>
  <c r="AN213"/>
  <c r="AM214"/>
  <c r="AN214"/>
  <c r="AM215"/>
  <c r="AN215"/>
  <c r="AM216"/>
  <c r="AN216"/>
  <c r="AM217"/>
  <c r="AN217"/>
  <c r="AM218"/>
  <c r="AN218"/>
  <c r="AM219"/>
  <c r="AN219"/>
  <c r="AM220"/>
  <c r="AN220"/>
  <c r="AM221"/>
  <c r="AN221"/>
  <c r="AM222"/>
  <c r="AN222"/>
  <c r="AM223"/>
  <c r="AN223"/>
  <c r="AM224"/>
  <c r="AN224"/>
  <c r="AM225"/>
  <c r="AN225"/>
  <c r="AM226"/>
  <c r="AN226"/>
  <c r="AM227"/>
  <c r="AN227"/>
  <c r="AM228"/>
  <c r="AN228"/>
  <c r="AM229"/>
  <c r="AN229"/>
  <c r="AM230"/>
  <c r="AN230"/>
  <c r="AM231"/>
  <c r="AN231"/>
  <c r="AM232"/>
  <c r="AN232"/>
  <c r="AM233"/>
  <c r="AN233"/>
  <c r="AM234"/>
  <c r="AN234"/>
  <c r="AM235"/>
  <c r="AN235"/>
  <c r="AM236"/>
  <c r="AN236"/>
  <c r="AM237"/>
  <c r="AN237"/>
  <c r="AM238"/>
  <c r="AN238"/>
  <c r="AM239"/>
  <c r="AN239"/>
  <c r="AM240"/>
  <c r="AN240"/>
  <c r="AM241"/>
  <c r="AN241"/>
  <c r="AM242"/>
  <c r="AN242"/>
  <c r="AM243"/>
  <c r="AN243"/>
  <c r="AM244"/>
  <c r="AN244"/>
  <c r="AM245"/>
  <c r="AN245"/>
  <c r="AM246"/>
  <c r="AN246"/>
  <c r="AM247"/>
  <c r="AN247"/>
  <c r="AM248"/>
  <c r="AN248"/>
  <c r="AM249"/>
  <c r="AN249"/>
  <c r="AM250"/>
  <c r="AN250"/>
  <c r="AM251"/>
  <c r="AN251"/>
  <c r="AM252"/>
  <c r="AN252"/>
  <c r="AM253"/>
  <c r="AN253"/>
  <c r="AM254"/>
  <c r="AN254"/>
  <c r="AM255"/>
  <c r="AN255"/>
  <c r="AM256"/>
  <c r="AN256"/>
  <c r="AM257"/>
  <c r="AN257"/>
  <c r="AM258"/>
  <c r="AN258"/>
  <c r="AM259"/>
  <c r="AN259"/>
  <c r="AM260"/>
  <c r="AN260"/>
  <c r="AM261"/>
  <c r="AN261"/>
  <c r="AM262"/>
  <c r="AN262"/>
  <c r="AM263"/>
  <c r="AN263"/>
  <c r="AM264"/>
  <c r="AN264"/>
  <c r="AM265"/>
  <c r="AN265"/>
  <c r="AM266"/>
  <c r="AN266"/>
  <c r="AM267"/>
  <c r="AN267"/>
  <c r="AM268"/>
  <c r="AN268"/>
  <c r="AM269"/>
  <c r="AN269"/>
  <c r="AM270"/>
  <c r="AN270"/>
  <c r="AM271"/>
  <c r="AN271"/>
  <c r="AM272"/>
  <c r="AN272"/>
  <c r="AM273"/>
  <c r="AN273"/>
  <c r="AM274"/>
  <c r="AN274"/>
  <c r="AM275"/>
  <c r="AN275"/>
  <c r="AM276"/>
  <c r="AN276"/>
  <c r="AM277"/>
  <c r="AN277"/>
  <c r="AM278"/>
  <c r="AN278"/>
  <c r="AM279"/>
  <c r="AN279"/>
  <c r="AM280"/>
  <c r="AN280"/>
  <c r="AM281"/>
  <c r="AN281"/>
  <c r="AM282"/>
  <c r="AN282"/>
  <c r="AM283"/>
  <c r="AN283"/>
  <c r="AM284"/>
  <c r="AN284"/>
  <c r="AM285"/>
  <c r="AN285"/>
  <c r="AM286"/>
  <c r="AN286"/>
  <c r="AM287"/>
  <c r="AN287"/>
  <c r="AM288"/>
  <c r="AN288"/>
  <c r="AM289"/>
  <c r="AN289"/>
  <c r="AM290"/>
  <c r="AN290"/>
  <c r="AM291"/>
  <c r="AN291"/>
  <c r="AM292"/>
  <c r="AN292"/>
  <c r="AM293"/>
  <c r="AN293"/>
  <c r="AM294"/>
  <c r="AN294"/>
  <c r="AM295"/>
  <c r="AN295"/>
  <c r="AM296"/>
  <c r="AN296"/>
  <c r="AM297"/>
  <c r="AN297"/>
  <c r="AM298"/>
  <c r="AN298"/>
  <c r="AM299"/>
  <c r="AN299"/>
  <c r="AM300"/>
  <c r="AN300"/>
  <c r="AM301"/>
  <c r="AN301"/>
  <c r="AM302"/>
  <c r="AN302"/>
  <c r="AM303"/>
  <c r="AN303"/>
  <c r="AM304"/>
  <c r="AN304"/>
  <c r="AM305"/>
  <c r="AN305"/>
  <c r="AM306"/>
  <c r="AN306"/>
  <c r="AM307"/>
  <c r="AN307"/>
  <c r="AM308"/>
  <c r="AN308"/>
  <c r="AM309"/>
  <c r="AN309"/>
  <c r="AM310"/>
  <c r="AN310"/>
  <c r="AM311"/>
  <c r="AN311"/>
  <c r="AM312"/>
  <c r="AN312"/>
  <c r="AM313"/>
  <c r="AN313"/>
  <c r="AM314"/>
  <c r="AN314"/>
  <c r="AM315"/>
  <c r="AN315"/>
  <c r="AM316"/>
  <c r="AN316"/>
  <c r="AM317"/>
  <c r="AN317"/>
  <c r="AM318"/>
  <c r="AN318"/>
  <c r="AM319"/>
  <c r="AN319"/>
  <c r="AM320"/>
  <c r="AN320"/>
  <c r="AM321"/>
  <c r="AN321"/>
  <c r="AM322"/>
  <c r="AN322"/>
  <c r="AM323"/>
  <c r="AN323"/>
  <c r="AM324"/>
  <c r="AN324"/>
  <c r="AM325"/>
  <c r="AN325"/>
  <c r="AM326"/>
  <c r="AN326"/>
  <c r="AM327"/>
  <c r="AN327"/>
  <c r="AM328"/>
  <c r="AN328"/>
  <c r="AM329"/>
  <c r="AN329"/>
  <c r="AM330"/>
  <c r="AN330"/>
  <c r="AM331"/>
  <c r="AN331"/>
  <c r="AM332"/>
  <c r="AN332"/>
  <c r="AM333"/>
  <c r="AN333"/>
  <c r="AM334"/>
  <c r="AN334"/>
  <c r="AM335"/>
  <c r="AN335"/>
  <c r="AM336"/>
  <c r="AN336"/>
  <c r="AM337"/>
  <c r="AN337"/>
  <c r="AM338"/>
  <c r="AN338"/>
  <c r="AM339"/>
  <c r="AN339"/>
  <c r="AM340"/>
  <c r="AN340"/>
  <c r="AM341"/>
  <c r="AN341"/>
  <c r="AM342"/>
  <c r="AN342"/>
  <c r="AM343"/>
  <c r="AN343"/>
  <c r="AM344"/>
  <c r="AN344"/>
  <c r="AM345"/>
  <c r="AN345"/>
  <c r="AM346"/>
  <c r="AN346"/>
  <c r="AM347"/>
  <c r="AN347"/>
  <c r="AM348"/>
  <c r="AN348"/>
  <c r="AM349"/>
  <c r="AN349"/>
  <c r="AM350"/>
  <c r="AN350"/>
  <c r="AM351"/>
  <c r="AN351"/>
  <c r="AM352"/>
  <c r="AN352"/>
  <c r="AM353"/>
  <c r="AN353"/>
  <c r="AM354"/>
  <c r="AN354"/>
  <c r="AM355"/>
  <c r="AN355"/>
  <c r="AM356"/>
  <c r="AN356"/>
  <c r="AM357"/>
  <c r="AN357"/>
  <c r="AM358"/>
  <c r="AN358"/>
  <c r="AM359"/>
  <c r="AN359"/>
  <c r="AM360"/>
  <c r="AN360"/>
  <c r="AM361"/>
  <c r="AN361"/>
  <c r="AM362"/>
  <c r="AN362"/>
  <c r="AM363"/>
  <c r="AN363"/>
  <c r="AM364"/>
  <c r="AN364"/>
  <c r="AM365"/>
  <c r="AN365"/>
  <c r="AM366"/>
  <c r="AN366"/>
  <c r="AM367"/>
  <c r="AN367"/>
  <c r="AM368"/>
  <c r="AN368"/>
  <c r="AM369"/>
  <c r="AN369"/>
  <c r="AM370"/>
  <c r="AN370"/>
  <c r="AM371"/>
  <c r="AN371"/>
  <c r="AM372"/>
  <c r="AN372"/>
  <c r="AM373"/>
  <c r="AN373"/>
  <c r="AM374"/>
  <c r="AN374"/>
  <c r="AM375"/>
  <c r="AN375"/>
  <c r="AM376"/>
  <c r="AN376"/>
  <c r="AM377"/>
  <c r="AN377"/>
  <c r="AM378"/>
  <c r="AN378"/>
  <c r="AM379"/>
  <c r="AN379"/>
  <c r="AM380"/>
  <c r="AN380"/>
  <c r="AM381"/>
  <c r="AN381"/>
  <c r="AM382"/>
  <c r="AN382"/>
  <c r="AM383"/>
  <c r="AN383"/>
  <c r="AM384"/>
  <c r="AN384"/>
  <c r="AM385"/>
  <c r="AN385"/>
  <c r="AM386"/>
  <c r="AN386"/>
  <c r="AM387"/>
  <c r="AN387"/>
  <c r="AM388"/>
  <c r="AN388"/>
  <c r="AM389"/>
  <c r="AN389"/>
  <c r="AM390"/>
  <c r="AN390"/>
  <c r="AM391"/>
  <c r="AN391"/>
  <c r="AM392"/>
  <c r="AN392"/>
  <c r="AM393"/>
  <c r="AN393"/>
  <c r="AM394"/>
  <c r="AN394"/>
  <c r="AM395"/>
  <c r="AN395"/>
  <c r="AM396"/>
  <c r="AN396"/>
  <c r="AM397"/>
  <c r="AN397"/>
  <c r="AM398"/>
  <c r="AN398"/>
  <c r="AM399"/>
  <c r="AN399"/>
  <c r="AM400"/>
  <c r="AN400"/>
  <c r="AM401"/>
  <c r="AN401"/>
  <c r="AM402"/>
  <c r="AN402"/>
  <c r="AM403"/>
  <c r="AN403"/>
  <c r="AM404"/>
  <c r="AN404"/>
  <c r="AM405"/>
  <c r="AN405"/>
  <c r="AM406"/>
  <c r="AN406"/>
  <c r="AM407"/>
  <c r="AN407"/>
  <c r="AM408"/>
  <c r="AN408"/>
  <c r="AM409"/>
  <c r="AN409"/>
  <c r="AM410"/>
  <c r="AN410"/>
  <c r="AM411"/>
  <c r="AN411"/>
  <c r="AM412"/>
  <c r="AN412"/>
  <c r="AM413"/>
  <c r="AN413"/>
  <c r="AM414"/>
  <c r="AN414"/>
  <c r="AM415"/>
  <c r="AN415"/>
  <c r="AM416"/>
  <c r="AN416"/>
  <c r="AM417"/>
  <c r="AN417"/>
  <c r="AM418"/>
  <c r="AN418"/>
  <c r="AM419"/>
  <c r="AN419"/>
  <c r="AM420"/>
  <c r="AN420"/>
  <c r="AM421"/>
  <c r="AN421"/>
  <c r="AM422"/>
  <c r="AN422"/>
  <c r="AM423"/>
  <c r="AN423"/>
  <c r="AM424"/>
  <c r="AN424"/>
  <c r="AM425"/>
  <c r="AN425"/>
  <c r="AM426"/>
  <c r="AN426"/>
  <c r="AM427"/>
  <c r="AN427"/>
  <c r="AM428"/>
  <c r="AN428"/>
  <c r="AM429"/>
  <c r="AN429"/>
  <c r="AM430"/>
  <c r="AN430"/>
  <c r="AM431"/>
  <c r="AN431"/>
  <c r="AM432"/>
  <c r="AN432"/>
  <c r="AM433"/>
  <c r="AN433"/>
  <c r="AM434"/>
  <c r="AN434"/>
  <c r="AM435"/>
  <c r="AN435"/>
  <c r="AM436"/>
  <c r="AN436"/>
  <c r="AM437"/>
  <c r="AN437"/>
  <c r="AM438"/>
  <c r="AN438"/>
  <c r="AM439"/>
  <c r="AN439"/>
  <c r="AM440"/>
  <c r="AN440"/>
  <c r="AM441"/>
  <c r="AN441"/>
  <c r="AM442"/>
  <c r="AN442"/>
  <c r="AM443"/>
  <c r="AN443"/>
  <c r="AM444"/>
  <c r="AN444"/>
  <c r="AM445"/>
  <c r="AN445"/>
  <c r="AM446"/>
  <c r="AN446"/>
  <c r="AM447"/>
  <c r="AN447"/>
  <c r="AM448"/>
  <c r="AN448"/>
  <c r="AM449"/>
  <c r="AN449"/>
  <c r="AM450"/>
  <c r="AN450"/>
  <c r="AM451"/>
  <c r="AN451"/>
  <c r="AM452"/>
  <c r="AN452"/>
  <c r="AM453"/>
  <c r="AN453"/>
  <c r="AM454"/>
  <c r="AN454"/>
  <c r="AM455"/>
  <c r="AN455"/>
  <c r="AM456"/>
  <c r="AN456"/>
  <c r="AM457"/>
  <c r="AN457"/>
  <c r="AM458"/>
  <c r="AN458"/>
  <c r="AM459"/>
  <c r="AN459"/>
  <c r="AM460"/>
  <c r="AN460"/>
  <c r="AM461"/>
  <c r="AN461"/>
  <c r="AM462"/>
  <c r="AN462"/>
  <c r="AM463"/>
  <c r="AN463"/>
  <c r="AM464"/>
  <c r="AN464"/>
  <c r="AM465"/>
  <c r="AN465"/>
  <c r="AM466"/>
  <c r="AN466"/>
  <c r="AM467"/>
  <c r="AN467"/>
  <c r="AM468"/>
  <c r="AN468"/>
  <c r="AM469"/>
  <c r="AN469"/>
  <c r="AM470"/>
  <c r="AN470"/>
  <c r="AM471"/>
  <c r="AN471"/>
  <c r="AM472"/>
  <c r="AN472"/>
  <c r="AM473"/>
  <c r="AN473"/>
  <c r="AM474"/>
  <c r="AN474"/>
  <c r="AM475"/>
  <c r="AN475"/>
  <c r="AM476"/>
  <c r="AN476"/>
  <c r="AM477"/>
  <c r="AN477"/>
  <c r="AM478"/>
  <c r="AN478"/>
  <c r="AM479"/>
  <c r="AN479"/>
  <c r="AM480"/>
  <c r="AN480"/>
  <c r="AM481"/>
  <c r="AN481"/>
  <c r="AM482"/>
  <c r="AN482"/>
  <c r="AM483"/>
  <c r="AN483"/>
  <c r="AM484"/>
  <c r="AN484"/>
  <c r="AM485"/>
  <c r="AN485"/>
  <c r="AM486"/>
  <c r="AN486"/>
  <c r="AM487"/>
  <c r="AN487"/>
  <c r="AM488"/>
  <c r="AN488"/>
  <c r="AM489"/>
  <c r="AN489"/>
  <c r="AM490"/>
  <c r="AN490"/>
  <c r="AM491"/>
  <c r="AN491"/>
  <c r="AM492"/>
  <c r="AN492"/>
  <c r="AM493"/>
  <c r="AN493"/>
  <c r="AM494"/>
  <c r="AN494"/>
  <c r="AM495"/>
  <c r="AN495"/>
  <c r="AM496"/>
  <c r="AN496"/>
  <c r="AM497"/>
  <c r="AN497"/>
  <c r="AM498"/>
  <c r="AN498"/>
  <c r="AM499"/>
  <c r="AN499"/>
  <c r="AM500"/>
  <c r="AN500"/>
  <c r="AM501"/>
  <c r="AN501"/>
  <c r="AM502"/>
  <c r="AN502"/>
  <c r="AM503"/>
  <c r="AN503"/>
  <c r="AM504"/>
  <c r="AN504"/>
  <c r="AM505"/>
  <c r="AN505"/>
  <c r="AM506"/>
  <c r="AN506"/>
  <c r="AM507"/>
  <c r="AN507"/>
  <c r="AM508"/>
  <c r="AN508"/>
  <c r="AM509"/>
  <c r="AN509"/>
  <c r="AM510"/>
  <c r="AN510"/>
  <c r="AM511"/>
  <c r="AN511"/>
  <c r="AM512"/>
  <c r="AN512"/>
  <c r="AM513"/>
  <c r="AN513"/>
  <c r="AM514"/>
  <c r="AN514"/>
  <c r="AM515"/>
  <c r="AN515"/>
  <c r="AM516"/>
  <c r="AN516"/>
  <c r="AM517"/>
  <c r="AN517"/>
  <c r="AM518"/>
  <c r="AN518"/>
  <c r="AM519"/>
  <c r="AN519"/>
  <c r="AM520"/>
  <c r="AN520"/>
  <c r="AM521"/>
  <c r="AN521"/>
  <c r="AM522"/>
  <c r="AN522"/>
  <c r="AM523"/>
  <c r="AN523"/>
  <c r="AM524"/>
  <c r="AN524"/>
  <c r="AM525"/>
  <c r="AN525"/>
  <c r="AM526"/>
  <c r="AN526"/>
  <c r="AM527"/>
  <c r="AN527"/>
  <c r="AM528"/>
  <c r="AN528"/>
  <c r="AM529"/>
  <c r="AN529"/>
  <c r="AM530"/>
  <c r="AN530"/>
  <c r="AM531"/>
  <c r="AN531"/>
  <c r="AM532"/>
  <c r="AN532"/>
  <c r="AM533"/>
  <c r="AN533"/>
  <c r="AM534"/>
  <c r="AN534"/>
  <c r="AM535"/>
  <c r="AN535"/>
  <c r="AM536"/>
  <c r="AN536"/>
  <c r="AM537"/>
  <c r="AN537"/>
  <c r="AM538"/>
  <c r="AN538"/>
  <c r="AM539"/>
  <c r="AN539"/>
  <c r="AM540"/>
  <c r="AN540"/>
  <c r="AM541"/>
  <c r="AN541"/>
  <c r="AM542"/>
  <c r="AN542"/>
  <c r="AM543"/>
  <c r="AN543"/>
  <c r="AM544"/>
  <c r="AN544"/>
  <c r="AM545"/>
  <c r="AN545"/>
  <c r="AM546"/>
  <c r="AN546"/>
  <c r="AM547"/>
  <c r="AN547"/>
  <c r="AM548"/>
  <c r="AN548"/>
  <c r="AM549"/>
  <c r="AN549"/>
  <c r="AM550"/>
  <c r="AN550"/>
  <c r="AM551"/>
  <c r="AN551"/>
  <c r="AM552"/>
  <c r="AN552"/>
  <c r="AM553"/>
  <c r="AN553"/>
  <c r="AM554"/>
  <c r="AN554"/>
  <c r="AM555"/>
  <c r="AN555"/>
  <c r="AM556"/>
  <c r="AN556"/>
  <c r="AM557"/>
  <c r="AN557"/>
  <c r="AM558"/>
  <c r="AN558"/>
  <c r="AM559"/>
  <c r="AN559"/>
  <c r="AM560"/>
  <c r="AN560"/>
  <c r="AM561"/>
  <c r="AN561"/>
  <c r="AM562"/>
  <c r="AN562"/>
  <c r="AM563"/>
  <c r="AN563"/>
  <c r="AM564"/>
  <c r="AN564"/>
  <c r="AM565"/>
  <c r="AN565"/>
  <c r="AM566"/>
  <c r="AN566"/>
  <c r="AM567"/>
  <c r="AN567"/>
  <c r="AM568"/>
  <c r="AN568"/>
  <c r="AM569"/>
  <c r="AN569"/>
  <c r="AM570"/>
  <c r="AN570"/>
  <c r="AM571"/>
  <c r="AN571"/>
  <c r="AM572"/>
  <c r="AN572"/>
  <c r="AM573"/>
  <c r="AN573"/>
  <c r="AM574"/>
  <c r="AN574"/>
  <c r="AM575"/>
  <c r="AN575"/>
  <c r="AM576"/>
  <c r="AN576"/>
  <c r="AM577"/>
  <c r="AN577"/>
  <c r="AM578"/>
  <c r="AN578"/>
  <c r="AM579"/>
  <c r="AN579"/>
  <c r="AM580"/>
  <c r="AN580"/>
  <c r="AM581"/>
  <c r="AN581"/>
  <c r="AM582"/>
  <c r="AN582"/>
  <c r="AM583"/>
  <c r="AN583"/>
  <c r="AM584"/>
  <c r="AN584"/>
  <c r="AM585"/>
  <c r="AN585"/>
  <c r="AM586"/>
  <c r="AN586"/>
  <c r="AM587"/>
  <c r="AN587"/>
  <c r="AM588"/>
  <c r="AN588"/>
  <c r="AM589"/>
  <c r="AN589"/>
  <c r="AM590"/>
  <c r="AN590"/>
  <c r="AM591"/>
  <c r="AN591"/>
  <c r="AM592"/>
  <c r="AN592"/>
  <c r="AM593"/>
  <c r="AN593"/>
  <c r="AM594"/>
  <c r="AN594"/>
  <c r="AM595"/>
  <c r="AN595"/>
  <c r="AM596"/>
  <c r="AN596"/>
  <c r="AM597"/>
  <c r="AN597"/>
  <c r="AM598"/>
  <c r="AN598"/>
  <c r="AM599"/>
  <c r="AN599"/>
  <c r="AM600"/>
  <c r="AN600"/>
  <c r="AM601"/>
  <c r="AN601"/>
  <c r="AM602"/>
  <c r="AN602"/>
  <c r="AM603"/>
  <c r="AN603"/>
  <c r="AM604"/>
  <c r="AN604"/>
  <c r="AM605"/>
  <c r="AN605"/>
  <c r="AM606"/>
  <c r="AN606"/>
  <c r="AM607"/>
  <c r="AN607"/>
  <c r="AM608"/>
  <c r="AN608"/>
  <c r="AM609"/>
  <c r="AN609"/>
  <c r="AM610"/>
  <c r="AN610"/>
  <c r="AM611"/>
  <c r="AN611"/>
  <c r="AM612"/>
  <c r="AN612"/>
  <c r="AM613"/>
  <c r="AN613"/>
  <c r="AM614"/>
  <c r="AN614"/>
  <c r="AM615"/>
  <c r="AN615"/>
  <c r="AM616"/>
  <c r="AN616"/>
  <c r="AM617"/>
  <c r="AN617"/>
  <c r="AM618"/>
  <c r="AN618"/>
  <c r="AM619"/>
  <c r="AN619"/>
  <c r="AM620"/>
  <c r="AN620"/>
  <c r="AM621"/>
  <c r="AN621"/>
  <c r="AM622"/>
  <c r="AN622"/>
  <c r="AM623"/>
  <c r="AN623"/>
  <c r="AM624"/>
  <c r="AN624"/>
  <c r="AM625"/>
  <c r="AN625"/>
  <c r="AM626"/>
  <c r="AN626"/>
  <c r="AM627"/>
  <c r="AN627"/>
  <c r="AM628"/>
  <c r="AN628"/>
  <c r="AM629"/>
  <c r="AN629"/>
  <c r="AM630"/>
  <c r="AN630"/>
  <c r="AM631"/>
  <c r="AN631"/>
  <c r="AM632"/>
  <c r="AN632"/>
  <c r="AM633"/>
  <c r="AN633"/>
  <c r="AM634"/>
  <c r="AN634"/>
  <c r="AM635"/>
  <c r="AN635"/>
  <c r="AM636"/>
  <c r="AN636"/>
  <c r="AM637"/>
  <c r="AN637"/>
  <c r="AM638"/>
  <c r="AN638"/>
  <c r="AM639"/>
  <c r="AN639"/>
  <c r="AM640"/>
  <c r="AN640"/>
  <c r="AM641"/>
  <c r="AN641"/>
  <c r="AM642"/>
  <c r="AN642"/>
  <c r="AM643"/>
  <c r="AN643"/>
  <c r="AM644"/>
  <c r="AN644"/>
  <c r="AM645"/>
  <c r="AN645"/>
  <c r="AM646"/>
  <c r="AN646"/>
  <c r="AM647"/>
  <c r="AN647"/>
  <c r="AM648"/>
  <c r="AN648"/>
  <c r="AM649"/>
  <c r="AN649"/>
  <c r="AM650"/>
  <c r="AN650"/>
  <c r="AM651"/>
  <c r="AN651"/>
  <c r="AM652"/>
  <c r="AN652"/>
  <c r="AM653"/>
  <c r="AN653"/>
  <c r="AM654"/>
  <c r="AN654"/>
  <c r="AM655"/>
  <c r="AN655"/>
  <c r="AM656"/>
  <c r="AN656"/>
  <c r="AM657"/>
  <c r="AN657"/>
  <c r="AM658"/>
  <c r="AN658"/>
  <c r="AM659"/>
  <c r="AN659"/>
  <c r="AM660"/>
  <c r="AN660"/>
  <c r="AM661"/>
  <c r="AN661"/>
  <c r="AM662"/>
  <c r="AN662"/>
  <c r="AM663"/>
  <c r="AN663"/>
  <c r="AM664"/>
  <c r="AN664"/>
  <c r="AM665"/>
  <c r="AN665"/>
  <c r="AM666"/>
  <c r="AN666"/>
  <c r="AM667"/>
  <c r="AN667"/>
  <c r="AM668"/>
  <c r="AN668"/>
  <c r="AM669"/>
  <c r="AN669"/>
  <c r="AM670"/>
  <c r="AN670"/>
  <c r="AM671"/>
  <c r="AN671"/>
  <c r="AM672"/>
  <c r="AN672"/>
  <c r="AM673"/>
  <c r="AN673"/>
  <c r="AM674"/>
  <c r="AN674"/>
  <c r="AM675"/>
  <c r="AN675"/>
  <c r="AM676"/>
  <c r="AN676"/>
  <c r="AM677"/>
  <c r="AN677"/>
  <c r="AM678"/>
  <c r="AN678"/>
  <c r="AM679"/>
  <c r="AN679"/>
  <c r="AM680"/>
  <c r="AN680"/>
  <c r="AM681"/>
  <c r="AN681"/>
  <c r="AM682"/>
  <c r="AN682"/>
  <c r="AM683"/>
  <c r="AN683"/>
  <c r="AM684"/>
  <c r="AN684"/>
  <c r="AM685"/>
  <c r="AN685"/>
  <c r="AM686"/>
  <c r="AN686"/>
  <c r="AM687"/>
  <c r="AN687"/>
  <c r="AM688"/>
  <c r="AN688"/>
  <c r="AM689"/>
  <c r="AN689"/>
  <c r="AM690"/>
  <c r="AN690"/>
  <c r="AM691"/>
  <c r="AN691"/>
  <c r="AM692"/>
  <c r="AN692"/>
  <c r="AM693"/>
  <c r="AN693"/>
  <c r="AM694"/>
  <c r="AN694"/>
  <c r="AM695"/>
  <c r="AN695"/>
  <c r="AM696"/>
  <c r="AN696"/>
  <c r="AM697"/>
  <c r="AN697"/>
  <c r="AM698"/>
  <c r="AN698"/>
  <c r="AM699"/>
  <c r="AN699"/>
  <c r="AM700"/>
  <c r="AN700"/>
  <c r="AM701"/>
  <c r="AN701"/>
  <c r="AM702"/>
  <c r="AN702"/>
  <c r="AM703"/>
  <c r="AN703"/>
  <c r="AM704"/>
  <c r="AN704"/>
  <c r="AM705"/>
  <c r="AN705"/>
  <c r="AM706"/>
  <c r="AN706"/>
  <c r="AM707"/>
  <c r="AN707"/>
  <c r="AM708"/>
  <c r="AN708"/>
  <c r="AM709"/>
  <c r="AN709"/>
  <c r="AM710"/>
  <c r="AN710"/>
  <c r="AM711"/>
  <c r="AN711"/>
  <c r="AM712"/>
  <c r="AN712"/>
  <c r="AM713"/>
  <c r="AN713"/>
  <c r="AM714"/>
  <c r="AN714"/>
  <c r="AM715"/>
  <c r="AN715"/>
  <c r="AM716"/>
  <c r="AN716"/>
  <c r="AM717"/>
  <c r="AN717"/>
  <c r="AM718"/>
  <c r="AN718"/>
  <c r="AM719"/>
  <c r="AN719"/>
  <c r="AM720"/>
  <c r="AN720"/>
  <c r="AM721"/>
  <c r="AN721"/>
  <c r="AM722"/>
  <c r="AN722"/>
  <c r="AM723"/>
  <c r="AN723"/>
  <c r="AM724"/>
  <c r="AN724"/>
  <c r="AM725"/>
  <c r="AN725"/>
  <c r="AM726"/>
  <c r="AN726"/>
  <c r="AM727"/>
  <c r="AN727"/>
  <c r="AM728"/>
  <c r="AN728"/>
  <c r="AM729"/>
  <c r="AN729"/>
  <c r="AM730"/>
  <c r="AN730"/>
  <c r="AM731"/>
  <c r="AN731"/>
  <c r="AM732"/>
  <c r="AN732"/>
  <c r="AM733"/>
  <c r="AN733"/>
  <c r="AM734"/>
  <c r="AN734"/>
  <c r="AM735"/>
  <c r="AN735"/>
  <c r="AM736"/>
  <c r="AN736"/>
  <c r="AM737"/>
  <c r="AN737"/>
  <c r="AM738"/>
  <c r="AN738"/>
  <c r="AM739"/>
  <c r="AN739"/>
  <c r="AM740"/>
  <c r="AN740"/>
  <c r="AM741"/>
  <c r="AN741"/>
  <c r="AM742"/>
  <c r="AN742"/>
  <c r="AM743"/>
  <c r="AN743"/>
  <c r="AM744"/>
  <c r="AN744"/>
  <c r="AM745"/>
  <c r="AN745"/>
  <c r="AM746"/>
  <c r="AN746"/>
  <c r="AM747"/>
  <c r="AN747"/>
  <c r="AM748"/>
  <c r="AN748"/>
  <c r="AM749"/>
  <c r="AN749"/>
  <c r="AM750"/>
  <c r="AN750"/>
  <c r="AM751"/>
  <c r="AN751"/>
  <c r="AM752"/>
  <c r="AN752"/>
  <c r="AM753"/>
  <c r="AN753"/>
  <c r="AM754"/>
  <c r="AN754"/>
  <c r="AM755"/>
  <c r="AN755"/>
  <c r="AM756"/>
  <c r="AN756"/>
  <c r="AM757"/>
  <c r="AN757"/>
  <c r="AM758"/>
  <c r="AN758"/>
  <c r="AM759"/>
  <c r="AN759"/>
  <c r="AM760"/>
  <c r="AN760"/>
  <c r="AM761"/>
  <c r="AN761"/>
  <c r="AM762"/>
  <c r="AN762"/>
  <c r="AM763"/>
  <c r="AN763"/>
  <c r="AM764"/>
  <c r="AN764"/>
  <c r="AM765"/>
  <c r="AN765"/>
  <c r="AM766"/>
  <c r="AN766"/>
  <c r="AM767"/>
  <c r="AN767"/>
  <c r="AM768"/>
  <c r="AN768"/>
  <c r="AM769"/>
  <c r="AN769"/>
  <c r="AM770"/>
  <c r="AN770"/>
  <c r="AM771"/>
  <c r="AN771"/>
  <c r="AM772"/>
  <c r="AN772"/>
  <c r="AM773"/>
  <c r="AN773"/>
  <c r="AM774"/>
  <c r="AN774"/>
  <c r="AM775"/>
  <c r="AN775"/>
  <c r="AM776"/>
  <c r="AN776"/>
  <c r="AM777"/>
  <c r="AN777"/>
  <c r="AM778"/>
  <c r="AN778"/>
  <c r="AM779"/>
  <c r="AN779"/>
  <c r="AM780"/>
  <c r="AN780"/>
  <c r="AM781"/>
  <c r="AN781"/>
  <c r="AM782"/>
  <c r="AN782"/>
  <c r="AM783"/>
  <c r="AN783"/>
  <c r="AM784"/>
  <c r="AN784"/>
  <c r="AM785"/>
  <c r="AN785"/>
  <c r="AM786"/>
  <c r="AN786"/>
  <c r="AM787"/>
  <c r="AN787"/>
  <c r="AM788"/>
  <c r="AN788"/>
  <c r="AM789"/>
  <c r="AN789"/>
  <c r="AM790"/>
  <c r="AN790"/>
  <c r="AM791"/>
  <c r="AN791"/>
  <c r="AM792"/>
  <c r="AN792"/>
  <c r="AM793"/>
  <c r="AN793"/>
  <c r="AM794"/>
  <c r="AN794"/>
  <c r="AM795"/>
  <c r="AN795"/>
  <c r="AM796"/>
  <c r="AN796"/>
  <c r="AM797"/>
  <c r="AN797"/>
  <c r="AM798"/>
  <c r="AN798"/>
  <c r="AM799"/>
  <c r="AN799"/>
  <c r="AM800"/>
  <c r="AN800"/>
  <c r="AM801"/>
  <c r="AN801"/>
  <c r="AM802"/>
  <c r="AN802"/>
  <c r="AM803"/>
  <c r="AN803"/>
  <c r="AM804"/>
  <c r="AN804"/>
  <c r="AM805"/>
  <c r="AN805"/>
  <c r="AM806"/>
  <c r="AN806"/>
  <c r="AM807"/>
  <c r="AN807"/>
  <c r="AM808"/>
  <c r="AN808"/>
  <c r="AM809"/>
  <c r="AN809"/>
  <c r="AM810"/>
  <c r="AN810"/>
  <c r="AM811"/>
  <c r="AN811"/>
  <c r="AM812"/>
  <c r="AN812"/>
  <c r="AM813"/>
  <c r="AN813"/>
  <c r="AM814"/>
  <c r="AN814"/>
  <c r="AM815"/>
  <c r="AN815"/>
  <c r="AM816"/>
  <c r="AN816"/>
  <c r="AM817"/>
  <c r="AN817"/>
  <c r="AM818"/>
  <c r="AN818"/>
  <c r="AM819"/>
  <c r="AN819"/>
  <c r="AM820"/>
  <c r="AN820"/>
  <c r="AM821"/>
  <c r="AN821"/>
  <c r="AM822"/>
  <c r="AN822"/>
  <c r="AM823"/>
  <c r="AN823"/>
  <c r="AM824"/>
  <c r="AN824"/>
  <c r="AM825"/>
  <c r="AN825"/>
  <c r="AM826"/>
  <c r="AN826"/>
  <c r="AM827"/>
  <c r="AN827"/>
  <c r="AM828"/>
  <c r="AN828"/>
  <c r="AM829"/>
  <c r="AN829"/>
  <c r="AM830"/>
  <c r="AN830"/>
  <c r="AM831"/>
  <c r="AN831"/>
  <c r="AM832"/>
  <c r="AN832"/>
  <c r="AM833"/>
  <c r="AN833"/>
  <c r="AM834"/>
  <c r="AN834"/>
  <c r="AM835"/>
  <c r="AN835"/>
  <c r="AM836"/>
  <c r="AN836"/>
  <c r="AM837"/>
  <c r="AN837"/>
  <c r="AM838"/>
  <c r="AN838"/>
  <c r="AM839"/>
  <c r="AN839"/>
  <c r="AM840"/>
  <c r="AN840"/>
  <c r="AM841"/>
  <c r="AN841"/>
  <c r="AM842"/>
  <c r="AN842"/>
  <c r="AM843"/>
  <c r="AN843"/>
  <c r="AM844"/>
  <c r="AN844"/>
  <c r="AM845"/>
  <c r="AN845"/>
  <c r="AM846"/>
  <c r="AN846"/>
  <c r="AM847"/>
  <c r="AN847"/>
  <c r="AM848"/>
  <c r="AN848"/>
  <c r="AM849"/>
  <c r="AN849"/>
  <c r="AM850"/>
  <c r="AN850"/>
  <c r="AM851"/>
  <c r="AN851"/>
  <c r="AM852"/>
  <c r="AN852"/>
  <c r="AM853"/>
  <c r="AN853"/>
  <c r="AM854"/>
  <c r="AN854"/>
  <c r="AM855"/>
  <c r="AN855"/>
  <c r="AM856"/>
  <c r="AN856"/>
  <c r="AM857"/>
  <c r="AN857"/>
  <c r="AM858"/>
  <c r="AN858"/>
  <c r="AM859"/>
  <c r="AN859"/>
  <c r="AM860"/>
  <c r="AN860"/>
  <c r="AM861"/>
  <c r="AN861"/>
  <c r="AM862"/>
  <c r="AN862"/>
  <c r="AM863"/>
  <c r="AN863"/>
  <c r="AM864"/>
  <c r="AN864"/>
  <c r="AM865"/>
  <c r="AN865"/>
  <c r="AM866"/>
  <c r="AN866"/>
  <c r="AM867"/>
  <c r="AN867"/>
  <c r="AM868"/>
  <c r="AN868"/>
  <c r="AM869"/>
  <c r="AN869"/>
  <c r="AM870"/>
  <c r="AN870"/>
  <c r="AM871"/>
  <c r="AN871"/>
  <c r="AM872"/>
  <c r="AN872"/>
  <c r="AM873"/>
  <c r="AN873"/>
  <c r="AM874"/>
  <c r="AN874"/>
  <c r="AM875"/>
  <c r="AN875"/>
  <c r="AM876"/>
  <c r="AN876"/>
  <c r="AM877"/>
  <c r="AN877"/>
  <c r="AM878"/>
  <c r="AN878"/>
  <c r="AM879"/>
  <c r="AN879"/>
  <c r="AM880"/>
  <c r="AN880"/>
  <c r="AM881"/>
  <c r="AN881"/>
  <c r="AM882"/>
  <c r="AN882"/>
  <c r="AM883"/>
  <c r="AN883"/>
  <c r="AM884"/>
  <c r="AN884"/>
  <c r="AM885"/>
  <c r="AN885"/>
  <c r="AM886"/>
  <c r="AN886"/>
  <c r="AM887"/>
  <c r="AN887"/>
  <c r="AM888"/>
  <c r="AN888"/>
  <c r="AM889"/>
  <c r="AN889"/>
  <c r="AM890"/>
  <c r="AN890"/>
  <c r="AM891"/>
  <c r="AN891"/>
  <c r="AM892"/>
  <c r="AN892"/>
  <c r="AM893"/>
  <c r="AN893"/>
  <c r="AM894"/>
  <c r="AN894"/>
  <c r="AM895"/>
  <c r="AN895"/>
  <c r="AM896"/>
  <c r="AN896"/>
  <c r="AM897"/>
  <c r="AN897"/>
  <c r="AM898"/>
  <c r="AN898"/>
  <c r="AM899"/>
  <c r="AN899"/>
  <c r="AM900"/>
  <c r="AN900"/>
  <c r="AM901"/>
  <c r="AN901"/>
  <c r="AM902"/>
  <c r="AN902"/>
  <c r="AM903"/>
  <c r="AN903"/>
  <c r="AM904"/>
  <c r="AN904"/>
  <c r="AM905"/>
  <c r="AN905"/>
  <c r="AM906"/>
  <c r="AN906"/>
  <c r="AM907"/>
  <c r="AN907"/>
  <c r="AM908"/>
  <c r="AN908"/>
  <c r="AM909"/>
  <c r="AN909"/>
  <c r="AM910"/>
  <c r="AN910"/>
  <c r="AM911"/>
  <c r="AN911"/>
  <c r="AM912"/>
  <c r="AN912"/>
  <c r="AM913"/>
  <c r="AN913"/>
  <c r="AM914"/>
  <c r="AN914"/>
  <c r="AM915"/>
  <c r="AN915"/>
  <c r="AM916"/>
  <c r="AN916"/>
  <c r="AM917"/>
  <c r="AN917"/>
  <c r="AM918"/>
  <c r="AN918"/>
  <c r="AM919"/>
  <c r="AN919"/>
  <c r="AM920"/>
  <c r="AN920"/>
  <c r="AM921"/>
  <c r="AN921"/>
  <c r="AM922"/>
  <c r="AN922"/>
  <c r="AM923"/>
  <c r="AN923"/>
  <c r="AM924"/>
  <c r="AN924"/>
  <c r="AM925"/>
  <c r="AN925"/>
  <c r="AM926"/>
  <c r="AN926"/>
  <c r="AM927"/>
  <c r="AN927"/>
  <c r="AM928"/>
  <c r="AN928"/>
  <c r="AM929"/>
  <c r="AN929"/>
  <c r="AM930"/>
  <c r="AN930"/>
  <c r="AM931"/>
  <c r="AN931"/>
  <c r="AM932"/>
  <c r="AN932"/>
  <c r="AM933"/>
  <c r="AN933"/>
  <c r="AM934"/>
  <c r="AN934"/>
  <c r="AM935"/>
  <c r="AN935"/>
  <c r="AM936"/>
  <c r="AN936"/>
  <c r="AM937"/>
  <c r="AN937"/>
  <c r="AM938"/>
  <c r="AN938"/>
  <c r="AM939"/>
  <c r="AN939"/>
  <c r="AM940"/>
  <c r="AN940"/>
  <c r="AM941"/>
  <c r="AN941"/>
  <c r="AM942"/>
  <c r="AN942"/>
  <c r="AM943"/>
  <c r="AN943"/>
  <c r="AM944"/>
  <c r="AN944"/>
  <c r="AM945"/>
  <c r="AN945"/>
  <c r="AM946"/>
  <c r="AN946"/>
  <c r="AM947"/>
  <c r="AN947"/>
  <c r="AM948"/>
  <c r="AN948"/>
  <c r="AM949"/>
  <c r="AN949"/>
  <c r="AM950"/>
  <c r="AN950"/>
  <c r="AM951"/>
  <c r="AN951"/>
  <c r="AM952"/>
  <c r="AN952"/>
  <c r="AM953"/>
  <c r="AN953"/>
  <c r="AM954"/>
  <c r="AN954"/>
  <c r="AM955"/>
  <c r="AN955"/>
  <c r="AM956"/>
  <c r="AN956"/>
  <c r="AM957"/>
  <c r="AN957"/>
  <c r="AM958"/>
  <c r="AN958"/>
  <c r="AM959"/>
  <c r="AN959"/>
  <c r="AM960"/>
  <c r="AN960"/>
  <c r="AM961"/>
  <c r="AN961"/>
  <c r="AM962"/>
  <c r="AN962"/>
  <c r="AM963"/>
  <c r="AN963"/>
  <c r="AM964"/>
  <c r="AN964"/>
  <c r="AM965"/>
  <c r="AN965"/>
  <c r="AM966"/>
  <c r="AN966"/>
  <c r="AM967"/>
  <c r="AN967"/>
  <c r="AM968"/>
  <c r="AN968"/>
  <c r="AM969"/>
  <c r="AN969"/>
  <c r="AM970"/>
  <c r="AN970"/>
  <c r="AM971"/>
  <c r="AN971"/>
  <c r="AM972"/>
  <c r="AN972"/>
  <c r="AM973"/>
  <c r="AN973"/>
  <c r="AM974"/>
  <c r="AN974"/>
  <c r="AM975"/>
  <c r="AN975"/>
  <c r="AM976"/>
  <c r="AN976"/>
  <c r="AM977"/>
  <c r="AN977"/>
  <c r="AM978"/>
  <c r="AN978"/>
  <c r="AM979"/>
  <c r="AN979"/>
  <c r="AM980"/>
  <c r="AN980"/>
  <c r="AM981"/>
  <c r="AN981"/>
  <c r="AM982"/>
  <c r="AN982"/>
  <c r="AM983"/>
  <c r="AN983"/>
  <c r="AM984"/>
  <c r="AN984"/>
  <c r="AM985"/>
  <c r="AN985"/>
  <c r="AM986"/>
  <c r="AN986"/>
  <c r="AM987"/>
  <c r="AN987"/>
  <c r="AM988"/>
  <c r="AN988"/>
  <c r="AM989"/>
  <c r="AN989"/>
  <c r="AM990"/>
  <c r="AN990"/>
  <c r="AM991"/>
  <c r="AN991"/>
  <c r="AM992"/>
  <c r="AN992"/>
  <c r="AM993"/>
  <c r="AN993"/>
  <c r="AM994"/>
  <c r="AN994"/>
  <c r="AM995"/>
  <c r="AN995"/>
  <c r="AM996"/>
  <c r="AN996"/>
  <c r="AM997"/>
  <c r="AN997"/>
  <c r="AM998"/>
  <c r="AN998"/>
  <c r="AM999"/>
  <c r="AN999"/>
  <c r="AM1000"/>
  <c r="AN1000"/>
  <c r="AM1001"/>
  <c r="AN1001"/>
  <c r="AM1002"/>
  <c r="AN1002"/>
  <c r="AM1003"/>
  <c r="AN1003"/>
  <c r="AM1004"/>
  <c r="AN1004"/>
  <c r="AM1005"/>
  <c r="AN1005"/>
  <c r="AM1006"/>
  <c r="AN1006"/>
  <c r="AM1007"/>
  <c r="AN1007"/>
  <c r="AM1008"/>
  <c r="AN1008"/>
  <c r="AM1009"/>
  <c r="AN1009"/>
  <c r="AM1010"/>
  <c r="AN1010"/>
  <c r="AM1011"/>
  <c r="AN1011"/>
  <c r="AM1012"/>
  <c r="AN1012"/>
  <c r="AM1013"/>
  <c r="AN1013"/>
  <c r="AM1014"/>
  <c r="AN1014"/>
  <c r="AM1015"/>
  <c r="AN1015"/>
  <c r="AM1016"/>
  <c r="AN1016"/>
  <c r="AM1017"/>
  <c r="AN1017"/>
  <c r="AM1018"/>
  <c r="AN1018"/>
  <c r="AM1019"/>
  <c r="AN1019"/>
  <c r="AM1020"/>
  <c r="AN1020"/>
  <c r="AM1021"/>
  <c r="AN1021"/>
  <c r="AM1022"/>
  <c r="AN1022"/>
  <c r="AM1023"/>
  <c r="AN1023"/>
  <c r="AM1024"/>
  <c r="AN1024"/>
  <c r="AM1025"/>
  <c r="AN1025"/>
  <c r="AM1026"/>
  <c r="AN1026"/>
  <c r="AM1027"/>
  <c r="AN1027"/>
  <c r="AM1028"/>
  <c r="AN1028"/>
  <c r="AM1029"/>
  <c r="AN1029"/>
  <c r="AM1030"/>
  <c r="AN1030"/>
  <c r="AM1031"/>
  <c r="AN1031"/>
  <c r="AM1032"/>
  <c r="AN1032"/>
  <c r="AM1033"/>
  <c r="AN1033"/>
  <c r="AM1034"/>
  <c r="AN1034"/>
  <c r="AM1035"/>
  <c r="AN1035"/>
  <c r="AM1036"/>
  <c r="AN1036"/>
  <c r="AM1037"/>
  <c r="AN1037"/>
  <c r="AM1038"/>
  <c r="AN1038"/>
  <c r="AM1039"/>
  <c r="AN1039"/>
  <c r="AM1040"/>
  <c r="AN1040"/>
  <c r="AM1041"/>
  <c r="AN1041"/>
  <c r="AM1042"/>
  <c r="AN1042"/>
  <c r="AM1043"/>
  <c r="AN1043"/>
  <c r="AM1044"/>
  <c r="AN1044"/>
  <c r="AM1045"/>
  <c r="AN1045"/>
  <c r="AM1046"/>
  <c r="AN1046"/>
  <c r="AM1047"/>
  <c r="AN1047"/>
  <c r="AM1048"/>
  <c r="AN1048"/>
  <c r="AM1049"/>
  <c r="AN1049"/>
  <c r="AM1050"/>
  <c r="AN1050"/>
  <c r="AM1051"/>
  <c r="AN1051"/>
  <c r="AM1052"/>
  <c r="AN1052"/>
  <c r="AM1053"/>
  <c r="AN1053"/>
  <c r="AM1054"/>
  <c r="AN1054"/>
  <c r="AM1055"/>
  <c r="AN1055"/>
  <c r="AM1056"/>
  <c r="AN1056"/>
  <c r="AM1057"/>
  <c r="AN1057"/>
  <c r="AM1058"/>
  <c r="AN1058"/>
  <c r="AM1059"/>
  <c r="AN1059"/>
  <c r="AM1060"/>
  <c r="AN1060"/>
  <c r="AM1061"/>
  <c r="AN1061"/>
  <c r="AM1062"/>
  <c r="AN1062"/>
  <c r="AM1063"/>
  <c r="AN1063"/>
  <c r="AM1064"/>
  <c r="AN1064"/>
  <c r="AM1065"/>
  <c r="AN1065"/>
  <c r="AM1066"/>
  <c r="AN1066"/>
  <c r="AM1067"/>
  <c r="AN1067"/>
  <c r="AM1068"/>
  <c r="AN1068"/>
  <c r="AM1069"/>
  <c r="AN1069"/>
  <c r="AM1070"/>
  <c r="AN1070"/>
  <c r="AM1071"/>
  <c r="AN1071"/>
  <c r="AM1072"/>
  <c r="AN1072"/>
  <c r="AM1073"/>
  <c r="AN1073"/>
  <c r="AM1074"/>
  <c r="AN1074"/>
  <c r="AM1075"/>
  <c r="AN1075"/>
  <c r="AM1076"/>
  <c r="AN1076"/>
  <c r="AM1077"/>
  <c r="AN1077"/>
  <c r="AM1078"/>
  <c r="AN1078"/>
  <c r="AM1079"/>
  <c r="AN1079"/>
  <c r="AM1080"/>
  <c r="AN1080"/>
  <c r="AM1081"/>
  <c r="AN1081"/>
  <c r="AM1082"/>
  <c r="AN1082"/>
  <c r="AM1083"/>
  <c r="AN1083"/>
  <c r="AM1084"/>
  <c r="AN1084"/>
  <c r="AM1085"/>
  <c r="AN1085"/>
  <c r="AM1086"/>
  <c r="AN1086"/>
  <c r="AM1087"/>
  <c r="AN1087"/>
  <c r="AM1088"/>
  <c r="AN1088"/>
  <c r="AM1089"/>
  <c r="AN1089"/>
  <c r="AM1090"/>
  <c r="AN1090"/>
  <c r="AM1091"/>
  <c r="AN1091"/>
  <c r="AM1092"/>
  <c r="AN1092"/>
  <c r="AM1093"/>
  <c r="AN1093"/>
  <c r="AM1094"/>
  <c r="AN1094"/>
  <c r="AM1095"/>
  <c r="AN1095"/>
  <c r="AM1096"/>
  <c r="AN1096"/>
  <c r="AM1097"/>
  <c r="AN1097"/>
  <c r="AM1098"/>
  <c r="AN1098"/>
  <c r="AM1099"/>
  <c r="AN1099"/>
  <c r="AM1100"/>
  <c r="AN1100"/>
  <c r="AM1101"/>
  <c r="AN1101"/>
  <c r="AM1102"/>
  <c r="AN1102"/>
  <c r="AM1103"/>
  <c r="AN1103"/>
  <c r="AM1104"/>
  <c r="AN1104"/>
  <c r="AM1105"/>
  <c r="AN1105"/>
  <c r="AM1106"/>
  <c r="AN1106"/>
  <c r="AM1107"/>
  <c r="AN1107"/>
  <c r="AM1108"/>
  <c r="AN1108"/>
  <c r="AM1109"/>
  <c r="AN1109"/>
  <c r="AM1110"/>
  <c r="AN1110"/>
  <c r="AM1111"/>
  <c r="AN1111"/>
  <c r="AM1112"/>
  <c r="AN1112"/>
  <c r="AM1113"/>
  <c r="AN1113"/>
  <c r="AM1114"/>
  <c r="AN1114"/>
  <c r="AM1115"/>
  <c r="AN1115"/>
  <c r="AM1116"/>
  <c r="AN1116"/>
  <c r="AM1117"/>
  <c r="AN1117"/>
  <c r="AM1118"/>
  <c r="AN1118"/>
  <c r="AM1119"/>
  <c r="AN1119"/>
  <c r="AM1120"/>
  <c r="AN1120"/>
  <c r="AM1121"/>
  <c r="AN1121"/>
  <c r="AM1122"/>
  <c r="AN1122"/>
  <c r="AM1123"/>
  <c r="AN1123"/>
  <c r="AM1124"/>
  <c r="AN1124"/>
  <c r="AM1125"/>
  <c r="AN1125"/>
  <c r="AM1126"/>
  <c r="AN1126"/>
  <c r="AM1127"/>
  <c r="AN1127"/>
  <c r="AM1128"/>
  <c r="AN1128"/>
  <c r="AM1129"/>
  <c r="AN1129"/>
  <c r="AM1130"/>
  <c r="AN1130"/>
  <c r="AM1131"/>
  <c r="AN1131"/>
  <c r="AM1132"/>
  <c r="AN1132"/>
  <c r="AM1133"/>
  <c r="AN1133"/>
  <c r="AM1134"/>
  <c r="AN1134"/>
  <c r="AM1135"/>
  <c r="AN1135"/>
  <c r="AM1136"/>
  <c r="AN1136"/>
  <c r="AM1137"/>
  <c r="AN1137"/>
  <c r="AM1138"/>
  <c r="AN1138"/>
  <c r="AM1139"/>
  <c r="AN1139"/>
  <c r="AM1140"/>
  <c r="AN1140"/>
  <c r="AM1141"/>
  <c r="AN1141"/>
  <c r="AM1142"/>
  <c r="AN1142"/>
  <c r="AM1143"/>
  <c r="AN1143"/>
  <c r="AM1144"/>
  <c r="AN1144"/>
  <c r="AM1145"/>
  <c r="AN1145"/>
  <c r="AM1146"/>
  <c r="AN1146"/>
  <c r="AM1147"/>
  <c r="AN1147"/>
  <c r="AM1148"/>
  <c r="AN1148"/>
  <c r="AM1149"/>
  <c r="AN1149"/>
  <c r="AM1150"/>
  <c r="AN1150"/>
  <c r="AM1151"/>
  <c r="AN1151"/>
  <c r="AM1152"/>
  <c r="AN1152"/>
  <c r="AM1153"/>
  <c r="AN1153"/>
  <c r="AM1154"/>
  <c r="AN1154"/>
  <c r="AM1155"/>
  <c r="AN1155"/>
  <c r="AM1156"/>
  <c r="AN1156"/>
  <c r="AM1157"/>
  <c r="AN1157"/>
  <c r="AM1158"/>
  <c r="AN1158"/>
  <c r="AM1159"/>
  <c r="AN1159"/>
  <c r="AM1160"/>
  <c r="AN1160"/>
  <c r="AM1161"/>
  <c r="AN1161"/>
  <c r="AM1162"/>
  <c r="AN1162"/>
  <c r="AM1163"/>
  <c r="AN1163"/>
  <c r="AM1164"/>
  <c r="AN1164"/>
  <c r="AM1165"/>
  <c r="AN1165"/>
  <c r="AM1166"/>
  <c r="AN1166"/>
  <c r="AM1167"/>
  <c r="AN1167"/>
  <c r="AM1168"/>
  <c r="AN1168"/>
  <c r="AM1169"/>
  <c r="AN1169"/>
  <c r="AM1170"/>
  <c r="AN1170"/>
  <c r="AM1171"/>
  <c r="AN1171"/>
  <c r="AM1172"/>
  <c r="AN1172"/>
  <c r="AM1173"/>
  <c r="AN1173"/>
  <c r="AM1174"/>
  <c r="AN1174"/>
  <c r="AM1175"/>
  <c r="AN1175"/>
  <c r="AM1176"/>
  <c r="AN1176"/>
  <c r="AM1177"/>
  <c r="AN1177"/>
  <c r="AM1178"/>
  <c r="AN1178"/>
  <c r="AM1179"/>
  <c r="AN1179"/>
  <c r="AM1180"/>
  <c r="AN1180"/>
  <c r="AM1181"/>
  <c r="AN1181"/>
  <c r="AM1182"/>
  <c r="AN1182"/>
  <c r="AM1183"/>
  <c r="AN1183"/>
  <c r="AM1184"/>
  <c r="AN1184"/>
  <c r="AM1185"/>
  <c r="AN1185"/>
  <c r="AM1186"/>
  <c r="AN1186"/>
  <c r="AM1187"/>
  <c r="AN1187"/>
  <c r="AM1188"/>
  <c r="AN1188"/>
  <c r="AM1189"/>
  <c r="AN1189"/>
  <c r="AM1190"/>
  <c r="AN1190"/>
  <c r="AM1191"/>
  <c r="AN1191"/>
  <c r="AM1192"/>
  <c r="AN1192"/>
  <c r="AM1193"/>
  <c r="AN1193"/>
  <c r="AM1194"/>
  <c r="AN1194"/>
  <c r="AM1195"/>
  <c r="AN1195"/>
  <c r="AM1196"/>
  <c r="AN1196"/>
  <c r="AM1197"/>
  <c r="AN1197"/>
  <c r="AM1198"/>
  <c r="AN1198"/>
  <c r="AM1199"/>
  <c r="AN1199"/>
  <c r="AM1200"/>
  <c r="AN1200"/>
  <c r="AM1201"/>
  <c r="AN1201"/>
  <c r="AM1202"/>
  <c r="AN1202"/>
  <c r="AM1203"/>
  <c r="AN1203"/>
  <c r="AM1204"/>
  <c r="AN1204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858"/>
  <c r="AC859"/>
  <c r="AC860"/>
  <c r="AC861"/>
  <c r="AC862"/>
  <c r="AC863"/>
  <c r="AC864"/>
  <c r="AC865"/>
  <c r="AC866"/>
  <c r="AC867"/>
  <c r="AC868"/>
  <c r="AC869"/>
  <c r="AC870"/>
  <c r="AC871"/>
  <c r="AC872"/>
  <c r="AC873"/>
  <c r="AC874"/>
  <c r="AC875"/>
  <c r="AC876"/>
  <c r="AC877"/>
  <c r="AC878"/>
  <c r="AC879"/>
  <c r="AC880"/>
  <c r="AC881"/>
  <c r="AC882"/>
  <c r="AC883"/>
  <c r="AC884"/>
  <c r="AC885"/>
  <c r="AC886"/>
  <c r="AC887"/>
  <c r="AC888"/>
  <c r="AC889"/>
  <c r="AC890"/>
  <c r="AC891"/>
  <c r="AC892"/>
  <c r="AC893"/>
  <c r="AC894"/>
  <c r="AC895"/>
  <c r="AC896"/>
  <c r="AC897"/>
  <c r="AC898"/>
  <c r="AC899"/>
  <c r="AC900"/>
  <c r="AC901"/>
  <c r="AC902"/>
  <c r="AC903"/>
  <c r="AC904"/>
  <c r="AC905"/>
  <c r="AC906"/>
  <c r="AC907"/>
  <c r="AC908"/>
  <c r="AC909"/>
  <c r="AC910"/>
  <c r="AC911"/>
  <c r="AC912"/>
  <c r="AC913"/>
  <c r="AC914"/>
  <c r="AC915"/>
  <c r="AC916"/>
  <c r="AC917"/>
  <c r="AC918"/>
  <c r="AC919"/>
  <c r="AC920"/>
  <c r="AC921"/>
  <c r="AC922"/>
  <c r="AC923"/>
  <c r="AC924"/>
  <c r="AC925"/>
  <c r="AC926"/>
  <c r="AC927"/>
  <c r="AC928"/>
  <c r="AC929"/>
  <c r="AC930"/>
  <c r="AC931"/>
  <c r="AC932"/>
  <c r="AC933"/>
  <c r="AC934"/>
  <c r="AC935"/>
  <c r="AC936"/>
  <c r="AC937"/>
  <c r="AC938"/>
  <c r="AC939"/>
  <c r="AC940"/>
  <c r="AC941"/>
  <c r="AC942"/>
  <c r="AC943"/>
  <c r="AC944"/>
  <c r="AC945"/>
  <c r="AC946"/>
  <c r="AC947"/>
  <c r="AC948"/>
  <c r="AC949"/>
  <c r="AC950"/>
  <c r="AC951"/>
  <c r="AC952"/>
  <c r="AC953"/>
  <c r="AC954"/>
  <c r="AC955"/>
  <c r="AC956"/>
  <c r="AC957"/>
  <c r="AC958"/>
  <c r="AC959"/>
  <c r="AC960"/>
  <c r="AC961"/>
  <c r="AC962"/>
  <c r="AC963"/>
  <c r="AC964"/>
  <c r="AC965"/>
  <c r="AC966"/>
  <c r="AC967"/>
  <c r="AC968"/>
  <c r="AC969"/>
  <c r="AC970"/>
  <c r="AC971"/>
  <c r="AC972"/>
  <c r="AC973"/>
  <c r="AC974"/>
  <c r="AC975"/>
  <c r="AC976"/>
  <c r="AC977"/>
  <c r="AC978"/>
  <c r="AC979"/>
  <c r="AC980"/>
  <c r="AC981"/>
  <c r="AC982"/>
  <c r="AC983"/>
  <c r="AC984"/>
  <c r="AC985"/>
  <c r="AC986"/>
  <c r="AC987"/>
  <c r="AC988"/>
  <c r="AC989"/>
  <c r="AC990"/>
  <c r="AC991"/>
  <c r="AC992"/>
  <c r="AC993"/>
  <c r="AC994"/>
  <c r="AC995"/>
  <c r="AC996"/>
  <c r="AC997"/>
  <c r="AC998"/>
  <c r="AC999"/>
  <c r="AC1000"/>
  <c r="AC1001"/>
  <c r="AC1002"/>
  <c r="AC1003"/>
  <c r="AC1004"/>
  <c r="AC1005"/>
  <c r="AC1006"/>
  <c r="AC1007"/>
  <c r="AC1008"/>
  <c r="AC1009"/>
  <c r="AC1010"/>
  <c r="AC1011"/>
  <c r="AC1012"/>
  <c r="AC1013"/>
  <c r="AC1014"/>
  <c r="AC1015"/>
  <c r="AC1016"/>
  <c r="AC1017"/>
  <c r="AC1018"/>
  <c r="AC1019"/>
  <c r="AC1020"/>
  <c r="AC1021"/>
  <c r="AC1022"/>
  <c r="AC1023"/>
  <c r="AC1024"/>
  <c r="AC1025"/>
  <c r="AC1026"/>
  <c r="AC1027"/>
  <c r="AC1028"/>
  <c r="AC1029"/>
  <c r="AC1030"/>
  <c r="AC1031"/>
  <c r="AC1032"/>
  <c r="AC1033"/>
  <c r="AC1034"/>
  <c r="AC1035"/>
  <c r="AC1036"/>
  <c r="AC1037"/>
  <c r="AC1038"/>
  <c r="AC1039"/>
  <c r="AC1040"/>
  <c r="AC1041"/>
  <c r="AC1042"/>
  <c r="AC1043"/>
  <c r="AC1044"/>
  <c r="AC1045"/>
  <c r="AC1046"/>
  <c r="AC1047"/>
  <c r="AC1048"/>
  <c r="AC1049"/>
  <c r="AC1050"/>
  <c r="AC1051"/>
  <c r="AC1052"/>
  <c r="AC1053"/>
  <c r="AC1054"/>
  <c r="AC1055"/>
  <c r="AC1056"/>
  <c r="AC1057"/>
  <c r="AC1058"/>
  <c r="AC1059"/>
  <c r="AC1060"/>
  <c r="AC1061"/>
  <c r="AC1062"/>
  <c r="AC1063"/>
  <c r="AC1064"/>
  <c r="AC1065"/>
  <c r="AC1066"/>
  <c r="AC1067"/>
  <c r="AC1068"/>
  <c r="AC1069"/>
  <c r="AC1070"/>
  <c r="AC1071"/>
  <c r="AC1072"/>
  <c r="AC1073"/>
  <c r="AC1074"/>
  <c r="AC1075"/>
  <c r="AC1076"/>
  <c r="AC1077"/>
  <c r="AC1078"/>
  <c r="AC1079"/>
  <c r="AC1080"/>
  <c r="AC1081"/>
  <c r="AC1082"/>
  <c r="AC1083"/>
  <c r="AC1084"/>
  <c r="AC1085"/>
  <c r="AC1086"/>
  <c r="AC1087"/>
  <c r="AC1088"/>
  <c r="AC1089"/>
  <c r="AC1090"/>
  <c r="AC1091"/>
  <c r="AC1092"/>
  <c r="AC1093"/>
  <c r="AC1094"/>
  <c r="AC1095"/>
  <c r="AC1096"/>
  <c r="AC1097"/>
  <c r="AC1098"/>
  <c r="AC1099"/>
  <c r="AC1100"/>
  <c r="AC1101"/>
  <c r="AC1102"/>
  <c r="AC1103"/>
  <c r="AC1104"/>
  <c r="AC1105"/>
  <c r="AC1106"/>
  <c r="AC1107"/>
  <c r="AC1108"/>
  <c r="AC1109"/>
  <c r="AC1110"/>
  <c r="AC1111"/>
  <c r="AC1112"/>
  <c r="AC1113"/>
  <c r="AC1114"/>
  <c r="AC1115"/>
  <c r="AC1116"/>
  <c r="AC1117"/>
  <c r="AC1118"/>
  <c r="AC1119"/>
  <c r="AC1120"/>
  <c r="AC1121"/>
  <c r="AC1122"/>
  <c r="AC1123"/>
  <c r="AC1124"/>
  <c r="AC1125"/>
  <c r="AC1126"/>
  <c r="AC1127"/>
  <c r="AC1128"/>
  <c r="AC1129"/>
  <c r="AC1130"/>
  <c r="AC1131"/>
  <c r="AC1132"/>
  <c r="AC1133"/>
  <c r="AC1134"/>
  <c r="AC1135"/>
  <c r="AC1136"/>
  <c r="AC1137"/>
  <c r="AC1138"/>
  <c r="AC1139"/>
  <c r="AC1140"/>
  <c r="AC1141"/>
  <c r="AC1142"/>
  <c r="AC1143"/>
  <c r="AC1144"/>
  <c r="AC1145"/>
  <c r="AC1146"/>
  <c r="AC1147"/>
  <c r="AC1148"/>
  <c r="AC1149"/>
  <c r="AC1150"/>
  <c r="AC1151"/>
  <c r="AC1152"/>
  <c r="AC1153"/>
  <c r="AC1154"/>
  <c r="AC1155"/>
  <c r="AC1156"/>
  <c r="AC1157"/>
  <c r="AC1158"/>
  <c r="AC1159"/>
  <c r="AC1160"/>
  <c r="AC1161"/>
  <c r="AC1162"/>
  <c r="AC1163"/>
  <c r="AC1164"/>
  <c r="AC1165"/>
  <c r="AC1166"/>
  <c r="AC1167"/>
  <c r="AC1168"/>
  <c r="AC1169"/>
  <c r="AC1170"/>
  <c r="AC1171"/>
  <c r="AC1172"/>
  <c r="AC1173"/>
  <c r="AC1174"/>
  <c r="AC1175"/>
  <c r="AC1176"/>
  <c r="AC1177"/>
  <c r="AC1178"/>
  <c r="AC1179"/>
  <c r="AC1180"/>
  <c r="AC1181"/>
  <c r="AC1182"/>
  <c r="AC1183"/>
  <c r="AC1184"/>
  <c r="AC1185"/>
  <c r="AC1186"/>
  <c r="AC1187"/>
  <c r="AC1188"/>
  <c r="AC1189"/>
  <c r="AC1190"/>
  <c r="AC1191"/>
  <c r="AC1192"/>
  <c r="AC1193"/>
  <c r="AC1194"/>
  <c r="AC1195"/>
  <c r="AC1196"/>
  <c r="AC1197"/>
  <c r="AC1198"/>
  <c r="AC1199"/>
  <c r="AC1200"/>
  <c r="AC1201"/>
  <c r="AC1202"/>
  <c r="AC1203"/>
  <c r="AC1204"/>
  <c r="D6" i="64"/>
  <c r="E6"/>
  <c r="F6"/>
  <c r="G6"/>
  <c r="H6"/>
  <c r="I6"/>
  <c r="J6"/>
  <c r="K6"/>
  <c r="L6"/>
  <c r="M6"/>
  <c r="N6"/>
  <c r="O6"/>
  <c r="D5"/>
  <c r="E5"/>
  <c r="F5"/>
  <c r="G5"/>
  <c r="H5"/>
  <c r="I5"/>
  <c r="J5"/>
  <c r="K5"/>
  <c r="L5"/>
  <c r="M5"/>
  <c r="N5"/>
  <c r="O5"/>
  <c r="L5" i="69"/>
  <c r="V8" i="61"/>
  <c r="V9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V1001"/>
  <c r="V1002"/>
  <c r="V1003"/>
  <c r="V1004"/>
  <c r="V1005"/>
  <c r="V1006"/>
  <c r="V1007"/>
  <c r="V1008"/>
  <c r="V1009"/>
  <c r="V1010"/>
  <c r="V1011"/>
  <c r="V1012"/>
  <c r="V1013"/>
  <c r="V1014"/>
  <c r="V1015"/>
  <c r="V1016"/>
  <c r="V1017"/>
  <c r="V1018"/>
  <c r="V1019"/>
  <c r="V1020"/>
  <c r="V1021"/>
  <c r="V1022"/>
  <c r="V1023"/>
  <c r="V1024"/>
  <c r="V1025"/>
  <c r="V1026"/>
  <c r="V1027"/>
  <c r="V1028"/>
  <c r="V1029"/>
  <c r="V1030"/>
  <c r="V1031"/>
  <c r="V1032"/>
  <c r="V1033"/>
  <c r="V1034"/>
  <c r="V1035"/>
  <c r="V1036"/>
  <c r="V1037"/>
  <c r="V1038"/>
  <c r="V1039"/>
  <c r="V1040"/>
  <c r="V1041"/>
  <c r="V1042"/>
  <c r="V1043"/>
  <c r="V1044"/>
  <c r="V1045"/>
  <c r="V1046"/>
  <c r="V1047"/>
  <c r="V1048"/>
  <c r="V1049"/>
  <c r="V1050"/>
  <c r="V1051"/>
  <c r="V1052"/>
  <c r="V1053"/>
  <c r="V1054"/>
  <c r="V1055"/>
  <c r="V1056"/>
  <c r="V1057"/>
  <c r="V1058"/>
  <c r="V1059"/>
  <c r="V1060"/>
  <c r="V1061"/>
  <c r="V1062"/>
  <c r="V1063"/>
  <c r="V1064"/>
  <c r="V1065"/>
  <c r="V1066"/>
  <c r="V1067"/>
  <c r="V1068"/>
  <c r="V1069"/>
  <c r="V1070"/>
  <c r="V1071"/>
  <c r="V1072"/>
  <c r="V1073"/>
  <c r="V1074"/>
  <c r="V1075"/>
  <c r="V1076"/>
  <c r="V1077"/>
  <c r="V1078"/>
  <c r="V1079"/>
  <c r="V1080"/>
  <c r="V1081"/>
  <c r="V1082"/>
  <c r="V1083"/>
  <c r="V1084"/>
  <c r="V1085"/>
  <c r="V1086"/>
  <c r="V1087"/>
  <c r="V1088"/>
  <c r="V1089"/>
  <c r="V1090"/>
  <c r="V1091"/>
  <c r="V1092"/>
  <c r="V1093"/>
  <c r="V1094"/>
  <c r="V1095"/>
  <c r="V1096"/>
  <c r="V1097"/>
  <c r="V1098"/>
  <c r="V1099"/>
  <c r="V1100"/>
  <c r="V1101"/>
  <c r="V1102"/>
  <c r="V1103"/>
  <c r="V1104"/>
  <c r="V1105"/>
  <c r="V1106"/>
  <c r="V1107"/>
  <c r="V1108"/>
  <c r="V1109"/>
  <c r="V1110"/>
  <c r="V1111"/>
  <c r="V1112"/>
  <c r="V1113"/>
  <c r="V1114"/>
  <c r="V1115"/>
  <c r="V1116"/>
  <c r="V1117"/>
  <c r="V1118"/>
  <c r="V1119"/>
  <c r="V1120"/>
  <c r="V1121"/>
  <c r="V1122"/>
  <c r="V1123"/>
  <c r="V1124"/>
  <c r="V1125"/>
  <c r="V1126"/>
  <c r="V1127"/>
  <c r="V1128"/>
  <c r="V1129"/>
  <c r="V1130"/>
  <c r="V1131"/>
  <c r="V1132"/>
  <c r="V1133"/>
  <c r="V1134"/>
  <c r="V1135"/>
  <c r="V1136"/>
  <c r="V1137"/>
  <c r="V1138"/>
  <c r="V1139"/>
  <c r="V1140"/>
  <c r="V1141"/>
  <c r="V1142"/>
  <c r="V1143"/>
  <c r="V1144"/>
  <c r="V1145"/>
  <c r="V1146"/>
  <c r="V1147"/>
  <c r="V1148"/>
  <c r="V1149"/>
  <c r="V1150"/>
  <c r="V1151"/>
  <c r="V1152"/>
  <c r="V1153"/>
  <c r="V1154"/>
  <c r="V1155"/>
  <c r="V1156"/>
  <c r="V1157"/>
  <c r="V1158"/>
  <c r="V1159"/>
  <c r="V1160"/>
  <c r="V1161"/>
  <c r="V1162"/>
  <c r="V1163"/>
  <c r="V1164"/>
  <c r="V1165"/>
  <c r="V1166"/>
  <c r="V1167"/>
  <c r="V1168"/>
  <c r="V1169"/>
  <c r="V1170"/>
  <c r="V1171"/>
  <c r="V1172"/>
  <c r="V1173"/>
  <c r="V1174"/>
  <c r="V1175"/>
  <c r="V1176"/>
  <c r="V1177"/>
  <c r="V1178"/>
  <c r="V1179"/>
  <c r="V1180"/>
  <c r="V1181"/>
  <c r="V1182"/>
  <c r="V1183"/>
  <c r="V1184"/>
  <c r="V1185"/>
  <c r="V1186"/>
  <c r="V1187"/>
  <c r="V1188"/>
  <c r="V1189"/>
  <c r="V1190"/>
  <c r="V1191"/>
  <c r="V1192"/>
  <c r="V1193"/>
  <c r="V1194"/>
  <c r="V1195"/>
  <c r="V1196"/>
  <c r="V1197"/>
  <c r="V1198"/>
  <c r="V1199"/>
  <c r="V1200"/>
  <c r="V1201"/>
  <c r="V1202"/>
  <c r="V1203"/>
  <c r="V1204"/>
  <c r="V5"/>
  <c r="C6" i="68"/>
  <c r="E6" s="1"/>
  <c r="C7"/>
  <c r="H7" s="1"/>
  <c r="C8"/>
  <c r="N8" s="1"/>
  <c r="C9"/>
  <c r="E9" s="1"/>
  <c r="C10"/>
  <c r="I10" s="1"/>
  <c r="C11"/>
  <c r="D11" s="1"/>
  <c r="C12"/>
  <c r="C13"/>
  <c r="I13" s="1"/>
  <c r="C14"/>
  <c r="F14" s="1"/>
  <c r="C15"/>
  <c r="I15" s="1"/>
  <c r="C16"/>
  <c r="G16" s="1"/>
  <c r="C17"/>
  <c r="L17" s="1"/>
  <c r="C18"/>
  <c r="J18" s="1"/>
  <c r="C19"/>
  <c r="C20"/>
  <c r="I20" s="1"/>
  <c r="C21"/>
  <c r="G21" s="1"/>
  <c r="C22"/>
  <c r="C23"/>
  <c r="C24"/>
  <c r="G24" s="1"/>
  <c r="C25"/>
  <c r="C26"/>
  <c r="C27"/>
  <c r="D27" s="1"/>
  <c r="C28"/>
  <c r="N28" s="1"/>
  <c r="C29"/>
  <c r="P29" s="1"/>
  <c r="C30"/>
  <c r="F30" s="1"/>
  <c r="C31"/>
  <c r="M31" s="1"/>
  <c r="C32"/>
  <c r="C33"/>
  <c r="C34"/>
  <c r="M34" s="1"/>
  <c r="C35"/>
  <c r="D35" s="1"/>
  <c r="C36"/>
  <c r="G36" s="1"/>
  <c r="C37"/>
  <c r="C38"/>
  <c r="F38" s="1"/>
  <c r="C39"/>
  <c r="H39" s="1"/>
  <c r="C40"/>
  <c r="I40" s="1"/>
  <c r="C41"/>
  <c r="H41" s="1"/>
  <c r="C42"/>
  <c r="I42" s="1"/>
  <c r="C43"/>
  <c r="E43" s="1"/>
  <c r="C44"/>
  <c r="C45"/>
  <c r="C46"/>
  <c r="J46" s="1"/>
  <c r="C47"/>
  <c r="C48"/>
  <c r="C49"/>
  <c r="C50"/>
  <c r="C51"/>
  <c r="M51" s="1"/>
  <c r="C52"/>
  <c r="I52" s="1"/>
  <c r="C53"/>
  <c r="K53" s="1"/>
  <c r="C54"/>
  <c r="E54" s="1"/>
  <c r="C55"/>
  <c r="L55" s="1"/>
  <c r="C56"/>
  <c r="F56" s="1"/>
  <c r="C57"/>
  <c r="L57" s="1"/>
  <c r="C58"/>
  <c r="G58" s="1"/>
  <c r="C59"/>
  <c r="I59" s="1"/>
  <c r="C60"/>
  <c r="C61"/>
  <c r="H61" s="1"/>
  <c r="C62"/>
  <c r="C63"/>
  <c r="G63" s="1"/>
  <c r="C64"/>
  <c r="C65"/>
  <c r="L65" s="1"/>
  <c r="C66"/>
  <c r="M66" s="1"/>
  <c r="C67"/>
  <c r="E67" s="1"/>
  <c r="C68"/>
  <c r="G68" s="1"/>
  <c r="C69"/>
  <c r="P69" s="1"/>
  <c r="C70"/>
  <c r="N70" s="1"/>
  <c r="C71"/>
  <c r="H71" s="1"/>
  <c r="C72"/>
  <c r="C73"/>
  <c r="C74"/>
  <c r="C75"/>
  <c r="G75" s="1"/>
  <c r="C76"/>
  <c r="C77"/>
  <c r="I77" s="1"/>
  <c r="C78"/>
  <c r="C79"/>
  <c r="N79" s="1"/>
  <c r="C80"/>
  <c r="G80" s="1"/>
  <c r="C81"/>
  <c r="C82"/>
  <c r="H82" s="1"/>
  <c r="C83"/>
  <c r="G83" s="1"/>
  <c r="C84"/>
  <c r="K84" s="1"/>
  <c r="C85"/>
  <c r="G85" s="1"/>
  <c r="C86"/>
  <c r="P86" s="1"/>
  <c r="C87"/>
  <c r="F87" s="1"/>
  <c r="C88"/>
  <c r="M88" s="1"/>
  <c r="C89"/>
  <c r="C90"/>
  <c r="C91"/>
  <c r="N91" s="1"/>
  <c r="C92"/>
  <c r="C93"/>
  <c r="I93" s="1"/>
  <c r="C94"/>
  <c r="E94" s="1"/>
  <c r="C95"/>
  <c r="E95" s="1"/>
  <c r="C96"/>
  <c r="M96" s="1"/>
  <c r="C97"/>
  <c r="G97" s="1"/>
  <c r="C98"/>
  <c r="G98" s="1"/>
  <c r="C99"/>
  <c r="N99" s="1"/>
  <c r="C100"/>
  <c r="C101"/>
  <c r="I101" s="1"/>
  <c r="C102"/>
  <c r="M102" s="1"/>
  <c r="C103"/>
  <c r="I103" s="1"/>
  <c r="C104"/>
  <c r="M104" s="1"/>
  <c r="C105"/>
  <c r="N105" s="1"/>
  <c r="C106"/>
  <c r="C107"/>
  <c r="C108"/>
  <c r="E108" s="1"/>
  <c r="C109"/>
  <c r="C110"/>
  <c r="M110" s="1"/>
  <c r="C111"/>
  <c r="E111" s="1"/>
  <c r="C112"/>
  <c r="C113"/>
  <c r="J113" s="1"/>
  <c r="C114"/>
  <c r="K114" s="1"/>
  <c r="C115"/>
  <c r="J115" s="1"/>
  <c r="C116"/>
  <c r="I116" s="1"/>
  <c r="C117"/>
  <c r="C118"/>
  <c r="P118" s="1"/>
  <c r="C119"/>
  <c r="F119" s="1"/>
  <c r="C120"/>
  <c r="G120" s="1"/>
  <c r="C121"/>
  <c r="I121" s="1"/>
  <c r="C122"/>
  <c r="H122" s="1"/>
  <c r="C123"/>
  <c r="G123" s="1"/>
  <c r="C124"/>
  <c r="I124" s="1"/>
  <c r="C125"/>
  <c r="C126"/>
  <c r="H126" s="1"/>
  <c r="C127"/>
  <c r="C128"/>
  <c r="G128" s="1"/>
  <c r="C129"/>
  <c r="N129" s="1"/>
  <c r="C130"/>
  <c r="G130" s="1"/>
  <c r="C131"/>
  <c r="C132"/>
  <c r="H132" s="1"/>
  <c r="C133"/>
  <c r="G133" s="1"/>
  <c r="C134"/>
  <c r="C135"/>
  <c r="F135" s="1"/>
  <c r="C136"/>
  <c r="H136" s="1"/>
  <c r="C137"/>
  <c r="I137" s="1"/>
  <c r="C138"/>
  <c r="H138" s="1"/>
  <c r="C139"/>
  <c r="I139" s="1"/>
  <c r="C140"/>
  <c r="E140" s="1"/>
  <c r="C141"/>
  <c r="G141" s="1"/>
  <c r="C142"/>
  <c r="C143"/>
  <c r="E143" s="1"/>
  <c r="C144"/>
  <c r="C145"/>
  <c r="J145" s="1"/>
  <c r="C146"/>
  <c r="K146" s="1"/>
  <c r="C147"/>
  <c r="J147" s="1"/>
  <c r="C148"/>
  <c r="C149"/>
  <c r="C150"/>
  <c r="C151"/>
  <c r="F151" s="1"/>
  <c r="C152"/>
  <c r="D152" s="1"/>
  <c r="C153"/>
  <c r="F153" s="1"/>
  <c r="C154"/>
  <c r="C155"/>
  <c r="I155" s="1"/>
  <c r="C156"/>
  <c r="E156" s="1"/>
  <c r="C157"/>
  <c r="K157" s="1"/>
  <c r="C158"/>
  <c r="H158" s="1"/>
  <c r="C159"/>
  <c r="C160"/>
  <c r="I160" s="1"/>
  <c r="C161"/>
  <c r="K161" s="1"/>
  <c r="C162"/>
  <c r="H162" s="1"/>
  <c r="C163"/>
  <c r="C164"/>
  <c r="D164" s="1"/>
  <c r="C165"/>
  <c r="G165" s="1"/>
  <c r="C166"/>
  <c r="C167"/>
  <c r="E167" s="1"/>
  <c r="C168"/>
  <c r="G168" s="1"/>
  <c r="C169"/>
  <c r="C170"/>
  <c r="C171"/>
  <c r="O171" s="1"/>
  <c r="C172"/>
  <c r="H172" s="1"/>
  <c r="C173"/>
  <c r="C174"/>
  <c r="M174" s="1"/>
  <c r="C175"/>
  <c r="G175" s="1"/>
  <c r="C176"/>
  <c r="C177"/>
  <c r="C178"/>
  <c r="H178" s="1"/>
  <c r="C179"/>
  <c r="N179" s="1"/>
  <c r="C180"/>
  <c r="E180" s="1"/>
  <c r="C181"/>
  <c r="E181" s="1"/>
  <c r="C182"/>
  <c r="L182" s="1"/>
  <c r="C183"/>
  <c r="L183" s="1"/>
  <c r="C184"/>
  <c r="F184" s="1"/>
  <c r="C185"/>
  <c r="D185" s="1"/>
  <c r="C186"/>
  <c r="C187"/>
  <c r="C188"/>
  <c r="F188" s="1"/>
  <c r="C189"/>
  <c r="J189" s="1"/>
  <c r="C190"/>
  <c r="N190" s="1"/>
  <c r="C191"/>
  <c r="E191" s="1"/>
  <c r="C192"/>
  <c r="H192" s="1"/>
  <c r="C193"/>
  <c r="O193" s="1"/>
  <c r="C194"/>
  <c r="J194" s="1"/>
  <c r="C195"/>
  <c r="C196"/>
  <c r="E196" s="1"/>
  <c r="C197"/>
  <c r="E197" s="1"/>
  <c r="C198"/>
  <c r="N198" s="1"/>
  <c r="C199"/>
  <c r="D199" s="1"/>
  <c r="C200"/>
  <c r="C201"/>
  <c r="D201" s="1"/>
  <c r="C202"/>
  <c r="F202" s="1"/>
  <c r="C203"/>
  <c r="E203" s="1"/>
  <c r="C204"/>
  <c r="F204" s="1"/>
  <c r="C205"/>
  <c r="D205" s="1"/>
  <c r="C206"/>
  <c r="C207"/>
  <c r="E207" s="1"/>
  <c r="C208"/>
  <c r="F208" s="1"/>
  <c r="C209"/>
  <c r="E209" s="1"/>
  <c r="C210"/>
  <c r="F210" s="1"/>
  <c r="C211"/>
  <c r="E211" s="1"/>
  <c r="C212"/>
  <c r="C213"/>
  <c r="K213" s="1"/>
  <c r="C214"/>
  <c r="F214" s="1"/>
  <c r="C215"/>
  <c r="N215" s="1"/>
  <c r="C216"/>
  <c r="F216" s="1"/>
  <c r="C217"/>
  <c r="D217" s="1"/>
  <c r="C218"/>
  <c r="F218" s="1"/>
  <c r="C219"/>
  <c r="E219" s="1"/>
  <c r="C220"/>
  <c r="F220" s="1"/>
  <c r="C221"/>
  <c r="D221" s="1"/>
  <c r="C222"/>
  <c r="C223"/>
  <c r="D223" s="1"/>
  <c r="C224"/>
  <c r="C225"/>
  <c r="K225" s="1"/>
  <c r="C226"/>
  <c r="K226" s="1"/>
  <c r="C227"/>
  <c r="K227" s="1"/>
  <c r="C228"/>
  <c r="K228" s="1"/>
  <c r="C229"/>
  <c r="G229" s="1"/>
  <c r="C230"/>
  <c r="C231"/>
  <c r="E231" s="1"/>
  <c r="C232"/>
  <c r="L232" s="1"/>
  <c r="C233"/>
  <c r="H233" s="1"/>
  <c r="C234"/>
  <c r="K234" s="1"/>
  <c r="C235"/>
  <c r="G235" s="1"/>
  <c r="C236"/>
  <c r="G236" s="1"/>
  <c r="C237"/>
  <c r="H237" s="1"/>
  <c r="C238"/>
  <c r="C239"/>
  <c r="C240"/>
  <c r="O240" s="1"/>
  <c r="C241"/>
  <c r="K241" s="1"/>
  <c r="C242"/>
  <c r="K242" s="1"/>
  <c r="C243"/>
  <c r="C244"/>
  <c r="C245"/>
  <c r="C246"/>
  <c r="C247"/>
  <c r="D247" s="1"/>
  <c r="C248"/>
  <c r="L248" s="1"/>
  <c r="C249"/>
  <c r="E249" s="1"/>
  <c r="C250"/>
  <c r="K250" s="1"/>
  <c r="C251"/>
  <c r="J251" s="1"/>
  <c r="C252"/>
  <c r="H252" s="1"/>
  <c r="C253"/>
  <c r="L253" s="1"/>
  <c r="C254"/>
  <c r="K254" s="1"/>
  <c r="C255"/>
  <c r="E255" s="1"/>
  <c r="C256"/>
  <c r="O256" s="1"/>
  <c r="C257"/>
  <c r="J257" s="1"/>
  <c r="C258"/>
  <c r="C259"/>
  <c r="N259" s="1"/>
  <c r="C260"/>
  <c r="C261"/>
  <c r="C262"/>
  <c r="K262" s="1"/>
  <c r="C263"/>
  <c r="I263" s="1"/>
  <c r="C264"/>
  <c r="H264" s="1"/>
  <c r="C265"/>
  <c r="N265" s="1"/>
  <c r="C266"/>
  <c r="M266" s="1"/>
  <c r="C267"/>
  <c r="N267" s="1"/>
  <c r="C268"/>
  <c r="M268" s="1"/>
  <c r="C269"/>
  <c r="J269" s="1"/>
  <c r="C270"/>
  <c r="H270" s="1"/>
  <c r="C271"/>
  <c r="C272"/>
  <c r="M272" s="1"/>
  <c r="C273"/>
  <c r="F273" s="1"/>
  <c r="C274"/>
  <c r="C275"/>
  <c r="N275" s="1"/>
  <c r="C276"/>
  <c r="C277"/>
  <c r="N277" s="1"/>
  <c r="C278"/>
  <c r="H278" s="1"/>
  <c r="C279"/>
  <c r="N279" s="1"/>
  <c r="C280"/>
  <c r="M280" s="1"/>
  <c r="C281"/>
  <c r="N281" s="1"/>
  <c r="C282"/>
  <c r="M282" s="1"/>
  <c r="C283"/>
  <c r="N283" s="1"/>
  <c r="C284"/>
  <c r="M284" s="1"/>
  <c r="C285"/>
  <c r="G285" s="1"/>
  <c r="C286"/>
  <c r="H286" s="1"/>
  <c r="C287"/>
  <c r="C288"/>
  <c r="M288" s="1"/>
  <c r="C289"/>
  <c r="F289" s="1"/>
  <c r="C290"/>
  <c r="K290" s="1"/>
  <c r="C291"/>
  <c r="G291" s="1"/>
  <c r="C292"/>
  <c r="J292" s="1"/>
  <c r="C293"/>
  <c r="K293" s="1"/>
  <c r="C294"/>
  <c r="O294" s="1"/>
  <c r="C295"/>
  <c r="I295" s="1"/>
  <c r="C296"/>
  <c r="C297"/>
  <c r="K297" s="1"/>
  <c r="C298"/>
  <c r="C299"/>
  <c r="C300"/>
  <c r="G300" s="1"/>
  <c r="C301"/>
  <c r="I301" s="1"/>
  <c r="C302"/>
  <c r="K302" s="1"/>
  <c r="C303"/>
  <c r="N303" s="1"/>
  <c r="C304"/>
  <c r="L304" s="1"/>
  <c r="C305"/>
  <c r="K305" s="1"/>
  <c r="C306"/>
  <c r="C307"/>
  <c r="N307" s="1"/>
  <c r="C308"/>
  <c r="C309"/>
  <c r="C310"/>
  <c r="C311"/>
  <c r="I311" s="1"/>
  <c r="C312"/>
  <c r="G312" s="1"/>
  <c r="C313"/>
  <c r="F313" s="1"/>
  <c r="C314"/>
  <c r="K314" s="1"/>
  <c r="C315"/>
  <c r="N315" s="1"/>
  <c r="C316"/>
  <c r="L316" s="1"/>
  <c r="C317"/>
  <c r="I317" s="1"/>
  <c r="C318"/>
  <c r="K318" s="1"/>
  <c r="C319"/>
  <c r="N319" s="1"/>
  <c r="C320"/>
  <c r="L320" s="1"/>
  <c r="C321"/>
  <c r="K321" s="1"/>
  <c r="C322"/>
  <c r="C323"/>
  <c r="C324"/>
  <c r="P324" s="1"/>
  <c r="C325"/>
  <c r="E325" s="1"/>
  <c r="C326"/>
  <c r="M326" s="1"/>
  <c r="C327"/>
  <c r="N327" s="1"/>
  <c r="C328"/>
  <c r="M328" s="1"/>
  <c r="C329"/>
  <c r="N329" s="1"/>
  <c r="C330"/>
  <c r="H330" s="1"/>
  <c r="C331"/>
  <c r="M331" s="1"/>
  <c r="C332"/>
  <c r="I332" s="1"/>
  <c r="C333"/>
  <c r="F333" s="1"/>
  <c r="C334"/>
  <c r="H334" s="1"/>
  <c r="C335"/>
  <c r="J335" s="1"/>
  <c r="C336"/>
  <c r="M336" s="1"/>
  <c r="C337"/>
  <c r="I337" s="1"/>
  <c r="C338"/>
  <c r="M338" s="1"/>
  <c r="C339"/>
  <c r="I339" s="1"/>
  <c r="C340"/>
  <c r="M340" s="1"/>
  <c r="C341"/>
  <c r="F341" s="1"/>
  <c r="C342"/>
  <c r="M342" s="1"/>
  <c r="C343"/>
  <c r="F343" s="1"/>
  <c r="C344"/>
  <c r="H344" s="1"/>
  <c r="C345"/>
  <c r="N345" s="1"/>
  <c r="C346"/>
  <c r="C347"/>
  <c r="G347" s="1"/>
  <c r="C348"/>
  <c r="I348" s="1"/>
  <c r="C349"/>
  <c r="F349" s="1"/>
  <c r="C350"/>
  <c r="M350" s="1"/>
  <c r="C351"/>
  <c r="J351" s="1"/>
  <c r="C352"/>
  <c r="M352" s="1"/>
  <c r="C353"/>
  <c r="I353" s="1"/>
  <c r="C354"/>
  <c r="M354" s="1"/>
  <c r="C355"/>
  <c r="I355" s="1"/>
  <c r="C356"/>
  <c r="I356" s="1"/>
  <c r="C357"/>
  <c r="E357" s="1"/>
  <c r="C358"/>
  <c r="C359"/>
  <c r="J359" s="1"/>
  <c r="C360"/>
  <c r="M360" s="1"/>
  <c r="C361"/>
  <c r="C362"/>
  <c r="H362" s="1"/>
  <c r="C363"/>
  <c r="M363" s="1"/>
  <c r="C364"/>
  <c r="I364" s="1"/>
  <c r="C365"/>
  <c r="F365" s="1"/>
  <c r="C366"/>
  <c r="D366" s="1"/>
  <c r="C367"/>
  <c r="G367" s="1"/>
  <c r="C368"/>
  <c r="L368" s="1"/>
  <c r="C369"/>
  <c r="I369" s="1"/>
  <c r="C370"/>
  <c r="P370" s="1"/>
  <c r="C371"/>
  <c r="I371" s="1"/>
  <c r="C372"/>
  <c r="P372" s="1"/>
  <c r="C373"/>
  <c r="G373" s="1"/>
  <c r="C374"/>
  <c r="I374" s="1"/>
  <c r="C375"/>
  <c r="N375" s="1"/>
  <c r="C376"/>
  <c r="C377"/>
  <c r="N377" s="1"/>
  <c r="C378"/>
  <c r="E378" s="1"/>
  <c r="C379"/>
  <c r="C380"/>
  <c r="G380" s="1"/>
  <c r="C381"/>
  <c r="N381" s="1"/>
  <c r="C382"/>
  <c r="C383"/>
  <c r="N383" s="1"/>
  <c r="C384"/>
  <c r="C385"/>
  <c r="J385" s="1"/>
  <c r="C386"/>
  <c r="E386" s="1"/>
  <c r="C387"/>
  <c r="C388"/>
  <c r="E388" s="1"/>
  <c r="C389"/>
  <c r="G389" s="1"/>
  <c r="C390"/>
  <c r="I390" s="1"/>
  <c r="C391"/>
  <c r="E391" s="1"/>
  <c r="C392"/>
  <c r="C393"/>
  <c r="E393" s="1"/>
  <c r="C394"/>
  <c r="D394" s="1"/>
  <c r="C395"/>
  <c r="M395" s="1"/>
  <c r="C396"/>
  <c r="I396" s="1"/>
  <c r="C397"/>
  <c r="E397" s="1"/>
  <c r="C398"/>
  <c r="I398" s="1"/>
  <c r="C399"/>
  <c r="G399" s="1"/>
  <c r="C400"/>
  <c r="L400" s="1"/>
  <c r="C401"/>
  <c r="O401" s="1"/>
  <c r="C402"/>
  <c r="L402" s="1"/>
  <c r="C403"/>
  <c r="M403" s="1"/>
  <c r="C404"/>
  <c r="G404" s="1"/>
  <c r="C405"/>
  <c r="E405" s="1"/>
  <c r="C406"/>
  <c r="C407"/>
  <c r="G407" s="1"/>
  <c r="C408"/>
  <c r="L408" s="1"/>
  <c r="C409"/>
  <c r="I409" s="1"/>
  <c r="C410"/>
  <c r="D410" s="1"/>
  <c r="C411"/>
  <c r="M411" s="1"/>
  <c r="C412"/>
  <c r="D412" s="1"/>
  <c r="C413"/>
  <c r="M413" s="1"/>
  <c r="C414"/>
  <c r="I414" s="1"/>
  <c r="C415"/>
  <c r="I415" s="1"/>
  <c r="C416"/>
  <c r="C417"/>
  <c r="O417" s="1"/>
  <c r="C418"/>
  <c r="L418" s="1"/>
  <c r="C419"/>
  <c r="M419" s="1"/>
  <c r="C420"/>
  <c r="G420" s="1"/>
  <c r="C421"/>
  <c r="E421" s="1"/>
  <c r="C422"/>
  <c r="C423"/>
  <c r="G423" s="1"/>
  <c r="C424"/>
  <c r="L424" s="1"/>
  <c r="C425"/>
  <c r="I425" s="1"/>
  <c r="C426"/>
  <c r="E426" s="1"/>
  <c r="C427"/>
  <c r="M427" s="1"/>
  <c r="C428"/>
  <c r="K428" s="1"/>
  <c r="C429"/>
  <c r="M429" s="1"/>
  <c r="C430"/>
  <c r="I430" s="1"/>
  <c r="C431"/>
  <c r="O431" s="1"/>
  <c r="C432"/>
  <c r="C433"/>
  <c r="J433" s="1"/>
  <c r="C434"/>
  <c r="F434" s="1"/>
  <c r="C435"/>
  <c r="O435" s="1"/>
  <c r="C436"/>
  <c r="L436" s="1"/>
  <c r="C437"/>
  <c r="I437" s="1"/>
  <c r="C438"/>
  <c r="G438" s="1"/>
  <c r="C439"/>
  <c r="G439" s="1"/>
  <c r="C440"/>
  <c r="E440" s="1"/>
  <c r="C441"/>
  <c r="G441" s="1"/>
  <c r="C442"/>
  <c r="H442" s="1"/>
  <c r="C443"/>
  <c r="F443" s="1"/>
  <c r="C444"/>
  <c r="M444" s="1"/>
  <c r="C445"/>
  <c r="G445" s="1"/>
  <c r="C446"/>
  <c r="K446" s="1"/>
  <c r="C447"/>
  <c r="E447" s="1"/>
  <c r="C448"/>
  <c r="C449"/>
  <c r="K449" s="1"/>
  <c r="C450"/>
  <c r="G450" s="1"/>
  <c r="C451"/>
  <c r="O451" s="1"/>
  <c r="C452"/>
  <c r="L452" s="1"/>
  <c r="C453"/>
  <c r="I453" s="1"/>
  <c r="C454"/>
  <c r="G454" s="1"/>
  <c r="C455"/>
  <c r="C456"/>
  <c r="I456" s="1"/>
  <c r="C457"/>
  <c r="N457" s="1"/>
  <c r="C458"/>
  <c r="H458" s="1"/>
  <c r="C459"/>
  <c r="J459" s="1"/>
  <c r="C460"/>
  <c r="H460" s="1"/>
  <c r="C461"/>
  <c r="G461" s="1"/>
  <c r="C462"/>
  <c r="C463"/>
  <c r="E463" s="1"/>
  <c r="C464"/>
  <c r="O464" s="1"/>
  <c r="C465"/>
  <c r="K465" s="1"/>
  <c r="C466"/>
  <c r="C467"/>
  <c r="O467" s="1"/>
  <c r="C468"/>
  <c r="C469"/>
  <c r="I469" s="1"/>
  <c r="C470"/>
  <c r="G470" s="1"/>
  <c r="C471"/>
  <c r="N471" s="1"/>
  <c r="C472"/>
  <c r="C473"/>
  <c r="C474"/>
  <c r="H474" s="1"/>
  <c r="C475"/>
  <c r="C476"/>
  <c r="M476" s="1"/>
  <c r="C477"/>
  <c r="G477" s="1"/>
  <c r="C478"/>
  <c r="M478" s="1"/>
  <c r="C479"/>
  <c r="E479" s="1"/>
  <c r="C480"/>
  <c r="O480" s="1"/>
  <c r="C481"/>
  <c r="K481" s="1"/>
  <c r="C482"/>
  <c r="C483"/>
  <c r="O483" s="1"/>
  <c r="C484"/>
  <c r="C485"/>
  <c r="I485" s="1"/>
  <c r="C486"/>
  <c r="G486" s="1"/>
  <c r="C487"/>
  <c r="N487" s="1"/>
  <c r="C488"/>
  <c r="I488" s="1"/>
  <c r="C489"/>
  <c r="G489" s="1"/>
  <c r="C490"/>
  <c r="C491"/>
  <c r="C492"/>
  <c r="G492" s="1"/>
  <c r="C493"/>
  <c r="G493" s="1"/>
  <c r="C494"/>
  <c r="M494" s="1"/>
  <c r="C495"/>
  <c r="K495" s="1"/>
  <c r="C496"/>
  <c r="O496" s="1"/>
  <c r="C497"/>
  <c r="K497" s="1"/>
  <c r="C498"/>
  <c r="C499"/>
  <c r="I499" s="1"/>
  <c r="C500"/>
  <c r="M500" s="1"/>
  <c r="C501"/>
  <c r="I501" s="1"/>
  <c r="C502"/>
  <c r="G502" s="1"/>
  <c r="C503"/>
  <c r="M503" s="1"/>
  <c r="C504"/>
  <c r="M504" s="1"/>
  <c r="C505"/>
  <c r="G505" s="1"/>
  <c r="C506"/>
  <c r="C507"/>
  <c r="F507" s="1"/>
  <c r="C508"/>
  <c r="P508" s="1"/>
  <c r="C509"/>
  <c r="G509" s="1"/>
  <c r="C510"/>
  <c r="M510" s="1"/>
  <c r="C511"/>
  <c r="G511" s="1"/>
  <c r="C512"/>
  <c r="O512" s="1"/>
  <c r="C513"/>
  <c r="K513" s="1"/>
  <c r="C514"/>
  <c r="H514" s="1"/>
  <c r="C515"/>
  <c r="O515" s="1"/>
  <c r="C516"/>
  <c r="L516" s="1"/>
  <c r="C517"/>
  <c r="C518"/>
  <c r="P518" s="1"/>
  <c r="C519"/>
  <c r="G519" s="1"/>
  <c r="C520"/>
  <c r="E520" s="1"/>
  <c r="C521"/>
  <c r="C522"/>
  <c r="C523"/>
  <c r="F523" s="1"/>
  <c r="C524"/>
  <c r="P524" s="1"/>
  <c r="C525"/>
  <c r="C526"/>
  <c r="M526" s="1"/>
  <c r="C527"/>
  <c r="I527" s="1"/>
  <c r="C528"/>
  <c r="I528" s="1"/>
  <c r="C529"/>
  <c r="K529" s="1"/>
  <c r="C530"/>
  <c r="G530" s="1"/>
  <c r="C531"/>
  <c r="N531" s="1"/>
  <c r="C532"/>
  <c r="K532" s="1"/>
  <c r="C533"/>
  <c r="I533" s="1"/>
  <c r="C534"/>
  <c r="M534" s="1"/>
  <c r="C535"/>
  <c r="F535" s="1"/>
  <c r="C536"/>
  <c r="L536" s="1"/>
  <c r="C537"/>
  <c r="F537" s="1"/>
  <c r="C538"/>
  <c r="H538" s="1"/>
  <c r="C539"/>
  <c r="N539" s="1"/>
  <c r="C540"/>
  <c r="I540" s="1"/>
  <c r="C541"/>
  <c r="C542"/>
  <c r="M542" s="1"/>
  <c r="C543"/>
  <c r="J543" s="1"/>
  <c r="C544"/>
  <c r="C545"/>
  <c r="N545" s="1"/>
  <c r="C546"/>
  <c r="G546" s="1"/>
  <c r="C547"/>
  <c r="C548"/>
  <c r="G548" s="1"/>
  <c r="C549"/>
  <c r="C550"/>
  <c r="M550" s="1"/>
  <c r="C551"/>
  <c r="K551" s="1"/>
  <c r="C552"/>
  <c r="G552" s="1"/>
  <c r="C553"/>
  <c r="F553" s="1"/>
  <c r="C554"/>
  <c r="H554" s="1"/>
  <c r="C555"/>
  <c r="C556"/>
  <c r="C557"/>
  <c r="C558"/>
  <c r="H558" s="1"/>
  <c r="C559"/>
  <c r="F559" s="1"/>
  <c r="C560"/>
  <c r="C561"/>
  <c r="N561" s="1"/>
  <c r="C562"/>
  <c r="C563"/>
  <c r="O563" s="1"/>
  <c r="C564"/>
  <c r="P564" s="1"/>
  <c r="C565"/>
  <c r="I565" s="1"/>
  <c r="C566"/>
  <c r="P566" s="1"/>
  <c r="C567"/>
  <c r="I567" s="1"/>
  <c r="C568"/>
  <c r="L568" s="1"/>
  <c r="C569"/>
  <c r="C570"/>
  <c r="H570" s="1"/>
  <c r="C571"/>
  <c r="J571" s="1"/>
  <c r="C572"/>
  <c r="H572" s="1"/>
  <c r="C573"/>
  <c r="C574"/>
  <c r="M574" s="1"/>
  <c r="C575"/>
  <c r="G575" s="1"/>
  <c r="C576"/>
  <c r="M576" s="1"/>
  <c r="C577"/>
  <c r="C578"/>
  <c r="C579"/>
  <c r="F579" s="1"/>
  <c r="C580"/>
  <c r="D580" s="1"/>
  <c r="C581"/>
  <c r="C582"/>
  <c r="G582" s="1"/>
  <c r="C583"/>
  <c r="N583" s="1"/>
  <c r="C584"/>
  <c r="E584" s="1"/>
  <c r="C585"/>
  <c r="G585" s="1"/>
  <c r="C586"/>
  <c r="G586" s="1"/>
  <c r="C587"/>
  <c r="F587" s="1"/>
  <c r="C588"/>
  <c r="G588" s="1"/>
  <c r="C589"/>
  <c r="G589" s="1"/>
  <c r="C590"/>
  <c r="G590" s="1"/>
  <c r="C591"/>
  <c r="G591" s="1"/>
  <c r="C592"/>
  <c r="E592" s="1"/>
  <c r="C593"/>
  <c r="G593" s="1"/>
  <c r="C594"/>
  <c r="C595"/>
  <c r="C596"/>
  <c r="C597"/>
  <c r="G597" s="1"/>
  <c r="C598"/>
  <c r="G598" s="1"/>
  <c r="C599"/>
  <c r="N599" s="1"/>
  <c r="C600"/>
  <c r="E600" s="1"/>
  <c r="C601"/>
  <c r="G601" s="1"/>
  <c r="C602"/>
  <c r="G602" s="1"/>
  <c r="C603"/>
  <c r="F603" s="1"/>
  <c r="C604"/>
  <c r="G604" s="1"/>
  <c r="C605"/>
  <c r="C606"/>
  <c r="G606" s="1"/>
  <c r="C607"/>
  <c r="G607" s="1"/>
  <c r="C608"/>
  <c r="E608" s="1"/>
  <c r="C609"/>
  <c r="C610"/>
  <c r="G610" s="1"/>
  <c r="C611"/>
  <c r="N611" s="1"/>
  <c r="C612"/>
  <c r="M612" s="1"/>
  <c r="C613"/>
  <c r="G613" s="1"/>
  <c r="C614"/>
  <c r="G614" s="1"/>
  <c r="C615"/>
  <c r="E615" s="1"/>
  <c r="C616"/>
  <c r="E616" s="1"/>
  <c r="C617"/>
  <c r="G617" s="1"/>
  <c r="C618"/>
  <c r="C619"/>
  <c r="F619" s="1"/>
  <c r="C620"/>
  <c r="G620" s="1"/>
  <c r="C621"/>
  <c r="C622"/>
  <c r="C623"/>
  <c r="G623" s="1"/>
  <c r="C624"/>
  <c r="G624" s="1"/>
  <c r="C625"/>
  <c r="I625" s="1"/>
  <c r="C626"/>
  <c r="G626" s="1"/>
  <c r="C627"/>
  <c r="F627" s="1"/>
  <c r="C628"/>
  <c r="D628" s="1"/>
  <c r="C629"/>
  <c r="G629" s="1"/>
  <c r="C630"/>
  <c r="G630" s="1"/>
  <c r="C631"/>
  <c r="E631" s="1"/>
  <c r="C632"/>
  <c r="E632" s="1"/>
  <c r="C633"/>
  <c r="G633" s="1"/>
  <c r="C634"/>
  <c r="G634" s="1"/>
  <c r="C635"/>
  <c r="F635" s="1"/>
  <c r="C636"/>
  <c r="G636" s="1"/>
  <c r="C637"/>
  <c r="I637" s="1"/>
  <c r="C638"/>
  <c r="C639"/>
  <c r="G639" s="1"/>
  <c r="C640"/>
  <c r="C641"/>
  <c r="C642"/>
  <c r="H642" s="1"/>
  <c r="C643"/>
  <c r="C644"/>
  <c r="P644" s="1"/>
  <c r="C645"/>
  <c r="C646"/>
  <c r="G646" s="1"/>
  <c r="C647"/>
  <c r="N647" s="1"/>
  <c r="C648"/>
  <c r="E648" s="1"/>
  <c r="C649"/>
  <c r="G649" s="1"/>
  <c r="C650"/>
  <c r="G650" s="1"/>
  <c r="C651"/>
  <c r="F651" s="1"/>
  <c r="C652"/>
  <c r="G652" s="1"/>
  <c r="C653"/>
  <c r="G653" s="1"/>
  <c r="C654"/>
  <c r="G654" s="1"/>
  <c r="C655"/>
  <c r="G655" s="1"/>
  <c r="C656"/>
  <c r="E656" s="1"/>
  <c r="C657"/>
  <c r="E657" s="1"/>
  <c r="C658"/>
  <c r="M658" s="1"/>
  <c r="C659"/>
  <c r="E659" s="1"/>
  <c r="C660"/>
  <c r="H660" s="1"/>
  <c r="C661"/>
  <c r="C662"/>
  <c r="F662" s="1"/>
  <c r="C663"/>
  <c r="N663" s="1"/>
  <c r="C664"/>
  <c r="H664" s="1"/>
  <c r="C665"/>
  <c r="K665" s="1"/>
  <c r="C666"/>
  <c r="K666" s="1"/>
  <c r="C667"/>
  <c r="E667" s="1"/>
  <c r="C668"/>
  <c r="H668" s="1"/>
  <c r="C669"/>
  <c r="O669" s="1"/>
  <c r="C670"/>
  <c r="F670" s="1"/>
  <c r="C671"/>
  <c r="P671" s="1"/>
  <c r="C672"/>
  <c r="N672" s="1"/>
  <c r="C673"/>
  <c r="D673" s="1"/>
  <c r="C674"/>
  <c r="K674" s="1"/>
  <c r="C675"/>
  <c r="E675" s="1"/>
  <c r="C676"/>
  <c r="P676" s="1"/>
  <c r="C677"/>
  <c r="N677" s="1"/>
  <c r="C678"/>
  <c r="F678" s="1"/>
  <c r="C679"/>
  <c r="K679" s="1"/>
  <c r="C680"/>
  <c r="M680" s="1"/>
  <c r="C681"/>
  <c r="L681" s="1"/>
  <c r="C682"/>
  <c r="E682" s="1"/>
  <c r="C683"/>
  <c r="L683" s="1"/>
  <c r="C684"/>
  <c r="H684" s="1"/>
  <c r="C685"/>
  <c r="D685" s="1"/>
  <c r="C686"/>
  <c r="H686" s="1"/>
  <c r="C687"/>
  <c r="H687" s="1"/>
  <c r="C688"/>
  <c r="K688" s="1"/>
  <c r="C689"/>
  <c r="L689" s="1"/>
  <c r="C690"/>
  <c r="N690" s="1"/>
  <c r="C691"/>
  <c r="H691" s="1"/>
  <c r="C692"/>
  <c r="F692" s="1"/>
  <c r="C693"/>
  <c r="F693" s="1"/>
  <c r="C694"/>
  <c r="E694" s="1"/>
  <c r="C695"/>
  <c r="F695" s="1"/>
  <c r="C696"/>
  <c r="D696" s="1"/>
  <c r="C697"/>
  <c r="F697" s="1"/>
  <c r="C698"/>
  <c r="E698" s="1"/>
  <c r="C699"/>
  <c r="G699" s="1"/>
  <c r="C700"/>
  <c r="E700" s="1"/>
  <c r="C701"/>
  <c r="D701" s="1"/>
  <c r="C702"/>
  <c r="D702" s="1"/>
  <c r="C703"/>
  <c r="H703" s="1"/>
  <c r="C704"/>
  <c r="F704" s="1"/>
  <c r="C705"/>
  <c r="D705" s="1"/>
  <c r="C706"/>
  <c r="D706" s="1"/>
  <c r="C707"/>
  <c r="H707" s="1"/>
  <c r="C708"/>
  <c r="D708" s="1"/>
  <c r="C709"/>
  <c r="H709" s="1"/>
  <c r="C710"/>
  <c r="F710" s="1"/>
  <c r="C711"/>
  <c r="H711" s="1"/>
  <c r="C712"/>
  <c r="F712" s="1"/>
  <c r="C713"/>
  <c r="G713" s="1"/>
  <c r="C714"/>
  <c r="D714" s="1"/>
  <c r="C715"/>
  <c r="H715" s="1"/>
  <c r="C716"/>
  <c r="D716" s="1"/>
  <c r="C717"/>
  <c r="O717" s="1"/>
  <c r="C718"/>
  <c r="D718" s="1"/>
  <c r="C719"/>
  <c r="H719" s="1"/>
  <c r="C720"/>
  <c r="D720" s="1"/>
  <c r="C721"/>
  <c r="G721" s="1"/>
  <c r="C722"/>
  <c r="D722" s="1"/>
  <c r="C723"/>
  <c r="H723" s="1"/>
  <c r="C724"/>
  <c r="D724" s="1"/>
  <c r="C725"/>
  <c r="O725" s="1"/>
  <c r="C726"/>
  <c r="D726" s="1"/>
  <c r="C727"/>
  <c r="H727" s="1"/>
  <c r="C728"/>
  <c r="D728" s="1"/>
  <c r="C729"/>
  <c r="E729" s="1"/>
  <c r="C730"/>
  <c r="F730" s="1"/>
  <c r="C731"/>
  <c r="G731" s="1"/>
  <c r="C732"/>
  <c r="I732" s="1"/>
  <c r="C733"/>
  <c r="G733" s="1"/>
  <c r="C734"/>
  <c r="G734" s="1"/>
  <c r="C735"/>
  <c r="E735" s="1"/>
  <c r="C736"/>
  <c r="G736" s="1"/>
  <c r="C737"/>
  <c r="E737" s="1"/>
  <c r="C738"/>
  <c r="F738" s="1"/>
  <c r="C739"/>
  <c r="G739" s="1"/>
  <c r="C740"/>
  <c r="I740" s="1"/>
  <c r="C741"/>
  <c r="G741" s="1"/>
  <c r="C742"/>
  <c r="G742" s="1"/>
  <c r="C743"/>
  <c r="E743" s="1"/>
  <c r="C744"/>
  <c r="G744" s="1"/>
  <c r="C745"/>
  <c r="E745" s="1"/>
  <c r="C746"/>
  <c r="F746" s="1"/>
  <c r="C747"/>
  <c r="G747" s="1"/>
  <c r="C748"/>
  <c r="I748" s="1"/>
  <c r="C749"/>
  <c r="G749" s="1"/>
  <c r="C750"/>
  <c r="G750" s="1"/>
  <c r="C751"/>
  <c r="E751" s="1"/>
  <c r="C752"/>
  <c r="G752" s="1"/>
  <c r="C753"/>
  <c r="E753" s="1"/>
  <c r="C754"/>
  <c r="F754" s="1"/>
  <c r="C755"/>
  <c r="G755" s="1"/>
  <c r="C756"/>
  <c r="I756" s="1"/>
  <c r="C757"/>
  <c r="G757" s="1"/>
  <c r="C758"/>
  <c r="F758" s="1"/>
  <c r="C759"/>
  <c r="E759" s="1"/>
  <c r="C760"/>
  <c r="G760" s="1"/>
  <c r="C761"/>
  <c r="K761" s="1"/>
  <c r="C762"/>
  <c r="F762" s="1"/>
  <c r="C763"/>
  <c r="D763" s="1"/>
  <c r="C764"/>
  <c r="K764" s="1"/>
  <c r="C765"/>
  <c r="G765" s="1"/>
  <c r="C766"/>
  <c r="E766" s="1"/>
  <c r="C767"/>
  <c r="E767" s="1"/>
  <c r="C768"/>
  <c r="G768" s="1"/>
  <c r="C769"/>
  <c r="E769" s="1"/>
  <c r="C770"/>
  <c r="F770" s="1"/>
  <c r="C771"/>
  <c r="G771" s="1"/>
  <c r="C772"/>
  <c r="I772" s="1"/>
  <c r="C773"/>
  <c r="G773" s="1"/>
  <c r="C774"/>
  <c r="F774" s="1"/>
  <c r="C775"/>
  <c r="E775" s="1"/>
  <c r="C776"/>
  <c r="G776" s="1"/>
  <c r="C777"/>
  <c r="K777" s="1"/>
  <c r="C778"/>
  <c r="F778" s="1"/>
  <c r="C779"/>
  <c r="D779" s="1"/>
  <c r="C780"/>
  <c r="K780" s="1"/>
  <c r="C781"/>
  <c r="G781" s="1"/>
  <c r="C782"/>
  <c r="F782" s="1"/>
  <c r="C783"/>
  <c r="E783" s="1"/>
  <c r="C784"/>
  <c r="G784" s="1"/>
  <c r="C785"/>
  <c r="E785" s="1"/>
  <c r="C786"/>
  <c r="F786" s="1"/>
  <c r="C787"/>
  <c r="G787" s="1"/>
  <c r="C788"/>
  <c r="I788" s="1"/>
  <c r="C789"/>
  <c r="G789" s="1"/>
  <c r="C790"/>
  <c r="F790" s="1"/>
  <c r="C791"/>
  <c r="E791" s="1"/>
  <c r="C792"/>
  <c r="G792" s="1"/>
  <c r="C793"/>
  <c r="K793" s="1"/>
  <c r="C794"/>
  <c r="F794" s="1"/>
  <c r="C795"/>
  <c r="D795" s="1"/>
  <c r="C796"/>
  <c r="I796" s="1"/>
  <c r="C797"/>
  <c r="G797" s="1"/>
  <c r="C798"/>
  <c r="G798" s="1"/>
  <c r="C799"/>
  <c r="E799" s="1"/>
  <c r="C800"/>
  <c r="G800" s="1"/>
  <c r="C801"/>
  <c r="E801" s="1"/>
  <c r="C802"/>
  <c r="F802" s="1"/>
  <c r="C803"/>
  <c r="G803" s="1"/>
  <c r="C804"/>
  <c r="I804" s="1"/>
  <c r="C5"/>
  <c r="F5" s="1"/>
  <c r="C9" i="66"/>
  <c r="R5" i="6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1052"/>
  <c r="R1053"/>
  <c r="R1054"/>
  <c r="R1055"/>
  <c r="R1056"/>
  <c r="R1057"/>
  <c r="R1058"/>
  <c r="R1059"/>
  <c r="R1060"/>
  <c r="R1061"/>
  <c r="R1062"/>
  <c r="R1063"/>
  <c r="R1064"/>
  <c r="R1065"/>
  <c r="R1066"/>
  <c r="R1067"/>
  <c r="R1068"/>
  <c r="R1069"/>
  <c r="R1070"/>
  <c r="R1071"/>
  <c r="R1072"/>
  <c r="R1073"/>
  <c r="R1074"/>
  <c r="R1075"/>
  <c r="R1076"/>
  <c r="R1077"/>
  <c r="R1078"/>
  <c r="R1079"/>
  <c r="R1080"/>
  <c r="R1081"/>
  <c r="R1082"/>
  <c r="R1083"/>
  <c r="R1084"/>
  <c r="R1085"/>
  <c r="R1086"/>
  <c r="R1087"/>
  <c r="R1088"/>
  <c r="R1089"/>
  <c r="R1090"/>
  <c r="R1091"/>
  <c r="R1092"/>
  <c r="R1093"/>
  <c r="R1094"/>
  <c r="R1095"/>
  <c r="R1096"/>
  <c r="R1097"/>
  <c r="R1098"/>
  <c r="R1099"/>
  <c r="R1100"/>
  <c r="R1101"/>
  <c r="R1102"/>
  <c r="R1103"/>
  <c r="R1104"/>
  <c r="R1105"/>
  <c r="R1106"/>
  <c r="R1107"/>
  <c r="R1108"/>
  <c r="R1109"/>
  <c r="R1110"/>
  <c r="R1111"/>
  <c r="R1112"/>
  <c r="R1113"/>
  <c r="R1114"/>
  <c r="R1115"/>
  <c r="R1116"/>
  <c r="R1117"/>
  <c r="R1118"/>
  <c r="R1119"/>
  <c r="R1120"/>
  <c r="R1121"/>
  <c r="R1122"/>
  <c r="R1123"/>
  <c r="R1124"/>
  <c r="R1125"/>
  <c r="R1126"/>
  <c r="R1127"/>
  <c r="R1128"/>
  <c r="R1129"/>
  <c r="R1130"/>
  <c r="R1131"/>
  <c r="R1132"/>
  <c r="R1133"/>
  <c r="R1134"/>
  <c r="R1135"/>
  <c r="R1136"/>
  <c r="R1137"/>
  <c r="R1138"/>
  <c r="R1139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4"/>
  <c r="U5"/>
  <c r="T4"/>
  <c r="U4"/>
  <c r="U6"/>
  <c r="U7"/>
  <c r="U8"/>
  <c r="U9"/>
  <c r="U10"/>
  <c r="U11"/>
  <c r="U12"/>
  <c r="U13"/>
  <c r="S5"/>
  <c r="S6"/>
  <c r="S7"/>
  <c r="S8"/>
  <c r="S9"/>
  <c r="S10"/>
  <c r="S11"/>
  <c r="S12"/>
  <c r="T5"/>
  <c r="T6"/>
  <c r="T7"/>
  <c r="T8"/>
  <c r="T9"/>
  <c r="T10"/>
  <c r="T11"/>
  <c r="T12"/>
  <c r="S13"/>
  <c r="T13"/>
  <c r="S14"/>
  <c r="T14"/>
  <c r="U14"/>
  <c r="S15"/>
  <c r="T15"/>
  <c r="U15"/>
  <c r="S16"/>
  <c r="T16"/>
  <c r="U16"/>
  <c r="S17"/>
  <c r="T17"/>
  <c r="U17"/>
  <c r="S18"/>
  <c r="T18"/>
  <c r="U18"/>
  <c r="S19"/>
  <c r="T19"/>
  <c r="U19"/>
  <c r="S20"/>
  <c r="T20"/>
  <c r="U20"/>
  <c r="S21"/>
  <c r="T21"/>
  <c r="U21"/>
  <c r="S22"/>
  <c r="T22"/>
  <c r="U22"/>
  <c r="S23"/>
  <c r="T23"/>
  <c r="U23"/>
  <c r="S24"/>
  <c r="T24"/>
  <c r="U24"/>
  <c r="S25"/>
  <c r="T25"/>
  <c r="U25"/>
  <c r="S26"/>
  <c r="T26"/>
  <c r="U26"/>
  <c r="S27"/>
  <c r="T27"/>
  <c r="U27"/>
  <c r="S28"/>
  <c r="T28"/>
  <c r="U28"/>
  <c r="S29"/>
  <c r="T29"/>
  <c r="U29"/>
  <c r="S30"/>
  <c r="T30"/>
  <c r="U30"/>
  <c r="S31"/>
  <c r="T31"/>
  <c r="U31"/>
  <c r="S32"/>
  <c r="T32"/>
  <c r="U32"/>
  <c r="S33"/>
  <c r="T33"/>
  <c r="U33"/>
  <c r="S34"/>
  <c r="T34"/>
  <c r="U34"/>
  <c r="S35"/>
  <c r="T35"/>
  <c r="U35"/>
  <c r="S36"/>
  <c r="T36"/>
  <c r="U36"/>
  <c r="S37"/>
  <c r="T37"/>
  <c r="U37"/>
  <c r="S38"/>
  <c r="T38"/>
  <c r="U38"/>
  <c r="S39"/>
  <c r="T39"/>
  <c r="U39"/>
  <c r="S40"/>
  <c r="T40"/>
  <c r="U40"/>
  <c r="S41"/>
  <c r="T41"/>
  <c r="U41"/>
  <c r="S42"/>
  <c r="T42"/>
  <c r="U42"/>
  <c r="S43"/>
  <c r="T43"/>
  <c r="U43"/>
  <c r="S44"/>
  <c r="T44"/>
  <c r="U44"/>
  <c r="S45"/>
  <c r="T45"/>
  <c r="U45"/>
  <c r="S46"/>
  <c r="T46"/>
  <c r="U46"/>
  <c r="S47"/>
  <c r="T47"/>
  <c r="U47"/>
  <c r="S48"/>
  <c r="T48"/>
  <c r="U48"/>
  <c r="S49"/>
  <c r="T49"/>
  <c r="U49"/>
  <c r="S50"/>
  <c r="T50"/>
  <c r="U50"/>
  <c r="S51"/>
  <c r="T51"/>
  <c r="U51"/>
  <c r="S52"/>
  <c r="T52"/>
  <c r="U52"/>
  <c r="S53"/>
  <c r="T53"/>
  <c r="U53"/>
  <c r="S54"/>
  <c r="T54"/>
  <c r="U54"/>
  <c r="S55"/>
  <c r="T55"/>
  <c r="U55"/>
  <c r="S56"/>
  <c r="T56"/>
  <c r="U56"/>
  <c r="S57"/>
  <c r="T57"/>
  <c r="U57"/>
  <c r="S58"/>
  <c r="T58"/>
  <c r="U58"/>
  <c r="S59"/>
  <c r="T59"/>
  <c r="U59"/>
  <c r="S60"/>
  <c r="T60"/>
  <c r="U60"/>
  <c r="S61"/>
  <c r="T61"/>
  <c r="U61"/>
  <c r="S62"/>
  <c r="T62"/>
  <c r="U62"/>
  <c r="S63"/>
  <c r="T63"/>
  <c r="U63"/>
  <c r="S64"/>
  <c r="T64"/>
  <c r="U64"/>
  <c r="S65"/>
  <c r="T65"/>
  <c r="U65"/>
  <c r="S66"/>
  <c r="T66"/>
  <c r="U66"/>
  <c r="S67"/>
  <c r="T67"/>
  <c r="U67"/>
  <c r="S68"/>
  <c r="T68"/>
  <c r="U68"/>
  <c r="S69"/>
  <c r="T69"/>
  <c r="U69"/>
  <c r="S70"/>
  <c r="T70"/>
  <c r="U70"/>
  <c r="S71"/>
  <c r="T71"/>
  <c r="U71"/>
  <c r="S72"/>
  <c r="T72"/>
  <c r="U72"/>
  <c r="S73"/>
  <c r="T73"/>
  <c r="U73"/>
  <c r="S74"/>
  <c r="T74"/>
  <c r="U74"/>
  <c r="S75"/>
  <c r="T75"/>
  <c r="U75"/>
  <c r="S76"/>
  <c r="T76"/>
  <c r="U76"/>
  <c r="S77"/>
  <c r="T77"/>
  <c r="U77"/>
  <c r="S78"/>
  <c r="T78"/>
  <c r="U78"/>
  <c r="S79"/>
  <c r="T79"/>
  <c r="U79"/>
  <c r="S80"/>
  <c r="T80"/>
  <c r="U80"/>
  <c r="S81"/>
  <c r="T81"/>
  <c r="U81"/>
  <c r="S82"/>
  <c r="T82"/>
  <c r="U82"/>
  <c r="S83"/>
  <c r="T83"/>
  <c r="U83"/>
  <c r="S84"/>
  <c r="T84"/>
  <c r="U84"/>
  <c r="S85"/>
  <c r="T85"/>
  <c r="U85"/>
  <c r="S86"/>
  <c r="T86"/>
  <c r="U86"/>
  <c r="S87"/>
  <c r="T87"/>
  <c r="U87"/>
  <c r="S88"/>
  <c r="T88"/>
  <c r="U88"/>
  <c r="S89"/>
  <c r="T89"/>
  <c r="U89"/>
  <c r="S90"/>
  <c r="T90"/>
  <c r="U90"/>
  <c r="S91"/>
  <c r="T91"/>
  <c r="U91"/>
  <c r="S92"/>
  <c r="T92"/>
  <c r="U92"/>
  <c r="S93"/>
  <c r="T93"/>
  <c r="U93"/>
  <c r="S94"/>
  <c r="T94"/>
  <c r="U94"/>
  <c r="S95"/>
  <c r="T95"/>
  <c r="U95"/>
  <c r="S96"/>
  <c r="T96"/>
  <c r="U96"/>
  <c r="S97"/>
  <c r="T97"/>
  <c r="U97"/>
  <c r="S98"/>
  <c r="T98"/>
  <c r="U98"/>
  <c r="S99"/>
  <c r="T99"/>
  <c r="U99"/>
  <c r="S100"/>
  <c r="T100"/>
  <c r="U100"/>
  <c r="S101"/>
  <c r="T101"/>
  <c r="U101"/>
  <c r="S102"/>
  <c r="T102"/>
  <c r="U102"/>
  <c r="S103"/>
  <c r="T103"/>
  <c r="U103"/>
  <c r="S104"/>
  <c r="T104"/>
  <c r="U104"/>
  <c r="S105"/>
  <c r="T105"/>
  <c r="U105"/>
  <c r="S106"/>
  <c r="T106"/>
  <c r="U106"/>
  <c r="S107"/>
  <c r="T107"/>
  <c r="U107"/>
  <c r="S108"/>
  <c r="T108"/>
  <c r="U108"/>
  <c r="S109"/>
  <c r="T109"/>
  <c r="U109"/>
  <c r="S110"/>
  <c r="T110"/>
  <c r="U110"/>
  <c r="S111"/>
  <c r="T111"/>
  <c r="U111"/>
  <c r="S112"/>
  <c r="T112"/>
  <c r="U112"/>
  <c r="S113"/>
  <c r="T113"/>
  <c r="U113"/>
  <c r="S114"/>
  <c r="T114"/>
  <c r="U114"/>
  <c r="S115"/>
  <c r="T115"/>
  <c r="U115"/>
  <c r="S116"/>
  <c r="T116"/>
  <c r="U116"/>
  <c r="S117"/>
  <c r="T117"/>
  <c r="U117"/>
  <c r="S118"/>
  <c r="T118"/>
  <c r="U118"/>
  <c r="S119"/>
  <c r="T119"/>
  <c r="U119"/>
  <c r="S120"/>
  <c r="T120"/>
  <c r="U120"/>
  <c r="S121"/>
  <c r="T121"/>
  <c r="U121"/>
  <c r="S122"/>
  <c r="T122"/>
  <c r="U122"/>
  <c r="S123"/>
  <c r="T123"/>
  <c r="U123"/>
  <c r="S124"/>
  <c r="T124"/>
  <c r="U124"/>
  <c r="S125"/>
  <c r="T125"/>
  <c r="U125"/>
  <c r="S126"/>
  <c r="T126"/>
  <c r="U126"/>
  <c r="S127"/>
  <c r="T127"/>
  <c r="U127"/>
  <c r="S128"/>
  <c r="T128"/>
  <c r="U128"/>
  <c r="S129"/>
  <c r="T129"/>
  <c r="U129"/>
  <c r="S130"/>
  <c r="T130"/>
  <c r="U130"/>
  <c r="S131"/>
  <c r="T131"/>
  <c r="U131"/>
  <c r="S132"/>
  <c r="T132"/>
  <c r="U132"/>
  <c r="S133"/>
  <c r="T133"/>
  <c r="U133"/>
  <c r="S134"/>
  <c r="T134"/>
  <c r="U134"/>
  <c r="S135"/>
  <c r="T135"/>
  <c r="U135"/>
  <c r="S136"/>
  <c r="T136"/>
  <c r="U136"/>
  <c r="S137"/>
  <c r="T137"/>
  <c r="U137"/>
  <c r="S138"/>
  <c r="T138"/>
  <c r="U138"/>
  <c r="S139"/>
  <c r="T139"/>
  <c r="U139"/>
  <c r="S140"/>
  <c r="T140"/>
  <c r="U140"/>
  <c r="S141"/>
  <c r="T141"/>
  <c r="U141"/>
  <c r="S142"/>
  <c r="T142"/>
  <c r="U142"/>
  <c r="S143"/>
  <c r="T143"/>
  <c r="U143"/>
  <c r="S144"/>
  <c r="T144"/>
  <c r="U144"/>
  <c r="S145"/>
  <c r="T145"/>
  <c r="U145"/>
  <c r="S146"/>
  <c r="T146"/>
  <c r="U146"/>
  <c r="S147"/>
  <c r="T147"/>
  <c r="U147"/>
  <c r="S148"/>
  <c r="T148"/>
  <c r="U148"/>
  <c r="S149"/>
  <c r="T149"/>
  <c r="U149"/>
  <c r="S150"/>
  <c r="T150"/>
  <c r="U150"/>
  <c r="S151"/>
  <c r="T151"/>
  <c r="U151"/>
  <c r="S152"/>
  <c r="T152"/>
  <c r="U152"/>
  <c r="S153"/>
  <c r="T153"/>
  <c r="U153"/>
  <c r="S154"/>
  <c r="T154"/>
  <c r="U154"/>
  <c r="S155"/>
  <c r="T155"/>
  <c r="U155"/>
  <c r="S156"/>
  <c r="T156"/>
  <c r="U156"/>
  <c r="S157"/>
  <c r="T157"/>
  <c r="U157"/>
  <c r="S158"/>
  <c r="T158"/>
  <c r="U158"/>
  <c r="S159"/>
  <c r="T159"/>
  <c r="U159"/>
  <c r="S160"/>
  <c r="T160"/>
  <c r="U160"/>
  <c r="S161"/>
  <c r="T161"/>
  <c r="U161"/>
  <c r="S162"/>
  <c r="T162"/>
  <c r="U162"/>
  <c r="S163"/>
  <c r="T163"/>
  <c r="U163"/>
  <c r="S164"/>
  <c r="T164"/>
  <c r="U164"/>
  <c r="S165"/>
  <c r="T165"/>
  <c r="U165"/>
  <c r="S166"/>
  <c r="T166"/>
  <c r="U166"/>
  <c r="S167"/>
  <c r="T167"/>
  <c r="U167"/>
  <c r="S168"/>
  <c r="T168"/>
  <c r="U168"/>
  <c r="S169"/>
  <c r="T169"/>
  <c r="U169"/>
  <c r="S170"/>
  <c r="T170"/>
  <c r="U170"/>
  <c r="S171"/>
  <c r="T171"/>
  <c r="U171"/>
  <c r="S172"/>
  <c r="T172"/>
  <c r="U172"/>
  <c r="S173"/>
  <c r="T173"/>
  <c r="U173"/>
  <c r="S174"/>
  <c r="T174"/>
  <c r="U174"/>
  <c r="S175"/>
  <c r="T175"/>
  <c r="U175"/>
  <c r="S176"/>
  <c r="T176"/>
  <c r="U176"/>
  <c r="S177"/>
  <c r="T177"/>
  <c r="U177"/>
  <c r="S178"/>
  <c r="T178"/>
  <c r="U178"/>
  <c r="S179"/>
  <c r="T179"/>
  <c r="U179"/>
  <c r="S180"/>
  <c r="T180"/>
  <c r="U180"/>
  <c r="S181"/>
  <c r="T181"/>
  <c r="U181"/>
  <c r="S182"/>
  <c r="T182"/>
  <c r="U182"/>
  <c r="S183"/>
  <c r="T183"/>
  <c r="U183"/>
  <c r="S184"/>
  <c r="T184"/>
  <c r="U184"/>
  <c r="S185"/>
  <c r="T185"/>
  <c r="U185"/>
  <c r="S186"/>
  <c r="T186"/>
  <c r="U186"/>
  <c r="S187"/>
  <c r="T187"/>
  <c r="U187"/>
  <c r="S188"/>
  <c r="T188"/>
  <c r="U188"/>
  <c r="S189"/>
  <c r="T189"/>
  <c r="U189"/>
  <c r="S190"/>
  <c r="T190"/>
  <c r="U190"/>
  <c r="S191"/>
  <c r="T191"/>
  <c r="U191"/>
  <c r="S192"/>
  <c r="T192"/>
  <c r="U192"/>
  <c r="S193"/>
  <c r="T193"/>
  <c r="U193"/>
  <c r="S194"/>
  <c r="T194"/>
  <c r="U194"/>
  <c r="S195"/>
  <c r="T195"/>
  <c r="U195"/>
  <c r="S196"/>
  <c r="T196"/>
  <c r="U196"/>
  <c r="S197"/>
  <c r="T197"/>
  <c r="U197"/>
  <c r="S198"/>
  <c r="T198"/>
  <c r="U198"/>
  <c r="S199"/>
  <c r="T199"/>
  <c r="U199"/>
  <c r="S200"/>
  <c r="T200"/>
  <c r="U200"/>
  <c r="S201"/>
  <c r="T201"/>
  <c r="U201"/>
  <c r="S202"/>
  <c r="T202"/>
  <c r="U202"/>
  <c r="S203"/>
  <c r="T203"/>
  <c r="U203"/>
  <c r="S204"/>
  <c r="T204"/>
  <c r="U204"/>
  <c r="S205"/>
  <c r="T205"/>
  <c r="U205"/>
  <c r="S206"/>
  <c r="T206"/>
  <c r="U206"/>
  <c r="S207"/>
  <c r="T207"/>
  <c r="U207"/>
  <c r="S208"/>
  <c r="T208"/>
  <c r="U208"/>
  <c r="S209"/>
  <c r="T209"/>
  <c r="U209"/>
  <c r="S210"/>
  <c r="T210"/>
  <c r="U210"/>
  <c r="S211"/>
  <c r="T211"/>
  <c r="U211"/>
  <c r="S212"/>
  <c r="T212"/>
  <c r="U212"/>
  <c r="S213"/>
  <c r="T213"/>
  <c r="U213"/>
  <c r="S214"/>
  <c r="T214"/>
  <c r="U214"/>
  <c r="S215"/>
  <c r="T215"/>
  <c r="U215"/>
  <c r="S216"/>
  <c r="T216"/>
  <c r="U216"/>
  <c r="S217"/>
  <c r="T217"/>
  <c r="U217"/>
  <c r="S218"/>
  <c r="T218"/>
  <c r="U218"/>
  <c r="S219"/>
  <c r="T219"/>
  <c r="U219"/>
  <c r="S220"/>
  <c r="T220"/>
  <c r="U220"/>
  <c r="S221"/>
  <c r="T221"/>
  <c r="U221"/>
  <c r="S222"/>
  <c r="T222"/>
  <c r="U222"/>
  <c r="S223"/>
  <c r="T223"/>
  <c r="U223"/>
  <c r="S224"/>
  <c r="T224"/>
  <c r="U224"/>
  <c r="S225"/>
  <c r="T225"/>
  <c r="U225"/>
  <c r="S226"/>
  <c r="T226"/>
  <c r="U226"/>
  <c r="S227"/>
  <c r="T227"/>
  <c r="U227"/>
  <c r="S228"/>
  <c r="T228"/>
  <c r="U228"/>
  <c r="S229"/>
  <c r="T229"/>
  <c r="U229"/>
  <c r="S230"/>
  <c r="T230"/>
  <c r="U230"/>
  <c r="S231"/>
  <c r="T231"/>
  <c r="U231"/>
  <c r="S232"/>
  <c r="T232"/>
  <c r="U232"/>
  <c r="S233"/>
  <c r="T233"/>
  <c r="U233"/>
  <c r="S234"/>
  <c r="T234"/>
  <c r="U234"/>
  <c r="S235"/>
  <c r="T235"/>
  <c r="U235"/>
  <c r="S236"/>
  <c r="T236"/>
  <c r="U236"/>
  <c r="S237"/>
  <c r="T237"/>
  <c r="U237"/>
  <c r="S238"/>
  <c r="T238"/>
  <c r="U238"/>
  <c r="S239"/>
  <c r="T239"/>
  <c r="U239"/>
  <c r="S240"/>
  <c r="T240"/>
  <c r="U240"/>
  <c r="S241"/>
  <c r="T241"/>
  <c r="U241"/>
  <c r="S242"/>
  <c r="T242"/>
  <c r="U242"/>
  <c r="S243"/>
  <c r="T243"/>
  <c r="U243"/>
  <c r="S244"/>
  <c r="T244"/>
  <c r="U244"/>
  <c r="S245"/>
  <c r="T245"/>
  <c r="U245"/>
  <c r="S246"/>
  <c r="T246"/>
  <c r="U246"/>
  <c r="S247"/>
  <c r="T247"/>
  <c r="U247"/>
  <c r="S248"/>
  <c r="T248"/>
  <c r="U248"/>
  <c r="S249"/>
  <c r="T249"/>
  <c r="U249"/>
  <c r="S250"/>
  <c r="T250"/>
  <c r="U250"/>
  <c r="S251"/>
  <c r="T251"/>
  <c r="U251"/>
  <c r="S252"/>
  <c r="T252"/>
  <c r="U252"/>
  <c r="S253"/>
  <c r="T253"/>
  <c r="U253"/>
  <c r="S254"/>
  <c r="T254"/>
  <c r="U254"/>
  <c r="S255"/>
  <c r="T255"/>
  <c r="U255"/>
  <c r="S256"/>
  <c r="T256"/>
  <c r="U256"/>
  <c r="S257"/>
  <c r="T257"/>
  <c r="U257"/>
  <c r="S258"/>
  <c r="T258"/>
  <c r="U258"/>
  <c r="S259"/>
  <c r="T259"/>
  <c r="U259"/>
  <c r="S260"/>
  <c r="T260"/>
  <c r="U260"/>
  <c r="S261"/>
  <c r="T261"/>
  <c r="U261"/>
  <c r="S262"/>
  <c r="T262"/>
  <c r="U262"/>
  <c r="S263"/>
  <c r="T263"/>
  <c r="U263"/>
  <c r="S264"/>
  <c r="T264"/>
  <c r="U264"/>
  <c r="S265"/>
  <c r="T265"/>
  <c r="U265"/>
  <c r="S266"/>
  <c r="T266"/>
  <c r="U266"/>
  <c r="S267"/>
  <c r="T267"/>
  <c r="U267"/>
  <c r="S268"/>
  <c r="T268"/>
  <c r="U268"/>
  <c r="S269"/>
  <c r="T269"/>
  <c r="U269"/>
  <c r="S270"/>
  <c r="T270"/>
  <c r="U270"/>
  <c r="S271"/>
  <c r="T271"/>
  <c r="U271"/>
  <c r="S272"/>
  <c r="T272"/>
  <c r="U272"/>
  <c r="S273"/>
  <c r="T273"/>
  <c r="U273"/>
  <c r="S274"/>
  <c r="T274"/>
  <c r="U274"/>
  <c r="S275"/>
  <c r="T275"/>
  <c r="U275"/>
  <c r="S276"/>
  <c r="T276"/>
  <c r="U276"/>
  <c r="S277"/>
  <c r="T277"/>
  <c r="U277"/>
  <c r="S278"/>
  <c r="T278"/>
  <c r="U278"/>
  <c r="S279"/>
  <c r="T279"/>
  <c r="U279"/>
  <c r="S280"/>
  <c r="T280"/>
  <c r="U280"/>
  <c r="S281"/>
  <c r="T281"/>
  <c r="U281"/>
  <c r="S282"/>
  <c r="T282"/>
  <c r="U282"/>
  <c r="S283"/>
  <c r="T283"/>
  <c r="U283"/>
  <c r="S284"/>
  <c r="T284"/>
  <c r="U284"/>
  <c r="S285"/>
  <c r="T285"/>
  <c r="U285"/>
  <c r="S286"/>
  <c r="T286"/>
  <c r="U286"/>
  <c r="S287"/>
  <c r="T287"/>
  <c r="U287"/>
  <c r="S288"/>
  <c r="T288"/>
  <c r="U288"/>
  <c r="S289"/>
  <c r="T289"/>
  <c r="U289"/>
  <c r="S290"/>
  <c r="T290"/>
  <c r="U290"/>
  <c r="S291"/>
  <c r="T291"/>
  <c r="U291"/>
  <c r="S292"/>
  <c r="T292"/>
  <c r="U292"/>
  <c r="S293"/>
  <c r="T293"/>
  <c r="U293"/>
  <c r="S294"/>
  <c r="T294"/>
  <c r="U294"/>
  <c r="S295"/>
  <c r="T295"/>
  <c r="U295"/>
  <c r="S296"/>
  <c r="T296"/>
  <c r="U296"/>
  <c r="S297"/>
  <c r="T297"/>
  <c r="U297"/>
  <c r="S298"/>
  <c r="T298"/>
  <c r="U298"/>
  <c r="S299"/>
  <c r="T299"/>
  <c r="U299"/>
  <c r="S300"/>
  <c r="T300"/>
  <c r="U300"/>
  <c r="S301"/>
  <c r="T301"/>
  <c r="U301"/>
  <c r="S302"/>
  <c r="T302"/>
  <c r="U302"/>
  <c r="S303"/>
  <c r="T303"/>
  <c r="U303"/>
  <c r="S304"/>
  <c r="T304"/>
  <c r="U304"/>
  <c r="S305"/>
  <c r="T305"/>
  <c r="U305"/>
  <c r="S306"/>
  <c r="T306"/>
  <c r="U306"/>
  <c r="S307"/>
  <c r="T307"/>
  <c r="U307"/>
  <c r="S308"/>
  <c r="T308"/>
  <c r="U308"/>
  <c r="S309"/>
  <c r="T309"/>
  <c r="U309"/>
  <c r="S310"/>
  <c r="T310"/>
  <c r="U310"/>
  <c r="S311"/>
  <c r="T311"/>
  <c r="U311"/>
  <c r="S312"/>
  <c r="T312"/>
  <c r="U312"/>
  <c r="S313"/>
  <c r="T313"/>
  <c r="U313"/>
  <c r="S314"/>
  <c r="T314"/>
  <c r="U314"/>
  <c r="S315"/>
  <c r="T315"/>
  <c r="U315"/>
  <c r="S316"/>
  <c r="T316"/>
  <c r="U316"/>
  <c r="S317"/>
  <c r="T317"/>
  <c r="U317"/>
  <c r="S318"/>
  <c r="T318"/>
  <c r="U318"/>
  <c r="S319"/>
  <c r="T319"/>
  <c r="U319"/>
  <c r="S320"/>
  <c r="T320"/>
  <c r="U320"/>
  <c r="S321"/>
  <c r="T321"/>
  <c r="U321"/>
  <c r="S322"/>
  <c r="T322"/>
  <c r="U322"/>
  <c r="S323"/>
  <c r="T323"/>
  <c r="U323"/>
  <c r="S324"/>
  <c r="T324"/>
  <c r="U324"/>
  <c r="S325"/>
  <c r="T325"/>
  <c r="U325"/>
  <c r="S326"/>
  <c r="T326"/>
  <c r="U326"/>
  <c r="S327"/>
  <c r="T327"/>
  <c r="U327"/>
  <c r="S328"/>
  <c r="T328"/>
  <c r="U328"/>
  <c r="S329"/>
  <c r="T329"/>
  <c r="U329"/>
  <c r="S330"/>
  <c r="T330"/>
  <c r="U330"/>
  <c r="S331"/>
  <c r="T331"/>
  <c r="U331"/>
  <c r="S332"/>
  <c r="T332"/>
  <c r="U332"/>
  <c r="S333"/>
  <c r="T333"/>
  <c r="U333"/>
  <c r="S334"/>
  <c r="T334"/>
  <c r="U334"/>
  <c r="S335"/>
  <c r="T335"/>
  <c r="U335"/>
  <c r="S336"/>
  <c r="T336"/>
  <c r="U336"/>
  <c r="S337"/>
  <c r="T337"/>
  <c r="U337"/>
  <c r="S338"/>
  <c r="T338"/>
  <c r="U338"/>
  <c r="S339"/>
  <c r="T339"/>
  <c r="U339"/>
  <c r="S340"/>
  <c r="T340"/>
  <c r="U340"/>
  <c r="S341"/>
  <c r="T341"/>
  <c r="U341"/>
  <c r="S342"/>
  <c r="T342"/>
  <c r="U342"/>
  <c r="S343"/>
  <c r="T343"/>
  <c r="U343"/>
  <c r="S344"/>
  <c r="T344"/>
  <c r="U344"/>
  <c r="S345"/>
  <c r="T345"/>
  <c r="U345"/>
  <c r="S346"/>
  <c r="T346"/>
  <c r="U346"/>
  <c r="S347"/>
  <c r="T347"/>
  <c r="U347"/>
  <c r="S348"/>
  <c r="T348"/>
  <c r="U348"/>
  <c r="S349"/>
  <c r="T349"/>
  <c r="U349"/>
  <c r="S350"/>
  <c r="T350"/>
  <c r="U350"/>
  <c r="S351"/>
  <c r="T351"/>
  <c r="U351"/>
  <c r="S352"/>
  <c r="T352"/>
  <c r="U352"/>
  <c r="S353"/>
  <c r="T353"/>
  <c r="U353"/>
  <c r="S354"/>
  <c r="T354"/>
  <c r="U354"/>
  <c r="S355"/>
  <c r="T355"/>
  <c r="U355"/>
  <c r="S356"/>
  <c r="T356"/>
  <c r="U356"/>
  <c r="S357"/>
  <c r="T357"/>
  <c r="U357"/>
  <c r="S358"/>
  <c r="T358"/>
  <c r="U358"/>
  <c r="S359"/>
  <c r="T359"/>
  <c r="U359"/>
  <c r="S360"/>
  <c r="T360"/>
  <c r="U360"/>
  <c r="S361"/>
  <c r="T361"/>
  <c r="U361"/>
  <c r="S362"/>
  <c r="T362"/>
  <c r="U362"/>
  <c r="S363"/>
  <c r="T363"/>
  <c r="U363"/>
  <c r="S364"/>
  <c r="T364"/>
  <c r="U364"/>
  <c r="S365"/>
  <c r="T365"/>
  <c r="U365"/>
  <c r="S366"/>
  <c r="T366"/>
  <c r="U366"/>
  <c r="S367"/>
  <c r="T367"/>
  <c r="U367"/>
  <c r="S368"/>
  <c r="T368"/>
  <c r="U368"/>
  <c r="S369"/>
  <c r="T369"/>
  <c r="U369"/>
  <c r="S370"/>
  <c r="T370"/>
  <c r="U370"/>
  <c r="S371"/>
  <c r="T371"/>
  <c r="U371"/>
  <c r="S372"/>
  <c r="T372"/>
  <c r="U372"/>
  <c r="S373"/>
  <c r="T373"/>
  <c r="U373"/>
  <c r="S374"/>
  <c r="T374"/>
  <c r="U374"/>
  <c r="S375"/>
  <c r="T375"/>
  <c r="U375"/>
  <c r="S376"/>
  <c r="T376"/>
  <c r="U376"/>
  <c r="S377"/>
  <c r="T377"/>
  <c r="U377"/>
  <c r="S378"/>
  <c r="T378"/>
  <c r="U378"/>
  <c r="S379"/>
  <c r="T379"/>
  <c r="U379"/>
  <c r="S380"/>
  <c r="T380"/>
  <c r="U380"/>
  <c r="S381"/>
  <c r="T381"/>
  <c r="U381"/>
  <c r="S382"/>
  <c r="T382"/>
  <c r="U382"/>
  <c r="S383"/>
  <c r="T383"/>
  <c r="U383"/>
  <c r="S384"/>
  <c r="T384"/>
  <c r="U384"/>
  <c r="S385"/>
  <c r="T385"/>
  <c r="U385"/>
  <c r="S386"/>
  <c r="T386"/>
  <c r="U386"/>
  <c r="S387"/>
  <c r="T387"/>
  <c r="U387"/>
  <c r="S388"/>
  <c r="T388"/>
  <c r="U388"/>
  <c r="S389"/>
  <c r="T389"/>
  <c r="U389"/>
  <c r="S390"/>
  <c r="T390"/>
  <c r="U390"/>
  <c r="S391"/>
  <c r="T391"/>
  <c r="U391"/>
  <c r="S392"/>
  <c r="T392"/>
  <c r="U392"/>
  <c r="S393"/>
  <c r="T393"/>
  <c r="U393"/>
  <c r="S394"/>
  <c r="T394"/>
  <c r="U394"/>
  <c r="S395"/>
  <c r="T395"/>
  <c r="U395"/>
  <c r="S396"/>
  <c r="T396"/>
  <c r="U396"/>
  <c r="S397"/>
  <c r="T397"/>
  <c r="U397"/>
  <c r="S398"/>
  <c r="T398"/>
  <c r="U398"/>
  <c r="S399"/>
  <c r="T399"/>
  <c r="U399"/>
  <c r="S400"/>
  <c r="T400"/>
  <c r="U400"/>
  <c r="S401"/>
  <c r="T401"/>
  <c r="U401"/>
  <c r="S402"/>
  <c r="T402"/>
  <c r="U402"/>
  <c r="S403"/>
  <c r="T403"/>
  <c r="U403"/>
  <c r="S404"/>
  <c r="T404"/>
  <c r="U404"/>
  <c r="S405"/>
  <c r="T405"/>
  <c r="U405"/>
  <c r="S406"/>
  <c r="T406"/>
  <c r="U406"/>
  <c r="S407"/>
  <c r="T407"/>
  <c r="U407"/>
  <c r="S408"/>
  <c r="T408"/>
  <c r="U408"/>
  <c r="S409"/>
  <c r="T409"/>
  <c r="U409"/>
  <c r="S410"/>
  <c r="T410"/>
  <c r="U410"/>
  <c r="S411"/>
  <c r="T411"/>
  <c r="U411"/>
  <c r="S412"/>
  <c r="T412"/>
  <c r="U412"/>
  <c r="S413"/>
  <c r="T413"/>
  <c r="U413"/>
  <c r="S414"/>
  <c r="T414"/>
  <c r="U414"/>
  <c r="S415"/>
  <c r="T415"/>
  <c r="U415"/>
  <c r="S416"/>
  <c r="T416"/>
  <c r="U416"/>
  <c r="S417"/>
  <c r="T417"/>
  <c r="U417"/>
  <c r="S418"/>
  <c r="T418"/>
  <c r="U418"/>
  <c r="S419"/>
  <c r="T419"/>
  <c r="U419"/>
  <c r="S420"/>
  <c r="T420"/>
  <c r="U420"/>
  <c r="S421"/>
  <c r="T421"/>
  <c r="U421"/>
  <c r="S422"/>
  <c r="T422"/>
  <c r="U422"/>
  <c r="S423"/>
  <c r="T423"/>
  <c r="U423"/>
  <c r="S424"/>
  <c r="T424"/>
  <c r="U424"/>
  <c r="S425"/>
  <c r="T425"/>
  <c r="U425"/>
  <c r="S426"/>
  <c r="T426"/>
  <c r="U426"/>
  <c r="S427"/>
  <c r="T427"/>
  <c r="U427"/>
  <c r="S428"/>
  <c r="T428"/>
  <c r="U428"/>
  <c r="S429"/>
  <c r="T429"/>
  <c r="U429"/>
  <c r="S430"/>
  <c r="T430"/>
  <c r="U430"/>
  <c r="S431"/>
  <c r="T431"/>
  <c r="U431"/>
  <c r="S432"/>
  <c r="T432"/>
  <c r="U432"/>
  <c r="S433"/>
  <c r="T433"/>
  <c r="U433"/>
  <c r="S434"/>
  <c r="T434"/>
  <c r="U434"/>
  <c r="S435"/>
  <c r="T435"/>
  <c r="U435"/>
  <c r="S436"/>
  <c r="T436"/>
  <c r="U436"/>
  <c r="S437"/>
  <c r="T437"/>
  <c r="U437"/>
  <c r="S438"/>
  <c r="T438"/>
  <c r="U438"/>
  <c r="S439"/>
  <c r="T439"/>
  <c r="U439"/>
  <c r="S440"/>
  <c r="T440"/>
  <c r="U440"/>
  <c r="S441"/>
  <c r="T441"/>
  <c r="U441"/>
  <c r="S442"/>
  <c r="T442"/>
  <c r="U442"/>
  <c r="S443"/>
  <c r="T443"/>
  <c r="U443"/>
  <c r="S444"/>
  <c r="T444"/>
  <c r="U444"/>
  <c r="S445"/>
  <c r="T445"/>
  <c r="U445"/>
  <c r="S446"/>
  <c r="T446"/>
  <c r="U446"/>
  <c r="S447"/>
  <c r="T447"/>
  <c r="U447"/>
  <c r="S448"/>
  <c r="T448"/>
  <c r="U448"/>
  <c r="S449"/>
  <c r="T449"/>
  <c r="U449"/>
  <c r="S450"/>
  <c r="T450"/>
  <c r="U450"/>
  <c r="S451"/>
  <c r="T451"/>
  <c r="U451"/>
  <c r="S452"/>
  <c r="T452"/>
  <c r="U452"/>
  <c r="S453"/>
  <c r="T453"/>
  <c r="U453"/>
  <c r="S454"/>
  <c r="T454"/>
  <c r="U454"/>
  <c r="S455"/>
  <c r="T455"/>
  <c r="U455"/>
  <c r="S456"/>
  <c r="T456"/>
  <c r="U456"/>
  <c r="S457"/>
  <c r="T457"/>
  <c r="U457"/>
  <c r="S458"/>
  <c r="T458"/>
  <c r="U458"/>
  <c r="S459"/>
  <c r="T459"/>
  <c r="U459"/>
  <c r="S460"/>
  <c r="T460"/>
  <c r="U460"/>
  <c r="S461"/>
  <c r="T461"/>
  <c r="U461"/>
  <c r="S462"/>
  <c r="T462"/>
  <c r="U462"/>
  <c r="S463"/>
  <c r="T463"/>
  <c r="U463"/>
  <c r="S464"/>
  <c r="T464"/>
  <c r="U464"/>
  <c r="S465"/>
  <c r="T465"/>
  <c r="U465"/>
  <c r="S466"/>
  <c r="T466"/>
  <c r="U466"/>
  <c r="S467"/>
  <c r="T467"/>
  <c r="U467"/>
  <c r="S468"/>
  <c r="T468"/>
  <c r="U468"/>
  <c r="S469"/>
  <c r="T469"/>
  <c r="U469"/>
  <c r="S470"/>
  <c r="T470"/>
  <c r="U470"/>
  <c r="S471"/>
  <c r="T471"/>
  <c r="U471"/>
  <c r="S472"/>
  <c r="T472"/>
  <c r="U472"/>
  <c r="S473"/>
  <c r="T473"/>
  <c r="U473"/>
  <c r="S474"/>
  <c r="T474"/>
  <c r="U474"/>
  <c r="S475"/>
  <c r="T475"/>
  <c r="U475"/>
  <c r="S476"/>
  <c r="T476"/>
  <c r="U476"/>
  <c r="S477"/>
  <c r="T477"/>
  <c r="U477"/>
  <c r="S478"/>
  <c r="T478"/>
  <c r="U478"/>
  <c r="S479"/>
  <c r="T479"/>
  <c r="U479"/>
  <c r="S480"/>
  <c r="T480"/>
  <c r="U480"/>
  <c r="S481"/>
  <c r="T481"/>
  <c r="U481"/>
  <c r="S482"/>
  <c r="T482"/>
  <c r="U482"/>
  <c r="S483"/>
  <c r="T483"/>
  <c r="U483"/>
  <c r="S484"/>
  <c r="T484"/>
  <c r="U484"/>
  <c r="S485"/>
  <c r="T485"/>
  <c r="U485"/>
  <c r="S486"/>
  <c r="T486"/>
  <c r="U486"/>
  <c r="S487"/>
  <c r="T487"/>
  <c r="U487"/>
  <c r="S488"/>
  <c r="T488"/>
  <c r="U488"/>
  <c r="S489"/>
  <c r="T489"/>
  <c r="U489"/>
  <c r="S490"/>
  <c r="T490"/>
  <c r="U490"/>
  <c r="S491"/>
  <c r="T491"/>
  <c r="U491"/>
  <c r="S492"/>
  <c r="T492"/>
  <c r="U492"/>
  <c r="S493"/>
  <c r="T493"/>
  <c r="U493"/>
  <c r="S494"/>
  <c r="T494"/>
  <c r="U494"/>
  <c r="S495"/>
  <c r="T495"/>
  <c r="U495"/>
  <c r="S496"/>
  <c r="T496"/>
  <c r="U496"/>
  <c r="S497"/>
  <c r="T497"/>
  <c r="U497"/>
  <c r="S498"/>
  <c r="T498"/>
  <c r="U498"/>
  <c r="S499"/>
  <c r="T499"/>
  <c r="U499"/>
  <c r="S500"/>
  <c r="T500"/>
  <c r="U500"/>
  <c r="S501"/>
  <c r="T501"/>
  <c r="U501"/>
  <c r="S502"/>
  <c r="T502"/>
  <c r="U502"/>
  <c r="S503"/>
  <c r="T503"/>
  <c r="U503"/>
  <c r="S504"/>
  <c r="T504"/>
  <c r="U504"/>
  <c r="S505"/>
  <c r="T505"/>
  <c r="U505"/>
  <c r="S506"/>
  <c r="T506"/>
  <c r="U506"/>
  <c r="S507"/>
  <c r="T507"/>
  <c r="U507"/>
  <c r="S508"/>
  <c r="T508"/>
  <c r="U508"/>
  <c r="S509"/>
  <c r="T509"/>
  <c r="U509"/>
  <c r="S510"/>
  <c r="T510"/>
  <c r="U510"/>
  <c r="S511"/>
  <c r="T511"/>
  <c r="U511"/>
  <c r="S512"/>
  <c r="T512"/>
  <c r="U512"/>
  <c r="S513"/>
  <c r="T513"/>
  <c r="U513"/>
  <c r="S514"/>
  <c r="T514"/>
  <c r="U514"/>
  <c r="S515"/>
  <c r="T515"/>
  <c r="U515"/>
  <c r="S516"/>
  <c r="T516"/>
  <c r="U516"/>
  <c r="S517"/>
  <c r="T517"/>
  <c r="U517"/>
  <c r="S518"/>
  <c r="T518"/>
  <c r="U518"/>
  <c r="S519"/>
  <c r="T519"/>
  <c r="U519"/>
  <c r="S520"/>
  <c r="T520"/>
  <c r="U520"/>
  <c r="S521"/>
  <c r="T521"/>
  <c r="U521"/>
  <c r="S522"/>
  <c r="T522"/>
  <c r="U522"/>
  <c r="S523"/>
  <c r="T523"/>
  <c r="U523"/>
  <c r="S524"/>
  <c r="T524"/>
  <c r="U524"/>
  <c r="S525"/>
  <c r="T525"/>
  <c r="U525"/>
  <c r="S526"/>
  <c r="T526"/>
  <c r="U526"/>
  <c r="S527"/>
  <c r="T527"/>
  <c r="U527"/>
  <c r="S528"/>
  <c r="T528"/>
  <c r="U528"/>
  <c r="S529"/>
  <c r="T529"/>
  <c r="U529"/>
  <c r="S530"/>
  <c r="T530"/>
  <c r="U530"/>
  <c r="S531"/>
  <c r="T531"/>
  <c r="U531"/>
  <c r="S532"/>
  <c r="T532"/>
  <c r="U532"/>
  <c r="S533"/>
  <c r="T533"/>
  <c r="U533"/>
  <c r="S534"/>
  <c r="T534"/>
  <c r="U534"/>
  <c r="S535"/>
  <c r="T535"/>
  <c r="U535"/>
  <c r="S536"/>
  <c r="T536"/>
  <c r="U536"/>
  <c r="S537"/>
  <c r="T537"/>
  <c r="U537"/>
  <c r="S538"/>
  <c r="T538"/>
  <c r="U538"/>
  <c r="S539"/>
  <c r="T539"/>
  <c r="U539"/>
  <c r="S540"/>
  <c r="T540"/>
  <c r="U540"/>
  <c r="S541"/>
  <c r="T541"/>
  <c r="U541"/>
  <c r="S542"/>
  <c r="T542"/>
  <c r="U542"/>
  <c r="S543"/>
  <c r="T543"/>
  <c r="U543"/>
  <c r="S544"/>
  <c r="T544"/>
  <c r="U544"/>
  <c r="S545"/>
  <c r="T545"/>
  <c r="U545"/>
  <c r="S546"/>
  <c r="T546"/>
  <c r="U546"/>
  <c r="S547"/>
  <c r="T547"/>
  <c r="U547"/>
  <c r="S548"/>
  <c r="T548"/>
  <c r="U548"/>
  <c r="S549"/>
  <c r="T549"/>
  <c r="U549"/>
  <c r="S550"/>
  <c r="T550"/>
  <c r="U550"/>
  <c r="S551"/>
  <c r="T551"/>
  <c r="U551"/>
  <c r="S552"/>
  <c r="T552"/>
  <c r="U552"/>
  <c r="S553"/>
  <c r="T553"/>
  <c r="U553"/>
  <c r="S554"/>
  <c r="T554"/>
  <c r="U554"/>
  <c r="S555"/>
  <c r="T555"/>
  <c r="U555"/>
  <c r="S556"/>
  <c r="T556"/>
  <c r="U556"/>
  <c r="S557"/>
  <c r="T557"/>
  <c r="U557"/>
  <c r="S558"/>
  <c r="T558"/>
  <c r="U558"/>
  <c r="S559"/>
  <c r="T559"/>
  <c r="U559"/>
  <c r="S560"/>
  <c r="T560"/>
  <c r="U560"/>
  <c r="S561"/>
  <c r="T561"/>
  <c r="U561"/>
  <c r="S562"/>
  <c r="T562"/>
  <c r="U562"/>
  <c r="S563"/>
  <c r="T563"/>
  <c r="U563"/>
  <c r="S564"/>
  <c r="T564"/>
  <c r="U564"/>
  <c r="S565"/>
  <c r="T565"/>
  <c r="U565"/>
  <c r="S566"/>
  <c r="T566"/>
  <c r="U566"/>
  <c r="S567"/>
  <c r="T567"/>
  <c r="U567"/>
  <c r="S568"/>
  <c r="T568"/>
  <c r="U568"/>
  <c r="S569"/>
  <c r="T569"/>
  <c r="U569"/>
  <c r="S570"/>
  <c r="T570"/>
  <c r="U570"/>
  <c r="S571"/>
  <c r="T571"/>
  <c r="U571"/>
  <c r="S572"/>
  <c r="T572"/>
  <c r="U572"/>
  <c r="S573"/>
  <c r="T573"/>
  <c r="U573"/>
  <c r="S574"/>
  <c r="T574"/>
  <c r="U574"/>
  <c r="S575"/>
  <c r="T575"/>
  <c r="U575"/>
  <c r="S576"/>
  <c r="T576"/>
  <c r="U576"/>
  <c r="S577"/>
  <c r="T577"/>
  <c r="U577"/>
  <c r="S578"/>
  <c r="T578"/>
  <c r="U578"/>
  <c r="S579"/>
  <c r="T579"/>
  <c r="U579"/>
  <c r="S580"/>
  <c r="T580"/>
  <c r="U580"/>
  <c r="S581"/>
  <c r="T581"/>
  <c r="U581"/>
  <c r="S582"/>
  <c r="T582"/>
  <c r="U582"/>
  <c r="S583"/>
  <c r="T583"/>
  <c r="U583"/>
  <c r="S584"/>
  <c r="T584"/>
  <c r="U584"/>
  <c r="S585"/>
  <c r="T585"/>
  <c r="U585"/>
  <c r="S586"/>
  <c r="T586"/>
  <c r="U586"/>
  <c r="S587"/>
  <c r="T587"/>
  <c r="U587"/>
  <c r="S588"/>
  <c r="T588"/>
  <c r="U588"/>
  <c r="S589"/>
  <c r="T589"/>
  <c r="U589"/>
  <c r="S590"/>
  <c r="T590"/>
  <c r="U590"/>
  <c r="S591"/>
  <c r="T591"/>
  <c r="U591"/>
  <c r="S592"/>
  <c r="T592"/>
  <c r="U592"/>
  <c r="S593"/>
  <c r="T593"/>
  <c r="U593"/>
  <c r="S594"/>
  <c r="T594"/>
  <c r="U594"/>
  <c r="S595"/>
  <c r="T595"/>
  <c r="U595"/>
  <c r="S596"/>
  <c r="T596"/>
  <c r="U596"/>
  <c r="S597"/>
  <c r="T597"/>
  <c r="U597"/>
  <c r="S598"/>
  <c r="T598"/>
  <c r="U598"/>
  <c r="S599"/>
  <c r="T599"/>
  <c r="U599"/>
  <c r="S600"/>
  <c r="T600"/>
  <c r="U600"/>
  <c r="S601"/>
  <c r="T601"/>
  <c r="U601"/>
  <c r="S602"/>
  <c r="T602"/>
  <c r="U602"/>
  <c r="S603"/>
  <c r="T603"/>
  <c r="U603"/>
  <c r="S604"/>
  <c r="T604"/>
  <c r="U604"/>
  <c r="S605"/>
  <c r="T605"/>
  <c r="U605"/>
  <c r="S606"/>
  <c r="T606"/>
  <c r="U606"/>
  <c r="S607"/>
  <c r="T607"/>
  <c r="U607"/>
  <c r="S608"/>
  <c r="T608"/>
  <c r="U608"/>
  <c r="S609"/>
  <c r="T609"/>
  <c r="U609"/>
  <c r="S610"/>
  <c r="T610"/>
  <c r="U610"/>
  <c r="S611"/>
  <c r="T611"/>
  <c r="U611"/>
  <c r="S612"/>
  <c r="T612"/>
  <c r="U612"/>
  <c r="S613"/>
  <c r="T613"/>
  <c r="U613"/>
  <c r="S614"/>
  <c r="T614"/>
  <c r="U614"/>
  <c r="S615"/>
  <c r="T615"/>
  <c r="U615"/>
  <c r="S616"/>
  <c r="T616"/>
  <c r="U616"/>
  <c r="S617"/>
  <c r="T617"/>
  <c r="U617"/>
  <c r="S618"/>
  <c r="T618"/>
  <c r="U618"/>
  <c r="S619"/>
  <c r="T619"/>
  <c r="U619"/>
  <c r="S620"/>
  <c r="T620"/>
  <c r="U620"/>
  <c r="S621"/>
  <c r="T621"/>
  <c r="U621"/>
  <c r="S622"/>
  <c r="T622"/>
  <c r="U622"/>
  <c r="S623"/>
  <c r="T623"/>
  <c r="U623"/>
  <c r="S624"/>
  <c r="T624"/>
  <c r="U624"/>
  <c r="S625"/>
  <c r="T625"/>
  <c r="U625"/>
  <c r="S626"/>
  <c r="T626"/>
  <c r="U626"/>
  <c r="S627"/>
  <c r="T627"/>
  <c r="U627"/>
  <c r="S628"/>
  <c r="T628"/>
  <c r="U628"/>
  <c r="S629"/>
  <c r="T629"/>
  <c r="U629"/>
  <c r="S630"/>
  <c r="T630"/>
  <c r="U630"/>
  <c r="S631"/>
  <c r="T631"/>
  <c r="U631"/>
  <c r="S632"/>
  <c r="T632"/>
  <c r="U632"/>
  <c r="S633"/>
  <c r="T633"/>
  <c r="U633"/>
  <c r="S634"/>
  <c r="T634"/>
  <c r="U634"/>
  <c r="S635"/>
  <c r="T635"/>
  <c r="U635"/>
  <c r="S636"/>
  <c r="T636"/>
  <c r="U636"/>
  <c r="S637"/>
  <c r="T637"/>
  <c r="U637"/>
  <c r="S638"/>
  <c r="T638"/>
  <c r="U638"/>
  <c r="S639"/>
  <c r="T639"/>
  <c r="U639"/>
  <c r="S640"/>
  <c r="T640"/>
  <c r="U640"/>
  <c r="S641"/>
  <c r="T641"/>
  <c r="U641"/>
  <c r="S642"/>
  <c r="T642"/>
  <c r="U642"/>
  <c r="S643"/>
  <c r="T643"/>
  <c r="U643"/>
  <c r="S644"/>
  <c r="T644"/>
  <c r="U644"/>
  <c r="S645"/>
  <c r="T645"/>
  <c r="U645"/>
  <c r="S646"/>
  <c r="T646"/>
  <c r="U646"/>
  <c r="S647"/>
  <c r="T647"/>
  <c r="U647"/>
  <c r="S648"/>
  <c r="T648"/>
  <c r="U648"/>
  <c r="S649"/>
  <c r="T649"/>
  <c r="U649"/>
  <c r="S650"/>
  <c r="T650"/>
  <c r="U650"/>
  <c r="S651"/>
  <c r="T651"/>
  <c r="U651"/>
  <c r="S652"/>
  <c r="T652"/>
  <c r="U652"/>
  <c r="S653"/>
  <c r="T653"/>
  <c r="U653"/>
  <c r="S654"/>
  <c r="T654"/>
  <c r="U654"/>
  <c r="S655"/>
  <c r="T655"/>
  <c r="U655"/>
  <c r="S656"/>
  <c r="T656"/>
  <c r="U656"/>
  <c r="S657"/>
  <c r="T657"/>
  <c r="U657"/>
  <c r="S658"/>
  <c r="T658"/>
  <c r="U658"/>
  <c r="S659"/>
  <c r="T659"/>
  <c r="U659"/>
  <c r="S660"/>
  <c r="T660"/>
  <c r="U660"/>
  <c r="S661"/>
  <c r="T661"/>
  <c r="U661"/>
  <c r="S662"/>
  <c r="T662"/>
  <c r="U662"/>
  <c r="S663"/>
  <c r="T663"/>
  <c r="U663"/>
  <c r="S664"/>
  <c r="T664"/>
  <c r="U664"/>
  <c r="S665"/>
  <c r="T665"/>
  <c r="U665"/>
  <c r="S666"/>
  <c r="T666"/>
  <c r="U666"/>
  <c r="S667"/>
  <c r="T667"/>
  <c r="U667"/>
  <c r="S668"/>
  <c r="T668"/>
  <c r="U668"/>
  <c r="S669"/>
  <c r="T669"/>
  <c r="U669"/>
  <c r="S670"/>
  <c r="T670"/>
  <c r="U670"/>
  <c r="S671"/>
  <c r="T671"/>
  <c r="U671"/>
  <c r="S672"/>
  <c r="T672"/>
  <c r="U672"/>
  <c r="S673"/>
  <c r="T673"/>
  <c r="U673"/>
  <c r="S674"/>
  <c r="T674"/>
  <c r="U674"/>
  <c r="S675"/>
  <c r="T675"/>
  <c r="U675"/>
  <c r="S676"/>
  <c r="T676"/>
  <c r="U676"/>
  <c r="S677"/>
  <c r="T677"/>
  <c r="U677"/>
  <c r="S678"/>
  <c r="T678"/>
  <c r="U678"/>
  <c r="S679"/>
  <c r="T679"/>
  <c r="U679"/>
  <c r="S680"/>
  <c r="T680"/>
  <c r="U680"/>
  <c r="S681"/>
  <c r="T681"/>
  <c r="U681"/>
  <c r="S682"/>
  <c r="T682"/>
  <c r="U682"/>
  <c r="S683"/>
  <c r="T683"/>
  <c r="U683"/>
  <c r="S684"/>
  <c r="T684"/>
  <c r="U684"/>
  <c r="S685"/>
  <c r="T685"/>
  <c r="U685"/>
  <c r="S686"/>
  <c r="T686"/>
  <c r="U686"/>
  <c r="S687"/>
  <c r="T687"/>
  <c r="U687"/>
  <c r="S688"/>
  <c r="T688"/>
  <c r="U688"/>
  <c r="S689"/>
  <c r="T689"/>
  <c r="U689"/>
  <c r="S690"/>
  <c r="T690"/>
  <c r="U690"/>
  <c r="S691"/>
  <c r="T691"/>
  <c r="U691"/>
  <c r="S692"/>
  <c r="T692"/>
  <c r="U692"/>
  <c r="S693"/>
  <c r="T693"/>
  <c r="U693"/>
  <c r="S694"/>
  <c r="T694"/>
  <c r="U694"/>
  <c r="S695"/>
  <c r="T695"/>
  <c r="U695"/>
  <c r="S696"/>
  <c r="T696"/>
  <c r="U696"/>
  <c r="S697"/>
  <c r="T697"/>
  <c r="U697"/>
  <c r="S698"/>
  <c r="T698"/>
  <c r="U698"/>
  <c r="S699"/>
  <c r="T699"/>
  <c r="U699"/>
  <c r="S700"/>
  <c r="T700"/>
  <c r="U700"/>
  <c r="S701"/>
  <c r="T701"/>
  <c r="U701"/>
  <c r="S702"/>
  <c r="T702"/>
  <c r="U702"/>
  <c r="S703"/>
  <c r="T703"/>
  <c r="U703"/>
  <c r="S704"/>
  <c r="T704"/>
  <c r="U704"/>
  <c r="S705"/>
  <c r="T705"/>
  <c r="U705"/>
  <c r="S706"/>
  <c r="T706"/>
  <c r="U706"/>
  <c r="S707"/>
  <c r="T707"/>
  <c r="U707"/>
  <c r="S708"/>
  <c r="T708"/>
  <c r="U708"/>
  <c r="S709"/>
  <c r="T709"/>
  <c r="U709"/>
  <c r="S710"/>
  <c r="T710"/>
  <c r="U710"/>
  <c r="S711"/>
  <c r="T711"/>
  <c r="U711"/>
  <c r="S712"/>
  <c r="T712"/>
  <c r="U712"/>
  <c r="S713"/>
  <c r="T713"/>
  <c r="U713"/>
  <c r="S714"/>
  <c r="T714"/>
  <c r="U714"/>
  <c r="S715"/>
  <c r="T715"/>
  <c r="U715"/>
  <c r="S716"/>
  <c r="T716"/>
  <c r="U716"/>
  <c r="S717"/>
  <c r="T717"/>
  <c r="U717"/>
  <c r="S718"/>
  <c r="T718"/>
  <c r="U718"/>
  <c r="S719"/>
  <c r="T719"/>
  <c r="U719"/>
  <c r="S720"/>
  <c r="T720"/>
  <c r="U720"/>
  <c r="S721"/>
  <c r="T721"/>
  <c r="U721"/>
  <c r="S722"/>
  <c r="T722"/>
  <c r="U722"/>
  <c r="S723"/>
  <c r="T723"/>
  <c r="U723"/>
  <c r="S724"/>
  <c r="T724"/>
  <c r="U724"/>
  <c r="S725"/>
  <c r="T725"/>
  <c r="U725"/>
  <c r="S726"/>
  <c r="T726"/>
  <c r="U726"/>
  <c r="S727"/>
  <c r="T727"/>
  <c r="U727"/>
  <c r="S728"/>
  <c r="T728"/>
  <c r="U728"/>
  <c r="S729"/>
  <c r="T729"/>
  <c r="U729"/>
  <c r="S730"/>
  <c r="T730"/>
  <c r="U730"/>
  <c r="S731"/>
  <c r="T731"/>
  <c r="U731"/>
  <c r="S732"/>
  <c r="T732"/>
  <c r="U732"/>
  <c r="S733"/>
  <c r="T733"/>
  <c r="U733"/>
  <c r="S734"/>
  <c r="T734"/>
  <c r="U734"/>
  <c r="S735"/>
  <c r="T735"/>
  <c r="U735"/>
  <c r="S736"/>
  <c r="T736"/>
  <c r="U736"/>
  <c r="S737"/>
  <c r="T737"/>
  <c r="U737"/>
  <c r="S738"/>
  <c r="T738"/>
  <c r="U738"/>
  <c r="S739"/>
  <c r="T739"/>
  <c r="U739"/>
  <c r="S740"/>
  <c r="T740"/>
  <c r="U740"/>
  <c r="S741"/>
  <c r="T741"/>
  <c r="U741"/>
  <c r="S742"/>
  <c r="T742"/>
  <c r="U742"/>
  <c r="S743"/>
  <c r="T743"/>
  <c r="U743"/>
  <c r="S744"/>
  <c r="T744"/>
  <c r="U744"/>
  <c r="S745"/>
  <c r="T745"/>
  <c r="U745"/>
  <c r="S746"/>
  <c r="T746"/>
  <c r="U746"/>
  <c r="S747"/>
  <c r="T747"/>
  <c r="U747"/>
  <c r="S748"/>
  <c r="T748"/>
  <c r="U748"/>
  <c r="S749"/>
  <c r="T749"/>
  <c r="U749"/>
  <c r="S750"/>
  <c r="T750"/>
  <c r="U750"/>
  <c r="S751"/>
  <c r="T751"/>
  <c r="U751"/>
  <c r="S752"/>
  <c r="T752"/>
  <c r="U752"/>
  <c r="S753"/>
  <c r="T753"/>
  <c r="U753"/>
  <c r="S754"/>
  <c r="T754"/>
  <c r="U754"/>
  <c r="S755"/>
  <c r="T755"/>
  <c r="U755"/>
  <c r="S756"/>
  <c r="T756"/>
  <c r="U756"/>
  <c r="S757"/>
  <c r="T757"/>
  <c r="U757"/>
  <c r="S758"/>
  <c r="T758"/>
  <c r="U758"/>
  <c r="S759"/>
  <c r="T759"/>
  <c r="U759"/>
  <c r="S760"/>
  <c r="T760"/>
  <c r="U760"/>
  <c r="S761"/>
  <c r="T761"/>
  <c r="U761"/>
  <c r="S762"/>
  <c r="T762"/>
  <c r="U762"/>
  <c r="S763"/>
  <c r="T763"/>
  <c r="U763"/>
  <c r="S764"/>
  <c r="T764"/>
  <c r="U764"/>
  <c r="S765"/>
  <c r="T765"/>
  <c r="U765"/>
  <c r="S766"/>
  <c r="T766"/>
  <c r="U766"/>
  <c r="S767"/>
  <c r="T767"/>
  <c r="U767"/>
  <c r="S768"/>
  <c r="T768"/>
  <c r="U768"/>
  <c r="S769"/>
  <c r="T769"/>
  <c r="U769"/>
  <c r="S770"/>
  <c r="T770"/>
  <c r="U770"/>
  <c r="S771"/>
  <c r="T771"/>
  <c r="U771"/>
  <c r="S772"/>
  <c r="T772"/>
  <c r="U772"/>
  <c r="S773"/>
  <c r="T773"/>
  <c r="U773"/>
  <c r="S774"/>
  <c r="T774"/>
  <c r="U774"/>
  <c r="S775"/>
  <c r="T775"/>
  <c r="U775"/>
  <c r="S776"/>
  <c r="T776"/>
  <c r="U776"/>
  <c r="S777"/>
  <c r="T777"/>
  <c r="U777"/>
  <c r="S778"/>
  <c r="T778"/>
  <c r="U778"/>
  <c r="S779"/>
  <c r="T779"/>
  <c r="U779"/>
  <c r="S780"/>
  <c r="T780"/>
  <c r="U780"/>
  <c r="S781"/>
  <c r="T781"/>
  <c r="U781"/>
  <c r="S782"/>
  <c r="T782"/>
  <c r="U782"/>
  <c r="S783"/>
  <c r="T783"/>
  <c r="U783"/>
  <c r="S784"/>
  <c r="T784"/>
  <c r="U784"/>
  <c r="S785"/>
  <c r="T785"/>
  <c r="U785"/>
  <c r="S786"/>
  <c r="T786"/>
  <c r="U786"/>
  <c r="S787"/>
  <c r="T787"/>
  <c r="U787"/>
  <c r="S788"/>
  <c r="T788"/>
  <c r="U788"/>
  <c r="S789"/>
  <c r="T789"/>
  <c r="U789"/>
  <c r="S790"/>
  <c r="T790"/>
  <c r="U790"/>
  <c r="S791"/>
  <c r="T791"/>
  <c r="U791"/>
  <c r="S792"/>
  <c r="T792"/>
  <c r="U792"/>
  <c r="S793"/>
  <c r="T793"/>
  <c r="U793"/>
  <c r="S794"/>
  <c r="T794"/>
  <c r="U794"/>
  <c r="S795"/>
  <c r="T795"/>
  <c r="U795"/>
  <c r="S796"/>
  <c r="T796"/>
  <c r="U796"/>
  <c r="S797"/>
  <c r="T797"/>
  <c r="U797"/>
  <c r="S798"/>
  <c r="T798"/>
  <c r="U798"/>
  <c r="S799"/>
  <c r="T799"/>
  <c r="U799"/>
  <c r="S800"/>
  <c r="T800"/>
  <c r="U800"/>
  <c r="S801"/>
  <c r="T801"/>
  <c r="U801"/>
  <c r="S802"/>
  <c r="T802"/>
  <c r="U802"/>
  <c r="S803"/>
  <c r="T803"/>
  <c r="U803"/>
  <c r="S804"/>
  <c r="T804"/>
  <c r="U804"/>
  <c r="S805"/>
  <c r="T805"/>
  <c r="U805"/>
  <c r="S806"/>
  <c r="T806"/>
  <c r="U806"/>
  <c r="S807"/>
  <c r="T807"/>
  <c r="U807"/>
  <c r="S808"/>
  <c r="T808"/>
  <c r="U808"/>
  <c r="S809"/>
  <c r="T809"/>
  <c r="U809"/>
  <c r="S810"/>
  <c r="T810"/>
  <c r="U810"/>
  <c r="S811"/>
  <c r="T811"/>
  <c r="U811"/>
  <c r="S812"/>
  <c r="T812"/>
  <c r="U812"/>
  <c r="S813"/>
  <c r="T813"/>
  <c r="U813"/>
  <c r="S814"/>
  <c r="T814"/>
  <c r="U814"/>
  <c r="S815"/>
  <c r="T815"/>
  <c r="U815"/>
  <c r="S816"/>
  <c r="T816"/>
  <c r="U816"/>
  <c r="S817"/>
  <c r="T817"/>
  <c r="U817"/>
  <c r="S818"/>
  <c r="T818"/>
  <c r="U818"/>
  <c r="S819"/>
  <c r="T819"/>
  <c r="U819"/>
  <c r="S820"/>
  <c r="T820"/>
  <c r="U820"/>
  <c r="S821"/>
  <c r="T821"/>
  <c r="U821"/>
  <c r="S822"/>
  <c r="T822"/>
  <c r="U822"/>
  <c r="S823"/>
  <c r="T823"/>
  <c r="U823"/>
  <c r="S824"/>
  <c r="T824"/>
  <c r="U824"/>
  <c r="S825"/>
  <c r="T825"/>
  <c r="U825"/>
  <c r="S826"/>
  <c r="T826"/>
  <c r="U826"/>
  <c r="S827"/>
  <c r="T827"/>
  <c r="U827"/>
  <c r="S828"/>
  <c r="T828"/>
  <c r="U828"/>
  <c r="S829"/>
  <c r="T829"/>
  <c r="U829"/>
  <c r="S830"/>
  <c r="T830"/>
  <c r="U830"/>
  <c r="S831"/>
  <c r="T831"/>
  <c r="U831"/>
  <c r="S832"/>
  <c r="T832"/>
  <c r="U832"/>
  <c r="S833"/>
  <c r="T833"/>
  <c r="U833"/>
  <c r="S834"/>
  <c r="T834"/>
  <c r="U834"/>
  <c r="S835"/>
  <c r="T835"/>
  <c r="U835"/>
  <c r="S836"/>
  <c r="T836"/>
  <c r="U836"/>
  <c r="S837"/>
  <c r="T837"/>
  <c r="U837"/>
  <c r="S838"/>
  <c r="T838"/>
  <c r="U838"/>
  <c r="S839"/>
  <c r="T839"/>
  <c r="U839"/>
  <c r="S840"/>
  <c r="T840"/>
  <c r="U840"/>
  <c r="S841"/>
  <c r="T841"/>
  <c r="U841"/>
  <c r="S842"/>
  <c r="T842"/>
  <c r="U842"/>
  <c r="S843"/>
  <c r="T843"/>
  <c r="U843"/>
  <c r="S844"/>
  <c r="T844"/>
  <c r="U844"/>
  <c r="S845"/>
  <c r="T845"/>
  <c r="U845"/>
  <c r="S846"/>
  <c r="T846"/>
  <c r="U846"/>
  <c r="S847"/>
  <c r="T847"/>
  <c r="U847"/>
  <c r="S848"/>
  <c r="T848"/>
  <c r="U848"/>
  <c r="S849"/>
  <c r="T849"/>
  <c r="U849"/>
  <c r="S850"/>
  <c r="T850"/>
  <c r="U850"/>
  <c r="S851"/>
  <c r="T851"/>
  <c r="U851"/>
  <c r="S852"/>
  <c r="T852"/>
  <c r="U852"/>
  <c r="S853"/>
  <c r="T853"/>
  <c r="U853"/>
  <c r="S854"/>
  <c r="T854"/>
  <c r="U854"/>
  <c r="S855"/>
  <c r="T855"/>
  <c r="U855"/>
  <c r="S856"/>
  <c r="T856"/>
  <c r="U856"/>
  <c r="S857"/>
  <c r="T857"/>
  <c r="U857"/>
  <c r="S858"/>
  <c r="T858"/>
  <c r="U858"/>
  <c r="S859"/>
  <c r="T859"/>
  <c r="U859"/>
  <c r="S860"/>
  <c r="T860"/>
  <c r="U860"/>
  <c r="S861"/>
  <c r="T861"/>
  <c r="U861"/>
  <c r="S862"/>
  <c r="T862"/>
  <c r="U862"/>
  <c r="S863"/>
  <c r="T863"/>
  <c r="U863"/>
  <c r="S864"/>
  <c r="T864"/>
  <c r="U864"/>
  <c r="S865"/>
  <c r="T865"/>
  <c r="U865"/>
  <c r="S866"/>
  <c r="T866"/>
  <c r="U866"/>
  <c r="S867"/>
  <c r="T867"/>
  <c r="U867"/>
  <c r="S868"/>
  <c r="T868"/>
  <c r="U868"/>
  <c r="S869"/>
  <c r="T869"/>
  <c r="U869"/>
  <c r="S870"/>
  <c r="T870"/>
  <c r="U870"/>
  <c r="S871"/>
  <c r="T871"/>
  <c r="U871"/>
  <c r="S872"/>
  <c r="T872"/>
  <c r="U872"/>
  <c r="S873"/>
  <c r="T873"/>
  <c r="U873"/>
  <c r="S874"/>
  <c r="T874"/>
  <c r="U874"/>
  <c r="S875"/>
  <c r="T875"/>
  <c r="U875"/>
  <c r="S876"/>
  <c r="T876"/>
  <c r="U876"/>
  <c r="S877"/>
  <c r="T877"/>
  <c r="U877"/>
  <c r="S878"/>
  <c r="T878"/>
  <c r="U878"/>
  <c r="S879"/>
  <c r="T879"/>
  <c r="U879"/>
  <c r="S880"/>
  <c r="T880"/>
  <c r="U880"/>
  <c r="S881"/>
  <c r="T881"/>
  <c r="U881"/>
  <c r="S882"/>
  <c r="T882"/>
  <c r="U882"/>
  <c r="S883"/>
  <c r="T883"/>
  <c r="U883"/>
  <c r="S884"/>
  <c r="T884"/>
  <c r="U884"/>
  <c r="S885"/>
  <c r="T885"/>
  <c r="U885"/>
  <c r="S886"/>
  <c r="T886"/>
  <c r="U886"/>
  <c r="S887"/>
  <c r="T887"/>
  <c r="U887"/>
  <c r="S888"/>
  <c r="T888"/>
  <c r="U888"/>
  <c r="S889"/>
  <c r="T889"/>
  <c r="U889"/>
  <c r="S890"/>
  <c r="T890"/>
  <c r="U890"/>
  <c r="S891"/>
  <c r="T891"/>
  <c r="U891"/>
  <c r="S892"/>
  <c r="T892"/>
  <c r="U892"/>
  <c r="S893"/>
  <c r="T893"/>
  <c r="U893"/>
  <c r="S894"/>
  <c r="T894"/>
  <c r="U894"/>
  <c r="S895"/>
  <c r="T895"/>
  <c r="U895"/>
  <c r="S896"/>
  <c r="T896"/>
  <c r="U896"/>
  <c r="S897"/>
  <c r="T897"/>
  <c r="U897"/>
  <c r="S898"/>
  <c r="T898"/>
  <c r="U898"/>
  <c r="S899"/>
  <c r="T899"/>
  <c r="U899"/>
  <c r="S900"/>
  <c r="T900"/>
  <c r="U900"/>
  <c r="S901"/>
  <c r="T901"/>
  <c r="U901"/>
  <c r="S902"/>
  <c r="T902"/>
  <c r="U902"/>
  <c r="S903"/>
  <c r="T903"/>
  <c r="U903"/>
  <c r="S904"/>
  <c r="T904"/>
  <c r="U904"/>
  <c r="S905"/>
  <c r="T905"/>
  <c r="U905"/>
  <c r="S906"/>
  <c r="T906"/>
  <c r="U906"/>
  <c r="S907"/>
  <c r="T907"/>
  <c r="U907"/>
  <c r="S908"/>
  <c r="T908"/>
  <c r="U908"/>
  <c r="S909"/>
  <c r="T909"/>
  <c r="U909"/>
  <c r="S910"/>
  <c r="T910"/>
  <c r="U910"/>
  <c r="S911"/>
  <c r="T911"/>
  <c r="U911"/>
  <c r="S912"/>
  <c r="T912"/>
  <c r="U912"/>
  <c r="S913"/>
  <c r="T913"/>
  <c r="U913"/>
  <c r="S914"/>
  <c r="T914"/>
  <c r="U914"/>
  <c r="S915"/>
  <c r="T915"/>
  <c r="U915"/>
  <c r="S916"/>
  <c r="T916"/>
  <c r="U916"/>
  <c r="S917"/>
  <c r="T917"/>
  <c r="U917"/>
  <c r="S918"/>
  <c r="T918"/>
  <c r="U918"/>
  <c r="S919"/>
  <c r="T919"/>
  <c r="U919"/>
  <c r="S920"/>
  <c r="T920"/>
  <c r="U920"/>
  <c r="S921"/>
  <c r="T921"/>
  <c r="U921"/>
  <c r="S922"/>
  <c r="T922"/>
  <c r="U922"/>
  <c r="S923"/>
  <c r="T923"/>
  <c r="U923"/>
  <c r="S924"/>
  <c r="T924"/>
  <c r="U924"/>
  <c r="S925"/>
  <c r="T925"/>
  <c r="U925"/>
  <c r="S926"/>
  <c r="T926"/>
  <c r="U926"/>
  <c r="S927"/>
  <c r="T927"/>
  <c r="U927"/>
  <c r="S928"/>
  <c r="T928"/>
  <c r="U928"/>
  <c r="S929"/>
  <c r="T929"/>
  <c r="U929"/>
  <c r="S930"/>
  <c r="T930"/>
  <c r="U930"/>
  <c r="S931"/>
  <c r="T931"/>
  <c r="U931"/>
  <c r="S932"/>
  <c r="T932"/>
  <c r="U932"/>
  <c r="S933"/>
  <c r="T933"/>
  <c r="U933"/>
  <c r="S934"/>
  <c r="T934"/>
  <c r="U934"/>
  <c r="S935"/>
  <c r="T935"/>
  <c r="U935"/>
  <c r="S936"/>
  <c r="T936"/>
  <c r="U936"/>
  <c r="S937"/>
  <c r="T937"/>
  <c r="U937"/>
  <c r="S938"/>
  <c r="T938"/>
  <c r="U938"/>
  <c r="S939"/>
  <c r="T939"/>
  <c r="U939"/>
  <c r="S940"/>
  <c r="T940"/>
  <c r="U940"/>
  <c r="S941"/>
  <c r="T941"/>
  <c r="U941"/>
  <c r="S942"/>
  <c r="T942"/>
  <c r="U942"/>
  <c r="S943"/>
  <c r="T943"/>
  <c r="U943"/>
  <c r="S944"/>
  <c r="T944"/>
  <c r="U944"/>
  <c r="S945"/>
  <c r="T945"/>
  <c r="U945"/>
  <c r="S946"/>
  <c r="T946"/>
  <c r="U946"/>
  <c r="S947"/>
  <c r="T947"/>
  <c r="U947"/>
  <c r="S948"/>
  <c r="T948"/>
  <c r="U948"/>
  <c r="S949"/>
  <c r="T949"/>
  <c r="U949"/>
  <c r="S950"/>
  <c r="T950"/>
  <c r="U950"/>
  <c r="S951"/>
  <c r="T951"/>
  <c r="U951"/>
  <c r="S952"/>
  <c r="T952"/>
  <c r="U952"/>
  <c r="S953"/>
  <c r="T953"/>
  <c r="U953"/>
  <c r="S954"/>
  <c r="T954"/>
  <c r="U954"/>
  <c r="S955"/>
  <c r="T955"/>
  <c r="U955"/>
  <c r="S956"/>
  <c r="T956"/>
  <c r="U956"/>
  <c r="S957"/>
  <c r="T957"/>
  <c r="U957"/>
  <c r="S958"/>
  <c r="T958"/>
  <c r="U958"/>
  <c r="S959"/>
  <c r="T959"/>
  <c r="U959"/>
  <c r="S960"/>
  <c r="T960"/>
  <c r="U960"/>
  <c r="S961"/>
  <c r="T961"/>
  <c r="U961"/>
  <c r="S962"/>
  <c r="T962"/>
  <c r="U962"/>
  <c r="S963"/>
  <c r="T963"/>
  <c r="U963"/>
  <c r="S964"/>
  <c r="T964"/>
  <c r="U964"/>
  <c r="S965"/>
  <c r="T965"/>
  <c r="U965"/>
  <c r="S966"/>
  <c r="T966"/>
  <c r="U966"/>
  <c r="S967"/>
  <c r="T967"/>
  <c r="U967"/>
  <c r="S968"/>
  <c r="T968"/>
  <c r="U968"/>
  <c r="S969"/>
  <c r="T969"/>
  <c r="U969"/>
  <c r="S970"/>
  <c r="T970"/>
  <c r="U970"/>
  <c r="S971"/>
  <c r="T971"/>
  <c r="U971"/>
  <c r="S972"/>
  <c r="T972"/>
  <c r="U972"/>
  <c r="S973"/>
  <c r="T973"/>
  <c r="U973"/>
  <c r="S974"/>
  <c r="T974"/>
  <c r="U974"/>
  <c r="S975"/>
  <c r="T975"/>
  <c r="U975"/>
  <c r="S976"/>
  <c r="T976"/>
  <c r="U976"/>
  <c r="S977"/>
  <c r="T977"/>
  <c r="U977"/>
  <c r="S978"/>
  <c r="T978"/>
  <c r="U978"/>
  <c r="S979"/>
  <c r="T979"/>
  <c r="U979"/>
  <c r="S980"/>
  <c r="T980"/>
  <c r="U980"/>
  <c r="S981"/>
  <c r="T981"/>
  <c r="U981"/>
  <c r="S982"/>
  <c r="T982"/>
  <c r="U982"/>
  <c r="S983"/>
  <c r="T983"/>
  <c r="U983"/>
  <c r="S984"/>
  <c r="T984"/>
  <c r="U984"/>
  <c r="S985"/>
  <c r="T985"/>
  <c r="U985"/>
  <c r="S986"/>
  <c r="T986"/>
  <c r="U986"/>
  <c r="S987"/>
  <c r="T987"/>
  <c r="U987"/>
  <c r="S988"/>
  <c r="T988"/>
  <c r="U988"/>
  <c r="S989"/>
  <c r="T989"/>
  <c r="U989"/>
  <c r="S990"/>
  <c r="T990"/>
  <c r="U990"/>
  <c r="S991"/>
  <c r="T991"/>
  <c r="U991"/>
  <c r="S992"/>
  <c r="T992"/>
  <c r="U992"/>
  <c r="S993"/>
  <c r="T993"/>
  <c r="U993"/>
  <c r="S994"/>
  <c r="T994"/>
  <c r="U994"/>
  <c r="S995"/>
  <c r="T995"/>
  <c r="U995"/>
  <c r="S996"/>
  <c r="T996"/>
  <c r="U996"/>
  <c r="S997"/>
  <c r="T997"/>
  <c r="U997"/>
  <c r="S998"/>
  <c r="T998"/>
  <c r="U998"/>
  <c r="S999"/>
  <c r="T999"/>
  <c r="U999"/>
  <c r="S1000"/>
  <c r="T1000"/>
  <c r="U1000"/>
  <c r="S1001"/>
  <c r="T1001"/>
  <c r="U1001"/>
  <c r="S1002"/>
  <c r="T1002"/>
  <c r="U1002"/>
  <c r="S1003"/>
  <c r="T1003"/>
  <c r="U1003"/>
  <c r="S1004"/>
  <c r="T1004"/>
  <c r="U1004"/>
  <c r="S1005"/>
  <c r="T1005"/>
  <c r="U1005"/>
  <c r="S1006"/>
  <c r="T1006"/>
  <c r="U1006"/>
  <c r="S1007"/>
  <c r="T1007"/>
  <c r="U1007"/>
  <c r="S1008"/>
  <c r="T1008"/>
  <c r="U1008"/>
  <c r="S1009"/>
  <c r="T1009"/>
  <c r="U1009"/>
  <c r="S1010"/>
  <c r="T1010"/>
  <c r="U1010"/>
  <c r="S1011"/>
  <c r="T1011"/>
  <c r="U1011"/>
  <c r="S1012"/>
  <c r="T1012"/>
  <c r="U1012"/>
  <c r="S1013"/>
  <c r="T1013"/>
  <c r="U1013"/>
  <c r="S1014"/>
  <c r="T1014"/>
  <c r="U1014"/>
  <c r="S1015"/>
  <c r="T1015"/>
  <c r="U1015"/>
  <c r="S1016"/>
  <c r="T1016"/>
  <c r="U1016"/>
  <c r="S1017"/>
  <c r="T1017"/>
  <c r="U1017"/>
  <c r="S1018"/>
  <c r="T1018"/>
  <c r="U1018"/>
  <c r="S1019"/>
  <c r="T1019"/>
  <c r="U1019"/>
  <c r="S1020"/>
  <c r="T1020"/>
  <c r="U1020"/>
  <c r="S1021"/>
  <c r="T1021"/>
  <c r="U1021"/>
  <c r="S1022"/>
  <c r="T1022"/>
  <c r="U1022"/>
  <c r="S1023"/>
  <c r="T1023"/>
  <c r="U1023"/>
  <c r="S1024"/>
  <c r="T1024"/>
  <c r="U1024"/>
  <c r="S1025"/>
  <c r="T1025"/>
  <c r="U1025"/>
  <c r="S1026"/>
  <c r="T1026"/>
  <c r="U1026"/>
  <c r="S1027"/>
  <c r="T1027"/>
  <c r="U1027"/>
  <c r="S1028"/>
  <c r="T1028"/>
  <c r="U1028"/>
  <c r="S1029"/>
  <c r="T1029"/>
  <c r="U1029"/>
  <c r="S1030"/>
  <c r="T1030"/>
  <c r="U1030"/>
  <c r="S1031"/>
  <c r="T1031"/>
  <c r="U1031"/>
  <c r="S1032"/>
  <c r="T1032"/>
  <c r="U1032"/>
  <c r="S1033"/>
  <c r="T1033"/>
  <c r="U1033"/>
  <c r="S1034"/>
  <c r="T1034"/>
  <c r="U1034"/>
  <c r="S1035"/>
  <c r="T1035"/>
  <c r="U1035"/>
  <c r="S1036"/>
  <c r="T1036"/>
  <c r="U1036"/>
  <c r="S1037"/>
  <c r="T1037"/>
  <c r="U1037"/>
  <c r="S1038"/>
  <c r="T1038"/>
  <c r="U1038"/>
  <c r="S1039"/>
  <c r="T1039"/>
  <c r="U1039"/>
  <c r="S1040"/>
  <c r="T1040"/>
  <c r="U1040"/>
  <c r="S1041"/>
  <c r="T1041"/>
  <c r="U1041"/>
  <c r="S1042"/>
  <c r="T1042"/>
  <c r="U1042"/>
  <c r="S1043"/>
  <c r="T1043"/>
  <c r="U1043"/>
  <c r="S1044"/>
  <c r="T1044"/>
  <c r="U1044"/>
  <c r="S1045"/>
  <c r="T1045"/>
  <c r="U1045"/>
  <c r="S1046"/>
  <c r="T1046"/>
  <c r="U1046"/>
  <c r="S1047"/>
  <c r="T1047"/>
  <c r="U1047"/>
  <c r="S1048"/>
  <c r="T1048"/>
  <c r="U1048"/>
  <c r="S1049"/>
  <c r="T1049"/>
  <c r="U1049"/>
  <c r="S1050"/>
  <c r="T1050"/>
  <c r="U1050"/>
  <c r="S1051"/>
  <c r="T1051"/>
  <c r="U1051"/>
  <c r="S1052"/>
  <c r="T1052"/>
  <c r="U1052"/>
  <c r="S1053"/>
  <c r="T1053"/>
  <c r="U1053"/>
  <c r="S1054"/>
  <c r="T1054"/>
  <c r="U1054"/>
  <c r="S1055"/>
  <c r="T1055"/>
  <c r="U1055"/>
  <c r="S1056"/>
  <c r="T1056"/>
  <c r="U1056"/>
  <c r="S1057"/>
  <c r="T1057"/>
  <c r="U1057"/>
  <c r="S1058"/>
  <c r="T1058"/>
  <c r="U1058"/>
  <c r="S1059"/>
  <c r="T1059"/>
  <c r="U1059"/>
  <c r="S1060"/>
  <c r="T1060"/>
  <c r="U1060"/>
  <c r="S1061"/>
  <c r="T1061"/>
  <c r="U1061"/>
  <c r="S1062"/>
  <c r="T1062"/>
  <c r="U1062"/>
  <c r="S1063"/>
  <c r="T1063"/>
  <c r="U1063"/>
  <c r="S1064"/>
  <c r="T1064"/>
  <c r="U1064"/>
  <c r="S1065"/>
  <c r="T1065"/>
  <c r="U1065"/>
  <c r="S1066"/>
  <c r="T1066"/>
  <c r="U1066"/>
  <c r="S1067"/>
  <c r="T1067"/>
  <c r="U1067"/>
  <c r="S1068"/>
  <c r="T1068"/>
  <c r="U1068"/>
  <c r="S1069"/>
  <c r="T1069"/>
  <c r="U1069"/>
  <c r="S1070"/>
  <c r="T1070"/>
  <c r="U1070"/>
  <c r="S1071"/>
  <c r="T1071"/>
  <c r="U1071"/>
  <c r="S1072"/>
  <c r="T1072"/>
  <c r="U1072"/>
  <c r="S1073"/>
  <c r="T1073"/>
  <c r="U1073"/>
  <c r="S1074"/>
  <c r="T1074"/>
  <c r="U1074"/>
  <c r="S1075"/>
  <c r="T1075"/>
  <c r="U1075"/>
  <c r="S1076"/>
  <c r="T1076"/>
  <c r="U1076"/>
  <c r="S1077"/>
  <c r="T1077"/>
  <c r="U1077"/>
  <c r="S1078"/>
  <c r="T1078"/>
  <c r="U1078"/>
  <c r="S1079"/>
  <c r="T1079"/>
  <c r="U1079"/>
  <c r="S1080"/>
  <c r="T1080"/>
  <c r="U1080"/>
  <c r="S1081"/>
  <c r="T1081"/>
  <c r="U1081"/>
  <c r="S1082"/>
  <c r="T1082"/>
  <c r="U1082"/>
  <c r="S1083"/>
  <c r="T1083"/>
  <c r="U1083"/>
  <c r="S1084"/>
  <c r="T1084"/>
  <c r="U1084"/>
  <c r="S1085"/>
  <c r="T1085"/>
  <c r="U1085"/>
  <c r="S1086"/>
  <c r="T1086"/>
  <c r="U1086"/>
  <c r="S1087"/>
  <c r="T1087"/>
  <c r="U1087"/>
  <c r="S1088"/>
  <c r="T1088"/>
  <c r="U1088"/>
  <c r="S1089"/>
  <c r="T1089"/>
  <c r="U1089"/>
  <c r="S1090"/>
  <c r="T1090"/>
  <c r="U1090"/>
  <c r="S1091"/>
  <c r="T1091"/>
  <c r="U1091"/>
  <c r="S1092"/>
  <c r="T1092"/>
  <c r="U1092"/>
  <c r="S1093"/>
  <c r="T1093"/>
  <c r="U1093"/>
  <c r="S1094"/>
  <c r="T1094"/>
  <c r="U1094"/>
  <c r="S1095"/>
  <c r="T1095"/>
  <c r="U1095"/>
  <c r="S1096"/>
  <c r="T1096"/>
  <c r="U1096"/>
  <c r="S1097"/>
  <c r="T1097"/>
  <c r="U1097"/>
  <c r="S1098"/>
  <c r="T1098"/>
  <c r="U1098"/>
  <c r="S1099"/>
  <c r="T1099"/>
  <c r="U1099"/>
  <c r="S1100"/>
  <c r="T1100"/>
  <c r="U1100"/>
  <c r="S1101"/>
  <c r="T1101"/>
  <c r="U1101"/>
  <c r="S1102"/>
  <c r="T1102"/>
  <c r="U1102"/>
  <c r="S1103"/>
  <c r="T1103"/>
  <c r="U1103"/>
  <c r="S1104"/>
  <c r="T1104"/>
  <c r="U1104"/>
  <c r="S1105"/>
  <c r="T1105"/>
  <c r="U1105"/>
  <c r="S1106"/>
  <c r="T1106"/>
  <c r="U1106"/>
  <c r="S1107"/>
  <c r="T1107"/>
  <c r="U1107"/>
  <c r="S1108"/>
  <c r="T1108"/>
  <c r="U1108"/>
  <c r="S1109"/>
  <c r="T1109"/>
  <c r="U1109"/>
  <c r="S1110"/>
  <c r="T1110"/>
  <c r="U1110"/>
  <c r="S1111"/>
  <c r="T1111"/>
  <c r="U1111"/>
  <c r="S1112"/>
  <c r="T1112"/>
  <c r="U1112"/>
  <c r="S1113"/>
  <c r="T1113"/>
  <c r="U1113"/>
  <c r="S1114"/>
  <c r="T1114"/>
  <c r="U1114"/>
  <c r="S1115"/>
  <c r="T1115"/>
  <c r="U1115"/>
  <c r="S1116"/>
  <c r="T1116"/>
  <c r="U1116"/>
  <c r="S1117"/>
  <c r="T1117"/>
  <c r="U1117"/>
  <c r="S1118"/>
  <c r="T1118"/>
  <c r="U1118"/>
  <c r="S1119"/>
  <c r="T1119"/>
  <c r="U1119"/>
  <c r="S1120"/>
  <c r="T1120"/>
  <c r="U1120"/>
  <c r="S1121"/>
  <c r="T1121"/>
  <c r="U1121"/>
  <c r="S1122"/>
  <c r="T1122"/>
  <c r="U1122"/>
  <c r="S1123"/>
  <c r="T1123"/>
  <c r="U1123"/>
  <c r="S1124"/>
  <c r="T1124"/>
  <c r="U1124"/>
  <c r="S1125"/>
  <c r="T1125"/>
  <c r="U1125"/>
  <c r="S1126"/>
  <c r="T1126"/>
  <c r="U1126"/>
  <c r="S1127"/>
  <c r="T1127"/>
  <c r="U1127"/>
  <c r="S1128"/>
  <c r="T1128"/>
  <c r="U1128"/>
  <c r="S1129"/>
  <c r="T1129"/>
  <c r="U1129"/>
  <c r="S1130"/>
  <c r="T1130"/>
  <c r="U1130"/>
  <c r="S1131"/>
  <c r="T1131"/>
  <c r="U1131"/>
  <c r="S1132"/>
  <c r="T1132"/>
  <c r="U1132"/>
  <c r="S1133"/>
  <c r="T1133"/>
  <c r="U1133"/>
  <c r="S1134"/>
  <c r="T1134"/>
  <c r="U1134"/>
  <c r="S1135"/>
  <c r="T1135"/>
  <c r="U1135"/>
  <c r="S1136"/>
  <c r="T1136"/>
  <c r="U1136"/>
  <c r="S1137"/>
  <c r="T1137"/>
  <c r="U1137"/>
  <c r="S1138"/>
  <c r="T1138"/>
  <c r="U1138"/>
  <c r="S1139"/>
  <c r="T1139"/>
  <c r="U1139"/>
  <c r="S1140"/>
  <c r="T1140"/>
  <c r="U1140"/>
  <c r="S1141"/>
  <c r="T1141"/>
  <c r="U1141"/>
  <c r="S1142"/>
  <c r="T1142"/>
  <c r="U1142"/>
  <c r="S1143"/>
  <c r="T1143"/>
  <c r="U1143"/>
  <c r="S1144"/>
  <c r="T1144"/>
  <c r="U1144"/>
  <c r="S1145"/>
  <c r="T1145"/>
  <c r="U1145"/>
  <c r="S1146"/>
  <c r="T1146"/>
  <c r="U1146"/>
  <c r="S1147"/>
  <c r="T1147"/>
  <c r="U1147"/>
  <c r="S1148"/>
  <c r="T1148"/>
  <c r="U1148"/>
  <c r="S1149"/>
  <c r="T1149"/>
  <c r="U1149"/>
  <c r="S1150"/>
  <c r="T1150"/>
  <c r="U1150"/>
  <c r="S1151"/>
  <c r="T1151"/>
  <c r="U1151"/>
  <c r="S1152"/>
  <c r="T1152"/>
  <c r="U1152"/>
  <c r="S1153"/>
  <c r="T1153"/>
  <c r="U1153"/>
  <c r="S1154"/>
  <c r="T1154"/>
  <c r="U1154"/>
  <c r="S1155"/>
  <c r="T1155"/>
  <c r="U1155"/>
  <c r="S1156"/>
  <c r="T1156"/>
  <c r="U1156"/>
  <c r="S1157"/>
  <c r="T1157"/>
  <c r="U1157"/>
  <c r="S1158"/>
  <c r="T1158"/>
  <c r="U1158"/>
  <c r="S1159"/>
  <c r="T1159"/>
  <c r="U1159"/>
  <c r="S1160"/>
  <c r="T1160"/>
  <c r="U1160"/>
  <c r="S1161"/>
  <c r="T1161"/>
  <c r="U1161"/>
  <c r="S1162"/>
  <c r="T1162"/>
  <c r="U1162"/>
  <c r="S1163"/>
  <c r="T1163"/>
  <c r="U1163"/>
  <c r="S1164"/>
  <c r="T1164"/>
  <c r="U1164"/>
  <c r="S1165"/>
  <c r="T1165"/>
  <c r="U1165"/>
  <c r="S1166"/>
  <c r="T1166"/>
  <c r="U1166"/>
  <c r="S1167"/>
  <c r="T1167"/>
  <c r="U1167"/>
  <c r="S1168"/>
  <c r="T1168"/>
  <c r="U1168"/>
  <c r="S1169"/>
  <c r="T1169"/>
  <c r="U1169"/>
  <c r="S1170"/>
  <c r="T1170"/>
  <c r="U1170"/>
  <c r="S1171"/>
  <c r="T1171"/>
  <c r="U1171"/>
  <c r="S1172"/>
  <c r="T1172"/>
  <c r="U1172"/>
  <c r="S1173"/>
  <c r="T1173"/>
  <c r="U1173"/>
  <c r="S1174"/>
  <c r="T1174"/>
  <c r="U1174"/>
  <c r="S1175"/>
  <c r="T1175"/>
  <c r="U1175"/>
  <c r="S1176"/>
  <c r="T1176"/>
  <c r="U1176"/>
  <c r="S1177"/>
  <c r="T1177"/>
  <c r="U1177"/>
  <c r="S1178"/>
  <c r="T1178"/>
  <c r="U1178"/>
  <c r="S1179"/>
  <c r="T1179"/>
  <c r="U1179"/>
  <c r="S1180"/>
  <c r="T1180"/>
  <c r="U1180"/>
  <c r="S1181"/>
  <c r="T1181"/>
  <c r="U1181"/>
  <c r="S1182"/>
  <c r="T1182"/>
  <c r="U1182"/>
  <c r="S1183"/>
  <c r="T1183"/>
  <c r="U1183"/>
  <c r="S1184"/>
  <c r="T1184"/>
  <c r="U1184"/>
  <c r="S1185"/>
  <c r="T1185"/>
  <c r="U1185"/>
  <c r="S1186"/>
  <c r="T1186"/>
  <c r="U1186"/>
  <c r="S1187"/>
  <c r="T1187"/>
  <c r="U1187"/>
  <c r="S1188"/>
  <c r="T1188"/>
  <c r="U1188"/>
  <c r="S1189"/>
  <c r="T1189"/>
  <c r="U1189"/>
  <c r="S1190"/>
  <c r="T1190"/>
  <c r="U1190"/>
  <c r="S1191"/>
  <c r="T1191"/>
  <c r="U1191"/>
  <c r="S1192"/>
  <c r="T1192"/>
  <c r="U1192"/>
  <c r="S1193"/>
  <c r="T1193"/>
  <c r="U1193"/>
  <c r="S1194"/>
  <c r="T1194"/>
  <c r="U1194"/>
  <c r="S1195"/>
  <c r="T1195"/>
  <c r="U1195"/>
  <c r="S1196"/>
  <c r="T1196"/>
  <c r="U1196"/>
  <c r="S1197"/>
  <c r="T1197"/>
  <c r="U1197"/>
  <c r="S1198"/>
  <c r="T1198"/>
  <c r="U1198"/>
  <c r="S1199"/>
  <c r="T1199"/>
  <c r="U1199"/>
  <c r="S1200"/>
  <c r="T1200"/>
  <c r="U1200"/>
  <c r="S1201"/>
  <c r="T1201"/>
  <c r="U1201"/>
  <c r="S1202"/>
  <c r="T1202"/>
  <c r="U1202"/>
  <c r="S1203"/>
  <c r="T1203"/>
  <c r="U1203"/>
  <c r="S1204"/>
  <c r="T1204"/>
  <c r="U1204"/>
  <c r="C8" i="66"/>
  <c r="C10"/>
  <c r="G10" s="1"/>
  <c r="C11"/>
  <c r="D11" s="1"/>
  <c r="C12"/>
  <c r="D12" s="1"/>
  <c r="C13"/>
  <c r="E13" s="1"/>
  <c r="C14"/>
  <c r="F14" s="1"/>
  <c r="AP5" i="61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6"/>
  <c r="AP137"/>
  <c r="AP138"/>
  <c r="AP139"/>
  <c r="AP140"/>
  <c r="AP141"/>
  <c r="AP142"/>
  <c r="AP143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0"/>
  <c r="AP161"/>
  <c r="AP162"/>
  <c r="AP163"/>
  <c r="AP164"/>
  <c r="AP165"/>
  <c r="AP166"/>
  <c r="AP167"/>
  <c r="AP168"/>
  <c r="AP169"/>
  <c r="AP170"/>
  <c r="AP171"/>
  <c r="AP172"/>
  <c r="AP173"/>
  <c r="AP174"/>
  <c r="AP175"/>
  <c r="AP176"/>
  <c r="AP177"/>
  <c r="AP178"/>
  <c r="AP179"/>
  <c r="AP180"/>
  <c r="AP181"/>
  <c r="AP182"/>
  <c r="AP183"/>
  <c r="AP184"/>
  <c r="AP185"/>
  <c r="AP186"/>
  <c r="AP187"/>
  <c r="AP188"/>
  <c r="AP189"/>
  <c r="AP190"/>
  <c r="AP191"/>
  <c r="AP192"/>
  <c r="AP193"/>
  <c r="AP194"/>
  <c r="AP195"/>
  <c r="AP196"/>
  <c r="AP197"/>
  <c r="AP198"/>
  <c r="AP199"/>
  <c r="AP200"/>
  <c r="AP201"/>
  <c r="AP202"/>
  <c r="AP203"/>
  <c r="AP204"/>
  <c r="AP205"/>
  <c r="AP206"/>
  <c r="AP207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28"/>
  <c r="AP229"/>
  <c r="AP230"/>
  <c r="AP231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58"/>
  <c r="AP259"/>
  <c r="AP260"/>
  <c r="AP261"/>
  <c r="AP262"/>
  <c r="AP263"/>
  <c r="AP264"/>
  <c r="AP265"/>
  <c r="AP266"/>
  <c r="AP267"/>
  <c r="AP26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396"/>
  <c r="AP397"/>
  <c r="AP398"/>
  <c r="AP399"/>
  <c r="AP400"/>
  <c r="AP401"/>
  <c r="AP402"/>
  <c r="AP403"/>
  <c r="AP404"/>
  <c r="AP405"/>
  <c r="AP406"/>
  <c r="AP407"/>
  <c r="AP408"/>
  <c r="AP409"/>
  <c r="AP410"/>
  <c r="AP411"/>
  <c r="AP412"/>
  <c r="AP413"/>
  <c r="AP414"/>
  <c r="AP415"/>
  <c r="AP416"/>
  <c r="AP417"/>
  <c r="AP418"/>
  <c r="AP419"/>
  <c r="AP420"/>
  <c r="AP421"/>
  <c r="AP422"/>
  <c r="AP423"/>
  <c r="AP424"/>
  <c r="AP425"/>
  <c r="AP426"/>
  <c r="AP427"/>
  <c r="AP428"/>
  <c r="AP429"/>
  <c r="AP430"/>
  <c r="AP431"/>
  <c r="AP432"/>
  <c r="AP433"/>
  <c r="AP434"/>
  <c r="AP435"/>
  <c r="AP436"/>
  <c r="AP437"/>
  <c r="AP438"/>
  <c r="AP439"/>
  <c r="AP440"/>
  <c r="AP441"/>
  <c r="AP442"/>
  <c r="AP443"/>
  <c r="AP444"/>
  <c r="AP445"/>
  <c r="AP446"/>
  <c r="AP447"/>
  <c r="AP448"/>
  <c r="AP449"/>
  <c r="AP450"/>
  <c r="AP451"/>
  <c r="AP452"/>
  <c r="AP453"/>
  <c r="AP454"/>
  <c r="AP455"/>
  <c r="AP456"/>
  <c r="AP457"/>
  <c r="AP458"/>
  <c r="AP459"/>
  <c r="AP460"/>
  <c r="AP461"/>
  <c r="AP462"/>
  <c r="AP463"/>
  <c r="AP464"/>
  <c r="AP465"/>
  <c r="AP466"/>
  <c r="AP467"/>
  <c r="AP468"/>
  <c r="AP469"/>
  <c r="AP470"/>
  <c r="AP471"/>
  <c r="AP472"/>
  <c r="AP473"/>
  <c r="AP474"/>
  <c r="AP475"/>
  <c r="AP476"/>
  <c r="AP477"/>
  <c r="AP478"/>
  <c r="AP479"/>
  <c r="AP480"/>
  <c r="AP481"/>
  <c r="AP482"/>
  <c r="AP483"/>
  <c r="AP484"/>
  <c r="AP485"/>
  <c r="AP486"/>
  <c r="AP487"/>
  <c r="AP488"/>
  <c r="AP489"/>
  <c r="AP490"/>
  <c r="AP491"/>
  <c r="AP492"/>
  <c r="AP493"/>
  <c r="AP494"/>
  <c r="AP495"/>
  <c r="AP496"/>
  <c r="AP497"/>
  <c r="AP498"/>
  <c r="AP499"/>
  <c r="AP500"/>
  <c r="AP501"/>
  <c r="AP502"/>
  <c r="AP503"/>
  <c r="AP504"/>
  <c r="AP505"/>
  <c r="AP506"/>
  <c r="AP507"/>
  <c r="AP508"/>
  <c r="AP509"/>
  <c r="AP510"/>
  <c r="AP511"/>
  <c r="AP512"/>
  <c r="AP513"/>
  <c r="AP514"/>
  <c r="AP515"/>
  <c r="AP516"/>
  <c r="AP517"/>
  <c r="AP518"/>
  <c r="AP519"/>
  <c r="AP520"/>
  <c r="AP521"/>
  <c r="AP522"/>
  <c r="AP523"/>
  <c r="AP524"/>
  <c r="AP525"/>
  <c r="AP526"/>
  <c r="AP527"/>
  <c r="AP528"/>
  <c r="AP529"/>
  <c r="AP530"/>
  <c r="AP531"/>
  <c r="AP532"/>
  <c r="AP533"/>
  <c r="AP534"/>
  <c r="AP535"/>
  <c r="AP536"/>
  <c r="AP537"/>
  <c r="AP538"/>
  <c r="AP539"/>
  <c r="AP540"/>
  <c r="AP541"/>
  <c r="AP542"/>
  <c r="AP543"/>
  <c r="AP544"/>
  <c r="AP545"/>
  <c r="AP546"/>
  <c r="AP547"/>
  <c r="AP548"/>
  <c r="AP549"/>
  <c r="AP550"/>
  <c r="AP551"/>
  <c r="AP552"/>
  <c r="AP553"/>
  <c r="AP554"/>
  <c r="AP555"/>
  <c r="AP556"/>
  <c r="AP557"/>
  <c r="AP558"/>
  <c r="AP559"/>
  <c r="AP560"/>
  <c r="AP561"/>
  <c r="AP562"/>
  <c r="AP563"/>
  <c r="AP564"/>
  <c r="AP565"/>
  <c r="AP566"/>
  <c r="AP567"/>
  <c r="AP568"/>
  <c r="AP569"/>
  <c r="AP570"/>
  <c r="AP571"/>
  <c r="AP572"/>
  <c r="AP573"/>
  <c r="AP574"/>
  <c r="AP575"/>
  <c r="AP576"/>
  <c r="AP577"/>
  <c r="AP578"/>
  <c r="AP579"/>
  <c r="AP580"/>
  <c r="AP581"/>
  <c r="AP582"/>
  <c r="AP583"/>
  <c r="AP584"/>
  <c r="AP585"/>
  <c r="AP586"/>
  <c r="AP587"/>
  <c r="AP588"/>
  <c r="AP589"/>
  <c r="AP590"/>
  <c r="AP591"/>
  <c r="AP592"/>
  <c r="AP593"/>
  <c r="AP594"/>
  <c r="AP595"/>
  <c r="AP596"/>
  <c r="AP597"/>
  <c r="AP598"/>
  <c r="AP599"/>
  <c r="AP600"/>
  <c r="AP601"/>
  <c r="AP602"/>
  <c r="AP603"/>
  <c r="AP604"/>
  <c r="AP605"/>
  <c r="AP606"/>
  <c r="AP607"/>
  <c r="AP608"/>
  <c r="AP609"/>
  <c r="AP610"/>
  <c r="AP611"/>
  <c r="AP612"/>
  <c r="AP613"/>
  <c r="AP614"/>
  <c r="AP615"/>
  <c r="AP616"/>
  <c r="AP617"/>
  <c r="AP618"/>
  <c r="AP619"/>
  <c r="AP620"/>
  <c r="AP621"/>
  <c r="AP622"/>
  <c r="AP623"/>
  <c r="AP624"/>
  <c r="AP625"/>
  <c r="AP626"/>
  <c r="AP627"/>
  <c r="AP628"/>
  <c r="AP629"/>
  <c r="AP630"/>
  <c r="AP631"/>
  <c r="AP632"/>
  <c r="AP633"/>
  <c r="AP634"/>
  <c r="AP635"/>
  <c r="AP636"/>
  <c r="AP637"/>
  <c r="AP638"/>
  <c r="AP639"/>
  <c r="AP640"/>
  <c r="AP641"/>
  <c r="AP642"/>
  <c r="AP643"/>
  <c r="AP644"/>
  <c r="AP645"/>
  <c r="AP646"/>
  <c r="AP647"/>
  <c r="AP648"/>
  <c r="AP649"/>
  <c r="AP650"/>
  <c r="AP651"/>
  <c r="AP652"/>
  <c r="AP653"/>
  <c r="AP654"/>
  <c r="AP655"/>
  <c r="AP656"/>
  <c r="AP657"/>
  <c r="AP658"/>
  <c r="AP659"/>
  <c r="AP660"/>
  <c r="AP661"/>
  <c r="AP662"/>
  <c r="AP663"/>
  <c r="AP664"/>
  <c r="AP665"/>
  <c r="AP666"/>
  <c r="AP667"/>
  <c r="AP668"/>
  <c r="AP669"/>
  <c r="AP670"/>
  <c r="AP671"/>
  <c r="AP672"/>
  <c r="AP673"/>
  <c r="AP674"/>
  <c r="AP675"/>
  <c r="AP676"/>
  <c r="AP677"/>
  <c r="AP678"/>
  <c r="AP679"/>
  <c r="AP680"/>
  <c r="AP681"/>
  <c r="AP682"/>
  <c r="AP683"/>
  <c r="AP684"/>
  <c r="AP685"/>
  <c r="AP686"/>
  <c r="AP687"/>
  <c r="AP688"/>
  <c r="AP689"/>
  <c r="AP690"/>
  <c r="AP691"/>
  <c r="AP692"/>
  <c r="AP693"/>
  <c r="AP694"/>
  <c r="AP695"/>
  <c r="AP696"/>
  <c r="AP697"/>
  <c r="AP698"/>
  <c r="AP699"/>
  <c r="AP700"/>
  <c r="AP701"/>
  <c r="AP702"/>
  <c r="AP703"/>
  <c r="AP704"/>
  <c r="AP705"/>
  <c r="AP706"/>
  <c r="AP707"/>
  <c r="AP708"/>
  <c r="AP709"/>
  <c r="AP710"/>
  <c r="AP711"/>
  <c r="AP712"/>
  <c r="AP713"/>
  <c r="AP714"/>
  <c r="AP715"/>
  <c r="AP716"/>
  <c r="AP717"/>
  <c r="AP718"/>
  <c r="AP719"/>
  <c r="AP720"/>
  <c r="AP721"/>
  <c r="AP722"/>
  <c r="AP723"/>
  <c r="AP724"/>
  <c r="AP725"/>
  <c r="AP726"/>
  <c r="AP727"/>
  <c r="AP728"/>
  <c r="AP729"/>
  <c r="AP730"/>
  <c r="AP731"/>
  <c r="AP732"/>
  <c r="AP733"/>
  <c r="AP734"/>
  <c r="AP735"/>
  <c r="AP736"/>
  <c r="AP737"/>
  <c r="AP738"/>
  <c r="AP739"/>
  <c r="AP740"/>
  <c r="AP741"/>
  <c r="AP742"/>
  <c r="AP743"/>
  <c r="AP744"/>
  <c r="AP745"/>
  <c r="AP746"/>
  <c r="AP747"/>
  <c r="AP748"/>
  <c r="AP749"/>
  <c r="AP750"/>
  <c r="AP751"/>
  <c r="AP752"/>
  <c r="AP753"/>
  <c r="AP754"/>
  <c r="AP755"/>
  <c r="AP756"/>
  <c r="AP757"/>
  <c r="AP758"/>
  <c r="AP759"/>
  <c r="AP760"/>
  <c r="AP761"/>
  <c r="AP762"/>
  <c r="AP763"/>
  <c r="AP764"/>
  <c r="AP765"/>
  <c r="AP766"/>
  <c r="AP767"/>
  <c r="AP768"/>
  <c r="AP769"/>
  <c r="AP770"/>
  <c r="AP771"/>
  <c r="AP772"/>
  <c r="AP773"/>
  <c r="AP774"/>
  <c r="AP775"/>
  <c r="AP776"/>
  <c r="AP777"/>
  <c r="AP778"/>
  <c r="AP779"/>
  <c r="AP780"/>
  <c r="AP781"/>
  <c r="AP782"/>
  <c r="AP783"/>
  <c r="AP784"/>
  <c r="AP785"/>
  <c r="AP786"/>
  <c r="AP787"/>
  <c r="AP788"/>
  <c r="AP789"/>
  <c r="AP790"/>
  <c r="AP791"/>
  <c r="AP792"/>
  <c r="AP793"/>
  <c r="AP794"/>
  <c r="AP795"/>
  <c r="AP796"/>
  <c r="AP797"/>
  <c r="AP798"/>
  <c r="AP799"/>
  <c r="AP800"/>
  <c r="AP801"/>
  <c r="AP802"/>
  <c r="AP803"/>
  <c r="AP804"/>
  <c r="AP805"/>
  <c r="AP806"/>
  <c r="AP807"/>
  <c r="AP808"/>
  <c r="AP809"/>
  <c r="AP810"/>
  <c r="AP811"/>
  <c r="AP812"/>
  <c r="AP813"/>
  <c r="AP814"/>
  <c r="AP815"/>
  <c r="AP816"/>
  <c r="AP817"/>
  <c r="AP818"/>
  <c r="AP819"/>
  <c r="AP820"/>
  <c r="AP821"/>
  <c r="AP822"/>
  <c r="AP823"/>
  <c r="AP824"/>
  <c r="AP825"/>
  <c r="AP826"/>
  <c r="AP827"/>
  <c r="AP828"/>
  <c r="AP829"/>
  <c r="AP830"/>
  <c r="AP831"/>
  <c r="AP832"/>
  <c r="AP833"/>
  <c r="AP834"/>
  <c r="AP835"/>
  <c r="AP836"/>
  <c r="AP837"/>
  <c r="AP838"/>
  <c r="AP839"/>
  <c r="AP840"/>
  <c r="AP841"/>
  <c r="AP842"/>
  <c r="AP843"/>
  <c r="AP844"/>
  <c r="AP845"/>
  <c r="AP846"/>
  <c r="AP847"/>
  <c r="AP848"/>
  <c r="AP849"/>
  <c r="AP850"/>
  <c r="AP851"/>
  <c r="AP852"/>
  <c r="AP853"/>
  <c r="AP854"/>
  <c r="AP855"/>
  <c r="AP856"/>
  <c r="AP857"/>
  <c r="AP858"/>
  <c r="AP859"/>
  <c r="AP860"/>
  <c r="AP861"/>
  <c r="AP862"/>
  <c r="AP863"/>
  <c r="AP864"/>
  <c r="AP865"/>
  <c r="AP866"/>
  <c r="AP867"/>
  <c r="AP868"/>
  <c r="AP869"/>
  <c r="AP870"/>
  <c r="AP871"/>
  <c r="AP872"/>
  <c r="AP873"/>
  <c r="AP874"/>
  <c r="AP875"/>
  <c r="AP876"/>
  <c r="AP877"/>
  <c r="AP878"/>
  <c r="AP879"/>
  <c r="AP880"/>
  <c r="AP881"/>
  <c r="AP882"/>
  <c r="AP883"/>
  <c r="AP884"/>
  <c r="AP885"/>
  <c r="AP886"/>
  <c r="AP887"/>
  <c r="AP888"/>
  <c r="AP889"/>
  <c r="AP890"/>
  <c r="AP891"/>
  <c r="AP892"/>
  <c r="AP893"/>
  <c r="AP894"/>
  <c r="AP895"/>
  <c r="AP896"/>
  <c r="AP897"/>
  <c r="AP898"/>
  <c r="AP899"/>
  <c r="AP900"/>
  <c r="AP901"/>
  <c r="AP902"/>
  <c r="AP903"/>
  <c r="AP904"/>
  <c r="AP905"/>
  <c r="AP906"/>
  <c r="AP907"/>
  <c r="AP908"/>
  <c r="AP909"/>
  <c r="AP910"/>
  <c r="AP911"/>
  <c r="AP912"/>
  <c r="AP913"/>
  <c r="AP914"/>
  <c r="AP915"/>
  <c r="AP916"/>
  <c r="AP917"/>
  <c r="AP918"/>
  <c r="AP919"/>
  <c r="AP920"/>
  <c r="AP921"/>
  <c r="AP922"/>
  <c r="AP923"/>
  <c r="AP924"/>
  <c r="AP925"/>
  <c r="AP926"/>
  <c r="AP927"/>
  <c r="AP928"/>
  <c r="AP929"/>
  <c r="AP930"/>
  <c r="AP931"/>
  <c r="AP932"/>
  <c r="AP933"/>
  <c r="AP934"/>
  <c r="AP935"/>
  <c r="AP936"/>
  <c r="AP937"/>
  <c r="AP938"/>
  <c r="AP939"/>
  <c r="AP940"/>
  <c r="AP941"/>
  <c r="AP942"/>
  <c r="AP943"/>
  <c r="AP944"/>
  <c r="AP945"/>
  <c r="AP946"/>
  <c r="AP947"/>
  <c r="AP948"/>
  <c r="AP949"/>
  <c r="AP950"/>
  <c r="AP951"/>
  <c r="AP952"/>
  <c r="AP953"/>
  <c r="AP954"/>
  <c r="AP955"/>
  <c r="AP956"/>
  <c r="AP957"/>
  <c r="AP958"/>
  <c r="AP959"/>
  <c r="AP960"/>
  <c r="AP961"/>
  <c r="AP962"/>
  <c r="AP963"/>
  <c r="AP964"/>
  <c r="AP965"/>
  <c r="AP966"/>
  <c r="AP967"/>
  <c r="AP968"/>
  <c r="AP969"/>
  <c r="AP970"/>
  <c r="AP971"/>
  <c r="AP972"/>
  <c r="AP973"/>
  <c r="AP974"/>
  <c r="AP975"/>
  <c r="AP976"/>
  <c r="AP977"/>
  <c r="AP978"/>
  <c r="AP979"/>
  <c r="AP980"/>
  <c r="AP981"/>
  <c r="AP982"/>
  <c r="AP983"/>
  <c r="AP984"/>
  <c r="AP985"/>
  <c r="AP986"/>
  <c r="AP987"/>
  <c r="AP988"/>
  <c r="AP989"/>
  <c r="AP990"/>
  <c r="AP991"/>
  <c r="AP992"/>
  <c r="AP993"/>
  <c r="AP994"/>
  <c r="AP995"/>
  <c r="AP996"/>
  <c r="AP997"/>
  <c r="AP998"/>
  <c r="AP999"/>
  <c r="AP1000"/>
  <c r="AP1001"/>
  <c r="AP1002"/>
  <c r="AP1003"/>
  <c r="AP1004"/>
  <c r="AP1005"/>
  <c r="AP1006"/>
  <c r="AP1007"/>
  <c r="AP1008"/>
  <c r="AP1009"/>
  <c r="AP1010"/>
  <c r="AP1011"/>
  <c r="AP1012"/>
  <c r="AP1013"/>
  <c r="AP1014"/>
  <c r="AP1015"/>
  <c r="AP1016"/>
  <c r="AP1017"/>
  <c r="AP1018"/>
  <c r="AP1019"/>
  <c r="AP1020"/>
  <c r="AP1021"/>
  <c r="AP1022"/>
  <c r="AP1023"/>
  <c r="AP1024"/>
  <c r="AP1025"/>
  <c r="AP1026"/>
  <c r="AP1027"/>
  <c r="AP1028"/>
  <c r="AP1029"/>
  <c r="AP1030"/>
  <c r="AP1031"/>
  <c r="AP1032"/>
  <c r="AP1033"/>
  <c r="AP1034"/>
  <c r="AP1035"/>
  <c r="AP1036"/>
  <c r="AP1037"/>
  <c r="AP1038"/>
  <c r="AP1039"/>
  <c r="AP1040"/>
  <c r="AP1041"/>
  <c r="AP1042"/>
  <c r="AP1043"/>
  <c r="AP1044"/>
  <c r="AP1045"/>
  <c r="AP1046"/>
  <c r="AP1047"/>
  <c r="AP1048"/>
  <c r="AP1049"/>
  <c r="AP1050"/>
  <c r="AP1051"/>
  <c r="AP1052"/>
  <c r="AP1053"/>
  <c r="AP1054"/>
  <c r="AP1055"/>
  <c r="AP1056"/>
  <c r="AP1057"/>
  <c r="AP1058"/>
  <c r="AP1059"/>
  <c r="AP1060"/>
  <c r="AP1061"/>
  <c r="AP1062"/>
  <c r="AP1063"/>
  <c r="AP1064"/>
  <c r="AP1065"/>
  <c r="AP1066"/>
  <c r="AP1067"/>
  <c r="AP1068"/>
  <c r="AP1069"/>
  <c r="AP1070"/>
  <c r="AP1071"/>
  <c r="AP1072"/>
  <c r="AP1073"/>
  <c r="AP1074"/>
  <c r="AP1075"/>
  <c r="AP1076"/>
  <c r="AP1077"/>
  <c r="AP1078"/>
  <c r="AP1079"/>
  <c r="AP1080"/>
  <c r="AP1081"/>
  <c r="AP1082"/>
  <c r="AP1083"/>
  <c r="AP1084"/>
  <c r="AP1085"/>
  <c r="AP1086"/>
  <c r="AP1087"/>
  <c r="AP1088"/>
  <c r="AP1089"/>
  <c r="AP1090"/>
  <c r="AP1091"/>
  <c r="AP1092"/>
  <c r="AP1093"/>
  <c r="AP1094"/>
  <c r="AP1095"/>
  <c r="AP1096"/>
  <c r="AP1097"/>
  <c r="AP1098"/>
  <c r="AP1099"/>
  <c r="AP1100"/>
  <c r="AP1101"/>
  <c r="AP1102"/>
  <c r="AP1103"/>
  <c r="AP1104"/>
  <c r="AP1105"/>
  <c r="AP1106"/>
  <c r="AP1107"/>
  <c r="AP1108"/>
  <c r="AP1109"/>
  <c r="AP1110"/>
  <c r="AP1111"/>
  <c r="AP1112"/>
  <c r="AP1113"/>
  <c r="AP1114"/>
  <c r="AP1115"/>
  <c r="AP1116"/>
  <c r="AP1117"/>
  <c r="AP1118"/>
  <c r="AP1119"/>
  <c r="AP1120"/>
  <c r="AP1121"/>
  <c r="AP1122"/>
  <c r="AP1123"/>
  <c r="AP1124"/>
  <c r="AP1125"/>
  <c r="AP1126"/>
  <c r="AP1127"/>
  <c r="AP1128"/>
  <c r="AP1129"/>
  <c r="AP1130"/>
  <c r="AP1131"/>
  <c r="AP1132"/>
  <c r="AP1133"/>
  <c r="AP1134"/>
  <c r="AP1135"/>
  <c r="AP1136"/>
  <c r="AP1137"/>
  <c r="AP1138"/>
  <c r="AP1139"/>
  <c r="AP1140"/>
  <c r="AP1141"/>
  <c r="AP1142"/>
  <c r="AP1143"/>
  <c r="AP1144"/>
  <c r="AP1145"/>
  <c r="AP1146"/>
  <c r="AP1147"/>
  <c r="AP1148"/>
  <c r="AP1149"/>
  <c r="AP1150"/>
  <c r="AP1151"/>
  <c r="AP1152"/>
  <c r="AP1153"/>
  <c r="AP1154"/>
  <c r="AP1155"/>
  <c r="AP1156"/>
  <c r="AP1157"/>
  <c r="AP1158"/>
  <c r="AP1159"/>
  <c r="AP1160"/>
  <c r="AP1161"/>
  <c r="AP1162"/>
  <c r="AP1163"/>
  <c r="AP1164"/>
  <c r="AP1165"/>
  <c r="AP1166"/>
  <c r="AP1167"/>
  <c r="AP1168"/>
  <c r="AP1169"/>
  <c r="AP1170"/>
  <c r="AP1171"/>
  <c r="AP1172"/>
  <c r="AP1173"/>
  <c r="AP1174"/>
  <c r="AP1175"/>
  <c r="AP1176"/>
  <c r="AP1177"/>
  <c r="AP1178"/>
  <c r="AP1179"/>
  <c r="AP1180"/>
  <c r="AP1181"/>
  <c r="AP1182"/>
  <c r="AP1183"/>
  <c r="AP1184"/>
  <c r="AP1185"/>
  <c r="AP1186"/>
  <c r="AP1187"/>
  <c r="AP1188"/>
  <c r="AP1189"/>
  <c r="AP1190"/>
  <c r="AP1191"/>
  <c r="AP1192"/>
  <c r="AP1193"/>
  <c r="AP1194"/>
  <c r="AP1195"/>
  <c r="AP1196"/>
  <c r="AP1197"/>
  <c r="AP1198"/>
  <c r="AP1199"/>
  <c r="AP1200"/>
  <c r="AP1201"/>
  <c r="AP1202"/>
  <c r="AP1203"/>
  <c r="AP1204"/>
  <c r="M4" i="59"/>
  <c r="L4"/>
  <c r="K4"/>
  <c r="J4"/>
  <c r="AA6" i="61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05"/>
  <c r="AA906"/>
  <c r="AA907"/>
  <c r="AA908"/>
  <c r="AA909"/>
  <c r="AA910"/>
  <c r="AA911"/>
  <c r="AA912"/>
  <c r="AA913"/>
  <c r="AA914"/>
  <c r="AA915"/>
  <c r="AA916"/>
  <c r="AA917"/>
  <c r="AA918"/>
  <c r="AA919"/>
  <c r="AA920"/>
  <c r="AA921"/>
  <c r="AA922"/>
  <c r="AA923"/>
  <c r="AA924"/>
  <c r="AA925"/>
  <c r="AA926"/>
  <c r="AA927"/>
  <c r="AA928"/>
  <c r="AA929"/>
  <c r="AA930"/>
  <c r="AA931"/>
  <c r="AA932"/>
  <c r="AA933"/>
  <c r="AA934"/>
  <c r="AA935"/>
  <c r="AA936"/>
  <c r="AA937"/>
  <c r="AA938"/>
  <c r="AA939"/>
  <c r="AA940"/>
  <c r="AA941"/>
  <c r="AA942"/>
  <c r="AA943"/>
  <c r="AA944"/>
  <c r="AA945"/>
  <c r="AA946"/>
  <c r="AA947"/>
  <c r="AA948"/>
  <c r="AA949"/>
  <c r="AA950"/>
  <c r="AA951"/>
  <c r="AA952"/>
  <c r="AA953"/>
  <c r="AA954"/>
  <c r="AA955"/>
  <c r="AA956"/>
  <c r="AA957"/>
  <c r="AA958"/>
  <c r="AA959"/>
  <c r="AA960"/>
  <c r="AA961"/>
  <c r="AA962"/>
  <c r="AA963"/>
  <c r="AA964"/>
  <c r="AA965"/>
  <c r="AA966"/>
  <c r="AA967"/>
  <c r="AA968"/>
  <c r="AA969"/>
  <c r="AA970"/>
  <c r="AA971"/>
  <c r="AA972"/>
  <c r="AA973"/>
  <c r="AA974"/>
  <c r="AA975"/>
  <c r="AA976"/>
  <c r="AA977"/>
  <c r="AA978"/>
  <c r="AA979"/>
  <c r="AA980"/>
  <c r="AA981"/>
  <c r="AA982"/>
  <c r="AA983"/>
  <c r="AA984"/>
  <c r="AA985"/>
  <c r="AA986"/>
  <c r="AA987"/>
  <c r="AA988"/>
  <c r="AA989"/>
  <c r="AA990"/>
  <c r="AA991"/>
  <c r="AA992"/>
  <c r="AA993"/>
  <c r="AA994"/>
  <c r="AA995"/>
  <c r="AA996"/>
  <c r="AA997"/>
  <c r="AA998"/>
  <c r="AA999"/>
  <c r="AA1000"/>
  <c r="AA1001"/>
  <c r="AA1002"/>
  <c r="AA1003"/>
  <c r="AA1004"/>
  <c r="AA1005"/>
  <c r="AA1006"/>
  <c r="AA1007"/>
  <c r="AA1008"/>
  <c r="AA1009"/>
  <c r="AA1010"/>
  <c r="AA1011"/>
  <c r="AA1012"/>
  <c r="AA1013"/>
  <c r="AA1014"/>
  <c r="AA1015"/>
  <c r="AA1016"/>
  <c r="AA1017"/>
  <c r="AA1018"/>
  <c r="AA1019"/>
  <c r="AA1020"/>
  <c r="AA1021"/>
  <c r="AA1022"/>
  <c r="AA1023"/>
  <c r="AA1024"/>
  <c r="AA1025"/>
  <c r="AA1026"/>
  <c r="AA1027"/>
  <c r="AA1028"/>
  <c r="AA1029"/>
  <c r="AA1030"/>
  <c r="AA1031"/>
  <c r="AA1032"/>
  <c r="AA1033"/>
  <c r="AA1034"/>
  <c r="AA1035"/>
  <c r="AA1036"/>
  <c r="AA1037"/>
  <c r="AA1038"/>
  <c r="AA1039"/>
  <c r="AA1040"/>
  <c r="AA1041"/>
  <c r="AA1042"/>
  <c r="AA1043"/>
  <c r="AA1044"/>
  <c r="AA1045"/>
  <c r="AA1046"/>
  <c r="AA1047"/>
  <c r="AA1048"/>
  <c r="AA1049"/>
  <c r="AA1050"/>
  <c r="AA1051"/>
  <c r="AA1052"/>
  <c r="AA1053"/>
  <c r="AA1054"/>
  <c r="AA1055"/>
  <c r="AA1056"/>
  <c r="AA1057"/>
  <c r="AA1058"/>
  <c r="AA1059"/>
  <c r="AA1060"/>
  <c r="AA1061"/>
  <c r="AA1062"/>
  <c r="AA1063"/>
  <c r="AA1064"/>
  <c r="AA1065"/>
  <c r="AA1066"/>
  <c r="AA1067"/>
  <c r="AA1068"/>
  <c r="AA1069"/>
  <c r="AA1070"/>
  <c r="AA1071"/>
  <c r="AA1072"/>
  <c r="AA1073"/>
  <c r="AA1074"/>
  <c r="AA1075"/>
  <c r="AA1076"/>
  <c r="AA1077"/>
  <c r="AA1078"/>
  <c r="AA1079"/>
  <c r="AA1080"/>
  <c r="AA1081"/>
  <c r="AA1082"/>
  <c r="AA1083"/>
  <c r="AA1084"/>
  <c r="AA1085"/>
  <c r="AA1086"/>
  <c r="AA1087"/>
  <c r="AA1088"/>
  <c r="AA1089"/>
  <c r="AA1090"/>
  <c r="AA1091"/>
  <c r="AA1092"/>
  <c r="AA1093"/>
  <c r="AA1094"/>
  <c r="AA1095"/>
  <c r="AA1096"/>
  <c r="AA1097"/>
  <c r="AA1098"/>
  <c r="AA1099"/>
  <c r="AA1100"/>
  <c r="AA1101"/>
  <c r="AA1102"/>
  <c r="AA1103"/>
  <c r="AA1104"/>
  <c r="AA1105"/>
  <c r="AA1106"/>
  <c r="AA1107"/>
  <c r="AA1108"/>
  <c r="AA1109"/>
  <c r="AA1110"/>
  <c r="AA1111"/>
  <c r="AA1112"/>
  <c r="AA1113"/>
  <c r="AA1114"/>
  <c r="AA1115"/>
  <c r="AA1116"/>
  <c r="AA1117"/>
  <c r="AA1118"/>
  <c r="AA1119"/>
  <c r="AA1120"/>
  <c r="AA1121"/>
  <c r="AA1122"/>
  <c r="AA1123"/>
  <c r="AA1124"/>
  <c r="AA1125"/>
  <c r="AA1126"/>
  <c r="AA1127"/>
  <c r="AA1128"/>
  <c r="AA1129"/>
  <c r="AA1130"/>
  <c r="AA1131"/>
  <c r="AA1132"/>
  <c r="AA1133"/>
  <c r="AA1134"/>
  <c r="AA1135"/>
  <c r="AA1136"/>
  <c r="AA1137"/>
  <c r="AA1138"/>
  <c r="AA1139"/>
  <c r="AA1140"/>
  <c r="AA1141"/>
  <c r="AA1142"/>
  <c r="AA1143"/>
  <c r="AA1144"/>
  <c r="AA1145"/>
  <c r="AA1146"/>
  <c r="AA1147"/>
  <c r="AA1148"/>
  <c r="AA1149"/>
  <c r="AA1150"/>
  <c r="AA1151"/>
  <c r="AA1152"/>
  <c r="AA1153"/>
  <c r="AA1154"/>
  <c r="AA1155"/>
  <c r="AA1156"/>
  <c r="AA1157"/>
  <c r="AA1158"/>
  <c r="AA1159"/>
  <c r="AA1160"/>
  <c r="AA1161"/>
  <c r="AA1162"/>
  <c r="AA1163"/>
  <c r="AA1164"/>
  <c r="AA1165"/>
  <c r="AA1166"/>
  <c r="AA1167"/>
  <c r="AA1168"/>
  <c r="AA1169"/>
  <c r="AA1170"/>
  <c r="AA1171"/>
  <c r="AA1172"/>
  <c r="AA1173"/>
  <c r="AA1174"/>
  <c r="AA1175"/>
  <c r="AA1176"/>
  <c r="AA1177"/>
  <c r="AA1178"/>
  <c r="AA1179"/>
  <c r="AA1180"/>
  <c r="AA1181"/>
  <c r="AA1182"/>
  <c r="AA1183"/>
  <c r="AA1184"/>
  <c r="AA1185"/>
  <c r="AA1186"/>
  <c r="AA1187"/>
  <c r="AA1188"/>
  <c r="AA1189"/>
  <c r="AA1190"/>
  <c r="AA1191"/>
  <c r="AA1192"/>
  <c r="AA1193"/>
  <c r="AA1194"/>
  <c r="AA1195"/>
  <c r="AA1196"/>
  <c r="AA1197"/>
  <c r="AA1198"/>
  <c r="AA1199"/>
  <c r="AA1200"/>
  <c r="AA1201"/>
  <c r="AA1202"/>
  <c r="AA1203"/>
  <c r="AA1204"/>
  <c r="E9" i="64"/>
  <c r="F9"/>
  <c r="G9"/>
  <c r="H9"/>
  <c r="I9"/>
  <c r="J9"/>
  <c r="K9"/>
  <c r="L9"/>
  <c r="M9"/>
  <c r="N9"/>
  <c r="O9"/>
  <c r="D9"/>
  <c r="E7"/>
  <c r="F7"/>
  <c r="G7"/>
  <c r="H7"/>
  <c r="I7"/>
  <c r="J7"/>
  <c r="K7"/>
  <c r="L7"/>
  <c r="M7"/>
  <c r="N7"/>
  <c r="O7"/>
  <c r="D8"/>
  <c r="E8"/>
  <c r="F8"/>
  <c r="G8"/>
  <c r="H8"/>
  <c r="I8"/>
  <c r="J8"/>
  <c r="J10" s="1"/>
  <c r="K8"/>
  <c r="L8"/>
  <c r="L10" s="1"/>
  <c r="M8"/>
  <c r="N8"/>
  <c r="N10" s="1"/>
  <c r="O8"/>
  <c r="AA5" i="61"/>
  <c r="E10" i="64"/>
  <c r="I10"/>
  <c r="D10"/>
  <c r="D7"/>
  <c r="F10" l="1"/>
  <c r="H10"/>
  <c r="M6" i="67"/>
  <c r="AB8" i="71" s="1"/>
  <c r="F5" i="69"/>
  <c r="H7" i="66"/>
  <c r="G8"/>
  <c r="O7" i="67"/>
  <c r="I6"/>
  <c r="X8" i="71" s="1"/>
  <c r="M10" i="64"/>
  <c r="S4" i="61"/>
  <c r="P32" i="67"/>
  <c r="L44"/>
  <c r="F11" i="66"/>
  <c r="P36" i="67"/>
  <c r="G14" i="66"/>
  <c r="I11"/>
  <c r="F12"/>
  <c r="P31" i="67"/>
  <c r="E8" i="66"/>
  <c r="G7"/>
  <c r="G12"/>
  <c r="G11"/>
  <c r="E9"/>
  <c r="H24" i="67"/>
  <c r="D9"/>
  <c r="D9" i="66"/>
  <c r="I7" i="67"/>
  <c r="O5" i="69"/>
  <c r="H8" i="67"/>
  <c r="H9" i="66"/>
  <c r="I7" i="71"/>
  <c r="L7" s="1"/>
  <c r="G6" i="67"/>
  <c r="V8" i="71" s="1"/>
  <c r="O10" i="64"/>
  <c r="K10"/>
  <c r="G10"/>
  <c r="P9"/>
  <c r="P5"/>
  <c r="P6"/>
  <c r="J23" i="67"/>
  <c r="L40"/>
  <c r="N16"/>
  <c r="I16"/>
  <c r="O24"/>
  <c r="P39"/>
  <c r="N44"/>
  <c r="O15"/>
  <c r="M33"/>
  <c r="K17"/>
  <c r="G41"/>
  <c r="L41"/>
  <c r="E49"/>
  <c r="P17"/>
  <c r="L9"/>
  <c r="J9"/>
  <c r="H9"/>
  <c r="O25"/>
  <c r="N41"/>
  <c r="L49"/>
  <c r="L33"/>
  <c r="F33"/>
  <c r="M9"/>
  <c r="J41"/>
  <c r="I9"/>
  <c r="G17"/>
  <c r="E9"/>
  <c r="M24"/>
  <c r="I32"/>
  <c r="N8"/>
  <c r="E8"/>
  <c r="M40"/>
  <c r="G24"/>
  <c r="J8"/>
  <c r="P51"/>
  <c r="P27"/>
  <c r="P15"/>
  <c r="O51"/>
  <c r="L51"/>
  <c r="P43"/>
  <c r="P19"/>
  <c r="M11"/>
  <c r="L15"/>
  <c r="J31"/>
  <c r="I19"/>
  <c r="G15"/>
  <c r="P47"/>
  <c r="P35"/>
  <c r="P23"/>
  <c r="P11"/>
  <c r="E40"/>
  <c r="E7" i="66"/>
  <c r="H14"/>
  <c r="D14"/>
  <c r="H10"/>
  <c r="I10" s="1"/>
  <c r="H8"/>
  <c r="I8" s="1"/>
  <c r="P8" i="64"/>
  <c r="D7" i="66"/>
  <c r="I14"/>
  <c r="E14"/>
  <c r="G9"/>
  <c r="D8"/>
  <c r="G13"/>
  <c r="E11"/>
  <c r="D10"/>
  <c r="E14" i="67"/>
  <c r="F13" i="66"/>
  <c r="I12"/>
  <c r="E12"/>
  <c r="H11"/>
  <c r="E10"/>
  <c r="H13"/>
  <c r="D13"/>
  <c r="I13"/>
  <c r="H12"/>
  <c r="F7" i="71"/>
  <c r="O7"/>
  <c r="J35" i="67"/>
  <c r="L23"/>
  <c r="K46"/>
  <c r="O38"/>
  <c r="H54"/>
  <c r="O40"/>
  <c r="N20"/>
  <c r="L54"/>
  <c r="K48"/>
  <c r="K16"/>
  <c r="J32"/>
  <c r="I48"/>
  <c r="F20"/>
  <c r="E24"/>
  <c r="N38"/>
  <c r="L30"/>
  <c r="N14"/>
  <c r="L12"/>
  <c r="K32"/>
  <c r="J36"/>
  <c r="H28"/>
  <c r="G40"/>
  <c r="F44"/>
  <c r="P26"/>
  <c r="O22"/>
  <c r="L46"/>
  <c r="J38"/>
  <c r="I38"/>
  <c r="H26"/>
  <c r="G46"/>
  <c r="E54"/>
  <c r="P18"/>
  <c r="M38"/>
  <c r="L18"/>
  <c r="K22"/>
  <c r="G30"/>
  <c r="F46"/>
  <c r="E38"/>
  <c r="P38"/>
  <c r="O54"/>
  <c r="N50"/>
  <c r="N22"/>
  <c r="M22"/>
  <c r="L10"/>
  <c r="J54"/>
  <c r="H38"/>
  <c r="H14"/>
  <c r="P50"/>
  <c r="P34"/>
  <c r="P14"/>
  <c r="N54"/>
  <c r="N26"/>
  <c r="L22"/>
  <c r="K30"/>
  <c r="K14"/>
  <c r="J34"/>
  <c r="J26"/>
  <c r="J14"/>
  <c r="I46"/>
  <c r="I22"/>
  <c r="H42"/>
  <c r="H18"/>
  <c r="G54"/>
  <c r="G38"/>
  <c r="F50"/>
  <c r="F34"/>
  <c r="F22"/>
  <c r="F14"/>
  <c r="E22"/>
  <c r="P30"/>
  <c r="P22"/>
  <c r="O46"/>
  <c r="O14"/>
  <c r="N30"/>
  <c r="N18"/>
  <c r="M46"/>
  <c r="M30"/>
  <c r="L50"/>
  <c r="L34"/>
  <c r="L14"/>
  <c r="K54"/>
  <c r="J46"/>
  <c r="J30"/>
  <c r="J18"/>
  <c r="I30"/>
  <c r="I14"/>
  <c r="H46"/>
  <c r="H30"/>
  <c r="H22"/>
  <c r="G22"/>
  <c r="F54"/>
  <c r="F38"/>
  <c r="F26"/>
  <c r="E46"/>
  <c r="P54"/>
  <c r="P46"/>
  <c r="O30"/>
  <c r="N46"/>
  <c r="N34"/>
  <c r="M54"/>
  <c r="M14"/>
  <c r="L38"/>
  <c r="K38"/>
  <c r="J50"/>
  <c r="J22"/>
  <c r="I54"/>
  <c r="G14"/>
  <c r="F30"/>
  <c r="E30"/>
  <c r="P49"/>
  <c r="P41"/>
  <c r="P25"/>
  <c r="O41"/>
  <c r="O17"/>
  <c r="N33"/>
  <c r="M49"/>
  <c r="L25"/>
  <c r="L17"/>
  <c r="K33"/>
  <c r="K9"/>
  <c r="I33"/>
  <c r="H49"/>
  <c r="G33"/>
  <c r="G9"/>
  <c r="F25"/>
  <c r="F17"/>
  <c r="E25"/>
  <c r="D12" i="65"/>
  <c r="E12" s="1"/>
  <c r="O33" i="67"/>
  <c r="O9"/>
  <c r="N25"/>
  <c r="N17"/>
  <c r="M25"/>
  <c r="K49"/>
  <c r="K25"/>
  <c r="J49"/>
  <c r="J25"/>
  <c r="J17"/>
  <c r="I49"/>
  <c r="I25"/>
  <c r="H41"/>
  <c r="G49"/>
  <c r="F49"/>
  <c r="F9"/>
  <c r="E41"/>
  <c r="E17"/>
  <c r="K7"/>
  <c r="P33"/>
  <c r="O49"/>
  <c r="N49"/>
  <c r="N9"/>
  <c r="M41"/>
  <c r="M17"/>
  <c r="K41"/>
  <c r="J33"/>
  <c r="I41"/>
  <c r="I17"/>
  <c r="H33"/>
  <c r="H25"/>
  <c r="H17"/>
  <c r="G25"/>
  <c r="F41"/>
  <c r="E33"/>
  <c r="O27"/>
  <c r="N47"/>
  <c r="N27"/>
  <c r="M27"/>
  <c r="M19"/>
  <c r="K23"/>
  <c r="K15"/>
  <c r="I35"/>
  <c r="H11"/>
  <c r="G51"/>
  <c r="F47"/>
  <c r="F27"/>
  <c r="E27"/>
  <c r="E19"/>
  <c r="O23"/>
  <c r="L35"/>
  <c r="L27"/>
  <c r="J11"/>
  <c r="H47"/>
  <c r="H23"/>
  <c r="G43"/>
  <c r="G23"/>
  <c r="E11"/>
  <c r="O43"/>
  <c r="O35"/>
  <c r="N11"/>
  <c r="M35"/>
  <c r="L11"/>
  <c r="K51"/>
  <c r="K31"/>
  <c r="I43"/>
  <c r="I15"/>
  <c r="F11"/>
  <c r="E35"/>
  <c r="G7"/>
  <c r="N423" i="68"/>
  <c r="O39" i="67"/>
  <c r="O31"/>
  <c r="N43"/>
  <c r="N35"/>
  <c r="N23"/>
  <c r="M51"/>
  <c r="M43"/>
  <c r="M23"/>
  <c r="M15"/>
  <c r="L47"/>
  <c r="L31"/>
  <c r="K47"/>
  <c r="K39"/>
  <c r="K11"/>
  <c r="J43"/>
  <c r="J19"/>
  <c r="I51"/>
  <c r="I31"/>
  <c r="I23"/>
  <c r="H35"/>
  <c r="H19"/>
  <c r="G39"/>
  <c r="G31"/>
  <c r="F43"/>
  <c r="F35"/>
  <c r="F23"/>
  <c r="E51"/>
  <c r="E43"/>
  <c r="E23"/>
  <c r="E15"/>
  <c r="O47"/>
  <c r="O19"/>
  <c r="O11"/>
  <c r="N31"/>
  <c r="N19"/>
  <c r="N15"/>
  <c r="M39"/>
  <c r="M31"/>
  <c r="L43"/>
  <c r="L39"/>
  <c r="L19"/>
  <c r="K27"/>
  <c r="K19"/>
  <c r="J51"/>
  <c r="J27"/>
  <c r="J15"/>
  <c r="I47"/>
  <c r="I39"/>
  <c r="I11"/>
  <c r="H43"/>
  <c r="H31"/>
  <c r="H15"/>
  <c r="G47"/>
  <c r="G19"/>
  <c r="G11"/>
  <c r="F31"/>
  <c r="F19"/>
  <c r="F15"/>
  <c r="E39"/>
  <c r="E31"/>
  <c r="N51"/>
  <c r="N39"/>
  <c r="M47"/>
  <c r="K43"/>
  <c r="K35"/>
  <c r="J47"/>
  <c r="J39"/>
  <c r="I27"/>
  <c r="H51"/>
  <c r="H39"/>
  <c r="H27"/>
  <c r="G35"/>
  <c r="G27"/>
  <c r="F51"/>
  <c r="F39"/>
  <c r="E47"/>
  <c r="M492" i="68"/>
  <c r="N135"/>
  <c r="P410"/>
  <c r="J734"/>
  <c r="P699"/>
  <c r="P656"/>
  <c r="E410"/>
  <c r="K191"/>
  <c r="K410"/>
  <c r="L410"/>
  <c r="I135"/>
  <c r="N698"/>
  <c r="P492"/>
  <c r="H410"/>
  <c r="E341"/>
  <c r="L214"/>
  <c r="M191"/>
  <c r="P52" i="67"/>
  <c r="P48"/>
  <c r="P28"/>
  <c r="P24"/>
  <c r="O52"/>
  <c r="O36"/>
  <c r="O20"/>
  <c r="N40"/>
  <c r="N12"/>
  <c r="M52"/>
  <c r="M36"/>
  <c r="M20"/>
  <c r="L36"/>
  <c r="L32"/>
  <c r="K44"/>
  <c r="K28"/>
  <c r="K12"/>
  <c r="J52"/>
  <c r="J48"/>
  <c r="J28"/>
  <c r="J24"/>
  <c r="I44"/>
  <c r="I28"/>
  <c r="I12"/>
  <c r="H52"/>
  <c r="H48"/>
  <c r="H20"/>
  <c r="H16"/>
  <c r="G52"/>
  <c r="G36"/>
  <c r="G20"/>
  <c r="F40"/>
  <c r="F12"/>
  <c r="E52"/>
  <c r="E36"/>
  <c r="E20"/>
  <c r="D11" i="65"/>
  <c r="O341" i="68"/>
  <c r="P44" i="67"/>
  <c r="P20"/>
  <c r="P16"/>
  <c r="O48"/>
  <c r="O32"/>
  <c r="O16"/>
  <c r="N36"/>
  <c r="N32"/>
  <c r="M48"/>
  <c r="M32"/>
  <c r="M16"/>
  <c r="L28"/>
  <c r="L24"/>
  <c r="K40"/>
  <c r="K24"/>
  <c r="J44"/>
  <c r="J20"/>
  <c r="J16"/>
  <c r="I40"/>
  <c r="I24"/>
  <c r="H44"/>
  <c r="H40"/>
  <c r="H12"/>
  <c r="G48"/>
  <c r="G32"/>
  <c r="G16"/>
  <c r="F36"/>
  <c r="F32"/>
  <c r="E48"/>
  <c r="E32"/>
  <c r="E16"/>
  <c r="K796" i="68"/>
  <c r="K699"/>
  <c r="K133"/>
  <c r="P40" i="67"/>
  <c r="P12"/>
  <c r="O44"/>
  <c r="O28"/>
  <c r="O12"/>
  <c r="N52"/>
  <c r="N48"/>
  <c r="N28"/>
  <c r="N24"/>
  <c r="M44"/>
  <c r="M28"/>
  <c r="M12"/>
  <c r="L52"/>
  <c r="L48"/>
  <c r="L20"/>
  <c r="L16"/>
  <c r="K52"/>
  <c r="K36"/>
  <c r="K20"/>
  <c r="J40"/>
  <c r="J12"/>
  <c r="I52"/>
  <c r="I36"/>
  <c r="I20"/>
  <c r="H36"/>
  <c r="H32"/>
  <c r="G44"/>
  <c r="G28"/>
  <c r="G12"/>
  <c r="F52"/>
  <c r="F48"/>
  <c r="F28"/>
  <c r="F24"/>
  <c r="E44"/>
  <c r="E28"/>
  <c r="E12"/>
  <c r="M734" i="68"/>
  <c r="O688"/>
  <c r="M410"/>
  <c r="G410"/>
  <c r="N341"/>
  <c r="K223"/>
  <c r="N205"/>
  <c r="I199"/>
  <c r="K199"/>
  <c r="I175"/>
  <c r="M172"/>
  <c r="G135"/>
  <c r="I133"/>
  <c r="P122"/>
  <c r="L43"/>
  <c r="M20"/>
  <c r="J782"/>
  <c r="O735"/>
  <c r="G702"/>
  <c r="N764"/>
  <c r="M763"/>
  <c r="H492"/>
  <c r="K412"/>
  <c r="O409"/>
  <c r="K407"/>
  <c r="M404"/>
  <c r="H402"/>
  <c r="I399"/>
  <c r="I397"/>
  <c r="I341"/>
  <c r="G339"/>
  <c r="H219"/>
  <c r="O213"/>
  <c r="L210"/>
  <c r="N201"/>
  <c r="N197"/>
  <c r="G156"/>
  <c r="F796"/>
  <c r="O782"/>
  <c r="P763"/>
  <c r="L735"/>
  <c r="O702"/>
  <c r="D699"/>
  <c r="K698"/>
  <c r="L688"/>
  <c r="K681"/>
  <c r="P572"/>
  <c r="N505"/>
  <c r="I492"/>
  <c r="K423"/>
  <c r="P412"/>
  <c r="M402"/>
  <c r="N397"/>
  <c r="J341"/>
  <c r="N301"/>
  <c r="N219"/>
  <c r="M205"/>
  <c r="O199"/>
  <c r="N191"/>
  <c r="F191"/>
  <c r="O184"/>
  <c r="H156"/>
  <c r="M135"/>
  <c r="I38"/>
  <c r="G191"/>
  <c r="O156"/>
  <c r="O783"/>
  <c r="N766"/>
  <c r="I764"/>
  <c r="E763"/>
  <c r="L699"/>
  <c r="P698"/>
  <c r="O660"/>
  <c r="I412"/>
  <c r="N409"/>
  <c r="M804"/>
  <c r="K795"/>
  <c r="O758"/>
  <c r="P693"/>
  <c r="J692"/>
  <c r="L691"/>
  <c r="P687"/>
  <c r="J682"/>
  <c r="P665"/>
  <c r="H657"/>
  <c r="K628"/>
  <c r="K615"/>
  <c r="I568"/>
  <c r="O543"/>
  <c r="N537"/>
  <c r="J531"/>
  <c r="F505"/>
  <c r="K447"/>
  <c r="M386"/>
  <c r="M380"/>
  <c r="N343"/>
  <c r="N311"/>
  <c r="N289"/>
  <c r="P255"/>
  <c r="N249"/>
  <c r="I247"/>
  <c r="L236"/>
  <c r="H215"/>
  <c r="H214"/>
  <c r="G213"/>
  <c r="L211"/>
  <c r="I201"/>
  <c r="I191"/>
  <c r="P180"/>
  <c r="M156"/>
  <c r="J151"/>
  <c r="M140"/>
  <c r="O113"/>
  <c r="G111"/>
  <c r="J97"/>
  <c r="I95"/>
  <c r="K56"/>
  <c r="M21"/>
  <c r="O804"/>
  <c r="L783"/>
  <c r="I782"/>
  <c r="E750"/>
  <c r="L743"/>
  <c r="D735"/>
  <c r="O692"/>
  <c r="P691"/>
  <c r="P685"/>
  <c r="N660"/>
  <c r="P657"/>
  <c r="M628"/>
  <c r="N615"/>
  <c r="I613"/>
  <c r="M610"/>
  <c r="J579"/>
  <c r="J511"/>
  <c r="I505"/>
  <c r="O492"/>
  <c r="E492"/>
  <c r="O410"/>
  <c r="I410"/>
  <c r="J409"/>
  <c r="I404"/>
  <c r="K220"/>
  <c r="K214"/>
  <c r="N211"/>
  <c r="K210"/>
  <c r="I205"/>
  <c r="J201"/>
  <c r="G199"/>
  <c r="N111"/>
  <c r="N97"/>
  <c r="K95"/>
  <c r="N54"/>
  <c r="M43"/>
  <c r="M27"/>
  <c r="K24"/>
  <c r="P21"/>
  <c r="N20"/>
  <c r="O14"/>
  <c r="H791"/>
  <c r="M781"/>
  <c r="N774"/>
  <c r="E758"/>
  <c r="L751"/>
  <c r="J742"/>
  <c r="K724"/>
  <c r="O705"/>
  <c r="N700"/>
  <c r="L693"/>
  <c r="H692"/>
  <c r="D691"/>
  <c r="K684"/>
  <c r="H628"/>
  <c r="D568"/>
  <c r="K561"/>
  <c r="E539"/>
  <c r="J515"/>
  <c r="K479"/>
  <c r="I421"/>
  <c r="G418"/>
  <c r="I388"/>
  <c r="L386"/>
  <c r="M372"/>
  <c r="K357"/>
  <c r="I340"/>
  <c r="K257"/>
  <c r="K255"/>
  <c r="G249"/>
  <c r="N221"/>
  <c r="O204"/>
  <c r="O201"/>
  <c r="E201"/>
  <c r="N185"/>
  <c r="I140"/>
  <c r="K36"/>
  <c r="I21"/>
  <c r="N794"/>
  <c r="M758"/>
  <c r="O750"/>
  <c r="O742"/>
  <c r="K708"/>
  <c r="M706"/>
  <c r="K702"/>
  <c r="O701"/>
  <c r="H694"/>
  <c r="K691"/>
  <c r="N686"/>
  <c r="K673"/>
  <c r="O664"/>
  <c r="O657"/>
  <c r="N653"/>
  <c r="J523"/>
  <c r="O460"/>
  <c r="N447"/>
  <c r="G447"/>
  <c r="N399"/>
  <c r="K397"/>
  <c r="F397"/>
  <c r="M341"/>
  <c r="G341"/>
  <c r="P340"/>
  <c r="N339"/>
  <c r="N331"/>
  <c r="L300"/>
  <c r="L249"/>
  <c r="P219"/>
  <c r="K219"/>
  <c r="F219"/>
  <c r="N217"/>
  <c r="K216"/>
  <c r="M201"/>
  <c r="G201"/>
  <c r="O119"/>
  <c r="K111"/>
  <c r="M35"/>
  <c r="M708"/>
  <c r="J694"/>
  <c r="P673"/>
  <c r="M523"/>
  <c r="I447"/>
  <c r="M397"/>
  <c r="G397"/>
  <c r="L219"/>
  <c r="G219"/>
  <c r="O216"/>
  <c r="N694"/>
  <c r="N796"/>
  <c r="M795"/>
  <c r="G794"/>
  <c r="I791"/>
  <c r="F772"/>
  <c r="L759"/>
  <c r="J758"/>
  <c r="M750"/>
  <c r="M742"/>
  <c r="E708"/>
  <c r="K706"/>
  <c r="I702"/>
  <c r="K701"/>
  <c r="O694"/>
  <c r="G694"/>
  <c r="P689"/>
  <c r="K686"/>
  <c r="O684"/>
  <c r="K682"/>
  <c r="J673"/>
  <c r="J664"/>
  <c r="J657"/>
  <c r="I653"/>
  <c r="H650"/>
  <c r="F647"/>
  <c r="P580"/>
  <c r="P574"/>
  <c r="M568"/>
  <c r="G523"/>
  <c r="M520"/>
  <c r="K511"/>
  <c r="N509"/>
  <c r="N493"/>
  <c r="D460"/>
  <c r="M447"/>
  <c r="F447"/>
  <c r="J399"/>
  <c r="O397"/>
  <c r="J397"/>
  <c r="I378"/>
  <c r="K341"/>
  <c r="M339"/>
  <c r="J333"/>
  <c r="I331"/>
  <c r="O297"/>
  <c r="H249"/>
  <c r="N247"/>
  <c r="O220"/>
  <c r="O219"/>
  <c r="J219"/>
  <c r="D219"/>
  <c r="I217"/>
  <c r="H216"/>
  <c r="K209"/>
  <c r="K201"/>
  <c r="F201"/>
  <c r="N196"/>
  <c r="P184"/>
  <c r="N175"/>
  <c r="I156"/>
  <c r="N151"/>
  <c r="J119"/>
  <c r="I111"/>
  <c r="N101"/>
  <c r="M98"/>
  <c r="M36"/>
  <c r="K35"/>
  <c r="M801"/>
  <c r="H799"/>
  <c r="P795"/>
  <c r="L791"/>
  <c r="G775"/>
  <c r="L767"/>
  <c r="H759"/>
  <c r="O734"/>
  <c r="E734"/>
  <c r="H731"/>
  <c r="K716"/>
  <c r="K714"/>
  <c r="E706"/>
  <c r="H700"/>
  <c r="K696"/>
  <c r="D693"/>
  <c r="L692"/>
  <c r="D692"/>
  <c r="F688"/>
  <c r="P686"/>
  <c r="G686"/>
  <c r="N682"/>
  <c r="D682"/>
  <c r="L668"/>
  <c r="I666"/>
  <c r="D660"/>
  <c r="K657"/>
  <c r="D657"/>
  <c r="I656"/>
  <c r="I631"/>
  <c r="N627"/>
  <c r="H626"/>
  <c r="H580"/>
  <c r="I572"/>
  <c r="M571"/>
  <c r="I543"/>
  <c r="K540"/>
  <c r="I536"/>
  <c r="H534"/>
  <c r="P532"/>
  <c r="K526"/>
  <c r="G520"/>
  <c r="M519"/>
  <c r="M518"/>
  <c r="H516"/>
  <c r="K463"/>
  <c r="H456"/>
  <c r="K454"/>
  <c r="J443"/>
  <c r="M438"/>
  <c r="H426"/>
  <c r="H408"/>
  <c r="F407"/>
  <c r="M396"/>
  <c r="N389"/>
  <c r="D380"/>
  <c r="M378"/>
  <c r="G378"/>
  <c r="J373"/>
  <c r="M371"/>
  <c r="N369"/>
  <c r="N357"/>
  <c r="G357"/>
  <c r="M356"/>
  <c r="J349"/>
  <c r="N347"/>
  <c r="M344"/>
  <c r="M330"/>
  <c r="J325"/>
  <c r="K317"/>
  <c r="K315"/>
  <c r="N290"/>
  <c r="K286"/>
  <c r="N269"/>
  <c r="K252"/>
  <c r="N251"/>
  <c r="K247"/>
  <c r="F247"/>
  <c r="M241"/>
  <c r="P235"/>
  <c r="K217"/>
  <c r="F217"/>
  <c r="P210"/>
  <c r="D210"/>
  <c r="H204"/>
  <c r="H203"/>
  <c r="H196"/>
  <c r="H184"/>
  <c r="K181"/>
  <c r="I168"/>
  <c r="J167"/>
  <c r="P164"/>
  <c r="N155"/>
  <c r="N153"/>
  <c r="K143"/>
  <c r="O140"/>
  <c r="G140"/>
  <c r="M132"/>
  <c r="J123"/>
  <c r="M108"/>
  <c r="O97"/>
  <c r="F97"/>
  <c r="M95"/>
  <c r="F95"/>
  <c r="N77"/>
  <c r="I54"/>
  <c r="O30"/>
  <c r="I24"/>
  <c r="K11"/>
  <c r="H9"/>
  <c r="M790"/>
  <c r="F804"/>
  <c r="I790"/>
  <c r="D783"/>
  <c r="M782"/>
  <c r="E782"/>
  <c r="N780"/>
  <c r="N762"/>
  <c r="K804"/>
  <c r="L799"/>
  <c r="E795"/>
  <c r="O791"/>
  <c r="D791"/>
  <c r="J790"/>
  <c r="I783"/>
  <c r="N782"/>
  <c r="G782"/>
  <c r="M775"/>
  <c r="G774"/>
  <c r="I760"/>
  <c r="I759"/>
  <c r="E742"/>
  <c r="H739"/>
  <c r="I734"/>
  <c r="H729"/>
  <c r="N726"/>
  <c r="O714"/>
  <c r="I706"/>
  <c r="M702"/>
  <c r="E702"/>
  <c r="G701"/>
  <c r="K700"/>
  <c r="F698"/>
  <c r="O696"/>
  <c r="K695"/>
  <c r="L694"/>
  <c r="D694"/>
  <c r="K693"/>
  <c r="N692"/>
  <c r="G692"/>
  <c r="H689"/>
  <c r="G684"/>
  <c r="P682"/>
  <c r="F682"/>
  <c r="K676"/>
  <c r="F671"/>
  <c r="N668"/>
  <c r="J665"/>
  <c r="D664"/>
  <c r="J660"/>
  <c r="K658"/>
  <c r="N657"/>
  <c r="F657"/>
  <c r="M656"/>
  <c r="M654"/>
  <c r="H634"/>
  <c r="N631"/>
  <c r="M626"/>
  <c r="I615"/>
  <c r="H610"/>
  <c r="M580"/>
  <c r="G579"/>
  <c r="K574"/>
  <c r="K572"/>
  <c r="N571"/>
  <c r="K543"/>
  <c r="P534"/>
  <c r="L520"/>
  <c r="N519"/>
  <c r="M516"/>
  <c r="I515"/>
  <c r="F511"/>
  <c r="P502"/>
  <c r="I493"/>
  <c r="L488"/>
  <c r="M463"/>
  <c r="O456"/>
  <c r="M454"/>
  <c r="K441"/>
  <c r="M426"/>
  <c r="M424"/>
  <c r="E423"/>
  <c r="M414"/>
  <c r="J407"/>
  <c r="N405"/>
  <c r="O399"/>
  <c r="F399"/>
  <c r="H386"/>
  <c r="K380"/>
  <c r="O378"/>
  <c r="H378"/>
  <c r="K367"/>
  <c r="I357"/>
  <c r="P356"/>
  <c r="K354"/>
  <c r="N351"/>
  <c r="M349"/>
  <c r="J343"/>
  <c r="N335"/>
  <c r="K325"/>
  <c r="N317"/>
  <c r="K311"/>
  <c r="K301"/>
  <c r="K289"/>
  <c r="M286"/>
  <c r="J277"/>
  <c r="N263"/>
  <c r="H255"/>
  <c r="L252"/>
  <c r="O251"/>
  <c r="M247"/>
  <c r="G247"/>
  <c r="I223"/>
  <c r="I221"/>
  <c r="H220"/>
  <c r="M217"/>
  <c r="G217"/>
  <c r="P216"/>
  <c r="G216"/>
  <c r="H210"/>
  <c r="G205"/>
  <c r="K204"/>
  <c r="N203"/>
  <c r="P201"/>
  <c r="L201"/>
  <c r="H201"/>
  <c r="M199"/>
  <c r="E199"/>
  <c r="L197"/>
  <c r="K196"/>
  <c r="O191"/>
  <c r="J191"/>
  <c r="I185"/>
  <c r="J184"/>
  <c r="L168"/>
  <c r="N167"/>
  <c r="M152"/>
  <c r="I151"/>
  <c r="H140"/>
  <c r="K138"/>
  <c r="N123"/>
  <c r="M122"/>
  <c r="I120"/>
  <c r="I119"/>
  <c r="I113"/>
  <c r="M111"/>
  <c r="F111"/>
  <c r="P108"/>
  <c r="N103"/>
  <c r="I97"/>
  <c r="N95"/>
  <c r="G95"/>
  <c r="K68"/>
  <c r="I58"/>
  <c r="J56"/>
  <c r="K54"/>
  <c r="H43"/>
  <c r="I36"/>
  <c r="J24"/>
  <c r="H21"/>
  <c r="I16"/>
  <c r="J14"/>
  <c r="M9"/>
  <c r="L7"/>
  <c r="I792"/>
  <c r="O790"/>
  <c r="E790"/>
  <c r="N776"/>
  <c r="O759"/>
  <c r="D759"/>
  <c r="N722"/>
  <c r="G714"/>
  <c r="P700"/>
  <c r="F700"/>
  <c r="L697"/>
  <c r="G696"/>
  <c r="K683"/>
  <c r="G668"/>
  <c r="K663"/>
  <c r="J627"/>
  <c r="E572"/>
  <c r="E534"/>
  <c r="D520"/>
  <c r="I519"/>
  <c r="N507"/>
  <c r="N503"/>
  <c r="J483"/>
  <c r="J467"/>
  <c r="H464"/>
  <c r="F463"/>
  <c r="N445"/>
  <c r="H440"/>
  <c r="K438"/>
  <c r="I431"/>
  <c r="I413"/>
  <c r="M400"/>
  <c r="L378"/>
  <c r="D378"/>
  <c r="J375"/>
  <c r="G371"/>
  <c r="M366"/>
  <c r="G363"/>
  <c r="M357"/>
  <c r="F357"/>
  <c r="H350"/>
  <c r="E349"/>
  <c r="K330"/>
  <c r="I315"/>
  <c r="L292"/>
  <c r="G252"/>
  <c r="O247"/>
  <c r="J247"/>
  <c r="E247"/>
  <c r="N231"/>
  <c r="O217"/>
  <c r="J217"/>
  <c r="E217"/>
  <c r="K207"/>
  <c r="P204"/>
  <c r="G204"/>
  <c r="P196"/>
  <c r="F196"/>
  <c r="P178"/>
  <c r="H168"/>
  <c r="L160"/>
  <c r="J155"/>
  <c r="J153"/>
  <c r="M128"/>
  <c r="N121"/>
  <c r="K108"/>
  <c r="J87"/>
  <c r="M77"/>
  <c r="P67"/>
  <c r="G54"/>
  <c r="J42"/>
  <c r="J30"/>
  <c r="F680"/>
  <c r="E680"/>
  <c r="K680"/>
  <c r="P680"/>
  <c r="D680"/>
  <c r="I680"/>
  <c r="O680"/>
  <c r="M779"/>
  <c r="I766"/>
  <c r="M753"/>
  <c r="H751"/>
  <c r="M745"/>
  <c r="H743"/>
  <c r="F691"/>
  <c r="G691"/>
  <c r="O691"/>
  <c r="J688"/>
  <c r="P688"/>
  <c r="E686"/>
  <c r="F686"/>
  <c r="L686"/>
  <c r="E673"/>
  <c r="H673"/>
  <c r="O673"/>
  <c r="F673"/>
  <c r="N673"/>
  <c r="F643"/>
  <c r="J643"/>
  <c r="G643"/>
  <c r="G637"/>
  <c r="N637"/>
  <c r="K5"/>
  <c r="I798"/>
  <c r="I784"/>
  <c r="J778"/>
  <c r="K766"/>
  <c r="F764"/>
  <c r="K763"/>
  <c r="G762"/>
  <c r="I752"/>
  <c r="I751"/>
  <c r="I744"/>
  <c r="I743"/>
  <c r="I736"/>
  <c r="I735"/>
  <c r="M731"/>
  <c r="M729"/>
  <c r="N724"/>
  <c r="F722"/>
  <c r="O716"/>
  <c r="I708"/>
  <c r="L700"/>
  <c r="G700"/>
  <c r="H698"/>
  <c r="I696"/>
  <c r="O695"/>
  <c r="P694"/>
  <c r="K694"/>
  <c r="F694"/>
  <c r="P692"/>
  <c r="K692"/>
  <c r="P684"/>
  <c r="G680"/>
  <c r="N671"/>
  <c r="H669"/>
  <c r="K612"/>
  <c r="F689"/>
  <c r="K689"/>
  <c r="F684"/>
  <c r="J684"/>
  <c r="N684"/>
  <c r="E684"/>
  <c r="I684"/>
  <c r="M684"/>
  <c r="F683"/>
  <c r="H683"/>
  <c r="P683"/>
  <c r="G683"/>
  <c r="O683"/>
  <c r="H677"/>
  <c r="G677"/>
  <c r="E676"/>
  <c r="G676"/>
  <c r="N676"/>
  <c r="F676"/>
  <c r="L676"/>
  <c r="D674"/>
  <c r="G674"/>
  <c r="O674"/>
  <c r="E674"/>
  <c r="M674"/>
  <c r="E665"/>
  <c r="H665"/>
  <c r="O665"/>
  <c r="F665"/>
  <c r="N665"/>
  <c r="D658"/>
  <c r="I658"/>
  <c r="G658"/>
  <c r="O658"/>
  <c r="D644"/>
  <c r="M644"/>
  <c r="H644"/>
  <c r="N798"/>
  <c r="I722"/>
  <c r="H680"/>
  <c r="E692"/>
  <c r="I692"/>
  <c r="M692"/>
  <c r="E690"/>
  <c r="H690"/>
  <c r="E671"/>
  <c r="K671"/>
  <c r="H671"/>
  <c r="E668"/>
  <c r="F668"/>
  <c r="K668"/>
  <c r="P668"/>
  <c r="D668"/>
  <c r="J668"/>
  <c r="O668"/>
  <c r="D666"/>
  <c r="G666"/>
  <c r="O666"/>
  <c r="E666"/>
  <c r="M666"/>
  <c r="E663"/>
  <c r="H663"/>
  <c r="F663"/>
  <c r="P663"/>
  <c r="E660"/>
  <c r="G660"/>
  <c r="L660"/>
  <c r="F660"/>
  <c r="K660"/>
  <c r="P660"/>
  <c r="G609"/>
  <c r="N609"/>
  <c r="I609"/>
  <c r="H795"/>
  <c r="J794"/>
  <c r="N792"/>
  <c r="M791"/>
  <c r="G791"/>
  <c r="N790"/>
  <c r="G790"/>
  <c r="K788"/>
  <c r="H785"/>
  <c r="K782"/>
  <c r="H779"/>
  <c r="I775"/>
  <c r="J774"/>
  <c r="N772"/>
  <c r="F766"/>
  <c r="I758"/>
  <c r="H753"/>
  <c r="O751"/>
  <c r="D751"/>
  <c r="J750"/>
  <c r="H745"/>
  <c r="O743"/>
  <c r="D743"/>
  <c r="H737"/>
  <c r="K732"/>
  <c r="F724"/>
  <c r="K722"/>
  <c r="K721"/>
  <c r="G716"/>
  <c r="G705"/>
  <c r="O700"/>
  <c r="J700"/>
  <c r="D700"/>
  <c r="M696"/>
  <c r="E696"/>
  <c r="G695"/>
  <c r="D689"/>
  <c r="L684"/>
  <c r="D684"/>
  <c r="D683"/>
  <c r="L680"/>
  <c r="L677"/>
  <c r="H676"/>
  <c r="I674"/>
  <c r="D665"/>
  <c r="E658"/>
  <c r="E644"/>
  <c r="L532"/>
  <c r="N527"/>
  <c r="I479"/>
  <c r="M470"/>
  <c r="P428"/>
  <c r="L426"/>
  <c r="G426"/>
  <c r="O425"/>
  <c r="O373"/>
  <c r="I373"/>
  <c r="J367"/>
  <c r="I181"/>
  <c r="I143"/>
  <c r="K132"/>
  <c r="J121"/>
  <c r="O120"/>
  <c r="H120"/>
  <c r="I68"/>
  <c r="K27"/>
  <c r="I593"/>
  <c r="G592"/>
  <c r="H590"/>
  <c r="G567"/>
  <c r="H564"/>
  <c r="M546"/>
  <c r="I545"/>
  <c r="H542"/>
  <c r="O540"/>
  <c r="D540"/>
  <c r="E524"/>
  <c r="H512"/>
  <c r="E507"/>
  <c r="E502"/>
  <c r="G500"/>
  <c r="J495"/>
  <c r="H486"/>
  <c r="E338"/>
  <c r="N313"/>
  <c r="N292"/>
  <c r="D292"/>
  <c r="J285"/>
  <c r="I282"/>
  <c r="H268"/>
  <c r="I266"/>
  <c r="G253"/>
  <c r="E241"/>
  <c r="G231"/>
  <c r="I229"/>
  <c r="O221"/>
  <c r="J221"/>
  <c r="E221"/>
  <c r="K218"/>
  <c r="N209"/>
  <c r="F209"/>
  <c r="H208"/>
  <c r="L207"/>
  <c r="F207"/>
  <c r="O203"/>
  <c r="J203"/>
  <c r="D203"/>
  <c r="H188"/>
  <c r="O185"/>
  <c r="J185"/>
  <c r="E185"/>
  <c r="E178"/>
  <c r="O175"/>
  <c r="J175"/>
  <c r="E175"/>
  <c r="H164"/>
  <c r="O152"/>
  <c r="G152"/>
  <c r="P146"/>
  <c r="I136"/>
  <c r="I110"/>
  <c r="M94"/>
  <c r="M87"/>
  <c r="E87"/>
  <c r="E86"/>
  <c r="I85"/>
  <c r="O682"/>
  <c r="H682"/>
  <c r="N664"/>
  <c r="G608"/>
  <c r="H606"/>
  <c r="K599"/>
  <c r="N593"/>
  <c r="I592"/>
  <c r="M590"/>
  <c r="I589"/>
  <c r="H586"/>
  <c r="E571"/>
  <c r="K567"/>
  <c r="E566"/>
  <c r="K564"/>
  <c r="P550"/>
  <c r="K545"/>
  <c r="P540"/>
  <c r="H540"/>
  <c r="M539"/>
  <c r="E532"/>
  <c r="M530"/>
  <c r="H528"/>
  <c r="F527"/>
  <c r="G507"/>
  <c r="L504"/>
  <c r="G503"/>
  <c r="H502"/>
  <c r="F489"/>
  <c r="K486"/>
  <c r="M479"/>
  <c r="F479"/>
  <c r="G471"/>
  <c r="H470"/>
  <c r="N463"/>
  <c r="G463"/>
  <c r="N461"/>
  <c r="I460"/>
  <c r="E459"/>
  <c r="N441"/>
  <c r="I440"/>
  <c r="K434"/>
  <c r="N429"/>
  <c r="D428"/>
  <c r="O426"/>
  <c r="I426"/>
  <c r="D426"/>
  <c r="J425"/>
  <c r="F423"/>
  <c r="N421"/>
  <c r="I420"/>
  <c r="H418"/>
  <c r="N413"/>
  <c r="M408"/>
  <c r="P396"/>
  <c r="M390"/>
  <c r="K388"/>
  <c r="F383"/>
  <c r="P380"/>
  <c r="E380"/>
  <c r="K373"/>
  <c r="E373"/>
  <c r="O367"/>
  <c r="E367"/>
  <c r="J365"/>
  <c r="I363"/>
  <c r="K362"/>
  <c r="N359"/>
  <c r="N355"/>
  <c r="N349"/>
  <c r="G349"/>
  <c r="M348"/>
  <c r="P338"/>
  <c r="I329"/>
  <c r="J327"/>
  <c r="M325"/>
  <c r="F325"/>
  <c r="K319"/>
  <c r="F311"/>
  <c r="G292"/>
  <c r="I291"/>
  <c r="N285"/>
  <c r="F281"/>
  <c r="M270"/>
  <c r="L255"/>
  <c r="F255"/>
  <c r="H253"/>
  <c r="D251"/>
  <c r="O249"/>
  <c r="J249"/>
  <c r="D249"/>
  <c r="I241"/>
  <c r="J237"/>
  <c r="H236"/>
  <c r="H235"/>
  <c r="H231"/>
  <c r="K229"/>
  <c r="K221"/>
  <c r="F221"/>
  <c r="L218"/>
  <c r="G211"/>
  <c r="O209"/>
  <c r="G209"/>
  <c r="K208"/>
  <c r="N207"/>
  <c r="G207"/>
  <c r="O205"/>
  <c r="J205"/>
  <c r="E205"/>
  <c r="P203"/>
  <c r="K203"/>
  <c r="F203"/>
  <c r="K202"/>
  <c r="G197"/>
  <c r="J192"/>
  <c r="K188"/>
  <c r="K185"/>
  <c r="F185"/>
  <c r="N183"/>
  <c r="M181"/>
  <c r="F181"/>
  <c r="I178"/>
  <c r="K175"/>
  <c r="F175"/>
  <c r="O167"/>
  <c r="G167"/>
  <c r="I165"/>
  <c r="I164"/>
  <c r="H152"/>
  <c r="I145"/>
  <c r="M143"/>
  <c r="F143"/>
  <c r="P132"/>
  <c r="E132"/>
  <c r="P126"/>
  <c r="O121"/>
  <c r="F121"/>
  <c r="L120"/>
  <c r="D120"/>
  <c r="M119"/>
  <c r="E119"/>
  <c r="P110"/>
  <c r="H98"/>
  <c r="P94"/>
  <c r="M93"/>
  <c r="N87"/>
  <c r="G87"/>
  <c r="M86"/>
  <c r="M85"/>
  <c r="H84"/>
  <c r="I70"/>
  <c r="M68"/>
  <c r="F68"/>
  <c r="K67"/>
  <c r="J58"/>
  <c r="J40"/>
  <c r="J38"/>
  <c r="P27"/>
  <c r="E27"/>
  <c r="J16"/>
  <c r="M11"/>
  <c r="H6"/>
  <c r="G656"/>
  <c r="H654"/>
  <c r="F631"/>
  <c r="P628"/>
  <c r="E628"/>
  <c r="G627"/>
  <c r="F615"/>
  <c r="I608"/>
  <c r="M606"/>
  <c r="I597"/>
  <c r="M592"/>
  <c r="N589"/>
  <c r="E580"/>
  <c r="H574"/>
  <c r="M572"/>
  <c r="D572"/>
  <c r="M566"/>
  <c r="E543"/>
  <c r="H532"/>
  <c r="M528"/>
  <c r="J527"/>
  <c r="N523"/>
  <c r="E523"/>
  <c r="G516"/>
  <c r="N511"/>
  <c r="E511"/>
  <c r="M507"/>
  <c r="I503"/>
  <c r="M502"/>
  <c r="K492"/>
  <c r="D492"/>
  <c r="I489"/>
  <c r="M486"/>
  <c r="N479"/>
  <c r="G479"/>
  <c r="N477"/>
  <c r="K470"/>
  <c r="I463"/>
  <c r="M460"/>
  <c r="M459"/>
  <c r="K457"/>
  <c r="H454"/>
  <c r="J451"/>
  <c r="O440"/>
  <c r="N439"/>
  <c r="H438"/>
  <c r="P426"/>
  <c r="K426"/>
  <c r="N425"/>
  <c r="H424"/>
  <c r="J423"/>
  <c r="M420"/>
  <c r="M418"/>
  <c r="N407"/>
  <c r="E407"/>
  <c r="I405"/>
  <c r="G402"/>
  <c r="H400"/>
  <c r="K399"/>
  <c r="E399"/>
  <c r="G386"/>
  <c r="J383"/>
  <c r="I380"/>
  <c r="F375"/>
  <c r="N373"/>
  <c r="F373"/>
  <c r="I372"/>
  <c r="I367"/>
  <c r="N363"/>
  <c r="M362"/>
  <c r="O357"/>
  <c r="J357"/>
  <c r="O349"/>
  <c r="I349"/>
  <c r="P348"/>
  <c r="G331"/>
  <c r="O325"/>
  <c r="G325"/>
  <c r="N291"/>
  <c r="H290"/>
  <c r="K281"/>
  <c r="P270"/>
  <c r="G269"/>
  <c r="J265"/>
  <c r="K263"/>
  <c r="N255"/>
  <c r="G255"/>
  <c r="N253"/>
  <c r="O252"/>
  <c r="D252"/>
  <c r="H251"/>
  <c r="P249"/>
  <c r="K249"/>
  <c r="F249"/>
  <c r="P247"/>
  <c r="L247"/>
  <c r="H247"/>
  <c r="G240"/>
  <c r="N237"/>
  <c r="K236"/>
  <c r="K235"/>
  <c r="K233"/>
  <c r="L231"/>
  <c r="O228"/>
  <c r="M221"/>
  <c r="G221"/>
  <c r="P220"/>
  <c r="G220"/>
  <c r="P217"/>
  <c r="L217"/>
  <c r="H217"/>
  <c r="L216"/>
  <c r="D216"/>
  <c r="H211"/>
  <c r="J209"/>
  <c r="P208"/>
  <c r="P207"/>
  <c r="H207"/>
  <c r="K205"/>
  <c r="F205"/>
  <c r="L203"/>
  <c r="G203"/>
  <c r="L202"/>
  <c r="H197"/>
  <c r="K192"/>
  <c r="L188"/>
  <c r="M185"/>
  <c r="G185"/>
  <c r="N181"/>
  <c r="G181"/>
  <c r="M180"/>
  <c r="M178"/>
  <c r="M175"/>
  <c r="I167"/>
  <c r="K165"/>
  <c r="K164"/>
  <c r="G160"/>
  <c r="I157"/>
  <c r="L156"/>
  <c r="D156"/>
  <c r="I153"/>
  <c r="I152"/>
  <c r="O151"/>
  <c r="G151"/>
  <c r="O145"/>
  <c r="N143"/>
  <c r="G143"/>
  <c r="L140"/>
  <c r="D140"/>
  <c r="I123"/>
  <c r="M120"/>
  <c r="N119"/>
  <c r="G119"/>
  <c r="P114"/>
  <c r="J105"/>
  <c r="L98"/>
  <c r="N93"/>
  <c r="O87"/>
  <c r="I87"/>
  <c r="N85"/>
  <c r="M84"/>
  <c r="G77"/>
  <c r="N68"/>
  <c r="M67"/>
  <c r="P61"/>
  <c r="M58"/>
  <c r="I56"/>
  <c r="M54"/>
  <c r="F54"/>
  <c r="G43"/>
  <c r="O38"/>
  <c r="F36"/>
  <c r="I30"/>
  <c r="H27"/>
  <c r="O21"/>
  <c r="E21"/>
  <c r="O16"/>
  <c r="M15"/>
  <c r="I14"/>
  <c r="N10"/>
  <c r="N6"/>
  <c r="E672"/>
  <c r="G672"/>
  <c r="L672"/>
  <c r="F672"/>
  <c r="K672"/>
  <c r="P672"/>
  <c r="E661"/>
  <c r="G661"/>
  <c r="N661"/>
  <c r="D661"/>
  <c r="L661"/>
  <c r="E640"/>
  <c r="I640"/>
  <c r="G640"/>
  <c r="G605"/>
  <c r="N605"/>
  <c r="D596"/>
  <c r="K596"/>
  <c r="H596"/>
  <c r="G581"/>
  <c r="I581"/>
  <c r="G573"/>
  <c r="N573"/>
  <c r="N569"/>
  <c r="I569"/>
  <c r="I544"/>
  <c r="G544"/>
  <c r="G541"/>
  <c r="N541"/>
  <c r="I541"/>
  <c r="G508"/>
  <c r="E508"/>
  <c r="M508"/>
  <c r="D508"/>
  <c r="K508"/>
  <c r="F491"/>
  <c r="J491"/>
  <c r="G491"/>
  <c r="G482"/>
  <c r="M482"/>
  <c r="G476"/>
  <c r="L476"/>
  <c r="E476"/>
  <c r="K476"/>
  <c r="P476"/>
  <c r="F475"/>
  <c r="I475"/>
  <c r="O475"/>
  <c r="G475"/>
  <c r="N475"/>
  <c r="G473"/>
  <c r="I473"/>
  <c r="F473"/>
  <c r="E472"/>
  <c r="G472"/>
  <c r="M472"/>
  <c r="D472"/>
  <c r="L472"/>
  <c r="M455"/>
  <c r="I455"/>
  <c r="E688"/>
  <c r="I688"/>
  <c r="M688"/>
  <c r="D688"/>
  <c r="H688"/>
  <c r="F687"/>
  <c r="G687"/>
  <c r="O687"/>
  <c r="D687"/>
  <c r="L687"/>
  <c r="F685"/>
  <c r="K685"/>
  <c r="H685"/>
  <c r="E679"/>
  <c r="H679"/>
  <c r="F679"/>
  <c r="P679"/>
  <c r="E669"/>
  <c r="G669"/>
  <c r="N669"/>
  <c r="D669"/>
  <c r="L669"/>
  <c r="G645"/>
  <c r="I645"/>
  <c r="E624"/>
  <c r="M624"/>
  <c r="I624"/>
  <c r="G621"/>
  <c r="N621"/>
  <c r="I621"/>
  <c r="D612"/>
  <c r="H612"/>
  <c r="E612"/>
  <c r="P612"/>
  <c r="G594"/>
  <c r="M594"/>
  <c r="H594"/>
  <c r="G577"/>
  <c r="N577"/>
  <c r="I577"/>
  <c r="G564"/>
  <c r="M564"/>
  <c r="E564"/>
  <c r="L564"/>
  <c r="G562"/>
  <c r="M562"/>
  <c r="H562"/>
  <c r="J555"/>
  <c r="M555"/>
  <c r="G555"/>
  <c r="I552"/>
  <c r="L552"/>
  <c r="J547"/>
  <c r="N547"/>
  <c r="I547"/>
  <c r="J539"/>
  <c r="G539"/>
  <c r="G536"/>
  <c r="D536"/>
  <c r="M536"/>
  <c r="G518"/>
  <c r="H518"/>
  <c r="E518"/>
  <c r="L500"/>
  <c r="H500"/>
  <c r="E488"/>
  <c r="G488"/>
  <c r="D488"/>
  <c r="M488"/>
  <c r="M471"/>
  <c r="I471"/>
  <c r="M5"/>
  <c r="E5"/>
  <c r="I800"/>
  <c r="I799"/>
  <c r="O798"/>
  <c r="J798"/>
  <c r="E798"/>
  <c r="N788"/>
  <c r="F780"/>
  <c r="K779"/>
  <c r="N778"/>
  <c r="O775"/>
  <c r="H775"/>
  <c r="O774"/>
  <c r="I774"/>
  <c r="H769"/>
  <c r="O767"/>
  <c r="D767"/>
  <c r="M766"/>
  <c r="G766"/>
  <c r="M765"/>
  <c r="F756"/>
  <c r="F748"/>
  <c r="F740"/>
  <c r="N732"/>
  <c r="I716"/>
  <c r="I714"/>
  <c r="K713"/>
  <c r="D703"/>
  <c r="N702"/>
  <c r="J702"/>
  <c r="F702"/>
  <c r="P701"/>
  <c r="H701"/>
  <c r="L698"/>
  <c r="G698"/>
  <c r="P697"/>
  <c r="D697"/>
  <c r="N696"/>
  <c r="J696"/>
  <c r="F696"/>
  <c r="P695"/>
  <c r="H695"/>
  <c r="O690"/>
  <c r="J690"/>
  <c r="D690"/>
  <c r="O672"/>
  <c r="D672"/>
  <c r="H661"/>
  <c r="M640"/>
  <c r="I605"/>
  <c r="H602"/>
  <c r="E596"/>
  <c r="I573"/>
  <c r="F569"/>
  <c r="M544"/>
  <c r="H508"/>
  <c r="E491"/>
  <c r="H480"/>
  <c r="O476"/>
  <c r="D476"/>
  <c r="E475"/>
  <c r="K473"/>
  <c r="H472"/>
  <c r="G455"/>
  <c r="G641"/>
  <c r="N641"/>
  <c r="I641"/>
  <c r="G638"/>
  <c r="M638"/>
  <c r="H638"/>
  <c r="G622"/>
  <c r="M622"/>
  <c r="G618"/>
  <c r="H618"/>
  <c r="F595"/>
  <c r="N595"/>
  <c r="J595"/>
  <c r="E583"/>
  <c r="K583"/>
  <c r="I583"/>
  <c r="G578"/>
  <c r="M578"/>
  <c r="N563"/>
  <c r="J563"/>
  <c r="G551"/>
  <c r="N551"/>
  <c r="F551"/>
  <c r="M551"/>
  <c r="G525"/>
  <c r="N525"/>
  <c r="I525"/>
  <c r="G521"/>
  <c r="I521"/>
  <c r="F521"/>
  <c r="E504"/>
  <c r="I504"/>
  <c r="G504"/>
  <c r="G498"/>
  <c r="M498"/>
  <c r="H498"/>
  <c r="G495"/>
  <c r="I495"/>
  <c r="O495"/>
  <c r="F495"/>
  <c r="N495"/>
  <c r="M487"/>
  <c r="I487"/>
  <c r="L468"/>
  <c r="M468"/>
  <c r="H468"/>
  <c r="D444"/>
  <c r="I444"/>
  <c r="O444"/>
  <c r="G444"/>
  <c r="L444"/>
  <c r="E444"/>
  <c r="K444"/>
  <c r="P444"/>
  <c r="O5"/>
  <c r="G5"/>
  <c r="K798"/>
  <c r="F798"/>
  <c r="I780"/>
  <c r="M769"/>
  <c r="H767"/>
  <c r="K756"/>
  <c r="K748"/>
  <c r="K740"/>
  <c r="L703"/>
  <c r="H697"/>
  <c r="P690"/>
  <c r="K690"/>
  <c r="F690"/>
  <c r="H672"/>
  <c r="J661"/>
  <c r="M596"/>
  <c r="O544"/>
  <c r="I508"/>
  <c r="M491"/>
  <c r="H476"/>
  <c r="J475"/>
  <c r="N473"/>
  <c r="I472"/>
  <c r="N455"/>
  <c r="F681"/>
  <c r="H681"/>
  <c r="D681"/>
  <c r="P681"/>
  <c r="E677"/>
  <c r="F677"/>
  <c r="K677"/>
  <c r="P677"/>
  <c r="D677"/>
  <c r="J677"/>
  <c r="O677"/>
  <c r="E664"/>
  <c r="G664"/>
  <c r="L664"/>
  <c r="F664"/>
  <c r="K664"/>
  <c r="P664"/>
  <c r="E647"/>
  <c r="K647"/>
  <c r="I647"/>
  <c r="G642"/>
  <c r="M642"/>
  <c r="G625"/>
  <c r="N625"/>
  <c r="F611"/>
  <c r="J611"/>
  <c r="G611"/>
  <c r="E599"/>
  <c r="I599"/>
  <c r="F599"/>
  <c r="E576"/>
  <c r="I576"/>
  <c r="G576"/>
  <c r="G557"/>
  <c r="N557"/>
  <c r="I557"/>
  <c r="I531"/>
  <c r="G531"/>
  <c r="O531"/>
  <c r="H524"/>
  <c r="M524"/>
  <c r="I524"/>
  <c r="G514"/>
  <c r="M514"/>
  <c r="O499"/>
  <c r="J499"/>
  <c r="L484"/>
  <c r="M484"/>
  <c r="H484"/>
  <c r="G466"/>
  <c r="M466"/>
  <c r="G460"/>
  <c r="L460"/>
  <c r="E460"/>
  <c r="K460"/>
  <c r="P460"/>
  <c r="F459"/>
  <c r="I459"/>
  <c r="O459"/>
  <c r="G459"/>
  <c r="N459"/>
  <c r="G457"/>
  <c r="I457"/>
  <c r="F457"/>
  <c r="E456"/>
  <c r="G456"/>
  <c r="M456"/>
  <c r="D456"/>
  <c r="L456"/>
  <c r="H448"/>
  <c r="O448"/>
  <c r="I5"/>
  <c r="H801"/>
  <c r="O799"/>
  <c r="D799"/>
  <c r="M798"/>
  <c r="M797"/>
  <c r="F788"/>
  <c r="M785"/>
  <c r="H783"/>
  <c r="P779"/>
  <c r="E779"/>
  <c r="G778"/>
  <c r="I776"/>
  <c r="L775"/>
  <c r="D775"/>
  <c r="M774"/>
  <c r="E774"/>
  <c r="K772"/>
  <c r="I768"/>
  <c r="I767"/>
  <c r="O766"/>
  <c r="J766"/>
  <c r="H763"/>
  <c r="J762"/>
  <c r="N760"/>
  <c r="M759"/>
  <c r="G759"/>
  <c r="N758"/>
  <c r="G758"/>
  <c r="N756"/>
  <c r="I750"/>
  <c r="N748"/>
  <c r="I742"/>
  <c r="N740"/>
  <c r="M739"/>
  <c r="M737"/>
  <c r="H735"/>
  <c r="F732"/>
  <c r="I724"/>
  <c r="M716"/>
  <c r="E716"/>
  <c r="M714"/>
  <c r="E714"/>
  <c r="O708"/>
  <c r="G708"/>
  <c r="O706"/>
  <c r="G706"/>
  <c r="K705"/>
  <c r="P703"/>
  <c r="P702"/>
  <c r="L702"/>
  <c r="H702"/>
  <c r="L701"/>
  <c r="H699"/>
  <c r="O698"/>
  <c r="J698"/>
  <c r="D698"/>
  <c r="K697"/>
  <c r="P696"/>
  <c r="L696"/>
  <c r="H696"/>
  <c r="L695"/>
  <c r="D695"/>
  <c r="H693"/>
  <c r="L690"/>
  <c r="G690"/>
  <c r="N688"/>
  <c r="G688"/>
  <c r="K687"/>
  <c r="L685"/>
  <c r="N679"/>
  <c r="J672"/>
  <c r="J669"/>
  <c r="O661"/>
  <c r="I629"/>
  <c r="H622"/>
  <c r="P596"/>
  <c r="G595"/>
  <c r="F583"/>
  <c r="H578"/>
  <c r="G563"/>
  <c r="I551"/>
  <c r="N521"/>
  <c r="O508"/>
  <c r="D504"/>
  <c r="H496"/>
  <c r="E495"/>
  <c r="N491"/>
  <c r="G487"/>
  <c r="I476"/>
  <c r="M475"/>
  <c r="O472"/>
  <c r="H444"/>
  <c r="M299"/>
  <c r="K299"/>
  <c r="E292"/>
  <c r="H292"/>
  <c r="O292"/>
  <c r="E286"/>
  <c r="P286"/>
  <c r="K278"/>
  <c r="M278"/>
  <c r="H256"/>
  <c r="K256"/>
  <c r="G256"/>
  <c r="K243"/>
  <c r="I243"/>
  <c r="E215"/>
  <c r="G215"/>
  <c r="L215"/>
  <c r="F215"/>
  <c r="K215"/>
  <c r="P215"/>
  <c r="D215"/>
  <c r="J215"/>
  <c r="O215"/>
  <c r="F213"/>
  <c r="J213"/>
  <c r="N213"/>
  <c r="E213"/>
  <c r="I213"/>
  <c r="M213"/>
  <c r="D213"/>
  <c r="H213"/>
  <c r="L213"/>
  <c r="P213"/>
  <c r="H189"/>
  <c r="O189"/>
  <c r="G189"/>
  <c r="N189"/>
  <c r="D189"/>
  <c r="L189"/>
  <c r="E116"/>
  <c r="H116"/>
  <c r="O116"/>
  <c r="G116"/>
  <c r="M116"/>
  <c r="D116"/>
  <c r="L116"/>
  <c r="M90"/>
  <c r="H90"/>
  <c r="O48"/>
  <c r="J48"/>
  <c r="I48"/>
  <c r="H33"/>
  <c r="L33"/>
  <c r="G33"/>
  <c r="L682"/>
  <c r="G682"/>
  <c r="N680"/>
  <c r="J680"/>
  <c r="L673"/>
  <c r="G673"/>
  <c r="L665"/>
  <c r="G665"/>
  <c r="L657"/>
  <c r="G657"/>
  <c r="K644"/>
  <c r="N643"/>
  <c r="K631"/>
  <c r="M608"/>
  <c r="K580"/>
  <c r="N579"/>
  <c r="O572"/>
  <c r="N567"/>
  <c r="I520"/>
  <c r="O511"/>
  <c r="I511"/>
  <c r="J507"/>
  <c r="N489"/>
  <c r="H452"/>
  <c r="M450"/>
  <c r="N443"/>
  <c r="G443"/>
  <c r="F441"/>
  <c r="L440"/>
  <c r="D440"/>
  <c r="I439"/>
  <c r="H436"/>
  <c r="M434"/>
  <c r="G434"/>
  <c r="M430"/>
  <c r="O423"/>
  <c r="I423"/>
  <c r="K421"/>
  <c r="F421"/>
  <c r="O420"/>
  <c r="E420"/>
  <c r="J415"/>
  <c r="O407"/>
  <c r="I407"/>
  <c r="K405"/>
  <c r="F405"/>
  <c r="O404"/>
  <c r="E404"/>
  <c r="H396"/>
  <c r="K391"/>
  <c r="I389"/>
  <c r="M388"/>
  <c r="D388"/>
  <c r="O386"/>
  <c r="I386"/>
  <c r="D386"/>
  <c r="O380"/>
  <c r="H380"/>
  <c r="H374"/>
  <c r="M373"/>
  <c r="N371"/>
  <c r="M370"/>
  <c r="H366"/>
  <c r="N365"/>
  <c r="G365"/>
  <c r="M364"/>
  <c r="P362"/>
  <c r="E362"/>
  <c r="H360"/>
  <c r="F359"/>
  <c r="E356"/>
  <c r="G355"/>
  <c r="N353"/>
  <c r="H352"/>
  <c r="F351"/>
  <c r="E348"/>
  <c r="I347"/>
  <c r="I345"/>
  <c r="N337"/>
  <c r="M334"/>
  <c r="N333"/>
  <c r="G333"/>
  <c r="M332"/>
  <c r="P330"/>
  <c r="E330"/>
  <c r="N325"/>
  <c r="I325"/>
  <c r="M324"/>
  <c r="G316"/>
  <c r="I313"/>
  <c r="I297"/>
  <c r="K295"/>
  <c r="K291"/>
  <c r="F291"/>
  <c r="H284"/>
  <c r="K273"/>
  <c r="E270"/>
  <c r="O257"/>
  <c r="G257"/>
  <c r="O237"/>
  <c r="D237"/>
  <c r="L235"/>
  <c r="D235"/>
  <c r="O233"/>
  <c r="G233"/>
  <c r="K232"/>
  <c r="H198"/>
  <c r="K193"/>
  <c r="I79"/>
  <c r="H51"/>
  <c r="E253"/>
  <c r="F253"/>
  <c r="K253"/>
  <c r="P253"/>
  <c r="D253"/>
  <c r="J253"/>
  <c r="O253"/>
  <c r="E251"/>
  <c r="G251"/>
  <c r="L251"/>
  <c r="F251"/>
  <c r="K251"/>
  <c r="P251"/>
  <c r="H186"/>
  <c r="N186"/>
  <c r="J186"/>
  <c r="G186"/>
  <c r="I174"/>
  <c r="H174"/>
  <c r="P174"/>
  <c r="E174"/>
  <c r="O174"/>
  <c r="G172"/>
  <c r="L172"/>
  <c r="E172"/>
  <c r="K172"/>
  <c r="P172"/>
  <c r="D172"/>
  <c r="I172"/>
  <c r="O172"/>
  <c r="O169"/>
  <c r="K169"/>
  <c r="E169"/>
  <c r="E124"/>
  <c r="H124"/>
  <c r="O124"/>
  <c r="G124"/>
  <c r="M124"/>
  <c r="D124"/>
  <c r="L124"/>
  <c r="I112"/>
  <c r="O112"/>
  <c r="H112"/>
  <c r="G103"/>
  <c r="M103"/>
  <c r="F103"/>
  <c r="K103"/>
  <c r="E103"/>
  <c r="J103"/>
  <c r="O103"/>
  <c r="K76"/>
  <c r="M76"/>
  <c r="H76"/>
  <c r="G72"/>
  <c r="M72"/>
  <c r="H72"/>
  <c r="G70"/>
  <c r="M70"/>
  <c r="F70"/>
  <c r="K70"/>
  <c r="E70"/>
  <c r="J70"/>
  <c r="O70"/>
  <c r="I60"/>
  <c r="K60"/>
  <c r="G57"/>
  <c r="K57"/>
  <c r="H57"/>
  <c r="E57"/>
  <c r="P57"/>
  <c r="P49"/>
  <c r="K49"/>
  <c r="H49"/>
  <c r="F46"/>
  <c r="I46"/>
  <c r="O46"/>
  <c r="G46"/>
  <c r="N46"/>
  <c r="E46"/>
  <c r="M46"/>
  <c r="O686"/>
  <c r="J686"/>
  <c r="D686"/>
  <c r="O676"/>
  <c r="J676"/>
  <c r="D676"/>
  <c r="H550"/>
  <c r="H546"/>
  <c r="H530"/>
  <c r="I509"/>
  <c r="P486"/>
  <c r="E486"/>
  <c r="O479"/>
  <c r="J479"/>
  <c r="P470"/>
  <c r="E470"/>
  <c r="O463"/>
  <c r="J463"/>
  <c r="P454"/>
  <c r="E454"/>
  <c r="M452"/>
  <c r="O447"/>
  <c r="J447"/>
  <c r="O443"/>
  <c r="I443"/>
  <c r="I441"/>
  <c r="M440"/>
  <c r="G440"/>
  <c r="M439"/>
  <c r="P438"/>
  <c r="E438"/>
  <c r="M436"/>
  <c r="P434"/>
  <c r="H434"/>
  <c r="I429"/>
  <c r="M421"/>
  <c r="G421"/>
  <c r="P420"/>
  <c r="H420"/>
  <c r="O415"/>
  <c r="M405"/>
  <c r="G405"/>
  <c r="P404"/>
  <c r="H404"/>
  <c r="O391"/>
  <c r="J389"/>
  <c r="P388"/>
  <c r="P386"/>
  <c r="K386"/>
  <c r="J369"/>
  <c r="I366"/>
  <c r="O365"/>
  <c r="I365"/>
  <c r="P364"/>
  <c r="M355"/>
  <c r="M347"/>
  <c r="O333"/>
  <c r="I333"/>
  <c r="P332"/>
  <c r="K313"/>
  <c r="M291"/>
  <c r="N273"/>
  <c r="K270"/>
  <c r="O235"/>
  <c r="P233"/>
  <c r="E297"/>
  <c r="M297"/>
  <c r="I293"/>
  <c r="O293"/>
  <c r="D291"/>
  <c r="H291"/>
  <c r="L291"/>
  <c r="P291"/>
  <c r="M274"/>
  <c r="I274"/>
  <c r="E257"/>
  <c r="I257"/>
  <c r="M257"/>
  <c r="D257"/>
  <c r="H257"/>
  <c r="L257"/>
  <c r="P257"/>
  <c r="G248"/>
  <c r="H248"/>
  <c r="D248"/>
  <c r="P248"/>
  <c r="I239"/>
  <c r="O239"/>
  <c r="K239"/>
  <c r="F233"/>
  <c r="J233"/>
  <c r="N233"/>
  <c r="E233"/>
  <c r="I233"/>
  <c r="M233"/>
  <c r="H232"/>
  <c r="P232"/>
  <c r="G232"/>
  <c r="O232"/>
  <c r="F212"/>
  <c r="H212"/>
  <c r="P212"/>
  <c r="G212"/>
  <c r="O212"/>
  <c r="D212"/>
  <c r="L212"/>
  <c r="F206"/>
  <c r="K206"/>
  <c r="H206"/>
  <c r="D206"/>
  <c r="P206"/>
  <c r="F193"/>
  <c r="J193"/>
  <c r="N193"/>
  <c r="E193"/>
  <c r="I193"/>
  <c r="M193"/>
  <c r="D193"/>
  <c r="H193"/>
  <c r="L193"/>
  <c r="P193"/>
  <c r="E190"/>
  <c r="G190"/>
  <c r="L190"/>
  <c r="F190"/>
  <c r="K190"/>
  <c r="P190"/>
  <c r="D190"/>
  <c r="J190"/>
  <c r="O190"/>
  <c r="G187"/>
  <c r="K187"/>
  <c r="H187"/>
  <c r="E187"/>
  <c r="P187"/>
  <c r="G170"/>
  <c r="K170"/>
  <c r="H170"/>
  <c r="E170"/>
  <c r="P170"/>
  <c r="I166"/>
  <c r="P166"/>
  <c r="I159"/>
  <c r="G159"/>
  <c r="N159"/>
  <c r="F159"/>
  <c r="M159"/>
  <c r="H154"/>
  <c r="M154"/>
  <c r="K154"/>
  <c r="G154"/>
  <c r="E148"/>
  <c r="H148"/>
  <c r="O148"/>
  <c r="G148"/>
  <c r="M148"/>
  <c r="D148"/>
  <c r="L148"/>
  <c r="N109"/>
  <c r="M109"/>
  <c r="K92"/>
  <c r="H92"/>
  <c r="E92"/>
  <c r="P92"/>
  <c r="O50"/>
  <c r="J50"/>
  <c r="I50"/>
  <c r="I23"/>
  <c r="M23"/>
  <c r="E237"/>
  <c r="G237"/>
  <c r="L237"/>
  <c r="F237"/>
  <c r="K237"/>
  <c r="P237"/>
  <c r="F235"/>
  <c r="J235"/>
  <c r="N235"/>
  <c r="E235"/>
  <c r="I235"/>
  <c r="M235"/>
  <c r="E198"/>
  <c r="G198"/>
  <c r="L198"/>
  <c r="F198"/>
  <c r="K198"/>
  <c r="P198"/>
  <c r="D198"/>
  <c r="J198"/>
  <c r="O198"/>
  <c r="O195"/>
  <c r="G195"/>
  <c r="I144"/>
  <c r="O144"/>
  <c r="H144"/>
  <c r="I125"/>
  <c r="K125"/>
  <c r="N89"/>
  <c r="J89"/>
  <c r="F89"/>
  <c r="N81"/>
  <c r="F81"/>
  <c r="G79"/>
  <c r="M79"/>
  <c r="F79"/>
  <c r="K79"/>
  <c r="E79"/>
  <c r="J79"/>
  <c r="O79"/>
  <c r="E59"/>
  <c r="H59"/>
  <c r="O59"/>
  <c r="G59"/>
  <c r="M59"/>
  <c r="D59"/>
  <c r="L59"/>
  <c r="G55"/>
  <c r="I55"/>
  <c r="H55"/>
  <c r="D55"/>
  <c r="O55"/>
  <c r="G51"/>
  <c r="L51"/>
  <c r="E51"/>
  <c r="K51"/>
  <c r="P51"/>
  <c r="D51"/>
  <c r="I51"/>
  <c r="O51"/>
  <c r="O47"/>
  <c r="I47"/>
  <c r="H47"/>
  <c r="I44"/>
  <c r="M44"/>
  <c r="G44"/>
  <c r="G32"/>
  <c r="N32"/>
  <c r="J32"/>
  <c r="F32"/>
  <c r="L25"/>
  <c r="G25"/>
  <c r="M443"/>
  <c r="E443"/>
  <c r="L434"/>
  <c r="E434"/>
  <c r="O421"/>
  <c r="J421"/>
  <c r="O405"/>
  <c r="J405"/>
  <c r="M398"/>
  <c r="O389"/>
  <c r="K381"/>
  <c r="M368"/>
  <c r="O366"/>
  <c r="M365"/>
  <c r="E365"/>
  <c r="H342"/>
  <c r="M333"/>
  <c r="E333"/>
  <c r="H326"/>
  <c r="K303"/>
  <c r="G297"/>
  <c r="G293"/>
  <c r="O291"/>
  <c r="J291"/>
  <c r="E291"/>
  <c r="I279"/>
  <c r="M264"/>
  <c r="K259"/>
  <c r="N257"/>
  <c r="F257"/>
  <c r="K248"/>
  <c r="G239"/>
  <c r="L233"/>
  <c r="D233"/>
  <c r="D232"/>
  <c r="K212"/>
  <c r="L206"/>
  <c r="G193"/>
  <c r="H190"/>
  <c r="M187"/>
  <c r="L170"/>
  <c r="K159"/>
  <c r="P154"/>
  <c r="I148"/>
  <c r="M92"/>
  <c r="O6"/>
  <c r="J6"/>
  <c r="D6"/>
  <c r="O231"/>
  <c r="J231"/>
  <c r="D231"/>
  <c r="M229"/>
  <c r="E229"/>
  <c r="G228"/>
  <c r="M223"/>
  <c r="E223"/>
  <c r="P218"/>
  <c r="D218"/>
  <c r="O211"/>
  <c r="J211"/>
  <c r="D211"/>
  <c r="P209"/>
  <c r="L209"/>
  <c r="H209"/>
  <c r="D209"/>
  <c r="L208"/>
  <c r="D208"/>
  <c r="P202"/>
  <c r="D202"/>
  <c r="O197"/>
  <c r="J197"/>
  <c r="D197"/>
  <c r="O192"/>
  <c r="D192"/>
  <c r="K184"/>
  <c r="D184"/>
  <c r="M165"/>
  <c r="F165"/>
  <c r="I158"/>
  <c r="O155"/>
  <c r="G155"/>
  <c r="I147"/>
  <c r="J139"/>
  <c r="J137"/>
  <c r="O135"/>
  <c r="J135"/>
  <c r="E135"/>
  <c r="M133"/>
  <c r="F133"/>
  <c r="F129"/>
  <c r="G122"/>
  <c r="K118"/>
  <c r="I115"/>
  <c r="I102"/>
  <c r="G101"/>
  <c r="I83"/>
  <c r="I75"/>
  <c r="G65"/>
  <c r="O43"/>
  <c r="I43"/>
  <c r="D43"/>
  <c r="K41"/>
  <c r="I39"/>
  <c r="M38"/>
  <c r="E38"/>
  <c r="P35"/>
  <c r="E35"/>
  <c r="I31"/>
  <c r="M30"/>
  <c r="E30"/>
  <c r="M28"/>
  <c r="G17"/>
  <c r="K16"/>
  <c r="E16"/>
  <c r="H15"/>
  <c r="M14"/>
  <c r="E14"/>
  <c r="E11"/>
  <c r="K6"/>
  <c r="F6"/>
  <c r="O255"/>
  <c r="J255"/>
  <c r="D255"/>
  <c r="P236"/>
  <c r="D236"/>
  <c r="P231"/>
  <c r="K231"/>
  <c r="F231"/>
  <c r="O229"/>
  <c r="O223"/>
  <c r="G223"/>
  <c r="P221"/>
  <c r="L221"/>
  <c r="H221"/>
  <c r="L220"/>
  <c r="D220"/>
  <c r="H218"/>
  <c r="P214"/>
  <c r="D214"/>
  <c r="P211"/>
  <c r="K211"/>
  <c r="F211"/>
  <c r="M209"/>
  <c r="I209"/>
  <c r="O208"/>
  <c r="G208"/>
  <c r="O207"/>
  <c r="J207"/>
  <c r="D207"/>
  <c r="P205"/>
  <c r="L205"/>
  <c r="H205"/>
  <c r="L204"/>
  <c r="D204"/>
  <c r="H202"/>
  <c r="P197"/>
  <c r="K197"/>
  <c r="F197"/>
  <c r="P192"/>
  <c r="P188"/>
  <c r="P185"/>
  <c r="L185"/>
  <c r="H185"/>
  <c r="N184"/>
  <c r="J183"/>
  <c r="O181"/>
  <c r="J181"/>
  <c r="O168"/>
  <c r="D168"/>
  <c r="M167"/>
  <c r="N165"/>
  <c r="O164"/>
  <c r="P158"/>
  <c r="O153"/>
  <c r="L152"/>
  <c r="M151"/>
  <c r="E151"/>
  <c r="O147"/>
  <c r="H146"/>
  <c r="O143"/>
  <c r="J143"/>
  <c r="K135"/>
  <c r="N133"/>
  <c r="I126"/>
  <c r="O123"/>
  <c r="K122"/>
  <c r="O115"/>
  <c r="H114"/>
  <c r="O111"/>
  <c r="J111"/>
  <c r="P102"/>
  <c r="M101"/>
  <c r="K97"/>
  <c r="E97"/>
  <c r="O95"/>
  <c r="J95"/>
  <c r="G93"/>
  <c r="H80"/>
  <c r="N75"/>
  <c r="I71"/>
  <c r="I61"/>
  <c r="O58"/>
  <c r="E58"/>
  <c r="O56"/>
  <c r="E56"/>
  <c r="O54"/>
  <c r="J54"/>
  <c r="P43"/>
  <c r="K43"/>
  <c r="N38"/>
  <c r="G38"/>
  <c r="H35"/>
  <c r="N30"/>
  <c r="G30"/>
  <c r="O24"/>
  <c r="E24"/>
  <c r="K21"/>
  <c r="D21"/>
  <c r="M17"/>
  <c r="N16"/>
  <c r="F16"/>
  <c r="N14"/>
  <c r="G14"/>
  <c r="H11"/>
  <c r="J10"/>
  <c r="G7"/>
  <c r="L6"/>
  <c r="G6"/>
  <c r="E560"/>
  <c r="D560"/>
  <c r="L560"/>
  <c r="G556"/>
  <c r="L556"/>
  <c r="G549"/>
  <c r="N549"/>
  <c r="G517"/>
  <c r="N517"/>
  <c r="G462"/>
  <c r="H462"/>
  <c r="E462"/>
  <c r="P462"/>
  <c r="G346"/>
  <c r="L346"/>
  <c r="D346"/>
  <c r="I346"/>
  <c r="O346"/>
  <c r="K346"/>
  <c r="H346"/>
  <c r="D323"/>
  <c r="G323"/>
  <c r="M323"/>
  <c r="E323"/>
  <c r="J323"/>
  <c r="O323"/>
  <c r="K323"/>
  <c r="I323"/>
  <c r="D309"/>
  <c r="G309"/>
  <c r="M309"/>
  <c r="E309"/>
  <c r="J309"/>
  <c r="O309"/>
  <c r="K309"/>
  <c r="I309"/>
  <c r="H296"/>
  <c r="K296"/>
  <c r="D296"/>
  <c r="O296"/>
  <c r="L296"/>
  <c r="H224"/>
  <c r="P224"/>
  <c r="D224"/>
  <c r="L224"/>
  <c r="O224"/>
  <c r="K224"/>
  <c r="G224"/>
  <c r="E5" i="67"/>
  <c r="H5"/>
  <c r="D5"/>
  <c r="L5"/>
  <c r="F571" i="68"/>
  <c r="I571"/>
  <c r="O571"/>
  <c r="E568"/>
  <c r="H568"/>
  <c r="O568"/>
  <c r="G566"/>
  <c r="K566"/>
  <c r="F563"/>
  <c r="E563"/>
  <c r="M563"/>
  <c r="E544"/>
  <c r="D544"/>
  <c r="L544"/>
  <c r="G543"/>
  <c r="M543"/>
  <c r="G542"/>
  <c r="E542"/>
  <c r="P542"/>
  <c r="G540"/>
  <c r="L540"/>
  <c r="G538"/>
  <c r="M538"/>
  <c r="G537"/>
  <c r="K537"/>
  <c r="G533"/>
  <c r="N533"/>
  <c r="D532"/>
  <c r="I532"/>
  <c r="O532"/>
  <c r="G513"/>
  <c r="I513"/>
  <c r="F513"/>
  <c r="E512"/>
  <c r="G512"/>
  <c r="M512"/>
  <c r="D512"/>
  <c r="L512"/>
  <c r="G497"/>
  <c r="I497"/>
  <c r="F497"/>
  <c r="E496"/>
  <c r="G496"/>
  <c r="M496"/>
  <c r="D496"/>
  <c r="L496"/>
  <c r="G481"/>
  <c r="I481"/>
  <c r="F481"/>
  <c r="E480"/>
  <c r="G480"/>
  <c r="M480"/>
  <c r="D480"/>
  <c r="L480"/>
  <c r="G474"/>
  <c r="M474"/>
  <c r="G465"/>
  <c r="I465"/>
  <c r="F465"/>
  <c r="E464"/>
  <c r="G464"/>
  <c r="M464"/>
  <c r="D464"/>
  <c r="L464"/>
  <c r="G458"/>
  <c r="M458"/>
  <c r="G449"/>
  <c r="I449"/>
  <c r="F449"/>
  <c r="E448"/>
  <c r="G448"/>
  <c r="M448"/>
  <c r="D448"/>
  <c r="L448"/>
  <c r="G442"/>
  <c r="M442"/>
  <c r="L432"/>
  <c r="M432"/>
  <c r="H432"/>
  <c r="G431"/>
  <c r="F431"/>
  <c r="N431"/>
  <c r="E431"/>
  <c r="K431"/>
  <c r="G428"/>
  <c r="H428"/>
  <c r="O428"/>
  <c r="E428"/>
  <c r="M428"/>
  <c r="I422"/>
  <c r="M422"/>
  <c r="E418"/>
  <c r="K418"/>
  <c r="P418"/>
  <c r="D418"/>
  <c r="I418"/>
  <c r="O418"/>
  <c r="L416"/>
  <c r="M416"/>
  <c r="H416"/>
  <c r="G415"/>
  <c r="F415"/>
  <c r="N415"/>
  <c r="E415"/>
  <c r="K415"/>
  <c r="G412"/>
  <c r="H412"/>
  <c r="O412"/>
  <c r="E412"/>
  <c r="M412"/>
  <c r="I406"/>
  <c r="M406"/>
  <c r="E402"/>
  <c r="K402"/>
  <c r="P402"/>
  <c r="D402"/>
  <c r="I402"/>
  <c r="O402"/>
  <c r="G391"/>
  <c r="F391"/>
  <c r="N391"/>
  <c r="J391"/>
  <c r="I391"/>
  <c r="H312"/>
  <c r="K312"/>
  <c r="D312"/>
  <c r="O312"/>
  <c r="L312"/>
  <c r="H244"/>
  <c r="P244"/>
  <c r="D244"/>
  <c r="L244"/>
  <c r="O244"/>
  <c r="K244"/>
  <c r="G244"/>
  <c r="F225"/>
  <c r="J225"/>
  <c r="N225"/>
  <c r="D225"/>
  <c r="H225"/>
  <c r="L225"/>
  <c r="P225"/>
  <c r="I225"/>
  <c r="G225"/>
  <c r="O225"/>
  <c r="E225"/>
  <c r="M225"/>
  <c r="E127"/>
  <c r="J127"/>
  <c r="O127"/>
  <c r="G127"/>
  <c r="M127"/>
  <c r="K127"/>
  <c r="I127"/>
  <c r="F127"/>
  <c r="N127"/>
  <c r="M793"/>
  <c r="M787"/>
  <c r="H787"/>
  <c r="J786"/>
  <c r="M761"/>
  <c r="J746"/>
  <c r="J730"/>
  <c r="N728"/>
  <c r="N718"/>
  <c r="I718"/>
  <c r="O712"/>
  <c r="K712"/>
  <c r="G712"/>
  <c r="K704"/>
  <c r="N675"/>
  <c r="M652"/>
  <c r="H652"/>
  <c r="I648"/>
  <c r="M636"/>
  <c r="H636"/>
  <c r="I632"/>
  <c r="M614"/>
  <c r="I607"/>
  <c r="J603"/>
  <c r="N591"/>
  <c r="I591"/>
  <c r="N585"/>
  <c r="J559"/>
  <c r="K548"/>
  <c r="K535"/>
  <c r="O803"/>
  <c r="I803"/>
  <c r="D803"/>
  <c r="M802"/>
  <c r="E802"/>
  <c r="K801"/>
  <c r="N800"/>
  <c r="M799"/>
  <c r="G799"/>
  <c r="L795"/>
  <c r="G795"/>
  <c r="O794"/>
  <c r="I794"/>
  <c r="P793"/>
  <c r="E793"/>
  <c r="K790"/>
  <c r="H789"/>
  <c r="O787"/>
  <c r="I787"/>
  <c r="D787"/>
  <c r="M786"/>
  <c r="E786"/>
  <c r="K785"/>
  <c r="N784"/>
  <c r="M783"/>
  <c r="G783"/>
  <c r="L779"/>
  <c r="G779"/>
  <c r="O778"/>
  <c r="I778"/>
  <c r="P777"/>
  <c r="E777"/>
  <c r="K774"/>
  <c r="H773"/>
  <c r="O771"/>
  <c r="I771"/>
  <c r="D771"/>
  <c r="M770"/>
  <c r="E770"/>
  <c r="K769"/>
  <c r="N768"/>
  <c r="M767"/>
  <c r="G767"/>
  <c r="L763"/>
  <c r="G763"/>
  <c r="O762"/>
  <c r="I762"/>
  <c r="P761"/>
  <c r="E761"/>
  <c r="K758"/>
  <c r="H757"/>
  <c r="O755"/>
  <c r="I755"/>
  <c r="D755"/>
  <c r="M754"/>
  <c r="E754"/>
  <c r="K753"/>
  <c r="N752"/>
  <c r="M751"/>
  <c r="G751"/>
  <c r="N750"/>
  <c r="H749"/>
  <c r="O747"/>
  <c r="I747"/>
  <c r="D747"/>
  <c r="M746"/>
  <c r="E746"/>
  <c r="K745"/>
  <c r="N744"/>
  <c r="M743"/>
  <c r="G743"/>
  <c r="N742"/>
  <c r="H741"/>
  <c r="O739"/>
  <c r="I739"/>
  <c r="D739"/>
  <c r="M738"/>
  <c r="E738"/>
  <c r="K737"/>
  <c r="N736"/>
  <c r="M735"/>
  <c r="G735"/>
  <c r="N734"/>
  <c r="H733"/>
  <c r="O731"/>
  <c r="I731"/>
  <c r="D731"/>
  <c r="M730"/>
  <c r="E730"/>
  <c r="K729"/>
  <c r="O728"/>
  <c r="J728"/>
  <c r="E728"/>
  <c r="O726"/>
  <c r="J726"/>
  <c r="E726"/>
  <c r="G725"/>
  <c r="M724"/>
  <c r="G724"/>
  <c r="K723"/>
  <c r="M722"/>
  <c r="G722"/>
  <c r="O721"/>
  <c r="O720"/>
  <c r="J720"/>
  <c r="E720"/>
  <c r="O718"/>
  <c r="J718"/>
  <c r="E718"/>
  <c r="G717"/>
  <c r="N716"/>
  <c r="J716"/>
  <c r="F716"/>
  <c r="K715"/>
  <c r="N714"/>
  <c r="J714"/>
  <c r="F714"/>
  <c r="O713"/>
  <c r="P712"/>
  <c r="L712"/>
  <c r="H712"/>
  <c r="D712"/>
  <c r="P710"/>
  <c r="L710"/>
  <c r="H710"/>
  <c r="D710"/>
  <c r="L709"/>
  <c r="D709"/>
  <c r="N708"/>
  <c r="J708"/>
  <c r="F708"/>
  <c r="K707"/>
  <c r="N706"/>
  <c r="J706"/>
  <c r="F706"/>
  <c r="P705"/>
  <c r="H705"/>
  <c r="P704"/>
  <c r="L704"/>
  <c r="H704"/>
  <c r="D704"/>
  <c r="K703"/>
  <c r="M700"/>
  <c r="I700"/>
  <c r="M698"/>
  <c r="I698"/>
  <c r="O697"/>
  <c r="G697"/>
  <c r="M694"/>
  <c r="I694"/>
  <c r="O693"/>
  <c r="G693"/>
  <c r="M690"/>
  <c r="I690"/>
  <c r="O689"/>
  <c r="G689"/>
  <c r="M686"/>
  <c r="I686"/>
  <c r="O685"/>
  <c r="G685"/>
  <c r="M682"/>
  <c r="I682"/>
  <c r="O681"/>
  <c r="G681"/>
  <c r="L679"/>
  <c r="G679"/>
  <c r="P678"/>
  <c r="L678"/>
  <c r="H678"/>
  <c r="D678"/>
  <c r="M676"/>
  <c r="I676"/>
  <c r="O675"/>
  <c r="J675"/>
  <c r="D675"/>
  <c r="N674"/>
  <c r="J674"/>
  <c r="F674"/>
  <c r="L671"/>
  <c r="G671"/>
  <c r="P670"/>
  <c r="L670"/>
  <c r="H670"/>
  <c r="D670"/>
  <c r="M668"/>
  <c r="I668"/>
  <c r="O667"/>
  <c r="J667"/>
  <c r="D667"/>
  <c r="N666"/>
  <c r="J666"/>
  <c r="F666"/>
  <c r="L663"/>
  <c r="G663"/>
  <c r="P662"/>
  <c r="L662"/>
  <c r="H662"/>
  <c r="D662"/>
  <c r="M660"/>
  <c r="I660"/>
  <c r="O659"/>
  <c r="J659"/>
  <c r="D659"/>
  <c r="N658"/>
  <c r="J658"/>
  <c r="F658"/>
  <c r="N656"/>
  <c r="H656"/>
  <c r="O655"/>
  <c r="J655"/>
  <c r="E655"/>
  <c r="K654"/>
  <c r="O652"/>
  <c r="I652"/>
  <c r="D652"/>
  <c r="M651"/>
  <c r="E651"/>
  <c r="F649"/>
  <c r="L648"/>
  <c r="D648"/>
  <c r="M647"/>
  <c r="G647"/>
  <c r="P646"/>
  <c r="E646"/>
  <c r="L644"/>
  <c r="G644"/>
  <c r="O643"/>
  <c r="I643"/>
  <c r="K641"/>
  <c r="O640"/>
  <c r="H640"/>
  <c r="O639"/>
  <c r="J639"/>
  <c r="E639"/>
  <c r="K638"/>
  <c r="O636"/>
  <c r="I636"/>
  <c r="D636"/>
  <c r="M635"/>
  <c r="E635"/>
  <c r="F633"/>
  <c r="L632"/>
  <c r="D632"/>
  <c r="M631"/>
  <c r="G631"/>
  <c r="P630"/>
  <c r="E630"/>
  <c r="L628"/>
  <c r="G628"/>
  <c r="O627"/>
  <c r="I627"/>
  <c r="K625"/>
  <c r="O624"/>
  <c r="H624"/>
  <c r="O623"/>
  <c r="J623"/>
  <c r="E623"/>
  <c r="K622"/>
  <c r="O620"/>
  <c r="I620"/>
  <c r="D620"/>
  <c r="M619"/>
  <c r="E619"/>
  <c r="F617"/>
  <c r="L616"/>
  <c r="D616"/>
  <c r="M615"/>
  <c r="G615"/>
  <c r="P614"/>
  <c r="E614"/>
  <c r="L612"/>
  <c r="G612"/>
  <c r="O611"/>
  <c r="I611"/>
  <c r="K609"/>
  <c r="O608"/>
  <c r="H608"/>
  <c r="O607"/>
  <c r="J607"/>
  <c r="E607"/>
  <c r="K606"/>
  <c r="O604"/>
  <c r="I604"/>
  <c r="D604"/>
  <c r="M603"/>
  <c r="E603"/>
  <c r="F601"/>
  <c r="L600"/>
  <c r="D600"/>
  <c r="M599"/>
  <c r="G599"/>
  <c r="P598"/>
  <c r="E598"/>
  <c r="L596"/>
  <c r="G596"/>
  <c r="O595"/>
  <c r="I595"/>
  <c r="K593"/>
  <c r="O592"/>
  <c r="H592"/>
  <c r="O591"/>
  <c r="J591"/>
  <c r="E591"/>
  <c r="K590"/>
  <c r="O588"/>
  <c r="I588"/>
  <c r="D588"/>
  <c r="M587"/>
  <c r="E587"/>
  <c r="F585"/>
  <c r="L584"/>
  <c r="D584"/>
  <c r="M583"/>
  <c r="G583"/>
  <c r="P582"/>
  <c r="E582"/>
  <c r="L580"/>
  <c r="G580"/>
  <c r="O579"/>
  <c r="I579"/>
  <c r="K577"/>
  <c r="O576"/>
  <c r="H576"/>
  <c r="O575"/>
  <c r="J575"/>
  <c r="E575"/>
  <c r="O560"/>
  <c r="G560"/>
  <c r="K559"/>
  <c r="E559"/>
  <c r="K556"/>
  <c r="D556"/>
  <c r="I549"/>
  <c r="L548"/>
  <c r="E548"/>
  <c r="M535"/>
  <c r="I529"/>
  <c r="O527"/>
  <c r="O524"/>
  <c r="I517"/>
  <c r="K478"/>
  <c r="K462"/>
  <c r="N395"/>
  <c r="E346"/>
  <c r="F323"/>
  <c r="F309"/>
  <c r="F307"/>
  <c r="G296"/>
  <c r="G558"/>
  <c r="E558"/>
  <c r="P558"/>
  <c r="G553"/>
  <c r="K553"/>
  <c r="E535"/>
  <c r="J535"/>
  <c r="O535"/>
  <c r="G501"/>
  <c r="N501"/>
  <c r="G446"/>
  <c r="H446"/>
  <c r="E446"/>
  <c r="P446"/>
  <c r="E394"/>
  <c r="K394"/>
  <c r="P394"/>
  <c r="H394"/>
  <c r="O394"/>
  <c r="G394"/>
  <c r="M394"/>
  <c r="D321"/>
  <c r="E321"/>
  <c r="J321"/>
  <c r="O321"/>
  <c r="G321"/>
  <c r="M321"/>
  <c r="I321"/>
  <c r="F321"/>
  <c r="D305"/>
  <c r="E305"/>
  <c r="J305"/>
  <c r="O305"/>
  <c r="G305"/>
  <c r="M305"/>
  <c r="I305"/>
  <c r="F305"/>
  <c r="H134"/>
  <c r="O134"/>
  <c r="P134"/>
  <c r="I134"/>
  <c r="E567"/>
  <c r="J567"/>
  <c r="O567"/>
  <c r="G561"/>
  <c r="F561"/>
  <c r="F555"/>
  <c r="I555"/>
  <c r="O555"/>
  <c r="E552"/>
  <c r="H552"/>
  <c r="O552"/>
  <c r="G550"/>
  <c r="K550"/>
  <c r="F547"/>
  <c r="E547"/>
  <c r="M547"/>
  <c r="E528"/>
  <c r="D528"/>
  <c r="L528"/>
  <c r="G527"/>
  <c r="M527"/>
  <c r="G526"/>
  <c r="E526"/>
  <c r="P526"/>
  <c r="G524"/>
  <c r="L524"/>
  <c r="G522"/>
  <c r="M522"/>
  <c r="G510"/>
  <c r="H510"/>
  <c r="E510"/>
  <c r="P510"/>
  <c r="G506"/>
  <c r="M506"/>
  <c r="G494"/>
  <c r="H494"/>
  <c r="E494"/>
  <c r="P494"/>
  <c r="G490"/>
  <c r="M490"/>
  <c r="E484"/>
  <c r="K484"/>
  <c r="P484"/>
  <c r="D484"/>
  <c r="I484"/>
  <c r="O484"/>
  <c r="F483"/>
  <c r="G483"/>
  <c r="N483"/>
  <c r="E483"/>
  <c r="M483"/>
  <c r="E468"/>
  <c r="K468"/>
  <c r="P468"/>
  <c r="D468"/>
  <c r="I468"/>
  <c r="O468"/>
  <c r="F467"/>
  <c r="G467"/>
  <c r="N467"/>
  <c r="E467"/>
  <c r="M467"/>
  <c r="E452"/>
  <c r="K452"/>
  <c r="P452"/>
  <c r="D452"/>
  <c r="I452"/>
  <c r="O452"/>
  <c r="F451"/>
  <c r="G451"/>
  <c r="N451"/>
  <c r="E451"/>
  <c r="M451"/>
  <c r="F436"/>
  <c r="E436"/>
  <c r="K436"/>
  <c r="P436"/>
  <c r="D436"/>
  <c r="I436"/>
  <c r="O436"/>
  <c r="F429"/>
  <c r="K429"/>
  <c r="E429"/>
  <c r="J429"/>
  <c r="O429"/>
  <c r="I417"/>
  <c r="N417"/>
  <c r="J417"/>
  <c r="F413"/>
  <c r="K413"/>
  <c r="E413"/>
  <c r="J413"/>
  <c r="O413"/>
  <c r="I401"/>
  <c r="N401"/>
  <c r="J401"/>
  <c r="I393"/>
  <c r="N393"/>
  <c r="O393"/>
  <c r="J393"/>
  <c r="D370"/>
  <c r="I370"/>
  <c r="O370"/>
  <c r="G370"/>
  <c r="L370"/>
  <c r="K370"/>
  <c r="H370"/>
  <c r="F299"/>
  <c r="J299"/>
  <c r="N299"/>
  <c r="D299"/>
  <c r="H299"/>
  <c r="L299"/>
  <c r="P299"/>
  <c r="I299"/>
  <c r="G299"/>
  <c r="O299"/>
  <c r="D261"/>
  <c r="G261"/>
  <c r="M261"/>
  <c r="E261"/>
  <c r="J261"/>
  <c r="O261"/>
  <c r="K261"/>
  <c r="I261"/>
  <c r="F261"/>
  <c r="F245"/>
  <c r="J245"/>
  <c r="N245"/>
  <c r="D245"/>
  <c r="H245"/>
  <c r="L245"/>
  <c r="P245"/>
  <c r="I245"/>
  <c r="G245"/>
  <c r="O245"/>
  <c r="E245"/>
  <c r="M245"/>
  <c r="E200"/>
  <c r="G200"/>
  <c r="L200"/>
  <c r="F200"/>
  <c r="K200"/>
  <c r="P200"/>
  <c r="D200"/>
  <c r="J200"/>
  <c r="O200"/>
  <c r="N200"/>
  <c r="H200"/>
  <c r="J802"/>
  <c r="M771"/>
  <c r="H771"/>
  <c r="J754"/>
  <c r="N720"/>
  <c r="K709"/>
  <c r="O670"/>
  <c r="K670"/>
  <c r="G670"/>
  <c r="H659"/>
  <c r="J651"/>
  <c r="N649"/>
  <c r="N639"/>
  <c r="N633"/>
  <c r="N623"/>
  <c r="I623"/>
  <c r="J619"/>
  <c r="I616"/>
  <c r="M604"/>
  <c r="H604"/>
  <c r="I600"/>
  <c r="M598"/>
  <c r="J587"/>
  <c r="M582"/>
  <c r="N575"/>
  <c r="I575"/>
  <c r="I556"/>
  <c r="P803"/>
  <c r="K803"/>
  <c r="E803"/>
  <c r="N802"/>
  <c r="G802"/>
  <c r="H793"/>
  <c r="M789"/>
  <c r="P787"/>
  <c r="K787"/>
  <c r="E787"/>
  <c r="N786"/>
  <c r="G786"/>
  <c r="H777"/>
  <c r="M773"/>
  <c r="P771"/>
  <c r="K771"/>
  <c r="E771"/>
  <c r="N770"/>
  <c r="G770"/>
  <c r="H761"/>
  <c r="M757"/>
  <c r="P755"/>
  <c r="K755"/>
  <c r="E755"/>
  <c r="N754"/>
  <c r="G754"/>
  <c r="M749"/>
  <c r="P747"/>
  <c r="K747"/>
  <c r="E747"/>
  <c r="N746"/>
  <c r="G746"/>
  <c r="M741"/>
  <c r="P739"/>
  <c r="K739"/>
  <c r="E739"/>
  <c r="N738"/>
  <c r="G738"/>
  <c r="M733"/>
  <c r="P731"/>
  <c r="K731"/>
  <c r="E731"/>
  <c r="N730"/>
  <c r="G730"/>
  <c r="K728"/>
  <c r="F728"/>
  <c r="K726"/>
  <c r="F726"/>
  <c r="K725"/>
  <c r="K720"/>
  <c r="F720"/>
  <c r="K718"/>
  <c r="F718"/>
  <c r="K717"/>
  <c r="M712"/>
  <c r="I712"/>
  <c r="E712"/>
  <c r="M710"/>
  <c r="I710"/>
  <c r="E710"/>
  <c r="O709"/>
  <c r="G709"/>
  <c r="M704"/>
  <c r="I704"/>
  <c r="E704"/>
  <c r="M678"/>
  <c r="I678"/>
  <c r="E678"/>
  <c r="P675"/>
  <c r="K675"/>
  <c r="F675"/>
  <c r="M670"/>
  <c r="I670"/>
  <c r="E670"/>
  <c r="P667"/>
  <c r="K667"/>
  <c r="F667"/>
  <c r="M662"/>
  <c r="I662"/>
  <c r="E662"/>
  <c r="P659"/>
  <c r="K659"/>
  <c r="F659"/>
  <c r="K655"/>
  <c r="F655"/>
  <c r="P652"/>
  <c r="K652"/>
  <c r="E652"/>
  <c r="N651"/>
  <c r="G651"/>
  <c r="I649"/>
  <c r="M648"/>
  <c r="G648"/>
  <c r="H646"/>
  <c r="K639"/>
  <c r="F639"/>
  <c r="P636"/>
  <c r="K636"/>
  <c r="E636"/>
  <c r="N635"/>
  <c r="G635"/>
  <c r="I633"/>
  <c r="M632"/>
  <c r="G632"/>
  <c r="H630"/>
  <c r="K623"/>
  <c r="F623"/>
  <c r="P620"/>
  <c r="K620"/>
  <c r="E620"/>
  <c r="N619"/>
  <c r="G619"/>
  <c r="I617"/>
  <c r="M616"/>
  <c r="G616"/>
  <c r="H614"/>
  <c r="K607"/>
  <c r="F607"/>
  <c r="P604"/>
  <c r="K604"/>
  <c r="E604"/>
  <c r="N603"/>
  <c r="G603"/>
  <c r="I601"/>
  <c r="M600"/>
  <c r="G600"/>
  <c r="H598"/>
  <c r="K591"/>
  <c r="F591"/>
  <c r="P588"/>
  <c r="K588"/>
  <c r="E588"/>
  <c r="N587"/>
  <c r="G587"/>
  <c r="I585"/>
  <c r="M584"/>
  <c r="G584"/>
  <c r="H582"/>
  <c r="K575"/>
  <c r="F575"/>
  <c r="H560"/>
  <c r="N559"/>
  <c r="K558"/>
  <c r="M556"/>
  <c r="E556"/>
  <c r="I553"/>
  <c r="M548"/>
  <c r="N535"/>
  <c r="G535"/>
  <c r="M462"/>
  <c r="M446"/>
  <c r="I394"/>
  <c r="M346"/>
  <c r="N323"/>
  <c r="N321"/>
  <c r="N309"/>
  <c r="N305"/>
  <c r="G559"/>
  <c r="M559"/>
  <c r="G554"/>
  <c r="M554"/>
  <c r="D548"/>
  <c r="I548"/>
  <c r="O548"/>
  <c r="G529"/>
  <c r="F529"/>
  <c r="G478"/>
  <c r="H478"/>
  <c r="E478"/>
  <c r="P478"/>
  <c r="J435"/>
  <c r="K435"/>
  <c r="G435"/>
  <c r="I385"/>
  <c r="E385"/>
  <c r="N385"/>
  <c r="O385"/>
  <c r="P314"/>
  <c r="H314"/>
  <c r="D307"/>
  <c r="G307"/>
  <c r="M307"/>
  <c r="E307"/>
  <c r="J307"/>
  <c r="O307"/>
  <c r="K307"/>
  <c r="I307"/>
  <c r="F227"/>
  <c r="J227"/>
  <c r="N227"/>
  <c r="D227"/>
  <c r="H227"/>
  <c r="L227"/>
  <c r="P227"/>
  <c r="I227"/>
  <c r="G227"/>
  <c r="O227"/>
  <c r="E227"/>
  <c r="M227"/>
  <c r="O37"/>
  <c r="I37"/>
  <c r="H37"/>
  <c r="P37"/>
  <c r="G574"/>
  <c r="E574"/>
  <c r="G572"/>
  <c r="L572"/>
  <c r="G570"/>
  <c r="M570"/>
  <c r="G569"/>
  <c r="K569"/>
  <c r="G565"/>
  <c r="N565"/>
  <c r="D564"/>
  <c r="I564"/>
  <c r="O564"/>
  <c r="E551"/>
  <c r="J551"/>
  <c r="O551"/>
  <c r="G545"/>
  <c r="F545"/>
  <c r="F539"/>
  <c r="I539"/>
  <c r="O539"/>
  <c r="E536"/>
  <c r="H536"/>
  <c r="O536"/>
  <c r="G534"/>
  <c r="K534"/>
  <c r="F531"/>
  <c r="E531"/>
  <c r="M531"/>
  <c r="F519"/>
  <c r="K519"/>
  <c r="E519"/>
  <c r="J519"/>
  <c r="O519"/>
  <c r="E516"/>
  <c r="K516"/>
  <c r="P516"/>
  <c r="D516"/>
  <c r="I516"/>
  <c r="O516"/>
  <c r="F515"/>
  <c r="G515"/>
  <c r="N515"/>
  <c r="E515"/>
  <c r="M515"/>
  <c r="F503"/>
  <c r="K503"/>
  <c r="E503"/>
  <c r="J503"/>
  <c r="O503"/>
  <c r="E500"/>
  <c r="K500"/>
  <c r="P500"/>
  <c r="D500"/>
  <c r="I500"/>
  <c r="O500"/>
  <c r="F499"/>
  <c r="G499"/>
  <c r="N499"/>
  <c r="E499"/>
  <c r="M499"/>
  <c r="F487"/>
  <c r="K487"/>
  <c r="E487"/>
  <c r="J487"/>
  <c r="O487"/>
  <c r="G485"/>
  <c r="N485"/>
  <c r="F471"/>
  <c r="K471"/>
  <c r="E471"/>
  <c r="J471"/>
  <c r="O471"/>
  <c r="G469"/>
  <c r="N469"/>
  <c r="F455"/>
  <c r="K455"/>
  <c r="E455"/>
  <c r="J455"/>
  <c r="O455"/>
  <c r="G453"/>
  <c r="N453"/>
  <c r="F439"/>
  <c r="K439"/>
  <c r="E439"/>
  <c r="J439"/>
  <c r="O439"/>
  <c r="G437"/>
  <c r="N437"/>
  <c r="G381"/>
  <c r="M381"/>
  <c r="E381"/>
  <c r="J381"/>
  <c r="O381"/>
  <c r="I381"/>
  <c r="F381"/>
  <c r="I377"/>
  <c r="J377"/>
  <c r="D354"/>
  <c r="I354"/>
  <c r="O354"/>
  <c r="G354"/>
  <c r="L354"/>
  <c r="H354"/>
  <c r="E354"/>
  <c r="P354"/>
  <c r="D338"/>
  <c r="I338"/>
  <c r="O338"/>
  <c r="G338"/>
  <c r="L338"/>
  <c r="K338"/>
  <c r="H338"/>
  <c r="G324"/>
  <c r="D324"/>
  <c r="K324"/>
  <c r="H324"/>
  <c r="O324"/>
  <c r="I324"/>
  <c r="E324"/>
  <c r="D319"/>
  <c r="E319"/>
  <c r="J319"/>
  <c r="O319"/>
  <c r="G319"/>
  <c r="M319"/>
  <c r="I319"/>
  <c r="F319"/>
  <c r="H310"/>
  <c r="P310"/>
  <c r="K310"/>
  <c r="H308"/>
  <c r="D308"/>
  <c r="O308"/>
  <c r="K308"/>
  <c r="L308"/>
  <c r="G308"/>
  <c r="D303"/>
  <c r="E303"/>
  <c r="J303"/>
  <c r="O303"/>
  <c r="G303"/>
  <c r="M303"/>
  <c r="I303"/>
  <c r="F303"/>
  <c r="I173"/>
  <c r="G173"/>
  <c r="N173"/>
  <c r="K173"/>
  <c r="G78"/>
  <c r="D78"/>
  <c r="K78"/>
  <c r="H78"/>
  <c r="O78"/>
  <c r="M78"/>
  <c r="I78"/>
  <c r="E78"/>
  <c r="P78"/>
  <c r="G73"/>
  <c r="E73"/>
  <c r="K73"/>
  <c r="I73"/>
  <c r="O73"/>
  <c r="N73"/>
  <c r="J73"/>
  <c r="F73"/>
  <c r="M803"/>
  <c r="H803"/>
  <c r="M777"/>
  <c r="J770"/>
  <c r="M755"/>
  <c r="H755"/>
  <c r="M747"/>
  <c r="H747"/>
  <c r="J738"/>
  <c r="I728"/>
  <c r="I726"/>
  <c r="I720"/>
  <c r="O710"/>
  <c r="K710"/>
  <c r="G710"/>
  <c r="O704"/>
  <c r="G704"/>
  <c r="O678"/>
  <c r="K678"/>
  <c r="G678"/>
  <c r="H675"/>
  <c r="N667"/>
  <c r="H667"/>
  <c r="O662"/>
  <c r="K662"/>
  <c r="G662"/>
  <c r="N659"/>
  <c r="N655"/>
  <c r="I655"/>
  <c r="M646"/>
  <c r="I639"/>
  <c r="J635"/>
  <c r="M630"/>
  <c r="M620"/>
  <c r="H620"/>
  <c r="N617"/>
  <c r="N607"/>
  <c r="N601"/>
  <c r="M588"/>
  <c r="H588"/>
  <c r="I584"/>
  <c r="M560"/>
  <c r="P556"/>
  <c r="L803"/>
  <c r="O802"/>
  <c r="I802"/>
  <c r="P801"/>
  <c r="H797"/>
  <c r="O795"/>
  <c r="I795"/>
  <c r="M794"/>
  <c r="E794"/>
  <c r="L787"/>
  <c r="O786"/>
  <c r="I786"/>
  <c r="P785"/>
  <c r="H781"/>
  <c r="O779"/>
  <c r="I779"/>
  <c r="M778"/>
  <c r="E778"/>
  <c r="L771"/>
  <c r="O770"/>
  <c r="I770"/>
  <c r="P769"/>
  <c r="H765"/>
  <c r="O763"/>
  <c r="I763"/>
  <c r="M762"/>
  <c r="E762"/>
  <c r="L755"/>
  <c r="O754"/>
  <c r="I754"/>
  <c r="P753"/>
  <c r="L747"/>
  <c r="O746"/>
  <c r="I746"/>
  <c r="P745"/>
  <c r="L739"/>
  <c r="O738"/>
  <c r="I738"/>
  <c r="P737"/>
  <c r="L731"/>
  <c r="O730"/>
  <c r="I730"/>
  <c r="P729"/>
  <c r="M728"/>
  <c r="G728"/>
  <c r="K727"/>
  <c r="M726"/>
  <c r="G726"/>
  <c r="O724"/>
  <c r="J724"/>
  <c r="E724"/>
  <c r="O722"/>
  <c r="J722"/>
  <c r="E722"/>
  <c r="M720"/>
  <c r="G720"/>
  <c r="K719"/>
  <c r="M718"/>
  <c r="G718"/>
  <c r="P716"/>
  <c r="L716"/>
  <c r="H716"/>
  <c r="P714"/>
  <c r="L714"/>
  <c r="H714"/>
  <c r="N712"/>
  <c r="J712"/>
  <c r="K711"/>
  <c r="N710"/>
  <c r="J710"/>
  <c r="P709"/>
  <c r="P708"/>
  <c r="L708"/>
  <c r="H708"/>
  <c r="P706"/>
  <c r="L706"/>
  <c r="H706"/>
  <c r="L705"/>
  <c r="N704"/>
  <c r="J704"/>
  <c r="O679"/>
  <c r="J679"/>
  <c r="D679"/>
  <c r="N678"/>
  <c r="J678"/>
  <c r="L675"/>
  <c r="G675"/>
  <c r="P674"/>
  <c r="L674"/>
  <c r="H674"/>
  <c r="M672"/>
  <c r="I672"/>
  <c r="O671"/>
  <c r="J671"/>
  <c r="D671"/>
  <c r="N670"/>
  <c r="J670"/>
  <c r="P669"/>
  <c r="K669"/>
  <c r="F669"/>
  <c r="L667"/>
  <c r="G667"/>
  <c r="P666"/>
  <c r="L666"/>
  <c r="H666"/>
  <c r="M664"/>
  <c r="I664"/>
  <c r="O663"/>
  <c r="J663"/>
  <c r="D663"/>
  <c r="N662"/>
  <c r="J662"/>
  <c r="P661"/>
  <c r="K661"/>
  <c r="F661"/>
  <c r="L659"/>
  <c r="G659"/>
  <c r="P658"/>
  <c r="L658"/>
  <c r="H658"/>
  <c r="L656"/>
  <c r="D656"/>
  <c r="M655"/>
  <c r="P654"/>
  <c r="E654"/>
  <c r="L652"/>
  <c r="O651"/>
  <c r="I651"/>
  <c r="M650"/>
  <c r="K649"/>
  <c r="O648"/>
  <c r="H648"/>
  <c r="O647"/>
  <c r="J647"/>
  <c r="K646"/>
  <c r="N645"/>
  <c r="O644"/>
  <c r="I644"/>
  <c r="M643"/>
  <c r="E643"/>
  <c r="F641"/>
  <c r="L640"/>
  <c r="D640"/>
  <c r="M639"/>
  <c r="P638"/>
  <c r="E638"/>
  <c r="L636"/>
  <c r="O635"/>
  <c r="I635"/>
  <c r="M634"/>
  <c r="K633"/>
  <c r="O632"/>
  <c r="H632"/>
  <c r="O631"/>
  <c r="J631"/>
  <c r="K630"/>
  <c r="N629"/>
  <c r="O628"/>
  <c r="I628"/>
  <c r="M627"/>
  <c r="E627"/>
  <c r="F625"/>
  <c r="L624"/>
  <c r="D624"/>
  <c r="M623"/>
  <c r="P622"/>
  <c r="E622"/>
  <c r="L620"/>
  <c r="O619"/>
  <c r="I619"/>
  <c r="M618"/>
  <c r="K617"/>
  <c r="O616"/>
  <c r="H616"/>
  <c r="O615"/>
  <c r="J615"/>
  <c r="K614"/>
  <c r="N613"/>
  <c r="O612"/>
  <c r="I612"/>
  <c r="M611"/>
  <c r="E611"/>
  <c r="F609"/>
  <c r="L608"/>
  <c r="D608"/>
  <c r="M607"/>
  <c r="P606"/>
  <c r="E606"/>
  <c r="L604"/>
  <c r="O603"/>
  <c r="I603"/>
  <c r="M602"/>
  <c r="K601"/>
  <c r="O600"/>
  <c r="H600"/>
  <c r="O599"/>
  <c r="J599"/>
  <c r="K598"/>
  <c r="N597"/>
  <c r="O596"/>
  <c r="I596"/>
  <c r="M595"/>
  <c r="E595"/>
  <c r="F593"/>
  <c r="L592"/>
  <c r="D592"/>
  <c r="M591"/>
  <c r="P590"/>
  <c r="E590"/>
  <c r="L588"/>
  <c r="O587"/>
  <c r="I587"/>
  <c r="M586"/>
  <c r="K585"/>
  <c r="O584"/>
  <c r="H584"/>
  <c r="O583"/>
  <c r="J583"/>
  <c r="K582"/>
  <c r="N581"/>
  <c r="O580"/>
  <c r="I580"/>
  <c r="M579"/>
  <c r="E579"/>
  <c r="F577"/>
  <c r="L576"/>
  <c r="D576"/>
  <c r="M575"/>
  <c r="G571"/>
  <c r="G568"/>
  <c r="M567"/>
  <c r="F567"/>
  <c r="H566"/>
  <c r="I563"/>
  <c r="I561"/>
  <c r="I560"/>
  <c r="O559"/>
  <c r="I559"/>
  <c r="M558"/>
  <c r="O556"/>
  <c r="H556"/>
  <c r="N555"/>
  <c r="E555"/>
  <c r="N553"/>
  <c r="M552"/>
  <c r="D552"/>
  <c r="E550"/>
  <c r="P548"/>
  <c r="H548"/>
  <c r="O547"/>
  <c r="G547"/>
  <c r="H544"/>
  <c r="N543"/>
  <c r="F543"/>
  <c r="K542"/>
  <c r="M540"/>
  <c r="E540"/>
  <c r="I537"/>
  <c r="I535"/>
  <c r="M532"/>
  <c r="G532"/>
  <c r="N529"/>
  <c r="O528"/>
  <c r="G528"/>
  <c r="K527"/>
  <c r="E527"/>
  <c r="H526"/>
  <c r="K524"/>
  <c r="D524"/>
  <c r="H522"/>
  <c r="N513"/>
  <c r="I512"/>
  <c r="K510"/>
  <c r="H506"/>
  <c r="N497"/>
  <c r="I496"/>
  <c r="K494"/>
  <c r="H490"/>
  <c r="G484"/>
  <c r="I483"/>
  <c r="N481"/>
  <c r="I480"/>
  <c r="G468"/>
  <c r="I467"/>
  <c r="N465"/>
  <c r="I464"/>
  <c r="G452"/>
  <c r="I451"/>
  <c r="N449"/>
  <c r="I448"/>
  <c r="G436"/>
  <c r="K433"/>
  <c r="J431"/>
  <c r="G429"/>
  <c r="I428"/>
  <c r="N419"/>
  <c r="E417"/>
  <c r="G413"/>
  <c r="N403"/>
  <c r="E401"/>
  <c r="L394"/>
  <c r="E370"/>
  <c r="P346"/>
  <c r="E299"/>
  <c r="N261"/>
  <c r="K245"/>
  <c r="D295"/>
  <c r="H295"/>
  <c r="L295"/>
  <c r="P295"/>
  <c r="F295"/>
  <c r="J295"/>
  <c r="N295"/>
  <c r="F294"/>
  <c r="D294"/>
  <c r="L294"/>
  <c r="H294"/>
  <c r="P294"/>
  <c r="E289"/>
  <c r="J289"/>
  <c r="O289"/>
  <c r="G289"/>
  <c r="M289"/>
  <c r="E281"/>
  <c r="J281"/>
  <c r="O281"/>
  <c r="G281"/>
  <c r="M281"/>
  <c r="E273"/>
  <c r="J273"/>
  <c r="O273"/>
  <c r="G273"/>
  <c r="M273"/>
  <c r="D259"/>
  <c r="E259"/>
  <c r="J259"/>
  <c r="O259"/>
  <c r="G259"/>
  <c r="M259"/>
  <c r="D243"/>
  <c r="H243"/>
  <c r="L243"/>
  <c r="P243"/>
  <c r="F243"/>
  <c r="J243"/>
  <c r="N243"/>
  <c r="D241"/>
  <c r="H241"/>
  <c r="L241"/>
  <c r="P241"/>
  <c r="F241"/>
  <c r="J241"/>
  <c r="N241"/>
  <c r="D240"/>
  <c r="L240"/>
  <c r="H240"/>
  <c r="P240"/>
  <c r="F195"/>
  <c r="J195"/>
  <c r="N195"/>
  <c r="E195"/>
  <c r="I195"/>
  <c r="M195"/>
  <c r="D195"/>
  <c r="H195"/>
  <c r="L195"/>
  <c r="P195"/>
  <c r="E182"/>
  <c r="G182"/>
  <c r="M182"/>
  <c r="I182"/>
  <c r="H182"/>
  <c r="D182"/>
  <c r="O182"/>
  <c r="D142"/>
  <c r="K142"/>
  <c r="H142"/>
  <c r="O142"/>
  <c r="M142"/>
  <c r="I142"/>
  <c r="E142"/>
  <c r="J107"/>
  <c r="N107"/>
  <c r="G74"/>
  <c r="L74"/>
  <c r="M74"/>
  <c r="H74"/>
  <c r="I64"/>
  <c r="E64"/>
  <c r="N64"/>
  <c r="J64"/>
  <c r="K64"/>
  <c r="F64"/>
  <c r="E62"/>
  <c r="J62"/>
  <c r="O62"/>
  <c r="G62"/>
  <c r="M62"/>
  <c r="K62"/>
  <c r="I62"/>
  <c r="F62"/>
  <c r="G19"/>
  <c r="L19"/>
  <c r="E19"/>
  <c r="K19"/>
  <c r="P19"/>
  <c r="D19"/>
  <c r="I19"/>
  <c r="O19"/>
  <c r="M19"/>
  <c r="H19"/>
  <c r="G396"/>
  <c r="D396"/>
  <c r="K396"/>
  <c r="L392"/>
  <c r="M392"/>
  <c r="F389"/>
  <c r="K389"/>
  <c r="M387"/>
  <c r="N387"/>
  <c r="I382"/>
  <c r="M382"/>
  <c r="M379"/>
  <c r="I379"/>
  <c r="G372"/>
  <c r="D372"/>
  <c r="K372"/>
  <c r="H372"/>
  <c r="O372"/>
  <c r="G364"/>
  <c r="H364"/>
  <c r="O364"/>
  <c r="D364"/>
  <c r="K364"/>
  <c r="G340"/>
  <c r="D340"/>
  <c r="K340"/>
  <c r="H340"/>
  <c r="O340"/>
  <c r="G336"/>
  <c r="L336"/>
  <c r="G335"/>
  <c r="E335"/>
  <c r="K335"/>
  <c r="I335"/>
  <c r="O335"/>
  <c r="G332"/>
  <c r="H332"/>
  <c r="O332"/>
  <c r="D332"/>
  <c r="K332"/>
  <c r="L328"/>
  <c r="G328"/>
  <c r="G327"/>
  <c r="I327"/>
  <c r="O327"/>
  <c r="E327"/>
  <c r="K327"/>
  <c r="P322"/>
  <c r="H322"/>
  <c r="H320"/>
  <c r="K320"/>
  <c r="D320"/>
  <c r="O320"/>
  <c r="D317"/>
  <c r="G317"/>
  <c r="M317"/>
  <c r="E317"/>
  <c r="J317"/>
  <c r="O317"/>
  <c r="D315"/>
  <c r="G315"/>
  <c r="M315"/>
  <c r="E315"/>
  <c r="J315"/>
  <c r="O315"/>
  <c r="P306"/>
  <c r="H306"/>
  <c r="H304"/>
  <c r="K304"/>
  <c r="D304"/>
  <c r="O304"/>
  <c r="D301"/>
  <c r="G301"/>
  <c r="M301"/>
  <c r="E301"/>
  <c r="J301"/>
  <c r="O301"/>
  <c r="P298"/>
  <c r="H298"/>
  <c r="F293"/>
  <c r="J293"/>
  <c r="N293"/>
  <c r="D293"/>
  <c r="H293"/>
  <c r="L293"/>
  <c r="P293"/>
  <c r="E290"/>
  <c r="G290"/>
  <c r="L290"/>
  <c r="D290"/>
  <c r="J290"/>
  <c r="O290"/>
  <c r="G288"/>
  <c r="K288"/>
  <c r="E288"/>
  <c r="P288"/>
  <c r="G283"/>
  <c r="K283"/>
  <c r="F283"/>
  <c r="E282"/>
  <c r="H282"/>
  <c r="O282"/>
  <c r="D282"/>
  <c r="L282"/>
  <c r="G280"/>
  <c r="K280"/>
  <c r="E280"/>
  <c r="P280"/>
  <c r="D278"/>
  <c r="I278"/>
  <c r="O278"/>
  <c r="G278"/>
  <c r="L278"/>
  <c r="F277"/>
  <c r="E277"/>
  <c r="M277"/>
  <c r="I277"/>
  <c r="O277"/>
  <c r="G275"/>
  <c r="K275"/>
  <c r="F275"/>
  <c r="E274"/>
  <c r="H274"/>
  <c r="O274"/>
  <c r="D274"/>
  <c r="L274"/>
  <c r="G272"/>
  <c r="K272"/>
  <c r="E272"/>
  <c r="P272"/>
  <c r="G267"/>
  <c r="K267"/>
  <c r="F267"/>
  <c r="E266"/>
  <c r="H266"/>
  <c r="O266"/>
  <c r="D266"/>
  <c r="L266"/>
  <c r="I265"/>
  <c r="O265"/>
  <c r="E265"/>
  <c r="M265"/>
  <c r="D263"/>
  <c r="G263"/>
  <c r="M263"/>
  <c r="E263"/>
  <c r="J263"/>
  <c r="O263"/>
  <c r="H260"/>
  <c r="O260"/>
  <c r="G260"/>
  <c r="F239"/>
  <c r="J239"/>
  <c r="N239"/>
  <c r="D239"/>
  <c r="H239"/>
  <c r="L239"/>
  <c r="P239"/>
  <c r="I163"/>
  <c r="J163"/>
  <c r="H150"/>
  <c r="D150"/>
  <c r="M150"/>
  <c r="I150"/>
  <c r="P150"/>
  <c r="K150"/>
  <c r="E150"/>
  <c r="I131"/>
  <c r="E131"/>
  <c r="N131"/>
  <c r="J131"/>
  <c r="M131"/>
  <c r="G131"/>
  <c r="D100"/>
  <c r="I100"/>
  <c r="O100"/>
  <c r="G100"/>
  <c r="L100"/>
  <c r="K100"/>
  <c r="H100"/>
  <c r="E100"/>
  <c r="P100"/>
  <c r="N12"/>
  <c r="M12"/>
  <c r="I12"/>
  <c r="O523"/>
  <c r="I523"/>
  <c r="K521"/>
  <c r="O520"/>
  <c r="H520"/>
  <c r="K518"/>
  <c r="M511"/>
  <c r="L508"/>
  <c r="O507"/>
  <c r="I507"/>
  <c r="K505"/>
  <c r="O504"/>
  <c r="H504"/>
  <c r="K502"/>
  <c r="M495"/>
  <c r="L492"/>
  <c r="O491"/>
  <c r="I491"/>
  <c r="K489"/>
  <c r="O488"/>
  <c r="H488"/>
  <c r="M295"/>
  <c r="E295"/>
  <c r="G294"/>
  <c r="F259"/>
  <c r="M243"/>
  <c r="E243"/>
  <c r="P142"/>
  <c r="N62"/>
  <c r="G388"/>
  <c r="H388"/>
  <c r="O388"/>
  <c r="L384"/>
  <c r="M384"/>
  <c r="G383"/>
  <c r="I383"/>
  <c r="O383"/>
  <c r="E383"/>
  <c r="K383"/>
  <c r="L376"/>
  <c r="M376"/>
  <c r="G375"/>
  <c r="I375"/>
  <c r="O375"/>
  <c r="E375"/>
  <c r="K375"/>
  <c r="G362"/>
  <c r="L362"/>
  <c r="D362"/>
  <c r="I362"/>
  <c r="O362"/>
  <c r="G360"/>
  <c r="L360"/>
  <c r="G359"/>
  <c r="E359"/>
  <c r="K359"/>
  <c r="I359"/>
  <c r="O359"/>
  <c r="G356"/>
  <c r="D356"/>
  <c r="K356"/>
  <c r="H356"/>
  <c r="O356"/>
  <c r="G352"/>
  <c r="L352"/>
  <c r="G351"/>
  <c r="E351"/>
  <c r="K351"/>
  <c r="I351"/>
  <c r="O351"/>
  <c r="G348"/>
  <c r="H348"/>
  <c r="O348"/>
  <c r="D348"/>
  <c r="K348"/>
  <c r="L344"/>
  <c r="G344"/>
  <c r="G343"/>
  <c r="I343"/>
  <c r="O343"/>
  <c r="E343"/>
  <c r="K343"/>
  <c r="G330"/>
  <c r="L330"/>
  <c r="D330"/>
  <c r="I330"/>
  <c r="O330"/>
  <c r="H318"/>
  <c r="P318"/>
  <c r="H316"/>
  <c r="D316"/>
  <c r="O316"/>
  <c r="K316"/>
  <c r="D313"/>
  <c r="E313"/>
  <c r="J313"/>
  <c r="O313"/>
  <c r="G313"/>
  <c r="M313"/>
  <c r="D311"/>
  <c r="E311"/>
  <c r="J311"/>
  <c r="O311"/>
  <c r="G311"/>
  <c r="M311"/>
  <c r="H302"/>
  <c r="P302"/>
  <c r="H300"/>
  <c r="D300"/>
  <c r="O300"/>
  <c r="K300"/>
  <c r="D297"/>
  <c r="H297"/>
  <c r="L297"/>
  <c r="P297"/>
  <c r="F297"/>
  <c r="J297"/>
  <c r="N297"/>
  <c r="G286"/>
  <c r="L286"/>
  <c r="D286"/>
  <c r="I286"/>
  <c r="O286"/>
  <c r="F285"/>
  <c r="I285"/>
  <c r="O285"/>
  <c r="E285"/>
  <c r="M285"/>
  <c r="G270"/>
  <c r="L270"/>
  <c r="D270"/>
  <c r="I270"/>
  <c r="O270"/>
  <c r="F269"/>
  <c r="I269"/>
  <c r="O269"/>
  <c r="E269"/>
  <c r="M269"/>
  <c r="G264"/>
  <c r="E264"/>
  <c r="P264"/>
  <c r="K264"/>
  <c r="D229"/>
  <c r="H229"/>
  <c r="L229"/>
  <c r="P229"/>
  <c r="F229"/>
  <c r="J229"/>
  <c r="N229"/>
  <c r="D228"/>
  <c r="L228"/>
  <c r="H228"/>
  <c r="P228"/>
  <c r="E194"/>
  <c r="F194"/>
  <c r="K194"/>
  <c r="P194"/>
  <c r="H194"/>
  <c r="O194"/>
  <c r="G194"/>
  <c r="N194"/>
  <c r="D194"/>
  <c r="L194"/>
  <c r="G171"/>
  <c r="I171"/>
  <c r="M171"/>
  <c r="J171"/>
  <c r="E171"/>
  <c r="I161"/>
  <c r="O161"/>
  <c r="J161"/>
  <c r="F161"/>
  <c r="E161"/>
  <c r="N161"/>
  <c r="H45"/>
  <c r="O45"/>
  <c r="E45"/>
  <c r="M45"/>
  <c r="D45"/>
  <c r="K45"/>
  <c r="P45"/>
  <c r="I45"/>
  <c r="G22"/>
  <c r="M22"/>
  <c r="F22"/>
  <c r="K22"/>
  <c r="E22"/>
  <c r="J22"/>
  <c r="O22"/>
  <c r="N22"/>
  <c r="I22"/>
  <c r="F45" i="67"/>
  <c r="H45"/>
  <c r="J45"/>
  <c r="L45"/>
  <c r="N45"/>
  <c r="P45"/>
  <c r="D45"/>
  <c r="E45"/>
  <c r="G45"/>
  <c r="I45"/>
  <c r="K45"/>
  <c r="M45"/>
  <c r="O45"/>
  <c r="D42"/>
  <c r="E42"/>
  <c r="G42"/>
  <c r="I42"/>
  <c r="K42"/>
  <c r="M42"/>
  <c r="O42"/>
  <c r="F42"/>
  <c r="J42"/>
  <c r="N42"/>
  <c r="P42"/>
  <c r="F13"/>
  <c r="H13"/>
  <c r="J13"/>
  <c r="L13"/>
  <c r="N13"/>
  <c r="P13"/>
  <c r="D13"/>
  <c r="E13"/>
  <c r="G13"/>
  <c r="I13"/>
  <c r="K13"/>
  <c r="M13"/>
  <c r="O13"/>
  <c r="D10"/>
  <c r="E10"/>
  <c r="G10"/>
  <c r="I10"/>
  <c r="K10"/>
  <c r="M10"/>
  <c r="O10"/>
  <c r="F10"/>
  <c r="J10"/>
  <c r="N10"/>
  <c r="P10"/>
  <c r="H482" i="68"/>
  <c r="I477"/>
  <c r="H466"/>
  <c r="I461"/>
  <c r="H450"/>
  <c r="I445"/>
  <c r="O434"/>
  <c r="I434"/>
  <c r="D434"/>
  <c r="N427"/>
  <c r="E425"/>
  <c r="K420"/>
  <c r="D420"/>
  <c r="N411"/>
  <c r="E409"/>
  <c r="K404"/>
  <c r="D404"/>
  <c r="O396"/>
  <c r="E396"/>
  <c r="H392"/>
  <c r="M389"/>
  <c r="E389"/>
  <c r="N379"/>
  <c r="E372"/>
  <c r="E364"/>
  <c r="E340"/>
  <c r="H336"/>
  <c r="F335"/>
  <c r="E332"/>
  <c r="H328"/>
  <c r="F327"/>
  <c r="K322"/>
  <c r="G320"/>
  <c r="F317"/>
  <c r="F315"/>
  <c r="K306"/>
  <c r="G304"/>
  <c r="F301"/>
  <c r="K298"/>
  <c r="O295"/>
  <c r="G295"/>
  <c r="K294"/>
  <c r="M293"/>
  <c r="E293"/>
  <c r="P290"/>
  <c r="F290"/>
  <c r="I289"/>
  <c r="H288"/>
  <c r="I283"/>
  <c r="G282"/>
  <c r="I281"/>
  <c r="H280"/>
  <c r="P278"/>
  <c r="E278"/>
  <c r="G277"/>
  <c r="I275"/>
  <c r="G274"/>
  <c r="I273"/>
  <c r="H272"/>
  <c r="I267"/>
  <c r="G266"/>
  <c r="G265"/>
  <c r="F263"/>
  <c r="K260"/>
  <c r="I259"/>
  <c r="O243"/>
  <c r="G243"/>
  <c r="O241"/>
  <c r="G241"/>
  <c r="K240"/>
  <c r="M239"/>
  <c r="E239"/>
  <c r="K195"/>
  <c r="M100"/>
  <c r="E192"/>
  <c r="G192"/>
  <c r="L192"/>
  <c r="E189"/>
  <c r="I189"/>
  <c r="M189"/>
  <c r="E188"/>
  <c r="D188"/>
  <c r="J188"/>
  <c r="O188"/>
  <c r="G180"/>
  <c r="H180"/>
  <c r="O177"/>
  <c r="J177"/>
  <c r="F169"/>
  <c r="I169"/>
  <c r="G164"/>
  <c r="L164"/>
  <c r="I141"/>
  <c r="K141"/>
  <c r="F141"/>
  <c r="N141"/>
  <c r="H130"/>
  <c r="K130"/>
  <c r="E130"/>
  <c r="M130"/>
  <c r="I129"/>
  <c r="O129"/>
  <c r="E129"/>
  <c r="K129"/>
  <c r="H128"/>
  <c r="O128"/>
  <c r="D128"/>
  <c r="L128"/>
  <c r="I117"/>
  <c r="K117"/>
  <c r="G108"/>
  <c r="L108"/>
  <c r="D108"/>
  <c r="I108"/>
  <c r="O108"/>
  <c r="G94"/>
  <c r="D94"/>
  <c r="K94"/>
  <c r="H94"/>
  <c r="O94"/>
  <c r="G86"/>
  <c r="H86"/>
  <c r="O86"/>
  <c r="D86"/>
  <c r="K86"/>
  <c r="L82"/>
  <c r="G82"/>
  <c r="G81"/>
  <c r="I81"/>
  <c r="O81"/>
  <c r="E81"/>
  <c r="K81"/>
  <c r="G67"/>
  <c r="L67"/>
  <c r="D67"/>
  <c r="I67"/>
  <c r="O67"/>
  <c r="H63"/>
  <c r="I63"/>
  <c r="D63"/>
  <c r="M63"/>
  <c r="J26"/>
  <c r="N26"/>
  <c r="G13"/>
  <c r="H13"/>
  <c r="O13"/>
  <c r="E13"/>
  <c r="M13"/>
  <c r="D13"/>
  <c r="K13"/>
  <c r="F37" i="67"/>
  <c r="H37"/>
  <c r="J37"/>
  <c r="L37"/>
  <c r="N37"/>
  <c r="P37"/>
  <c r="D37"/>
  <c r="E37"/>
  <c r="G37"/>
  <c r="I37"/>
  <c r="K37"/>
  <c r="M37"/>
  <c r="O37"/>
  <c r="D34"/>
  <c r="E34"/>
  <c r="G34"/>
  <c r="I34"/>
  <c r="K34"/>
  <c r="M34"/>
  <c r="O34"/>
  <c r="N223" i="68"/>
  <c r="J223"/>
  <c r="F223"/>
  <c r="N199"/>
  <c r="J199"/>
  <c r="F199"/>
  <c r="L196"/>
  <c r="G196"/>
  <c r="L187"/>
  <c r="O186"/>
  <c r="O178"/>
  <c r="F187"/>
  <c r="J187"/>
  <c r="N187"/>
  <c r="E186"/>
  <c r="F186"/>
  <c r="K186"/>
  <c r="P186"/>
  <c r="D183"/>
  <c r="H183"/>
  <c r="P183"/>
  <c r="G178"/>
  <c r="L178"/>
  <c r="H160"/>
  <c r="O160"/>
  <c r="H118"/>
  <c r="D118"/>
  <c r="M118"/>
  <c r="I118"/>
  <c r="G110"/>
  <c r="D110"/>
  <c r="K110"/>
  <c r="H110"/>
  <c r="O110"/>
  <c r="L106"/>
  <c r="G106"/>
  <c r="M106"/>
  <c r="G105"/>
  <c r="E105"/>
  <c r="K105"/>
  <c r="I105"/>
  <c r="O105"/>
  <c r="G102"/>
  <c r="D102"/>
  <c r="K102"/>
  <c r="H102"/>
  <c r="O102"/>
  <c r="G84"/>
  <c r="L84"/>
  <c r="D84"/>
  <c r="I84"/>
  <c r="O84"/>
  <c r="D76"/>
  <c r="I76"/>
  <c r="O76"/>
  <c r="G76"/>
  <c r="L76"/>
  <c r="H69"/>
  <c r="O69"/>
  <c r="I66"/>
  <c r="E66"/>
  <c r="N66"/>
  <c r="J66"/>
  <c r="G29"/>
  <c r="H29"/>
  <c r="O29"/>
  <c r="E29"/>
  <c r="M29"/>
  <c r="D29"/>
  <c r="K29"/>
  <c r="D8"/>
  <c r="G8"/>
  <c r="M8"/>
  <c r="F8"/>
  <c r="K8"/>
  <c r="E8"/>
  <c r="J8"/>
  <c r="O8"/>
  <c r="F29" i="67"/>
  <c r="H29"/>
  <c r="J29"/>
  <c r="L29"/>
  <c r="N29"/>
  <c r="P29"/>
  <c r="D29"/>
  <c r="E29"/>
  <c r="G29"/>
  <c r="I29"/>
  <c r="K29"/>
  <c r="M29"/>
  <c r="O29"/>
  <c r="D26"/>
  <c r="E26"/>
  <c r="G26"/>
  <c r="I26"/>
  <c r="K26"/>
  <c r="M26"/>
  <c r="O26"/>
  <c r="X10" i="65"/>
  <c r="Y8" s="1"/>
  <c r="D8" s="1"/>
  <c r="D191" i="68"/>
  <c r="H191"/>
  <c r="L191"/>
  <c r="P191"/>
  <c r="E184"/>
  <c r="G184"/>
  <c r="L184"/>
  <c r="D174"/>
  <c r="K174"/>
  <c r="F167"/>
  <c r="K167"/>
  <c r="E159"/>
  <c r="J159"/>
  <c r="O159"/>
  <c r="I149"/>
  <c r="K149"/>
  <c r="G132"/>
  <c r="L132"/>
  <c r="D132"/>
  <c r="I132"/>
  <c r="O132"/>
  <c r="D92"/>
  <c r="I92"/>
  <c r="O92"/>
  <c r="G92"/>
  <c r="L92"/>
  <c r="L90"/>
  <c r="G90"/>
  <c r="G89"/>
  <c r="I89"/>
  <c r="O89"/>
  <c r="E89"/>
  <c r="K89"/>
  <c r="H65"/>
  <c r="K65"/>
  <c r="E65"/>
  <c r="M65"/>
  <c r="H53"/>
  <c r="I53"/>
  <c r="E53"/>
  <c r="P53"/>
  <c r="D53"/>
  <c r="M53"/>
  <c r="I34"/>
  <c r="J34"/>
  <c r="G34"/>
  <c r="E34"/>
  <c r="N34"/>
  <c r="F53" i="67"/>
  <c r="H53"/>
  <c r="J53"/>
  <c r="L53"/>
  <c r="N53"/>
  <c r="P53"/>
  <c r="D53"/>
  <c r="E53"/>
  <c r="G53"/>
  <c r="I53"/>
  <c r="K53"/>
  <c r="M53"/>
  <c r="O53"/>
  <c r="D50"/>
  <c r="E50"/>
  <c r="G50"/>
  <c r="I50"/>
  <c r="K50"/>
  <c r="M50"/>
  <c r="O50"/>
  <c r="F21"/>
  <c r="H21"/>
  <c r="J21"/>
  <c r="L21"/>
  <c r="N21"/>
  <c r="P21"/>
  <c r="D21"/>
  <c r="E21"/>
  <c r="G21"/>
  <c r="I21"/>
  <c r="K21"/>
  <c r="M21"/>
  <c r="O21"/>
  <c r="D18"/>
  <c r="E18"/>
  <c r="G18"/>
  <c r="I18"/>
  <c r="K18"/>
  <c r="M18"/>
  <c r="O18"/>
  <c r="P378" i="68"/>
  <c r="K378"/>
  <c r="M374"/>
  <c r="N367"/>
  <c r="F367"/>
  <c r="K365"/>
  <c r="K349"/>
  <c r="K333"/>
  <c r="P292"/>
  <c r="K292"/>
  <c r="F292"/>
  <c r="M255"/>
  <c r="I255"/>
  <c r="M253"/>
  <c r="I253"/>
  <c r="M251"/>
  <c r="I251"/>
  <c r="M249"/>
  <c r="I249"/>
  <c r="O248"/>
  <c r="M237"/>
  <c r="I237"/>
  <c r="O236"/>
  <c r="M231"/>
  <c r="I231"/>
  <c r="P223"/>
  <c r="L223"/>
  <c r="H223"/>
  <c r="M219"/>
  <c r="I219"/>
  <c r="O218"/>
  <c r="G218"/>
  <c r="M215"/>
  <c r="I215"/>
  <c r="O214"/>
  <c r="G214"/>
  <c r="M211"/>
  <c r="I211"/>
  <c r="O210"/>
  <c r="G210"/>
  <c r="M207"/>
  <c r="I207"/>
  <c r="O206"/>
  <c r="G206"/>
  <c r="M203"/>
  <c r="I203"/>
  <c r="O202"/>
  <c r="G202"/>
  <c r="P199"/>
  <c r="L199"/>
  <c r="H199"/>
  <c r="M197"/>
  <c r="I197"/>
  <c r="O196"/>
  <c r="J196"/>
  <c r="D196"/>
  <c r="N192"/>
  <c r="F192"/>
  <c r="P189"/>
  <c r="K189"/>
  <c r="F189"/>
  <c r="N188"/>
  <c r="G188"/>
  <c r="O187"/>
  <c r="I187"/>
  <c r="D187"/>
  <c r="L186"/>
  <c r="D186"/>
  <c r="F183"/>
  <c r="K180"/>
  <c r="K178"/>
  <c r="D178"/>
  <c r="J169"/>
  <c r="M164"/>
  <c r="E164"/>
  <c r="K162"/>
  <c r="M160"/>
  <c r="D160"/>
  <c r="M141"/>
  <c r="L130"/>
  <c r="J129"/>
  <c r="I128"/>
  <c r="E118"/>
  <c r="E110"/>
  <c r="H108"/>
  <c r="H106"/>
  <c r="F105"/>
  <c r="E102"/>
  <c r="I94"/>
  <c r="I86"/>
  <c r="P84"/>
  <c r="E84"/>
  <c r="M82"/>
  <c r="J81"/>
  <c r="P76"/>
  <c r="E76"/>
  <c r="I69"/>
  <c r="H67"/>
  <c r="G66"/>
  <c r="L63"/>
  <c r="I29"/>
  <c r="I8"/>
  <c r="K44"/>
  <c r="L35"/>
  <c r="G35"/>
  <c r="K33"/>
  <c r="O32"/>
  <c r="I32"/>
  <c r="L27"/>
  <c r="G27"/>
  <c r="L11"/>
  <c r="G11"/>
  <c r="L9"/>
  <c r="K7"/>
  <c r="Y10" i="65"/>
  <c r="D10" s="1"/>
  <c r="P156" i="68"/>
  <c r="K156"/>
  <c r="K151"/>
  <c r="P148"/>
  <c r="K148"/>
  <c r="P140"/>
  <c r="K140"/>
  <c r="P124"/>
  <c r="K124"/>
  <c r="K119"/>
  <c r="P116"/>
  <c r="K116"/>
  <c r="K87"/>
  <c r="N83"/>
  <c r="M80"/>
  <c r="P59"/>
  <c r="K59"/>
  <c r="N58"/>
  <c r="M57"/>
  <c r="N56"/>
  <c r="M55"/>
  <c r="K52"/>
  <c r="K46"/>
  <c r="N44"/>
  <c r="F44"/>
  <c r="K38"/>
  <c r="N36"/>
  <c r="O35"/>
  <c r="I35"/>
  <c r="M33"/>
  <c r="E33"/>
  <c r="K32"/>
  <c r="E32"/>
  <c r="K30"/>
  <c r="O27"/>
  <c r="I27"/>
  <c r="M25"/>
  <c r="N24"/>
  <c r="F24"/>
  <c r="N18"/>
  <c r="K14"/>
  <c r="O11"/>
  <c r="I11"/>
  <c r="G9"/>
  <c r="O7"/>
  <c r="D7"/>
  <c r="M6"/>
  <c r="I6"/>
  <c r="D804"/>
  <c r="H804"/>
  <c r="F801"/>
  <c r="J801"/>
  <c r="N801"/>
  <c r="D796"/>
  <c r="H796"/>
  <c r="L796"/>
  <c r="P796"/>
  <c r="F793"/>
  <c r="J793"/>
  <c r="N793"/>
  <c r="D788"/>
  <c r="H788"/>
  <c r="L788"/>
  <c r="P788"/>
  <c r="F785"/>
  <c r="J785"/>
  <c r="N785"/>
  <c r="D780"/>
  <c r="H780"/>
  <c r="L780"/>
  <c r="P780"/>
  <c r="F777"/>
  <c r="J777"/>
  <c r="N777"/>
  <c r="D772"/>
  <c r="H772"/>
  <c r="L772"/>
  <c r="P772"/>
  <c r="F769"/>
  <c r="J769"/>
  <c r="N769"/>
  <c r="D764"/>
  <c r="H764"/>
  <c r="L764"/>
  <c r="P764"/>
  <c r="F761"/>
  <c r="J761"/>
  <c r="N761"/>
  <c r="D756"/>
  <c r="H756"/>
  <c r="L756"/>
  <c r="P756"/>
  <c r="F753"/>
  <c r="J753"/>
  <c r="N753"/>
  <c r="D748"/>
  <c r="H748"/>
  <c r="L748"/>
  <c r="P748"/>
  <c r="F745"/>
  <c r="J745"/>
  <c r="N745"/>
  <c r="D740"/>
  <c r="H740"/>
  <c r="L740"/>
  <c r="P740"/>
  <c r="F737"/>
  <c r="J737"/>
  <c r="N737"/>
  <c r="D732"/>
  <c r="H732"/>
  <c r="L732"/>
  <c r="P732"/>
  <c r="F729"/>
  <c r="J729"/>
  <c r="N729"/>
  <c r="F725"/>
  <c r="J725"/>
  <c r="N725"/>
  <c r="E725"/>
  <c r="I725"/>
  <c r="M725"/>
  <c r="F721"/>
  <c r="J721"/>
  <c r="N721"/>
  <c r="E721"/>
  <c r="I721"/>
  <c r="M721"/>
  <c r="F717"/>
  <c r="J717"/>
  <c r="N717"/>
  <c r="E717"/>
  <c r="I717"/>
  <c r="M717"/>
  <c r="F713"/>
  <c r="J713"/>
  <c r="N713"/>
  <c r="E713"/>
  <c r="I713"/>
  <c r="M713"/>
  <c r="F709"/>
  <c r="J709"/>
  <c r="N709"/>
  <c r="E709"/>
  <c r="I709"/>
  <c r="M709"/>
  <c r="F705"/>
  <c r="J705"/>
  <c r="N705"/>
  <c r="E705"/>
  <c r="I705"/>
  <c r="M705"/>
  <c r="F701"/>
  <c r="J701"/>
  <c r="N701"/>
  <c r="E701"/>
  <c r="I701"/>
  <c r="M701"/>
  <c r="K800"/>
  <c r="F800"/>
  <c r="P797"/>
  <c r="K797"/>
  <c r="E797"/>
  <c r="K792"/>
  <c r="F792"/>
  <c r="P789"/>
  <c r="K789"/>
  <c r="E789"/>
  <c r="K784"/>
  <c r="F784"/>
  <c r="P781"/>
  <c r="K781"/>
  <c r="E781"/>
  <c r="K776"/>
  <c r="F776"/>
  <c r="P773"/>
  <c r="K773"/>
  <c r="E773"/>
  <c r="K768"/>
  <c r="F768"/>
  <c r="P765"/>
  <c r="K765"/>
  <c r="E765"/>
  <c r="K760"/>
  <c r="F760"/>
  <c r="P757"/>
  <c r="K757"/>
  <c r="E757"/>
  <c r="K752"/>
  <c r="F752"/>
  <c r="P749"/>
  <c r="K749"/>
  <c r="E749"/>
  <c r="K744"/>
  <c r="F744"/>
  <c r="P741"/>
  <c r="K741"/>
  <c r="E741"/>
  <c r="K736"/>
  <c r="F736"/>
  <c r="P733"/>
  <c r="K733"/>
  <c r="E733"/>
  <c r="O727"/>
  <c r="G727"/>
  <c r="O723"/>
  <c r="G723"/>
  <c r="O719"/>
  <c r="G719"/>
  <c r="O715"/>
  <c r="G715"/>
  <c r="O711"/>
  <c r="G711"/>
  <c r="O707"/>
  <c r="G707"/>
  <c r="O703"/>
  <c r="G703"/>
  <c r="O699"/>
  <c r="F803"/>
  <c r="J803"/>
  <c r="N803"/>
  <c r="D798"/>
  <c r="H798"/>
  <c r="L798"/>
  <c r="P798"/>
  <c r="F795"/>
  <c r="J795"/>
  <c r="N795"/>
  <c r="D790"/>
  <c r="H790"/>
  <c r="L790"/>
  <c r="P790"/>
  <c r="F787"/>
  <c r="J787"/>
  <c r="N787"/>
  <c r="D782"/>
  <c r="H782"/>
  <c r="L782"/>
  <c r="P782"/>
  <c r="F779"/>
  <c r="J779"/>
  <c r="N779"/>
  <c r="D774"/>
  <c r="H774"/>
  <c r="L774"/>
  <c r="P774"/>
  <c r="F771"/>
  <c r="J771"/>
  <c r="N771"/>
  <c r="D766"/>
  <c r="H766"/>
  <c r="L766"/>
  <c r="P766"/>
  <c r="F763"/>
  <c r="J763"/>
  <c r="N763"/>
  <c r="D758"/>
  <c r="H758"/>
  <c r="L758"/>
  <c r="P758"/>
  <c r="F755"/>
  <c r="J755"/>
  <c r="N755"/>
  <c r="D750"/>
  <c r="H750"/>
  <c r="L750"/>
  <c r="P750"/>
  <c r="F747"/>
  <c r="J747"/>
  <c r="N747"/>
  <c r="D742"/>
  <c r="H742"/>
  <c r="L742"/>
  <c r="P742"/>
  <c r="F739"/>
  <c r="J739"/>
  <c r="N739"/>
  <c r="D734"/>
  <c r="H734"/>
  <c r="L734"/>
  <c r="P734"/>
  <c r="F731"/>
  <c r="J731"/>
  <c r="N731"/>
  <c r="L5"/>
  <c r="H5"/>
  <c r="D5"/>
  <c r="N804"/>
  <c r="J804"/>
  <c r="E804"/>
  <c r="K802"/>
  <c r="O801"/>
  <c r="I801"/>
  <c r="D801"/>
  <c r="M800"/>
  <c r="P799"/>
  <c r="K799"/>
  <c r="L797"/>
  <c r="O796"/>
  <c r="J796"/>
  <c r="E796"/>
  <c r="K794"/>
  <c r="O793"/>
  <c r="I793"/>
  <c r="D793"/>
  <c r="M792"/>
  <c r="P791"/>
  <c r="K791"/>
  <c r="L789"/>
  <c r="O788"/>
  <c r="J788"/>
  <c r="E788"/>
  <c r="K786"/>
  <c r="O785"/>
  <c r="I785"/>
  <c r="D785"/>
  <c r="M784"/>
  <c r="P783"/>
  <c r="K783"/>
  <c r="L781"/>
  <c r="O780"/>
  <c r="J780"/>
  <c r="E780"/>
  <c r="K778"/>
  <c r="O777"/>
  <c r="I777"/>
  <c r="D777"/>
  <c r="M776"/>
  <c r="P775"/>
  <c r="K775"/>
  <c r="L773"/>
  <c r="O772"/>
  <c r="J772"/>
  <c r="E772"/>
  <c r="K770"/>
  <c r="O769"/>
  <c r="I769"/>
  <c r="D769"/>
  <c r="M768"/>
  <c r="P767"/>
  <c r="K767"/>
  <c r="L765"/>
  <c r="O764"/>
  <c r="J764"/>
  <c r="E764"/>
  <c r="K762"/>
  <c r="O761"/>
  <c r="I761"/>
  <c r="D761"/>
  <c r="M760"/>
  <c r="P759"/>
  <c r="K759"/>
  <c r="L757"/>
  <c r="O756"/>
  <c r="J756"/>
  <c r="E756"/>
  <c r="K754"/>
  <c r="O753"/>
  <c r="I753"/>
  <c r="D753"/>
  <c r="M752"/>
  <c r="P751"/>
  <c r="K751"/>
  <c r="L749"/>
  <c r="O748"/>
  <c r="J748"/>
  <c r="E748"/>
  <c r="K746"/>
  <c r="O745"/>
  <c r="I745"/>
  <c r="D745"/>
  <c r="M744"/>
  <c r="P743"/>
  <c r="K743"/>
  <c r="L741"/>
  <c r="O740"/>
  <c r="J740"/>
  <c r="E740"/>
  <c r="K738"/>
  <c r="O737"/>
  <c r="I737"/>
  <c r="D737"/>
  <c r="M736"/>
  <c r="P735"/>
  <c r="K735"/>
  <c r="L733"/>
  <c r="O732"/>
  <c r="J732"/>
  <c r="E732"/>
  <c r="K730"/>
  <c r="O729"/>
  <c r="I729"/>
  <c r="D729"/>
  <c r="P727"/>
  <c r="L725"/>
  <c r="D725"/>
  <c r="P723"/>
  <c r="L721"/>
  <c r="D721"/>
  <c r="P719"/>
  <c r="L717"/>
  <c r="D717"/>
  <c r="P715"/>
  <c r="L713"/>
  <c r="D713"/>
  <c r="P711"/>
  <c r="P707"/>
  <c r="D800"/>
  <c r="H800"/>
  <c r="L800"/>
  <c r="P800"/>
  <c r="F797"/>
  <c r="J797"/>
  <c r="N797"/>
  <c r="D792"/>
  <c r="H792"/>
  <c r="L792"/>
  <c r="P792"/>
  <c r="F789"/>
  <c r="J789"/>
  <c r="N789"/>
  <c r="D784"/>
  <c r="H784"/>
  <c r="L784"/>
  <c r="P784"/>
  <c r="F781"/>
  <c r="J781"/>
  <c r="N781"/>
  <c r="D776"/>
  <c r="H776"/>
  <c r="L776"/>
  <c r="P776"/>
  <c r="F773"/>
  <c r="J773"/>
  <c r="N773"/>
  <c r="D768"/>
  <c r="H768"/>
  <c r="L768"/>
  <c r="P768"/>
  <c r="F765"/>
  <c r="J765"/>
  <c r="N765"/>
  <c r="D760"/>
  <c r="H760"/>
  <c r="L760"/>
  <c r="P760"/>
  <c r="F757"/>
  <c r="J757"/>
  <c r="N757"/>
  <c r="D752"/>
  <c r="H752"/>
  <c r="L752"/>
  <c r="P752"/>
  <c r="F749"/>
  <c r="J749"/>
  <c r="N749"/>
  <c r="D744"/>
  <c r="H744"/>
  <c r="L744"/>
  <c r="P744"/>
  <c r="F741"/>
  <c r="J741"/>
  <c r="N741"/>
  <c r="D736"/>
  <c r="H736"/>
  <c r="L736"/>
  <c r="P736"/>
  <c r="F733"/>
  <c r="J733"/>
  <c r="N733"/>
  <c r="F727"/>
  <c r="J727"/>
  <c r="N727"/>
  <c r="E727"/>
  <c r="I727"/>
  <c r="M727"/>
  <c r="F723"/>
  <c r="J723"/>
  <c r="N723"/>
  <c r="E723"/>
  <c r="I723"/>
  <c r="M723"/>
  <c r="F719"/>
  <c r="J719"/>
  <c r="N719"/>
  <c r="E719"/>
  <c r="I719"/>
  <c r="M719"/>
  <c r="F715"/>
  <c r="J715"/>
  <c r="N715"/>
  <c r="E715"/>
  <c r="I715"/>
  <c r="M715"/>
  <c r="F711"/>
  <c r="J711"/>
  <c r="N711"/>
  <c r="E711"/>
  <c r="I711"/>
  <c r="M711"/>
  <c r="F707"/>
  <c r="J707"/>
  <c r="N707"/>
  <c r="E707"/>
  <c r="I707"/>
  <c r="M707"/>
  <c r="F703"/>
  <c r="J703"/>
  <c r="N703"/>
  <c r="E703"/>
  <c r="I703"/>
  <c r="M703"/>
  <c r="F699"/>
  <c r="J699"/>
  <c r="N699"/>
  <c r="E699"/>
  <c r="I699"/>
  <c r="M699"/>
  <c r="D802"/>
  <c r="H802"/>
  <c r="L802"/>
  <c r="P802"/>
  <c r="F799"/>
  <c r="J799"/>
  <c r="N799"/>
  <c r="D794"/>
  <c r="H794"/>
  <c r="L794"/>
  <c r="P794"/>
  <c r="F791"/>
  <c r="J791"/>
  <c r="N791"/>
  <c r="D786"/>
  <c r="H786"/>
  <c r="L786"/>
  <c r="P786"/>
  <c r="F783"/>
  <c r="J783"/>
  <c r="N783"/>
  <c r="D778"/>
  <c r="H778"/>
  <c r="L778"/>
  <c r="P778"/>
  <c r="F775"/>
  <c r="J775"/>
  <c r="N775"/>
  <c r="D770"/>
  <c r="H770"/>
  <c r="L770"/>
  <c r="P770"/>
  <c r="F767"/>
  <c r="J767"/>
  <c r="N767"/>
  <c r="D762"/>
  <c r="H762"/>
  <c r="L762"/>
  <c r="P762"/>
  <c r="F759"/>
  <c r="J759"/>
  <c r="N759"/>
  <c r="D754"/>
  <c r="H754"/>
  <c r="L754"/>
  <c r="P754"/>
  <c r="F751"/>
  <c r="J751"/>
  <c r="N751"/>
  <c r="D746"/>
  <c r="H746"/>
  <c r="L746"/>
  <c r="P746"/>
  <c r="F743"/>
  <c r="J743"/>
  <c r="N743"/>
  <c r="D738"/>
  <c r="H738"/>
  <c r="L738"/>
  <c r="P738"/>
  <c r="F735"/>
  <c r="J735"/>
  <c r="N735"/>
  <c r="D730"/>
  <c r="H730"/>
  <c r="L730"/>
  <c r="P730"/>
  <c r="N5"/>
  <c r="J5"/>
  <c r="P804"/>
  <c r="L804"/>
  <c r="G804"/>
  <c r="L801"/>
  <c r="G801"/>
  <c r="O800"/>
  <c r="J800"/>
  <c r="E800"/>
  <c r="O797"/>
  <c r="I797"/>
  <c r="D797"/>
  <c r="M796"/>
  <c r="G796"/>
  <c r="L793"/>
  <c r="G793"/>
  <c r="O792"/>
  <c r="J792"/>
  <c r="E792"/>
  <c r="O789"/>
  <c r="I789"/>
  <c r="D789"/>
  <c r="M788"/>
  <c r="G788"/>
  <c r="L785"/>
  <c r="G785"/>
  <c r="O784"/>
  <c r="J784"/>
  <c r="E784"/>
  <c r="O781"/>
  <c r="I781"/>
  <c r="D781"/>
  <c r="M780"/>
  <c r="G780"/>
  <c r="L777"/>
  <c r="G777"/>
  <c r="O776"/>
  <c r="J776"/>
  <c r="E776"/>
  <c r="O773"/>
  <c r="I773"/>
  <c r="D773"/>
  <c r="M772"/>
  <c r="G772"/>
  <c r="L769"/>
  <c r="G769"/>
  <c r="O768"/>
  <c r="J768"/>
  <c r="E768"/>
  <c r="O765"/>
  <c r="I765"/>
  <c r="D765"/>
  <c r="M764"/>
  <c r="G764"/>
  <c r="L761"/>
  <c r="G761"/>
  <c r="O760"/>
  <c r="J760"/>
  <c r="E760"/>
  <c r="O757"/>
  <c r="I757"/>
  <c r="D757"/>
  <c r="M756"/>
  <c r="G756"/>
  <c r="L753"/>
  <c r="G753"/>
  <c r="O752"/>
  <c r="J752"/>
  <c r="E752"/>
  <c r="K750"/>
  <c r="F750"/>
  <c r="O749"/>
  <c r="I749"/>
  <c r="D749"/>
  <c r="M748"/>
  <c r="G748"/>
  <c r="L745"/>
  <c r="G745"/>
  <c r="O744"/>
  <c r="J744"/>
  <c r="E744"/>
  <c r="K742"/>
  <c r="F742"/>
  <c r="O741"/>
  <c r="I741"/>
  <c r="D741"/>
  <c r="M740"/>
  <c r="G740"/>
  <c r="L737"/>
  <c r="G737"/>
  <c r="O736"/>
  <c r="J736"/>
  <c r="E736"/>
  <c r="K734"/>
  <c r="F734"/>
  <c r="O733"/>
  <c r="I733"/>
  <c r="D733"/>
  <c r="M732"/>
  <c r="G732"/>
  <c r="L729"/>
  <c r="G729"/>
  <c r="L727"/>
  <c r="D727"/>
  <c r="P725"/>
  <c r="H725"/>
  <c r="L723"/>
  <c r="D723"/>
  <c r="P721"/>
  <c r="H721"/>
  <c r="L719"/>
  <c r="D719"/>
  <c r="P717"/>
  <c r="H717"/>
  <c r="L715"/>
  <c r="D715"/>
  <c r="P713"/>
  <c r="H713"/>
  <c r="L711"/>
  <c r="D711"/>
  <c r="L707"/>
  <c r="D707"/>
  <c r="D655"/>
  <c r="H655"/>
  <c r="L655"/>
  <c r="P655"/>
  <c r="F652"/>
  <c r="J652"/>
  <c r="N652"/>
  <c r="D647"/>
  <c r="H647"/>
  <c r="L647"/>
  <c r="P647"/>
  <c r="F644"/>
  <c r="J644"/>
  <c r="N644"/>
  <c r="D639"/>
  <c r="H639"/>
  <c r="L639"/>
  <c r="P639"/>
  <c r="F636"/>
  <c r="J636"/>
  <c r="N636"/>
  <c r="D631"/>
  <c r="H631"/>
  <c r="L631"/>
  <c r="P631"/>
  <c r="F628"/>
  <c r="J628"/>
  <c r="N628"/>
  <c r="D623"/>
  <c r="H623"/>
  <c r="L623"/>
  <c r="P623"/>
  <c r="F620"/>
  <c r="J620"/>
  <c r="N620"/>
  <c r="D615"/>
  <c r="H615"/>
  <c r="L615"/>
  <c r="P615"/>
  <c r="F612"/>
  <c r="J612"/>
  <c r="N612"/>
  <c r="D607"/>
  <c r="H607"/>
  <c r="L607"/>
  <c r="P607"/>
  <c r="F604"/>
  <c r="J604"/>
  <c r="N604"/>
  <c r="D599"/>
  <c r="H599"/>
  <c r="L599"/>
  <c r="P599"/>
  <c r="F596"/>
  <c r="J596"/>
  <c r="N596"/>
  <c r="D591"/>
  <c r="H591"/>
  <c r="L591"/>
  <c r="P591"/>
  <c r="F588"/>
  <c r="J588"/>
  <c r="N588"/>
  <c r="D583"/>
  <c r="H583"/>
  <c r="L583"/>
  <c r="P583"/>
  <c r="F580"/>
  <c r="J580"/>
  <c r="N580"/>
  <c r="D575"/>
  <c r="H575"/>
  <c r="L575"/>
  <c r="P575"/>
  <c r="F572"/>
  <c r="J572"/>
  <c r="N572"/>
  <c r="D567"/>
  <c r="H567"/>
  <c r="L567"/>
  <c r="P567"/>
  <c r="F564"/>
  <c r="J564"/>
  <c r="N564"/>
  <c r="D559"/>
  <c r="H559"/>
  <c r="L559"/>
  <c r="P559"/>
  <c r="F556"/>
  <c r="J556"/>
  <c r="N556"/>
  <c r="D551"/>
  <c r="H551"/>
  <c r="L551"/>
  <c r="P551"/>
  <c r="F548"/>
  <c r="J548"/>
  <c r="N548"/>
  <c r="D543"/>
  <c r="H543"/>
  <c r="L543"/>
  <c r="P543"/>
  <c r="F540"/>
  <c r="J540"/>
  <c r="N540"/>
  <c r="D535"/>
  <c r="H535"/>
  <c r="L535"/>
  <c r="P535"/>
  <c r="F532"/>
  <c r="J532"/>
  <c r="N532"/>
  <c r="D527"/>
  <c r="H527"/>
  <c r="L527"/>
  <c r="P527"/>
  <c r="F524"/>
  <c r="J524"/>
  <c r="N524"/>
  <c r="D519"/>
  <c r="H519"/>
  <c r="L519"/>
  <c r="P519"/>
  <c r="F516"/>
  <c r="J516"/>
  <c r="N516"/>
  <c r="D511"/>
  <c r="H511"/>
  <c r="L511"/>
  <c r="P511"/>
  <c r="F508"/>
  <c r="J508"/>
  <c r="N508"/>
  <c r="D503"/>
  <c r="H503"/>
  <c r="L503"/>
  <c r="P503"/>
  <c r="F500"/>
  <c r="J500"/>
  <c r="N500"/>
  <c r="D495"/>
  <c r="H495"/>
  <c r="L495"/>
  <c r="P495"/>
  <c r="F492"/>
  <c r="J492"/>
  <c r="N492"/>
  <c r="D487"/>
  <c r="H487"/>
  <c r="L487"/>
  <c r="P487"/>
  <c r="F484"/>
  <c r="J484"/>
  <c r="N484"/>
  <c r="D479"/>
  <c r="H479"/>
  <c r="L479"/>
  <c r="P479"/>
  <c r="F476"/>
  <c r="J476"/>
  <c r="N476"/>
  <c r="D471"/>
  <c r="H471"/>
  <c r="L471"/>
  <c r="P471"/>
  <c r="F468"/>
  <c r="J468"/>
  <c r="N468"/>
  <c r="D463"/>
  <c r="H463"/>
  <c r="L463"/>
  <c r="P463"/>
  <c r="F460"/>
  <c r="J460"/>
  <c r="N460"/>
  <c r="D455"/>
  <c r="H455"/>
  <c r="L455"/>
  <c r="P455"/>
  <c r="F452"/>
  <c r="J452"/>
  <c r="N452"/>
  <c r="D447"/>
  <c r="H447"/>
  <c r="L447"/>
  <c r="P447"/>
  <c r="F444"/>
  <c r="J444"/>
  <c r="N444"/>
  <c r="D439"/>
  <c r="H439"/>
  <c r="L439"/>
  <c r="P439"/>
  <c r="M697"/>
  <c r="I697"/>
  <c r="E697"/>
  <c r="M695"/>
  <c r="I695"/>
  <c r="E695"/>
  <c r="M693"/>
  <c r="I693"/>
  <c r="E693"/>
  <c r="M691"/>
  <c r="I691"/>
  <c r="E691"/>
  <c r="M689"/>
  <c r="I689"/>
  <c r="E689"/>
  <c r="M687"/>
  <c r="I687"/>
  <c r="E687"/>
  <c r="M685"/>
  <c r="I685"/>
  <c r="E685"/>
  <c r="M683"/>
  <c r="I683"/>
  <c r="E683"/>
  <c r="M681"/>
  <c r="I681"/>
  <c r="E681"/>
  <c r="M679"/>
  <c r="I679"/>
  <c r="M677"/>
  <c r="I677"/>
  <c r="M675"/>
  <c r="I675"/>
  <c r="M673"/>
  <c r="I673"/>
  <c r="M671"/>
  <c r="I671"/>
  <c r="M669"/>
  <c r="I669"/>
  <c r="M667"/>
  <c r="I667"/>
  <c r="M665"/>
  <c r="I665"/>
  <c r="M663"/>
  <c r="I663"/>
  <c r="M661"/>
  <c r="I661"/>
  <c r="M659"/>
  <c r="I659"/>
  <c r="M657"/>
  <c r="I657"/>
  <c r="O656"/>
  <c r="K656"/>
  <c r="L654"/>
  <c r="O653"/>
  <c r="J653"/>
  <c r="E653"/>
  <c r="K651"/>
  <c r="O650"/>
  <c r="I650"/>
  <c r="D650"/>
  <c r="M649"/>
  <c r="P648"/>
  <c r="K648"/>
  <c r="L646"/>
  <c r="O645"/>
  <c r="J645"/>
  <c r="E645"/>
  <c r="K643"/>
  <c r="O642"/>
  <c r="I642"/>
  <c r="D642"/>
  <c r="M641"/>
  <c r="P640"/>
  <c r="K640"/>
  <c r="L638"/>
  <c r="O637"/>
  <c r="J637"/>
  <c r="E637"/>
  <c r="K635"/>
  <c r="O634"/>
  <c r="I634"/>
  <c r="D634"/>
  <c r="M633"/>
  <c r="P632"/>
  <c r="K632"/>
  <c r="L630"/>
  <c r="O629"/>
  <c r="J629"/>
  <c r="E629"/>
  <c r="K627"/>
  <c r="O626"/>
  <c r="I626"/>
  <c r="D626"/>
  <c r="M625"/>
  <c r="P624"/>
  <c r="K624"/>
  <c r="L622"/>
  <c r="O621"/>
  <c r="J621"/>
  <c r="E621"/>
  <c r="K619"/>
  <c r="O618"/>
  <c r="I618"/>
  <c r="D618"/>
  <c r="M617"/>
  <c r="P616"/>
  <c r="K616"/>
  <c r="L614"/>
  <c r="O613"/>
  <c r="J613"/>
  <c r="E613"/>
  <c r="K611"/>
  <c r="O610"/>
  <c r="I610"/>
  <c r="D610"/>
  <c r="M609"/>
  <c r="P608"/>
  <c r="K608"/>
  <c r="L606"/>
  <c r="O605"/>
  <c r="J605"/>
  <c r="E605"/>
  <c r="K603"/>
  <c r="O602"/>
  <c r="I602"/>
  <c r="D602"/>
  <c r="M601"/>
  <c r="P600"/>
  <c r="K600"/>
  <c r="L598"/>
  <c r="O597"/>
  <c r="J597"/>
  <c r="E597"/>
  <c r="K595"/>
  <c r="O594"/>
  <c r="I594"/>
  <c r="D594"/>
  <c r="M593"/>
  <c r="P592"/>
  <c r="K592"/>
  <c r="L590"/>
  <c r="O589"/>
  <c r="J589"/>
  <c r="E589"/>
  <c r="K587"/>
  <c r="O586"/>
  <c r="I586"/>
  <c r="D586"/>
  <c r="M585"/>
  <c r="P584"/>
  <c r="K584"/>
  <c r="L582"/>
  <c r="O581"/>
  <c r="J581"/>
  <c r="E581"/>
  <c r="K579"/>
  <c r="O578"/>
  <c r="I578"/>
  <c r="D578"/>
  <c r="M577"/>
  <c r="P576"/>
  <c r="K576"/>
  <c r="L574"/>
  <c r="O573"/>
  <c r="J573"/>
  <c r="E573"/>
  <c r="K571"/>
  <c r="O570"/>
  <c r="I570"/>
  <c r="D570"/>
  <c r="M569"/>
  <c r="P568"/>
  <c r="K568"/>
  <c r="L566"/>
  <c r="O565"/>
  <c r="J565"/>
  <c r="E565"/>
  <c r="K563"/>
  <c r="O562"/>
  <c r="I562"/>
  <c r="D562"/>
  <c r="M561"/>
  <c r="P560"/>
  <c r="K560"/>
  <c r="L558"/>
  <c r="O557"/>
  <c r="J557"/>
  <c r="E557"/>
  <c r="K555"/>
  <c r="O554"/>
  <c r="I554"/>
  <c r="D554"/>
  <c r="M553"/>
  <c r="P552"/>
  <c r="K552"/>
  <c r="L550"/>
  <c r="O549"/>
  <c r="J549"/>
  <c r="E549"/>
  <c r="K547"/>
  <c r="O546"/>
  <c r="I546"/>
  <c r="D546"/>
  <c r="M545"/>
  <c r="P544"/>
  <c r="K544"/>
  <c r="L542"/>
  <c r="O541"/>
  <c r="J541"/>
  <c r="E541"/>
  <c r="K539"/>
  <c r="O538"/>
  <c r="I538"/>
  <c r="D538"/>
  <c r="M537"/>
  <c r="P536"/>
  <c r="K536"/>
  <c r="L534"/>
  <c r="O533"/>
  <c r="J533"/>
  <c r="E533"/>
  <c r="K531"/>
  <c r="O530"/>
  <c r="I530"/>
  <c r="D530"/>
  <c r="M529"/>
  <c r="P528"/>
  <c r="K528"/>
  <c r="L526"/>
  <c r="O525"/>
  <c r="J525"/>
  <c r="E525"/>
  <c r="K523"/>
  <c r="O522"/>
  <c r="I522"/>
  <c r="D522"/>
  <c r="M521"/>
  <c r="P520"/>
  <c r="K520"/>
  <c r="L518"/>
  <c r="O517"/>
  <c r="J517"/>
  <c r="E517"/>
  <c r="K515"/>
  <c r="O514"/>
  <c r="I514"/>
  <c r="D514"/>
  <c r="M513"/>
  <c r="P512"/>
  <c r="K512"/>
  <c r="L510"/>
  <c r="O509"/>
  <c r="J509"/>
  <c r="E509"/>
  <c r="K507"/>
  <c r="O506"/>
  <c r="I506"/>
  <c r="D506"/>
  <c r="M505"/>
  <c r="P504"/>
  <c r="K504"/>
  <c r="L502"/>
  <c r="O501"/>
  <c r="J501"/>
  <c r="E501"/>
  <c r="K499"/>
  <c r="O498"/>
  <c r="I498"/>
  <c r="D498"/>
  <c r="M497"/>
  <c r="P496"/>
  <c r="K496"/>
  <c r="L494"/>
  <c r="O493"/>
  <c r="J493"/>
  <c r="E493"/>
  <c r="K491"/>
  <c r="O490"/>
  <c r="I490"/>
  <c r="D490"/>
  <c r="M489"/>
  <c r="P488"/>
  <c r="K488"/>
  <c r="L486"/>
  <c r="O485"/>
  <c r="J485"/>
  <c r="E485"/>
  <c r="K483"/>
  <c r="O482"/>
  <c r="I482"/>
  <c r="D482"/>
  <c r="M481"/>
  <c r="P480"/>
  <c r="K480"/>
  <c r="L478"/>
  <c r="O477"/>
  <c r="J477"/>
  <c r="E477"/>
  <c r="K475"/>
  <c r="O474"/>
  <c r="I474"/>
  <c r="D474"/>
  <c r="M473"/>
  <c r="P472"/>
  <c r="K472"/>
  <c r="L470"/>
  <c r="O469"/>
  <c r="J469"/>
  <c r="E469"/>
  <c r="K467"/>
  <c r="O466"/>
  <c r="I466"/>
  <c r="D466"/>
  <c r="M465"/>
  <c r="P464"/>
  <c r="K464"/>
  <c r="L462"/>
  <c r="O461"/>
  <c r="J461"/>
  <c r="E461"/>
  <c r="K459"/>
  <c r="O458"/>
  <c r="I458"/>
  <c r="D458"/>
  <c r="M457"/>
  <c r="P456"/>
  <c r="K456"/>
  <c r="L454"/>
  <c r="O453"/>
  <c r="J453"/>
  <c r="E453"/>
  <c r="K451"/>
  <c r="O450"/>
  <c r="I450"/>
  <c r="D450"/>
  <c r="M449"/>
  <c r="P448"/>
  <c r="K448"/>
  <c r="L446"/>
  <c r="O445"/>
  <c r="J445"/>
  <c r="E445"/>
  <c r="K443"/>
  <c r="O442"/>
  <c r="I442"/>
  <c r="D442"/>
  <c r="M441"/>
  <c r="P440"/>
  <c r="K440"/>
  <c r="L438"/>
  <c r="O437"/>
  <c r="J437"/>
  <c r="E437"/>
  <c r="N433"/>
  <c r="F433"/>
  <c r="O430"/>
  <c r="D430"/>
  <c r="G427"/>
  <c r="O422"/>
  <c r="D422"/>
  <c r="G419"/>
  <c r="O414"/>
  <c r="D414"/>
  <c r="G411"/>
  <c r="O406"/>
  <c r="D406"/>
  <c r="G403"/>
  <c r="O398"/>
  <c r="D398"/>
  <c r="G395"/>
  <c r="O390"/>
  <c r="D390"/>
  <c r="G387"/>
  <c r="O382"/>
  <c r="D382"/>
  <c r="G379"/>
  <c r="O374"/>
  <c r="D374"/>
  <c r="F654"/>
  <c r="J654"/>
  <c r="N654"/>
  <c r="D649"/>
  <c r="H649"/>
  <c r="L649"/>
  <c r="P649"/>
  <c r="F646"/>
  <c r="J646"/>
  <c r="N646"/>
  <c r="D641"/>
  <c r="H641"/>
  <c r="L641"/>
  <c r="P641"/>
  <c r="F638"/>
  <c r="J638"/>
  <c r="N638"/>
  <c r="D633"/>
  <c r="H633"/>
  <c r="L633"/>
  <c r="P633"/>
  <c r="F630"/>
  <c r="J630"/>
  <c r="N630"/>
  <c r="D625"/>
  <c r="H625"/>
  <c r="L625"/>
  <c r="P625"/>
  <c r="F622"/>
  <c r="J622"/>
  <c r="N622"/>
  <c r="D617"/>
  <c r="H617"/>
  <c r="L617"/>
  <c r="P617"/>
  <c r="F614"/>
  <c r="J614"/>
  <c r="N614"/>
  <c r="D609"/>
  <c r="H609"/>
  <c r="L609"/>
  <c r="P609"/>
  <c r="F606"/>
  <c r="J606"/>
  <c r="N606"/>
  <c r="D601"/>
  <c r="H601"/>
  <c r="L601"/>
  <c r="P601"/>
  <c r="F598"/>
  <c r="J598"/>
  <c r="N598"/>
  <c r="D593"/>
  <c r="H593"/>
  <c r="L593"/>
  <c r="P593"/>
  <c r="F590"/>
  <c r="J590"/>
  <c r="N590"/>
  <c r="D585"/>
  <c r="H585"/>
  <c r="L585"/>
  <c r="P585"/>
  <c r="F582"/>
  <c r="J582"/>
  <c r="N582"/>
  <c r="D577"/>
  <c r="H577"/>
  <c r="L577"/>
  <c r="P577"/>
  <c r="F574"/>
  <c r="J574"/>
  <c r="N574"/>
  <c r="D569"/>
  <c r="H569"/>
  <c r="L569"/>
  <c r="P569"/>
  <c r="F566"/>
  <c r="J566"/>
  <c r="N566"/>
  <c r="D561"/>
  <c r="H561"/>
  <c r="L561"/>
  <c r="P561"/>
  <c r="F558"/>
  <c r="J558"/>
  <c r="N558"/>
  <c r="D553"/>
  <c r="H553"/>
  <c r="L553"/>
  <c r="P553"/>
  <c r="F550"/>
  <c r="J550"/>
  <c r="N550"/>
  <c r="D545"/>
  <c r="H545"/>
  <c r="L545"/>
  <c r="P545"/>
  <c r="F542"/>
  <c r="J542"/>
  <c r="N542"/>
  <c r="D537"/>
  <c r="H537"/>
  <c r="L537"/>
  <c r="P537"/>
  <c r="F534"/>
  <c r="J534"/>
  <c r="N534"/>
  <c r="D529"/>
  <c r="H529"/>
  <c r="L529"/>
  <c r="P529"/>
  <c r="F526"/>
  <c r="J526"/>
  <c r="N526"/>
  <c r="D521"/>
  <c r="H521"/>
  <c r="L521"/>
  <c r="P521"/>
  <c r="F518"/>
  <c r="J518"/>
  <c r="N518"/>
  <c r="D513"/>
  <c r="H513"/>
  <c r="L513"/>
  <c r="P513"/>
  <c r="F510"/>
  <c r="J510"/>
  <c r="N510"/>
  <c r="D505"/>
  <c r="H505"/>
  <c r="L505"/>
  <c r="P505"/>
  <c r="F502"/>
  <c r="J502"/>
  <c r="N502"/>
  <c r="D497"/>
  <c r="H497"/>
  <c r="L497"/>
  <c r="P497"/>
  <c r="F494"/>
  <c r="J494"/>
  <c r="N494"/>
  <c r="D489"/>
  <c r="H489"/>
  <c r="L489"/>
  <c r="P489"/>
  <c r="F486"/>
  <c r="J486"/>
  <c r="N486"/>
  <c r="D481"/>
  <c r="H481"/>
  <c r="L481"/>
  <c r="P481"/>
  <c r="F478"/>
  <c r="J478"/>
  <c r="N478"/>
  <c r="D473"/>
  <c r="H473"/>
  <c r="L473"/>
  <c r="P473"/>
  <c r="F470"/>
  <c r="J470"/>
  <c r="N470"/>
  <c r="D465"/>
  <c r="H465"/>
  <c r="L465"/>
  <c r="P465"/>
  <c r="F462"/>
  <c r="J462"/>
  <c r="N462"/>
  <c r="D457"/>
  <c r="H457"/>
  <c r="L457"/>
  <c r="P457"/>
  <c r="F454"/>
  <c r="J454"/>
  <c r="N454"/>
  <c r="D449"/>
  <c r="H449"/>
  <c r="L449"/>
  <c r="P449"/>
  <c r="F446"/>
  <c r="J446"/>
  <c r="N446"/>
  <c r="D441"/>
  <c r="H441"/>
  <c r="L441"/>
  <c r="P441"/>
  <c r="F438"/>
  <c r="J438"/>
  <c r="N438"/>
  <c r="E435"/>
  <c r="I435"/>
  <c r="M435"/>
  <c r="D435"/>
  <c r="H435"/>
  <c r="L435"/>
  <c r="P435"/>
  <c r="F432"/>
  <c r="J432"/>
  <c r="E432"/>
  <c r="K432"/>
  <c r="O432"/>
  <c r="D432"/>
  <c r="I432"/>
  <c r="N432"/>
  <c r="F424"/>
  <c r="J424"/>
  <c r="N424"/>
  <c r="E424"/>
  <c r="K424"/>
  <c r="P424"/>
  <c r="D424"/>
  <c r="I424"/>
  <c r="O424"/>
  <c r="F416"/>
  <c r="J416"/>
  <c r="N416"/>
  <c r="E416"/>
  <c r="K416"/>
  <c r="P416"/>
  <c r="D416"/>
  <c r="I416"/>
  <c r="O416"/>
  <c r="F408"/>
  <c r="J408"/>
  <c r="N408"/>
  <c r="E408"/>
  <c r="K408"/>
  <c r="P408"/>
  <c r="D408"/>
  <c r="I408"/>
  <c r="O408"/>
  <c r="F400"/>
  <c r="J400"/>
  <c r="N400"/>
  <c r="E400"/>
  <c r="K400"/>
  <c r="P400"/>
  <c r="D400"/>
  <c r="I400"/>
  <c r="O400"/>
  <c r="F392"/>
  <c r="J392"/>
  <c r="N392"/>
  <c r="E392"/>
  <c r="K392"/>
  <c r="P392"/>
  <c r="D392"/>
  <c r="I392"/>
  <c r="O392"/>
  <c r="F384"/>
  <c r="J384"/>
  <c r="N384"/>
  <c r="E384"/>
  <c r="K384"/>
  <c r="P384"/>
  <c r="D384"/>
  <c r="I384"/>
  <c r="O384"/>
  <c r="F376"/>
  <c r="J376"/>
  <c r="N376"/>
  <c r="E376"/>
  <c r="K376"/>
  <c r="P376"/>
  <c r="D376"/>
  <c r="I376"/>
  <c r="O376"/>
  <c r="F368"/>
  <c r="J368"/>
  <c r="N368"/>
  <c r="E368"/>
  <c r="K368"/>
  <c r="P368"/>
  <c r="D368"/>
  <c r="I368"/>
  <c r="O368"/>
  <c r="D361"/>
  <c r="H361"/>
  <c r="L361"/>
  <c r="P361"/>
  <c r="G361"/>
  <c r="M361"/>
  <c r="F361"/>
  <c r="K361"/>
  <c r="E361"/>
  <c r="J361"/>
  <c r="O361"/>
  <c r="F358"/>
  <c r="J358"/>
  <c r="N358"/>
  <c r="G358"/>
  <c r="L358"/>
  <c r="E358"/>
  <c r="K358"/>
  <c r="P358"/>
  <c r="D358"/>
  <c r="I358"/>
  <c r="O358"/>
  <c r="P728"/>
  <c r="L728"/>
  <c r="H728"/>
  <c r="P726"/>
  <c r="L726"/>
  <c r="H726"/>
  <c r="P724"/>
  <c r="L724"/>
  <c r="H724"/>
  <c r="P722"/>
  <c r="L722"/>
  <c r="H722"/>
  <c r="P720"/>
  <c r="L720"/>
  <c r="H720"/>
  <c r="P718"/>
  <c r="L718"/>
  <c r="H718"/>
  <c r="N697"/>
  <c r="J697"/>
  <c r="N695"/>
  <c r="J695"/>
  <c r="N693"/>
  <c r="J693"/>
  <c r="N691"/>
  <c r="J691"/>
  <c r="N689"/>
  <c r="J689"/>
  <c r="N687"/>
  <c r="J687"/>
  <c r="N685"/>
  <c r="J685"/>
  <c r="N683"/>
  <c r="J683"/>
  <c r="N681"/>
  <c r="J681"/>
  <c r="K653"/>
  <c r="F653"/>
  <c r="P650"/>
  <c r="K650"/>
  <c r="E650"/>
  <c r="K645"/>
  <c r="F645"/>
  <c r="P642"/>
  <c r="K642"/>
  <c r="E642"/>
  <c r="K637"/>
  <c r="F637"/>
  <c r="P634"/>
  <c r="K634"/>
  <c r="E634"/>
  <c r="K629"/>
  <c r="F629"/>
  <c r="P626"/>
  <c r="K626"/>
  <c r="E626"/>
  <c r="K621"/>
  <c r="F621"/>
  <c r="P618"/>
  <c r="K618"/>
  <c r="E618"/>
  <c r="K613"/>
  <c r="F613"/>
  <c r="P610"/>
  <c r="K610"/>
  <c r="E610"/>
  <c r="K605"/>
  <c r="F605"/>
  <c r="P602"/>
  <c r="K602"/>
  <c r="E602"/>
  <c r="K597"/>
  <c r="F597"/>
  <c r="P594"/>
  <c r="K594"/>
  <c r="E594"/>
  <c r="K589"/>
  <c r="F589"/>
  <c r="P586"/>
  <c r="K586"/>
  <c r="E586"/>
  <c r="K581"/>
  <c r="F581"/>
  <c r="P578"/>
  <c r="K578"/>
  <c r="E578"/>
  <c r="K573"/>
  <c r="F573"/>
  <c r="P570"/>
  <c r="K570"/>
  <c r="E570"/>
  <c r="K565"/>
  <c r="F565"/>
  <c r="P562"/>
  <c r="K562"/>
  <c r="E562"/>
  <c r="K557"/>
  <c r="F557"/>
  <c r="P554"/>
  <c r="K554"/>
  <c r="E554"/>
  <c r="K549"/>
  <c r="F549"/>
  <c r="P546"/>
  <c r="K546"/>
  <c r="E546"/>
  <c r="K541"/>
  <c r="F541"/>
  <c r="P538"/>
  <c r="K538"/>
  <c r="E538"/>
  <c r="K533"/>
  <c r="F533"/>
  <c r="P530"/>
  <c r="K530"/>
  <c r="E530"/>
  <c r="K525"/>
  <c r="F525"/>
  <c r="P522"/>
  <c r="K522"/>
  <c r="E522"/>
  <c r="K517"/>
  <c r="F517"/>
  <c r="P514"/>
  <c r="K514"/>
  <c r="E514"/>
  <c r="K509"/>
  <c r="F509"/>
  <c r="P506"/>
  <c r="K506"/>
  <c r="E506"/>
  <c r="K501"/>
  <c r="F501"/>
  <c r="P498"/>
  <c r="K498"/>
  <c r="E498"/>
  <c r="K493"/>
  <c r="F493"/>
  <c r="P490"/>
  <c r="K490"/>
  <c r="E490"/>
  <c r="K485"/>
  <c r="F485"/>
  <c r="P482"/>
  <c r="K482"/>
  <c r="E482"/>
  <c r="K477"/>
  <c r="F477"/>
  <c r="P474"/>
  <c r="K474"/>
  <c r="E474"/>
  <c r="K469"/>
  <c r="F469"/>
  <c r="P466"/>
  <c r="K466"/>
  <c r="E466"/>
  <c r="K461"/>
  <c r="F461"/>
  <c r="P458"/>
  <c r="K458"/>
  <c r="E458"/>
  <c r="K453"/>
  <c r="F453"/>
  <c r="P450"/>
  <c r="K450"/>
  <c r="E450"/>
  <c r="K445"/>
  <c r="F445"/>
  <c r="P442"/>
  <c r="K442"/>
  <c r="E442"/>
  <c r="K437"/>
  <c r="F437"/>
  <c r="O433"/>
  <c r="G433"/>
  <c r="H430"/>
  <c r="I427"/>
  <c r="H422"/>
  <c r="I419"/>
  <c r="H414"/>
  <c r="I411"/>
  <c r="H406"/>
  <c r="I403"/>
  <c r="H398"/>
  <c r="I395"/>
  <c r="H390"/>
  <c r="I387"/>
  <c r="H382"/>
  <c r="F656"/>
  <c r="J656"/>
  <c r="D651"/>
  <c r="H651"/>
  <c r="L651"/>
  <c r="P651"/>
  <c r="F648"/>
  <c r="J648"/>
  <c r="N648"/>
  <c r="D643"/>
  <c r="H643"/>
  <c r="L643"/>
  <c r="P643"/>
  <c r="F640"/>
  <c r="J640"/>
  <c r="N640"/>
  <c r="D635"/>
  <c r="H635"/>
  <c r="L635"/>
  <c r="P635"/>
  <c r="F632"/>
  <c r="J632"/>
  <c r="N632"/>
  <c r="D627"/>
  <c r="H627"/>
  <c r="L627"/>
  <c r="P627"/>
  <c r="F624"/>
  <c r="J624"/>
  <c r="N624"/>
  <c r="D619"/>
  <c r="H619"/>
  <c r="L619"/>
  <c r="P619"/>
  <c r="F616"/>
  <c r="J616"/>
  <c r="N616"/>
  <c r="D611"/>
  <c r="H611"/>
  <c r="L611"/>
  <c r="P611"/>
  <c r="F608"/>
  <c r="J608"/>
  <c r="N608"/>
  <c r="D603"/>
  <c r="H603"/>
  <c r="L603"/>
  <c r="P603"/>
  <c r="F600"/>
  <c r="J600"/>
  <c r="N600"/>
  <c r="D595"/>
  <c r="H595"/>
  <c r="L595"/>
  <c r="P595"/>
  <c r="F592"/>
  <c r="J592"/>
  <c r="N592"/>
  <c r="D587"/>
  <c r="H587"/>
  <c r="L587"/>
  <c r="P587"/>
  <c r="F584"/>
  <c r="J584"/>
  <c r="N584"/>
  <c r="D579"/>
  <c r="H579"/>
  <c r="L579"/>
  <c r="P579"/>
  <c r="F576"/>
  <c r="J576"/>
  <c r="N576"/>
  <c r="D571"/>
  <c r="H571"/>
  <c r="L571"/>
  <c r="P571"/>
  <c r="F568"/>
  <c r="J568"/>
  <c r="N568"/>
  <c r="D563"/>
  <c r="H563"/>
  <c r="L563"/>
  <c r="P563"/>
  <c r="F560"/>
  <c r="J560"/>
  <c r="N560"/>
  <c r="D555"/>
  <c r="H555"/>
  <c r="L555"/>
  <c r="P555"/>
  <c r="F552"/>
  <c r="J552"/>
  <c r="N552"/>
  <c r="D547"/>
  <c r="H547"/>
  <c r="L547"/>
  <c r="P547"/>
  <c r="F544"/>
  <c r="J544"/>
  <c r="N544"/>
  <c r="D539"/>
  <c r="H539"/>
  <c r="L539"/>
  <c r="P539"/>
  <c r="F536"/>
  <c r="J536"/>
  <c r="N536"/>
  <c r="D531"/>
  <c r="H531"/>
  <c r="L531"/>
  <c r="P531"/>
  <c r="F528"/>
  <c r="J528"/>
  <c r="N528"/>
  <c r="D523"/>
  <c r="H523"/>
  <c r="L523"/>
  <c r="P523"/>
  <c r="F520"/>
  <c r="J520"/>
  <c r="N520"/>
  <c r="D515"/>
  <c r="H515"/>
  <c r="L515"/>
  <c r="P515"/>
  <c r="F512"/>
  <c r="J512"/>
  <c r="N512"/>
  <c r="D507"/>
  <c r="H507"/>
  <c r="L507"/>
  <c r="P507"/>
  <c r="F504"/>
  <c r="J504"/>
  <c r="N504"/>
  <c r="D499"/>
  <c r="H499"/>
  <c r="L499"/>
  <c r="P499"/>
  <c r="F496"/>
  <c r="J496"/>
  <c r="N496"/>
  <c r="D491"/>
  <c r="H491"/>
  <c r="L491"/>
  <c r="P491"/>
  <c r="F488"/>
  <c r="J488"/>
  <c r="N488"/>
  <c r="D483"/>
  <c r="H483"/>
  <c r="L483"/>
  <c r="P483"/>
  <c r="F480"/>
  <c r="J480"/>
  <c r="N480"/>
  <c r="D475"/>
  <c r="H475"/>
  <c r="L475"/>
  <c r="P475"/>
  <c r="F472"/>
  <c r="J472"/>
  <c r="N472"/>
  <c r="D467"/>
  <c r="H467"/>
  <c r="L467"/>
  <c r="P467"/>
  <c r="F464"/>
  <c r="J464"/>
  <c r="N464"/>
  <c r="D459"/>
  <c r="H459"/>
  <c r="L459"/>
  <c r="P459"/>
  <c r="F456"/>
  <c r="J456"/>
  <c r="N456"/>
  <c r="D451"/>
  <c r="H451"/>
  <c r="L451"/>
  <c r="P451"/>
  <c r="F448"/>
  <c r="J448"/>
  <c r="N448"/>
  <c r="D443"/>
  <c r="H443"/>
  <c r="L443"/>
  <c r="P443"/>
  <c r="F440"/>
  <c r="J440"/>
  <c r="N440"/>
  <c r="D425"/>
  <c r="H425"/>
  <c r="L425"/>
  <c r="P425"/>
  <c r="G425"/>
  <c r="M425"/>
  <c r="F425"/>
  <c r="K425"/>
  <c r="D417"/>
  <c r="H417"/>
  <c r="L417"/>
  <c r="P417"/>
  <c r="G417"/>
  <c r="M417"/>
  <c r="F417"/>
  <c r="K417"/>
  <c r="D409"/>
  <c r="H409"/>
  <c r="L409"/>
  <c r="P409"/>
  <c r="G409"/>
  <c r="M409"/>
  <c r="F409"/>
  <c r="K409"/>
  <c r="D401"/>
  <c r="H401"/>
  <c r="L401"/>
  <c r="P401"/>
  <c r="G401"/>
  <c r="M401"/>
  <c r="F401"/>
  <c r="K401"/>
  <c r="D393"/>
  <c r="H393"/>
  <c r="L393"/>
  <c r="P393"/>
  <c r="G393"/>
  <c r="M393"/>
  <c r="F393"/>
  <c r="K393"/>
  <c r="D385"/>
  <c r="H385"/>
  <c r="L385"/>
  <c r="P385"/>
  <c r="G385"/>
  <c r="M385"/>
  <c r="F385"/>
  <c r="K385"/>
  <c r="D377"/>
  <c r="H377"/>
  <c r="L377"/>
  <c r="P377"/>
  <c r="G377"/>
  <c r="M377"/>
  <c r="F377"/>
  <c r="K377"/>
  <c r="D369"/>
  <c r="H369"/>
  <c r="L369"/>
  <c r="P369"/>
  <c r="G369"/>
  <c r="M369"/>
  <c r="F369"/>
  <c r="K369"/>
  <c r="O654"/>
  <c r="I654"/>
  <c r="D654"/>
  <c r="M653"/>
  <c r="L650"/>
  <c r="O649"/>
  <c r="J649"/>
  <c r="E649"/>
  <c r="O646"/>
  <c r="I646"/>
  <c r="D646"/>
  <c r="M645"/>
  <c r="L642"/>
  <c r="O641"/>
  <c r="J641"/>
  <c r="E641"/>
  <c r="O638"/>
  <c r="I638"/>
  <c r="D638"/>
  <c r="M637"/>
  <c r="L634"/>
  <c r="O633"/>
  <c r="J633"/>
  <c r="E633"/>
  <c r="O630"/>
  <c r="I630"/>
  <c r="D630"/>
  <c r="M629"/>
  <c r="L626"/>
  <c r="O625"/>
  <c r="J625"/>
  <c r="E625"/>
  <c r="O622"/>
  <c r="I622"/>
  <c r="D622"/>
  <c r="M621"/>
  <c r="L618"/>
  <c r="O617"/>
  <c r="J617"/>
  <c r="E617"/>
  <c r="O614"/>
  <c r="I614"/>
  <c r="D614"/>
  <c r="M613"/>
  <c r="L610"/>
  <c r="O609"/>
  <c r="J609"/>
  <c r="E609"/>
  <c r="O606"/>
  <c r="I606"/>
  <c r="D606"/>
  <c r="M605"/>
  <c r="L602"/>
  <c r="O601"/>
  <c r="J601"/>
  <c r="E601"/>
  <c r="O598"/>
  <c r="I598"/>
  <c r="D598"/>
  <c r="M597"/>
  <c r="L594"/>
  <c r="O593"/>
  <c r="J593"/>
  <c r="E593"/>
  <c r="O590"/>
  <c r="I590"/>
  <c r="D590"/>
  <c r="M589"/>
  <c r="L586"/>
  <c r="O585"/>
  <c r="J585"/>
  <c r="E585"/>
  <c r="O582"/>
  <c r="I582"/>
  <c r="D582"/>
  <c r="M581"/>
  <c r="L578"/>
  <c r="O577"/>
  <c r="J577"/>
  <c r="E577"/>
  <c r="O574"/>
  <c r="I574"/>
  <c r="D574"/>
  <c r="M573"/>
  <c r="L570"/>
  <c r="O569"/>
  <c r="J569"/>
  <c r="E569"/>
  <c r="O566"/>
  <c r="I566"/>
  <c r="D566"/>
  <c r="M565"/>
  <c r="L562"/>
  <c r="O561"/>
  <c r="J561"/>
  <c r="E561"/>
  <c r="O558"/>
  <c r="I558"/>
  <c r="D558"/>
  <c r="M557"/>
  <c r="L554"/>
  <c r="O553"/>
  <c r="J553"/>
  <c r="E553"/>
  <c r="O550"/>
  <c r="I550"/>
  <c r="D550"/>
  <c r="M549"/>
  <c r="L546"/>
  <c r="O545"/>
  <c r="J545"/>
  <c r="E545"/>
  <c r="O542"/>
  <c r="I542"/>
  <c r="D542"/>
  <c r="M541"/>
  <c r="L538"/>
  <c r="O537"/>
  <c r="J537"/>
  <c r="E537"/>
  <c r="O534"/>
  <c r="I534"/>
  <c r="D534"/>
  <c r="M533"/>
  <c r="L530"/>
  <c r="O529"/>
  <c r="J529"/>
  <c r="E529"/>
  <c r="O526"/>
  <c r="I526"/>
  <c r="D526"/>
  <c r="M525"/>
  <c r="L522"/>
  <c r="O521"/>
  <c r="J521"/>
  <c r="E521"/>
  <c r="O518"/>
  <c r="I518"/>
  <c r="D518"/>
  <c r="M517"/>
  <c r="L514"/>
  <c r="O513"/>
  <c r="J513"/>
  <c r="E513"/>
  <c r="O510"/>
  <c r="I510"/>
  <c r="D510"/>
  <c r="M509"/>
  <c r="L506"/>
  <c r="O505"/>
  <c r="J505"/>
  <c r="E505"/>
  <c r="O502"/>
  <c r="I502"/>
  <c r="D502"/>
  <c r="M501"/>
  <c r="L498"/>
  <c r="O497"/>
  <c r="J497"/>
  <c r="E497"/>
  <c r="O494"/>
  <c r="I494"/>
  <c r="D494"/>
  <c r="M493"/>
  <c r="L490"/>
  <c r="O489"/>
  <c r="J489"/>
  <c r="E489"/>
  <c r="O486"/>
  <c r="I486"/>
  <c r="D486"/>
  <c r="M485"/>
  <c r="L482"/>
  <c r="O481"/>
  <c r="J481"/>
  <c r="E481"/>
  <c r="O478"/>
  <c r="I478"/>
  <c r="D478"/>
  <c r="M477"/>
  <c r="L474"/>
  <c r="O473"/>
  <c r="J473"/>
  <c r="E473"/>
  <c r="O470"/>
  <c r="I470"/>
  <c r="D470"/>
  <c r="M469"/>
  <c r="L466"/>
  <c r="O465"/>
  <c r="J465"/>
  <c r="E465"/>
  <c r="O462"/>
  <c r="I462"/>
  <c r="D462"/>
  <c r="M461"/>
  <c r="L458"/>
  <c r="O457"/>
  <c r="J457"/>
  <c r="E457"/>
  <c r="O454"/>
  <c r="I454"/>
  <c r="D454"/>
  <c r="M453"/>
  <c r="L450"/>
  <c r="O449"/>
  <c r="J449"/>
  <c r="E449"/>
  <c r="O446"/>
  <c r="I446"/>
  <c r="D446"/>
  <c r="M445"/>
  <c r="L442"/>
  <c r="O441"/>
  <c r="J441"/>
  <c r="E441"/>
  <c r="O438"/>
  <c r="I438"/>
  <c r="D438"/>
  <c r="M437"/>
  <c r="N435"/>
  <c r="F435"/>
  <c r="P432"/>
  <c r="G432"/>
  <c r="G424"/>
  <c r="G416"/>
  <c r="G408"/>
  <c r="G400"/>
  <c r="G392"/>
  <c r="G384"/>
  <c r="G376"/>
  <c r="G368"/>
  <c r="I361"/>
  <c r="H358"/>
  <c r="D653"/>
  <c r="H653"/>
  <c r="L653"/>
  <c r="P653"/>
  <c r="F650"/>
  <c r="J650"/>
  <c r="N650"/>
  <c r="D645"/>
  <c r="H645"/>
  <c r="L645"/>
  <c r="P645"/>
  <c r="F642"/>
  <c r="J642"/>
  <c r="N642"/>
  <c r="D637"/>
  <c r="H637"/>
  <c r="L637"/>
  <c r="P637"/>
  <c r="F634"/>
  <c r="J634"/>
  <c r="N634"/>
  <c r="D629"/>
  <c r="H629"/>
  <c r="L629"/>
  <c r="P629"/>
  <c r="F626"/>
  <c r="J626"/>
  <c r="N626"/>
  <c r="D621"/>
  <c r="H621"/>
  <c r="L621"/>
  <c r="P621"/>
  <c r="F618"/>
  <c r="J618"/>
  <c r="N618"/>
  <c r="D613"/>
  <c r="H613"/>
  <c r="L613"/>
  <c r="P613"/>
  <c r="F610"/>
  <c r="J610"/>
  <c r="N610"/>
  <c r="D605"/>
  <c r="H605"/>
  <c r="L605"/>
  <c r="P605"/>
  <c r="F602"/>
  <c r="J602"/>
  <c r="N602"/>
  <c r="D597"/>
  <c r="H597"/>
  <c r="L597"/>
  <c r="P597"/>
  <c r="F594"/>
  <c r="J594"/>
  <c r="N594"/>
  <c r="D589"/>
  <c r="H589"/>
  <c r="L589"/>
  <c r="P589"/>
  <c r="F586"/>
  <c r="J586"/>
  <c r="N586"/>
  <c r="D581"/>
  <c r="H581"/>
  <c r="L581"/>
  <c r="P581"/>
  <c r="F578"/>
  <c r="J578"/>
  <c r="N578"/>
  <c r="D573"/>
  <c r="H573"/>
  <c r="L573"/>
  <c r="P573"/>
  <c r="F570"/>
  <c r="J570"/>
  <c r="N570"/>
  <c r="D565"/>
  <c r="H565"/>
  <c r="L565"/>
  <c r="P565"/>
  <c r="F562"/>
  <c r="J562"/>
  <c r="N562"/>
  <c r="D557"/>
  <c r="H557"/>
  <c r="L557"/>
  <c r="P557"/>
  <c r="F554"/>
  <c r="J554"/>
  <c r="N554"/>
  <c r="D549"/>
  <c r="H549"/>
  <c r="L549"/>
  <c r="P549"/>
  <c r="F546"/>
  <c r="J546"/>
  <c r="N546"/>
  <c r="D541"/>
  <c r="H541"/>
  <c r="L541"/>
  <c r="P541"/>
  <c r="F538"/>
  <c r="J538"/>
  <c r="N538"/>
  <c r="D533"/>
  <c r="H533"/>
  <c r="L533"/>
  <c r="P533"/>
  <c r="F530"/>
  <c r="J530"/>
  <c r="N530"/>
  <c r="D525"/>
  <c r="H525"/>
  <c r="L525"/>
  <c r="P525"/>
  <c r="F522"/>
  <c r="J522"/>
  <c r="N522"/>
  <c r="D517"/>
  <c r="H517"/>
  <c r="L517"/>
  <c r="P517"/>
  <c r="F514"/>
  <c r="J514"/>
  <c r="N514"/>
  <c r="D509"/>
  <c r="H509"/>
  <c r="L509"/>
  <c r="P509"/>
  <c r="F506"/>
  <c r="J506"/>
  <c r="N506"/>
  <c r="D501"/>
  <c r="H501"/>
  <c r="L501"/>
  <c r="P501"/>
  <c r="F498"/>
  <c r="J498"/>
  <c r="N498"/>
  <c r="D493"/>
  <c r="H493"/>
  <c r="L493"/>
  <c r="P493"/>
  <c r="F490"/>
  <c r="J490"/>
  <c r="N490"/>
  <c r="D485"/>
  <c r="H485"/>
  <c r="L485"/>
  <c r="P485"/>
  <c r="F482"/>
  <c r="J482"/>
  <c r="N482"/>
  <c r="D477"/>
  <c r="H477"/>
  <c r="L477"/>
  <c r="P477"/>
  <c r="F474"/>
  <c r="J474"/>
  <c r="N474"/>
  <c r="D469"/>
  <c r="H469"/>
  <c r="L469"/>
  <c r="P469"/>
  <c r="F466"/>
  <c r="J466"/>
  <c r="N466"/>
  <c r="D461"/>
  <c r="H461"/>
  <c r="L461"/>
  <c r="P461"/>
  <c r="F458"/>
  <c r="J458"/>
  <c r="N458"/>
  <c r="D453"/>
  <c r="H453"/>
  <c r="L453"/>
  <c r="P453"/>
  <c r="F450"/>
  <c r="J450"/>
  <c r="N450"/>
  <c r="D445"/>
  <c r="H445"/>
  <c r="L445"/>
  <c r="P445"/>
  <c r="F442"/>
  <c r="J442"/>
  <c r="N442"/>
  <c r="D437"/>
  <c r="H437"/>
  <c r="L437"/>
  <c r="P437"/>
  <c r="E433"/>
  <c r="I433"/>
  <c r="M433"/>
  <c r="D433"/>
  <c r="H433"/>
  <c r="L433"/>
  <c r="P433"/>
  <c r="F430"/>
  <c r="J430"/>
  <c r="N430"/>
  <c r="G430"/>
  <c r="L430"/>
  <c r="E430"/>
  <c r="K430"/>
  <c r="P430"/>
  <c r="D427"/>
  <c r="H427"/>
  <c r="L427"/>
  <c r="P427"/>
  <c r="F427"/>
  <c r="K427"/>
  <c r="E427"/>
  <c r="J427"/>
  <c r="O427"/>
  <c r="F422"/>
  <c r="J422"/>
  <c r="N422"/>
  <c r="G422"/>
  <c r="L422"/>
  <c r="E422"/>
  <c r="K422"/>
  <c r="P422"/>
  <c r="D419"/>
  <c r="H419"/>
  <c r="L419"/>
  <c r="P419"/>
  <c r="F419"/>
  <c r="K419"/>
  <c r="E419"/>
  <c r="J419"/>
  <c r="O419"/>
  <c r="F414"/>
  <c r="J414"/>
  <c r="N414"/>
  <c r="G414"/>
  <c r="L414"/>
  <c r="E414"/>
  <c r="K414"/>
  <c r="P414"/>
  <c r="D411"/>
  <c r="H411"/>
  <c r="L411"/>
  <c r="P411"/>
  <c r="F411"/>
  <c r="K411"/>
  <c r="E411"/>
  <c r="J411"/>
  <c r="O411"/>
  <c r="F406"/>
  <c r="J406"/>
  <c r="N406"/>
  <c r="G406"/>
  <c r="L406"/>
  <c r="E406"/>
  <c r="K406"/>
  <c r="P406"/>
  <c r="D403"/>
  <c r="H403"/>
  <c r="L403"/>
  <c r="P403"/>
  <c r="F403"/>
  <c r="K403"/>
  <c r="E403"/>
  <c r="J403"/>
  <c r="O403"/>
  <c r="F398"/>
  <c r="J398"/>
  <c r="N398"/>
  <c r="G398"/>
  <c r="L398"/>
  <c r="E398"/>
  <c r="K398"/>
  <c r="P398"/>
  <c r="D395"/>
  <c r="H395"/>
  <c r="L395"/>
  <c r="P395"/>
  <c r="F395"/>
  <c r="K395"/>
  <c r="E395"/>
  <c r="J395"/>
  <c r="O395"/>
  <c r="F390"/>
  <c r="J390"/>
  <c r="N390"/>
  <c r="G390"/>
  <c r="L390"/>
  <c r="E390"/>
  <c r="K390"/>
  <c r="P390"/>
  <c r="D387"/>
  <c r="H387"/>
  <c r="L387"/>
  <c r="P387"/>
  <c r="F387"/>
  <c r="K387"/>
  <c r="E387"/>
  <c r="J387"/>
  <c r="O387"/>
  <c r="F382"/>
  <c r="J382"/>
  <c r="N382"/>
  <c r="G382"/>
  <c r="L382"/>
  <c r="E382"/>
  <c r="K382"/>
  <c r="P382"/>
  <c r="D379"/>
  <c r="H379"/>
  <c r="L379"/>
  <c r="P379"/>
  <c r="F379"/>
  <c r="K379"/>
  <c r="E379"/>
  <c r="J379"/>
  <c r="O379"/>
  <c r="F374"/>
  <c r="J374"/>
  <c r="N374"/>
  <c r="G374"/>
  <c r="L374"/>
  <c r="E374"/>
  <c r="K374"/>
  <c r="P374"/>
  <c r="D371"/>
  <c r="H371"/>
  <c r="L371"/>
  <c r="P371"/>
  <c r="F371"/>
  <c r="K371"/>
  <c r="E371"/>
  <c r="J371"/>
  <c r="O371"/>
  <c r="F366"/>
  <c r="J366"/>
  <c r="N366"/>
  <c r="G366"/>
  <c r="L366"/>
  <c r="E366"/>
  <c r="K366"/>
  <c r="P366"/>
  <c r="H384"/>
  <c r="O377"/>
  <c r="E377"/>
  <c r="H376"/>
  <c r="O369"/>
  <c r="E369"/>
  <c r="H368"/>
  <c r="N361"/>
  <c r="M358"/>
  <c r="D353"/>
  <c r="H353"/>
  <c r="L353"/>
  <c r="P353"/>
  <c r="F350"/>
  <c r="J350"/>
  <c r="N350"/>
  <c r="D345"/>
  <c r="H345"/>
  <c r="L345"/>
  <c r="P345"/>
  <c r="F342"/>
  <c r="J342"/>
  <c r="N342"/>
  <c r="D337"/>
  <c r="H337"/>
  <c r="L337"/>
  <c r="P337"/>
  <c r="F334"/>
  <c r="J334"/>
  <c r="N334"/>
  <c r="D329"/>
  <c r="H329"/>
  <c r="L329"/>
  <c r="P329"/>
  <c r="F326"/>
  <c r="J326"/>
  <c r="N326"/>
  <c r="D287"/>
  <c r="H287"/>
  <c r="L287"/>
  <c r="P287"/>
  <c r="G287"/>
  <c r="M287"/>
  <c r="F287"/>
  <c r="K287"/>
  <c r="E287"/>
  <c r="J287"/>
  <c r="O287"/>
  <c r="F276"/>
  <c r="J276"/>
  <c r="N276"/>
  <c r="G276"/>
  <c r="L276"/>
  <c r="E276"/>
  <c r="K276"/>
  <c r="P276"/>
  <c r="D276"/>
  <c r="I276"/>
  <c r="O276"/>
  <c r="D271"/>
  <c r="H271"/>
  <c r="L271"/>
  <c r="P271"/>
  <c r="G271"/>
  <c r="M271"/>
  <c r="F271"/>
  <c r="K271"/>
  <c r="E271"/>
  <c r="J271"/>
  <c r="O271"/>
  <c r="D363"/>
  <c r="H363"/>
  <c r="L363"/>
  <c r="P363"/>
  <c r="F360"/>
  <c r="J360"/>
  <c r="N360"/>
  <c r="D355"/>
  <c r="H355"/>
  <c r="L355"/>
  <c r="P355"/>
  <c r="F352"/>
  <c r="J352"/>
  <c r="N352"/>
  <c r="D347"/>
  <c r="H347"/>
  <c r="L347"/>
  <c r="P347"/>
  <c r="F344"/>
  <c r="J344"/>
  <c r="N344"/>
  <c r="D339"/>
  <c r="H339"/>
  <c r="L339"/>
  <c r="P339"/>
  <c r="F336"/>
  <c r="J336"/>
  <c r="N336"/>
  <c r="D331"/>
  <c r="H331"/>
  <c r="L331"/>
  <c r="P331"/>
  <c r="F328"/>
  <c r="J328"/>
  <c r="N328"/>
  <c r="F322"/>
  <c r="J322"/>
  <c r="N322"/>
  <c r="E322"/>
  <c r="I322"/>
  <c r="M322"/>
  <c r="F318"/>
  <c r="J318"/>
  <c r="N318"/>
  <c r="E318"/>
  <c r="I318"/>
  <c r="M318"/>
  <c r="F314"/>
  <c r="J314"/>
  <c r="N314"/>
  <c r="E314"/>
  <c r="I314"/>
  <c r="M314"/>
  <c r="F310"/>
  <c r="J310"/>
  <c r="N310"/>
  <c r="E310"/>
  <c r="I310"/>
  <c r="M310"/>
  <c r="F306"/>
  <c r="J306"/>
  <c r="N306"/>
  <c r="E306"/>
  <c r="I306"/>
  <c r="M306"/>
  <c r="F302"/>
  <c r="J302"/>
  <c r="N302"/>
  <c r="E302"/>
  <c r="I302"/>
  <c r="M302"/>
  <c r="F298"/>
  <c r="J298"/>
  <c r="N298"/>
  <c r="E298"/>
  <c r="I298"/>
  <c r="M298"/>
  <c r="F258"/>
  <c r="J258"/>
  <c r="N258"/>
  <c r="E258"/>
  <c r="I258"/>
  <c r="M258"/>
  <c r="H258"/>
  <c r="P258"/>
  <c r="G258"/>
  <c r="O258"/>
  <c r="D258"/>
  <c r="L258"/>
  <c r="F246"/>
  <c r="J246"/>
  <c r="N246"/>
  <c r="E246"/>
  <c r="I246"/>
  <c r="M246"/>
  <c r="H246"/>
  <c r="P246"/>
  <c r="G246"/>
  <c r="O246"/>
  <c r="D246"/>
  <c r="L246"/>
  <c r="F238"/>
  <c r="J238"/>
  <c r="N238"/>
  <c r="E238"/>
  <c r="I238"/>
  <c r="M238"/>
  <c r="H238"/>
  <c r="P238"/>
  <c r="G238"/>
  <c r="O238"/>
  <c r="D238"/>
  <c r="L238"/>
  <c r="F230"/>
  <c r="J230"/>
  <c r="N230"/>
  <c r="E230"/>
  <c r="I230"/>
  <c r="M230"/>
  <c r="H230"/>
  <c r="P230"/>
  <c r="G230"/>
  <c r="O230"/>
  <c r="D230"/>
  <c r="L230"/>
  <c r="F222"/>
  <c r="J222"/>
  <c r="N222"/>
  <c r="E222"/>
  <c r="I222"/>
  <c r="M222"/>
  <c r="H222"/>
  <c r="P222"/>
  <c r="G222"/>
  <c r="O222"/>
  <c r="D222"/>
  <c r="L222"/>
  <c r="O353"/>
  <c r="J353"/>
  <c r="E353"/>
  <c r="O350"/>
  <c r="I350"/>
  <c r="D350"/>
  <c r="O345"/>
  <c r="J345"/>
  <c r="E345"/>
  <c r="O342"/>
  <c r="I342"/>
  <c r="D342"/>
  <c r="O337"/>
  <c r="J337"/>
  <c r="E337"/>
  <c r="O334"/>
  <c r="I334"/>
  <c r="D334"/>
  <c r="O329"/>
  <c r="J329"/>
  <c r="E329"/>
  <c r="O326"/>
  <c r="I326"/>
  <c r="D326"/>
  <c r="I287"/>
  <c r="H276"/>
  <c r="I271"/>
  <c r="D429"/>
  <c r="H429"/>
  <c r="L429"/>
  <c r="P429"/>
  <c r="F426"/>
  <c r="J426"/>
  <c r="N426"/>
  <c r="D421"/>
  <c r="H421"/>
  <c r="L421"/>
  <c r="P421"/>
  <c r="F418"/>
  <c r="J418"/>
  <c r="N418"/>
  <c r="D413"/>
  <c r="H413"/>
  <c r="L413"/>
  <c r="P413"/>
  <c r="F410"/>
  <c r="J410"/>
  <c r="N410"/>
  <c r="D405"/>
  <c r="H405"/>
  <c r="L405"/>
  <c r="P405"/>
  <c r="F402"/>
  <c r="J402"/>
  <c r="N402"/>
  <c r="D397"/>
  <c r="H397"/>
  <c r="L397"/>
  <c r="P397"/>
  <c r="F394"/>
  <c r="J394"/>
  <c r="N394"/>
  <c r="D389"/>
  <c r="H389"/>
  <c r="L389"/>
  <c r="P389"/>
  <c r="F386"/>
  <c r="J386"/>
  <c r="N386"/>
  <c r="D381"/>
  <c r="H381"/>
  <c r="L381"/>
  <c r="P381"/>
  <c r="F378"/>
  <c r="J378"/>
  <c r="N378"/>
  <c r="D373"/>
  <c r="H373"/>
  <c r="L373"/>
  <c r="P373"/>
  <c r="F370"/>
  <c r="J370"/>
  <c r="N370"/>
  <c r="D365"/>
  <c r="H365"/>
  <c r="L365"/>
  <c r="P365"/>
  <c r="F362"/>
  <c r="J362"/>
  <c r="N362"/>
  <c r="D357"/>
  <c r="H357"/>
  <c r="L357"/>
  <c r="P357"/>
  <c r="F354"/>
  <c r="J354"/>
  <c r="N354"/>
  <c r="D349"/>
  <c r="H349"/>
  <c r="L349"/>
  <c r="P349"/>
  <c r="F346"/>
  <c r="J346"/>
  <c r="N346"/>
  <c r="D341"/>
  <c r="H341"/>
  <c r="L341"/>
  <c r="P341"/>
  <c r="F338"/>
  <c r="J338"/>
  <c r="N338"/>
  <c r="D333"/>
  <c r="H333"/>
  <c r="L333"/>
  <c r="P333"/>
  <c r="F330"/>
  <c r="J330"/>
  <c r="N330"/>
  <c r="D325"/>
  <c r="H325"/>
  <c r="L325"/>
  <c r="P325"/>
  <c r="F284"/>
  <c r="J284"/>
  <c r="N284"/>
  <c r="G284"/>
  <c r="L284"/>
  <c r="E284"/>
  <c r="K284"/>
  <c r="P284"/>
  <c r="D284"/>
  <c r="I284"/>
  <c r="O284"/>
  <c r="D279"/>
  <c r="H279"/>
  <c r="L279"/>
  <c r="P279"/>
  <c r="G279"/>
  <c r="M279"/>
  <c r="F279"/>
  <c r="K279"/>
  <c r="E279"/>
  <c r="J279"/>
  <c r="O279"/>
  <c r="F268"/>
  <c r="J268"/>
  <c r="N268"/>
  <c r="G268"/>
  <c r="L268"/>
  <c r="E268"/>
  <c r="K268"/>
  <c r="P268"/>
  <c r="D268"/>
  <c r="I268"/>
  <c r="O268"/>
  <c r="N436"/>
  <c r="J436"/>
  <c r="N434"/>
  <c r="J434"/>
  <c r="M431"/>
  <c r="L428"/>
  <c r="M423"/>
  <c r="L420"/>
  <c r="M415"/>
  <c r="L412"/>
  <c r="M407"/>
  <c r="L404"/>
  <c r="M399"/>
  <c r="L396"/>
  <c r="M391"/>
  <c r="L388"/>
  <c r="M383"/>
  <c r="L380"/>
  <c r="M375"/>
  <c r="L372"/>
  <c r="M367"/>
  <c r="L364"/>
  <c r="O363"/>
  <c r="J363"/>
  <c r="E363"/>
  <c r="O360"/>
  <c r="I360"/>
  <c r="D360"/>
  <c r="M359"/>
  <c r="L356"/>
  <c r="O355"/>
  <c r="J355"/>
  <c r="E355"/>
  <c r="K353"/>
  <c r="F353"/>
  <c r="O352"/>
  <c r="I352"/>
  <c r="D352"/>
  <c r="M351"/>
  <c r="P350"/>
  <c r="K350"/>
  <c r="E350"/>
  <c r="L348"/>
  <c r="O347"/>
  <c r="J347"/>
  <c r="E347"/>
  <c r="K345"/>
  <c r="F345"/>
  <c r="O344"/>
  <c r="I344"/>
  <c r="D344"/>
  <c r="M343"/>
  <c r="P342"/>
  <c r="K342"/>
  <c r="E342"/>
  <c r="L340"/>
  <c r="O339"/>
  <c r="J339"/>
  <c r="E339"/>
  <c r="K337"/>
  <c r="F337"/>
  <c r="O336"/>
  <c r="I336"/>
  <c r="D336"/>
  <c r="M335"/>
  <c r="P334"/>
  <c r="K334"/>
  <c r="E334"/>
  <c r="L332"/>
  <c r="O331"/>
  <c r="J331"/>
  <c r="E331"/>
  <c r="K329"/>
  <c r="F329"/>
  <c r="O328"/>
  <c r="I328"/>
  <c r="D328"/>
  <c r="M327"/>
  <c r="P326"/>
  <c r="K326"/>
  <c r="E326"/>
  <c r="L324"/>
  <c r="L322"/>
  <c r="D322"/>
  <c r="P320"/>
  <c r="L318"/>
  <c r="D318"/>
  <c r="P316"/>
  <c r="L314"/>
  <c r="D314"/>
  <c r="P312"/>
  <c r="L310"/>
  <c r="D310"/>
  <c r="P308"/>
  <c r="L306"/>
  <c r="D306"/>
  <c r="P304"/>
  <c r="L302"/>
  <c r="D302"/>
  <c r="P300"/>
  <c r="L298"/>
  <c r="D298"/>
  <c r="P296"/>
  <c r="N287"/>
  <c r="M276"/>
  <c r="N271"/>
  <c r="K258"/>
  <c r="K246"/>
  <c r="K238"/>
  <c r="K230"/>
  <c r="K222"/>
  <c r="D431"/>
  <c r="H431"/>
  <c r="L431"/>
  <c r="P431"/>
  <c r="F428"/>
  <c r="J428"/>
  <c r="N428"/>
  <c r="D423"/>
  <c r="H423"/>
  <c r="L423"/>
  <c r="P423"/>
  <c r="F420"/>
  <c r="J420"/>
  <c r="N420"/>
  <c r="D415"/>
  <c r="H415"/>
  <c r="L415"/>
  <c r="P415"/>
  <c r="F412"/>
  <c r="J412"/>
  <c r="N412"/>
  <c r="D407"/>
  <c r="H407"/>
  <c r="L407"/>
  <c r="P407"/>
  <c r="F404"/>
  <c r="J404"/>
  <c r="N404"/>
  <c r="D399"/>
  <c r="H399"/>
  <c r="L399"/>
  <c r="P399"/>
  <c r="F396"/>
  <c r="J396"/>
  <c r="N396"/>
  <c r="D391"/>
  <c r="H391"/>
  <c r="L391"/>
  <c r="P391"/>
  <c r="F388"/>
  <c r="J388"/>
  <c r="N388"/>
  <c r="D383"/>
  <c r="H383"/>
  <c r="L383"/>
  <c r="P383"/>
  <c r="F380"/>
  <c r="J380"/>
  <c r="N380"/>
  <c r="D375"/>
  <c r="H375"/>
  <c r="L375"/>
  <c r="P375"/>
  <c r="F372"/>
  <c r="J372"/>
  <c r="N372"/>
  <c r="D367"/>
  <c r="H367"/>
  <c r="L367"/>
  <c r="P367"/>
  <c r="F364"/>
  <c r="J364"/>
  <c r="N364"/>
  <c r="D359"/>
  <c r="H359"/>
  <c r="L359"/>
  <c r="P359"/>
  <c r="F356"/>
  <c r="J356"/>
  <c r="N356"/>
  <c r="D351"/>
  <c r="H351"/>
  <c r="L351"/>
  <c r="P351"/>
  <c r="F348"/>
  <c r="J348"/>
  <c r="N348"/>
  <c r="D343"/>
  <c r="H343"/>
  <c r="L343"/>
  <c r="P343"/>
  <c r="F340"/>
  <c r="J340"/>
  <c r="N340"/>
  <c r="D335"/>
  <c r="H335"/>
  <c r="L335"/>
  <c r="P335"/>
  <c r="F332"/>
  <c r="J332"/>
  <c r="N332"/>
  <c r="D327"/>
  <c r="H327"/>
  <c r="L327"/>
  <c r="P327"/>
  <c r="F324"/>
  <c r="J324"/>
  <c r="N324"/>
  <c r="F320"/>
  <c r="J320"/>
  <c r="N320"/>
  <c r="E320"/>
  <c r="I320"/>
  <c r="M320"/>
  <c r="F316"/>
  <c r="J316"/>
  <c r="N316"/>
  <c r="E316"/>
  <c r="I316"/>
  <c r="M316"/>
  <c r="F312"/>
  <c r="J312"/>
  <c r="N312"/>
  <c r="E312"/>
  <c r="I312"/>
  <c r="M312"/>
  <c r="F308"/>
  <c r="J308"/>
  <c r="N308"/>
  <c r="E308"/>
  <c r="I308"/>
  <c r="M308"/>
  <c r="F304"/>
  <c r="J304"/>
  <c r="N304"/>
  <c r="E304"/>
  <c r="I304"/>
  <c r="M304"/>
  <c r="F300"/>
  <c r="J300"/>
  <c r="N300"/>
  <c r="E300"/>
  <c r="I300"/>
  <c r="M300"/>
  <c r="F296"/>
  <c r="J296"/>
  <c r="N296"/>
  <c r="E296"/>
  <c r="I296"/>
  <c r="M296"/>
  <c r="F262"/>
  <c r="J262"/>
  <c r="N262"/>
  <c r="E262"/>
  <c r="I262"/>
  <c r="M262"/>
  <c r="H262"/>
  <c r="P262"/>
  <c r="G262"/>
  <c r="O262"/>
  <c r="D262"/>
  <c r="L262"/>
  <c r="F254"/>
  <c r="J254"/>
  <c r="N254"/>
  <c r="E254"/>
  <c r="I254"/>
  <c r="M254"/>
  <c r="H254"/>
  <c r="P254"/>
  <c r="G254"/>
  <c r="O254"/>
  <c r="D254"/>
  <c r="L254"/>
  <c r="F250"/>
  <c r="J250"/>
  <c r="N250"/>
  <c r="E250"/>
  <c r="I250"/>
  <c r="M250"/>
  <c r="H250"/>
  <c r="P250"/>
  <c r="G250"/>
  <c r="O250"/>
  <c r="D250"/>
  <c r="L250"/>
  <c r="F242"/>
  <c r="J242"/>
  <c r="N242"/>
  <c r="E242"/>
  <c r="I242"/>
  <c r="M242"/>
  <c r="H242"/>
  <c r="P242"/>
  <c r="G242"/>
  <c r="O242"/>
  <c r="D242"/>
  <c r="L242"/>
  <c r="F234"/>
  <c r="J234"/>
  <c r="N234"/>
  <c r="E234"/>
  <c r="I234"/>
  <c r="M234"/>
  <c r="H234"/>
  <c r="P234"/>
  <c r="G234"/>
  <c r="O234"/>
  <c r="D234"/>
  <c r="L234"/>
  <c r="F226"/>
  <c r="J226"/>
  <c r="N226"/>
  <c r="E226"/>
  <c r="I226"/>
  <c r="M226"/>
  <c r="H226"/>
  <c r="P226"/>
  <c r="G226"/>
  <c r="O226"/>
  <c r="D226"/>
  <c r="L226"/>
  <c r="K363"/>
  <c r="F363"/>
  <c r="P360"/>
  <c r="K360"/>
  <c r="E360"/>
  <c r="K355"/>
  <c r="F355"/>
  <c r="M353"/>
  <c r="G353"/>
  <c r="P352"/>
  <c r="K352"/>
  <c r="E352"/>
  <c r="L350"/>
  <c r="G350"/>
  <c r="K347"/>
  <c r="F347"/>
  <c r="M345"/>
  <c r="G345"/>
  <c r="P344"/>
  <c r="K344"/>
  <c r="E344"/>
  <c r="L342"/>
  <c r="G342"/>
  <c r="K339"/>
  <c r="F339"/>
  <c r="M337"/>
  <c r="G337"/>
  <c r="P336"/>
  <c r="K336"/>
  <c r="E336"/>
  <c r="L334"/>
  <c r="G334"/>
  <c r="K331"/>
  <c r="F331"/>
  <c r="M329"/>
  <c r="G329"/>
  <c r="P328"/>
  <c r="K328"/>
  <c r="E328"/>
  <c r="L326"/>
  <c r="G326"/>
  <c r="O322"/>
  <c r="G322"/>
  <c r="O318"/>
  <c r="G318"/>
  <c r="O314"/>
  <c r="G314"/>
  <c r="O310"/>
  <c r="G310"/>
  <c r="O306"/>
  <c r="G306"/>
  <c r="O302"/>
  <c r="G302"/>
  <c r="O298"/>
  <c r="G298"/>
  <c r="D289"/>
  <c r="H289"/>
  <c r="L289"/>
  <c r="P289"/>
  <c r="F286"/>
  <c r="J286"/>
  <c r="N286"/>
  <c r="D281"/>
  <c r="H281"/>
  <c r="L281"/>
  <c r="P281"/>
  <c r="F278"/>
  <c r="J278"/>
  <c r="N278"/>
  <c r="D273"/>
  <c r="H273"/>
  <c r="L273"/>
  <c r="P273"/>
  <c r="F270"/>
  <c r="J270"/>
  <c r="N270"/>
  <c r="D265"/>
  <c r="H265"/>
  <c r="L265"/>
  <c r="P265"/>
  <c r="D179"/>
  <c r="H179"/>
  <c r="L179"/>
  <c r="P179"/>
  <c r="G179"/>
  <c r="M179"/>
  <c r="F179"/>
  <c r="K179"/>
  <c r="E179"/>
  <c r="J179"/>
  <c r="O179"/>
  <c r="F176"/>
  <c r="J176"/>
  <c r="N176"/>
  <c r="E176"/>
  <c r="K176"/>
  <c r="P176"/>
  <c r="H176"/>
  <c r="O176"/>
  <c r="G176"/>
  <c r="M176"/>
  <c r="D176"/>
  <c r="L176"/>
  <c r="M294"/>
  <c r="I294"/>
  <c r="E294"/>
  <c r="M292"/>
  <c r="I292"/>
  <c r="M290"/>
  <c r="I290"/>
  <c r="L288"/>
  <c r="K285"/>
  <c r="M283"/>
  <c r="P282"/>
  <c r="K282"/>
  <c r="L280"/>
  <c r="K277"/>
  <c r="M275"/>
  <c r="P274"/>
  <c r="K274"/>
  <c r="L272"/>
  <c r="K269"/>
  <c r="M267"/>
  <c r="P266"/>
  <c r="K266"/>
  <c r="L264"/>
  <c r="P260"/>
  <c r="P256"/>
  <c r="P252"/>
  <c r="F288"/>
  <c r="J288"/>
  <c r="N288"/>
  <c r="D283"/>
  <c r="H283"/>
  <c r="L283"/>
  <c r="P283"/>
  <c r="F280"/>
  <c r="J280"/>
  <c r="N280"/>
  <c r="D275"/>
  <c r="H275"/>
  <c r="L275"/>
  <c r="P275"/>
  <c r="F272"/>
  <c r="J272"/>
  <c r="N272"/>
  <c r="D267"/>
  <c r="H267"/>
  <c r="L267"/>
  <c r="P267"/>
  <c r="F264"/>
  <c r="J264"/>
  <c r="N264"/>
  <c r="F260"/>
  <c r="J260"/>
  <c r="N260"/>
  <c r="E260"/>
  <c r="I260"/>
  <c r="M260"/>
  <c r="F256"/>
  <c r="J256"/>
  <c r="N256"/>
  <c r="E256"/>
  <c r="I256"/>
  <c r="M256"/>
  <c r="F252"/>
  <c r="J252"/>
  <c r="N252"/>
  <c r="E252"/>
  <c r="I252"/>
  <c r="M252"/>
  <c r="F248"/>
  <c r="J248"/>
  <c r="N248"/>
  <c r="E248"/>
  <c r="I248"/>
  <c r="M248"/>
  <c r="F244"/>
  <c r="J244"/>
  <c r="N244"/>
  <c r="E244"/>
  <c r="I244"/>
  <c r="M244"/>
  <c r="F240"/>
  <c r="J240"/>
  <c r="N240"/>
  <c r="E240"/>
  <c r="I240"/>
  <c r="M240"/>
  <c r="F236"/>
  <c r="J236"/>
  <c r="N236"/>
  <c r="E236"/>
  <c r="I236"/>
  <c r="M236"/>
  <c r="F232"/>
  <c r="J232"/>
  <c r="N232"/>
  <c r="E232"/>
  <c r="I232"/>
  <c r="M232"/>
  <c r="F228"/>
  <c r="J228"/>
  <c r="N228"/>
  <c r="E228"/>
  <c r="I228"/>
  <c r="M228"/>
  <c r="F224"/>
  <c r="J224"/>
  <c r="N224"/>
  <c r="E224"/>
  <c r="I224"/>
  <c r="M224"/>
  <c r="P323"/>
  <c r="L323"/>
  <c r="H323"/>
  <c r="P321"/>
  <c r="L321"/>
  <c r="H321"/>
  <c r="P319"/>
  <c r="L319"/>
  <c r="H319"/>
  <c r="P317"/>
  <c r="L317"/>
  <c r="H317"/>
  <c r="P315"/>
  <c r="L315"/>
  <c r="H315"/>
  <c r="P313"/>
  <c r="L313"/>
  <c r="H313"/>
  <c r="P311"/>
  <c r="L311"/>
  <c r="H311"/>
  <c r="P309"/>
  <c r="L309"/>
  <c r="H309"/>
  <c r="P307"/>
  <c r="L307"/>
  <c r="H307"/>
  <c r="P305"/>
  <c r="L305"/>
  <c r="H305"/>
  <c r="P303"/>
  <c r="L303"/>
  <c r="H303"/>
  <c r="P301"/>
  <c r="L301"/>
  <c r="H301"/>
  <c r="N294"/>
  <c r="J294"/>
  <c r="I179"/>
  <c r="I176"/>
  <c r="D285"/>
  <c r="H285"/>
  <c r="L285"/>
  <c r="P285"/>
  <c r="F282"/>
  <c r="J282"/>
  <c r="N282"/>
  <c r="D277"/>
  <c r="H277"/>
  <c r="L277"/>
  <c r="P277"/>
  <c r="F274"/>
  <c r="J274"/>
  <c r="N274"/>
  <c r="D269"/>
  <c r="H269"/>
  <c r="L269"/>
  <c r="P269"/>
  <c r="F266"/>
  <c r="J266"/>
  <c r="N266"/>
  <c r="D177"/>
  <c r="H177"/>
  <c r="L177"/>
  <c r="P177"/>
  <c r="G177"/>
  <c r="I177"/>
  <c r="N177"/>
  <c r="F177"/>
  <c r="M177"/>
  <c r="E177"/>
  <c r="K177"/>
  <c r="O288"/>
  <c r="I288"/>
  <c r="D288"/>
  <c r="O283"/>
  <c r="J283"/>
  <c r="E283"/>
  <c r="O280"/>
  <c r="I280"/>
  <c r="D280"/>
  <c r="O275"/>
  <c r="J275"/>
  <c r="E275"/>
  <c r="O272"/>
  <c r="I272"/>
  <c r="D272"/>
  <c r="O267"/>
  <c r="J267"/>
  <c r="E267"/>
  <c r="K265"/>
  <c r="F265"/>
  <c r="O264"/>
  <c r="I264"/>
  <c r="D264"/>
  <c r="L260"/>
  <c r="D260"/>
  <c r="L256"/>
  <c r="D256"/>
  <c r="F166"/>
  <c r="J166"/>
  <c r="N166"/>
  <c r="G166"/>
  <c r="L166"/>
  <c r="D157"/>
  <c r="H157"/>
  <c r="L157"/>
  <c r="P157"/>
  <c r="E157"/>
  <c r="J157"/>
  <c r="O157"/>
  <c r="D147"/>
  <c r="H147"/>
  <c r="L147"/>
  <c r="P147"/>
  <c r="F147"/>
  <c r="K147"/>
  <c r="F146"/>
  <c r="J146"/>
  <c r="N146"/>
  <c r="D146"/>
  <c r="I146"/>
  <c r="O146"/>
  <c r="D145"/>
  <c r="H145"/>
  <c r="L145"/>
  <c r="P145"/>
  <c r="G145"/>
  <c r="M145"/>
  <c r="F144"/>
  <c r="J144"/>
  <c r="N144"/>
  <c r="E144"/>
  <c r="K144"/>
  <c r="P144"/>
  <c r="F134"/>
  <c r="J134"/>
  <c r="N134"/>
  <c r="G134"/>
  <c r="L134"/>
  <c r="D125"/>
  <c r="H125"/>
  <c r="L125"/>
  <c r="P125"/>
  <c r="E125"/>
  <c r="J125"/>
  <c r="O125"/>
  <c r="D115"/>
  <c r="H115"/>
  <c r="L115"/>
  <c r="P115"/>
  <c r="F115"/>
  <c r="K115"/>
  <c r="F114"/>
  <c r="J114"/>
  <c r="N114"/>
  <c r="D114"/>
  <c r="I114"/>
  <c r="O114"/>
  <c r="D113"/>
  <c r="H113"/>
  <c r="L113"/>
  <c r="P113"/>
  <c r="G113"/>
  <c r="M113"/>
  <c r="F112"/>
  <c r="J112"/>
  <c r="N112"/>
  <c r="E112"/>
  <c r="K112"/>
  <c r="P112"/>
  <c r="D109"/>
  <c r="H109"/>
  <c r="L109"/>
  <c r="P109"/>
  <c r="F109"/>
  <c r="K109"/>
  <c r="E109"/>
  <c r="J109"/>
  <c r="O109"/>
  <c r="N163"/>
  <c r="G163"/>
  <c r="M162"/>
  <c r="G162"/>
  <c r="K158"/>
  <c r="D158"/>
  <c r="M149"/>
  <c r="F149"/>
  <c r="M139"/>
  <c r="E139"/>
  <c r="L138"/>
  <c r="E138"/>
  <c r="K137"/>
  <c r="E137"/>
  <c r="L136"/>
  <c r="D136"/>
  <c r="K126"/>
  <c r="D126"/>
  <c r="M117"/>
  <c r="F117"/>
  <c r="O107"/>
  <c r="E107"/>
  <c r="H104"/>
  <c r="I91"/>
  <c r="H88"/>
  <c r="D181"/>
  <c r="H181"/>
  <c r="L181"/>
  <c r="P181"/>
  <c r="F178"/>
  <c r="J178"/>
  <c r="N178"/>
  <c r="F174"/>
  <c r="J174"/>
  <c r="N174"/>
  <c r="G174"/>
  <c r="L174"/>
  <c r="D165"/>
  <c r="H165"/>
  <c r="L165"/>
  <c r="P165"/>
  <c r="E165"/>
  <c r="J165"/>
  <c r="O165"/>
  <c r="D155"/>
  <c r="H155"/>
  <c r="L155"/>
  <c r="P155"/>
  <c r="F155"/>
  <c r="K155"/>
  <c r="F154"/>
  <c r="J154"/>
  <c r="N154"/>
  <c r="D154"/>
  <c r="I154"/>
  <c r="O154"/>
  <c r="D153"/>
  <c r="H153"/>
  <c r="L153"/>
  <c r="P153"/>
  <c r="G153"/>
  <c r="M153"/>
  <c r="F152"/>
  <c r="J152"/>
  <c r="N152"/>
  <c r="E152"/>
  <c r="K152"/>
  <c r="P152"/>
  <c r="F142"/>
  <c r="J142"/>
  <c r="N142"/>
  <c r="G142"/>
  <c r="L142"/>
  <c r="D133"/>
  <c r="H133"/>
  <c r="L133"/>
  <c r="P133"/>
  <c r="E133"/>
  <c r="J133"/>
  <c r="O133"/>
  <c r="D123"/>
  <c r="H123"/>
  <c r="L123"/>
  <c r="P123"/>
  <c r="F123"/>
  <c r="K123"/>
  <c r="F122"/>
  <c r="J122"/>
  <c r="N122"/>
  <c r="D122"/>
  <c r="I122"/>
  <c r="O122"/>
  <c r="D121"/>
  <c r="H121"/>
  <c r="L121"/>
  <c r="P121"/>
  <c r="G121"/>
  <c r="M121"/>
  <c r="F120"/>
  <c r="J120"/>
  <c r="N120"/>
  <c r="E120"/>
  <c r="K120"/>
  <c r="P120"/>
  <c r="D99"/>
  <c r="H99"/>
  <c r="L99"/>
  <c r="P99"/>
  <c r="G99"/>
  <c r="M99"/>
  <c r="F99"/>
  <c r="K99"/>
  <c r="E99"/>
  <c r="J99"/>
  <c r="O99"/>
  <c r="F96"/>
  <c r="J96"/>
  <c r="N96"/>
  <c r="G96"/>
  <c r="L96"/>
  <c r="E96"/>
  <c r="K96"/>
  <c r="P96"/>
  <c r="D96"/>
  <c r="I96"/>
  <c r="O96"/>
  <c r="M220"/>
  <c r="I220"/>
  <c r="E220"/>
  <c r="M218"/>
  <c r="I218"/>
  <c r="E218"/>
  <c r="M216"/>
  <c r="I216"/>
  <c r="E216"/>
  <c r="M214"/>
  <c r="I214"/>
  <c r="E214"/>
  <c r="M212"/>
  <c r="I212"/>
  <c r="E212"/>
  <c r="M210"/>
  <c r="I210"/>
  <c r="E210"/>
  <c r="M208"/>
  <c r="I208"/>
  <c r="E208"/>
  <c r="M206"/>
  <c r="I206"/>
  <c r="E206"/>
  <c r="M204"/>
  <c r="I204"/>
  <c r="E204"/>
  <c r="M202"/>
  <c r="I202"/>
  <c r="E202"/>
  <c r="M200"/>
  <c r="I200"/>
  <c r="M198"/>
  <c r="I198"/>
  <c r="M196"/>
  <c r="I196"/>
  <c r="M194"/>
  <c r="I194"/>
  <c r="M192"/>
  <c r="I192"/>
  <c r="M190"/>
  <c r="I190"/>
  <c r="M188"/>
  <c r="I188"/>
  <c r="M186"/>
  <c r="I186"/>
  <c r="M184"/>
  <c r="I184"/>
  <c r="O183"/>
  <c r="K183"/>
  <c r="G183"/>
  <c r="P182"/>
  <c r="K182"/>
  <c r="L180"/>
  <c r="N171"/>
  <c r="M170"/>
  <c r="N169"/>
  <c r="M168"/>
  <c r="K166"/>
  <c r="D166"/>
  <c r="O163"/>
  <c r="P162"/>
  <c r="M158"/>
  <c r="E158"/>
  <c r="M157"/>
  <c r="F157"/>
  <c r="O150"/>
  <c r="N149"/>
  <c r="G149"/>
  <c r="M147"/>
  <c r="E147"/>
  <c r="L146"/>
  <c r="E146"/>
  <c r="K145"/>
  <c r="E145"/>
  <c r="L144"/>
  <c r="D144"/>
  <c r="N139"/>
  <c r="G139"/>
  <c r="M138"/>
  <c r="G138"/>
  <c r="N137"/>
  <c r="F137"/>
  <c r="M136"/>
  <c r="G136"/>
  <c r="K134"/>
  <c r="D134"/>
  <c r="O131"/>
  <c r="P130"/>
  <c r="M126"/>
  <c r="E126"/>
  <c r="M125"/>
  <c r="F125"/>
  <c r="O118"/>
  <c r="N117"/>
  <c r="G117"/>
  <c r="M115"/>
  <c r="E115"/>
  <c r="L114"/>
  <c r="E114"/>
  <c r="K113"/>
  <c r="E113"/>
  <c r="L112"/>
  <c r="D112"/>
  <c r="G109"/>
  <c r="I107"/>
  <c r="F180"/>
  <c r="J180"/>
  <c r="N180"/>
  <c r="D173"/>
  <c r="H173"/>
  <c r="L173"/>
  <c r="P173"/>
  <c r="E173"/>
  <c r="J173"/>
  <c r="O173"/>
  <c r="D163"/>
  <c r="H163"/>
  <c r="L163"/>
  <c r="P163"/>
  <c r="F163"/>
  <c r="K163"/>
  <c r="F162"/>
  <c r="J162"/>
  <c r="N162"/>
  <c r="D162"/>
  <c r="I162"/>
  <c r="O162"/>
  <c r="D161"/>
  <c r="H161"/>
  <c r="L161"/>
  <c r="P161"/>
  <c r="G161"/>
  <c r="M161"/>
  <c r="F160"/>
  <c r="J160"/>
  <c r="N160"/>
  <c r="E160"/>
  <c r="K160"/>
  <c r="P160"/>
  <c r="F150"/>
  <c r="J150"/>
  <c r="N150"/>
  <c r="G150"/>
  <c r="L150"/>
  <c r="D141"/>
  <c r="H141"/>
  <c r="L141"/>
  <c r="P141"/>
  <c r="E141"/>
  <c r="J141"/>
  <c r="O141"/>
  <c r="D131"/>
  <c r="H131"/>
  <c r="L131"/>
  <c r="P131"/>
  <c r="F131"/>
  <c r="K131"/>
  <c r="F130"/>
  <c r="J130"/>
  <c r="N130"/>
  <c r="D130"/>
  <c r="I130"/>
  <c r="O130"/>
  <c r="D129"/>
  <c r="H129"/>
  <c r="L129"/>
  <c r="P129"/>
  <c r="G129"/>
  <c r="M129"/>
  <c r="F128"/>
  <c r="J128"/>
  <c r="N128"/>
  <c r="E128"/>
  <c r="K128"/>
  <c r="P128"/>
  <c r="F118"/>
  <c r="J118"/>
  <c r="N118"/>
  <c r="G118"/>
  <c r="L118"/>
  <c r="F106"/>
  <c r="J106"/>
  <c r="N106"/>
  <c r="E106"/>
  <c r="K106"/>
  <c r="P106"/>
  <c r="D106"/>
  <c r="I106"/>
  <c r="O106"/>
  <c r="P263"/>
  <c r="L263"/>
  <c r="H263"/>
  <c r="P261"/>
  <c r="L261"/>
  <c r="H261"/>
  <c r="P259"/>
  <c r="L259"/>
  <c r="H259"/>
  <c r="N220"/>
  <c r="J220"/>
  <c r="N218"/>
  <c r="J218"/>
  <c r="N216"/>
  <c r="J216"/>
  <c r="N214"/>
  <c r="J214"/>
  <c r="N212"/>
  <c r="J212"/>
  <c r="N210"/>
  <c r="J210"/>
  <c r="N208"/>
  <c r="J208"/>
  <c r="N206"/>
  <c r="J206"/>
  <c r="N204"/>
  <c r="J204"/>
  <c r="N202"/>
  <c r="J202"/>
  <c r="M166"/>
  <c r="E166"/>
  <c r="O158"/>
  <c r="N157"/>
  <c r="G157"/>
  <c r="M155"/>
  <c r="E155"/>
  <c r="L154"/>
  <c r="E154"/>
  <c r="K153"/>
  <c r="E153"/>
  <c r="N147"/>
  <c r="G147"/>
  <c r="M146"/>
  <c r="G146"/>
  <c r="N145"/>
  <c r="F145"/>
  <c r="M144"/>
  <c r="G144"/>
  <c r="O139"/>
  <c r="P138"/>
  <c r="O137"/>
  <c r="O136"/>
  <c r="M134"/>
  <c r="E134"/>
  <c r="O126"/>
  <c r="N125"/>
  <c r="G125"/>
  <c r="M123"/>
  <c r="E123"/>
  <c r="L122"/>
  <c r="E122"/>
  <c r="K121"/>
  <c r="E121"/>
  <c r="N115"/>
  <c r="G115"/>
  <c r="M114"/>
  <c r="G114"/>
  <c r="N113"/>
  <c r="F113"/>
  <c r="M112"/>
  <c r="G112"/>
  <c r="I109"/>
  <c r="I99"/>
  <c r="H96"/>
  <c r="F182"/>
  <c r="J182"/>
  <c r="N182"/>
  <c r="D171"/>
  <c r="H171"/>
  <c r="L171"/>
  <c r="P171"/>
  <c r="F171"/>
  <c r="K171"/>
  <c r="F170"/>
  <c r="J170"/>
  <c r="N170"/>
  <c r="D170"/>
  <c r="I170"/>
  <c r="O170"/>
  <c r="D169"/>
  <c r="H169"/>
  <c r="L169"/>
  <c r="P169"/>
  <c r="G169"/>
  <c r="M169"/>
  <c r="F168"/>
  <c r="J168"/>
  <c r="N168"/>
  <c r="E168"/>
  <c r="K168"/>
  <c r="P168"/>
  <c r="F158"/>
  <c r="J158"/>
  <c r="N158"/>
  <c r="G158"/>
  <c r="L158"/>
  <c r="D149"/>
  <c r="H149"/>
  <c r="L149"/>
  <c r="P149"/>
  <c r="E149"/>
  <c r="J149"/>
  <c r="O149"/>
  <c r="D139"/>
  <c r="H139"/>
  <c r="L139"/>
  <c r="P139"/>
  <c r="F139"/>
  <c r="K139"/>
  <c r="F138"/>
  <c r="J138"/>
  <c r="N138"/>
  <c r="D138"/>
  <c r="I138"/>
  <c r="O138"/>
  <c r="D137"/>
  <c r="H137"/>
  <c r="L137"/>
  <c r="P137"/>
  <c r="G137"/>
  <c r="M137"/>
  <c r="F136"/>
  <c r="J136"/>
  <c r="N136"/>
  <c r="E136"/>
  <c r="K136"/>
  <c r="P136"/>
  <c r="F126"/>
  <c r="J126"/>
  <c r="N126"/>
  <c r="G126"/>
  <c r="L126"/>
  <c r="D117"/>
  <c r="H117"/>
  <c r="L117"/>
  <c r="P117"/>
  <c r="E117"/>
  <c r="J117"/>
  <c r="O117"/>
  <c r="D107"/>
  <c r="H107"/>
  <c r="L107"/>
  <c r="P107"/>
  <c r="G107"/>
  <c r="M107"/>
  <c r="F107"/>
  <c r="K107"/>
  <c r="F104"/>
  <c r="J104"/>
  <c r="N104"/>
  <c r="G104"/>
  <c r="L104"/>
  <c r="E104"/>
  <c r="K104"/>
  <c r="P104"/>
  <c r="D104"/>
  <c r="I104"/>
  <c r="O104"/>
  <c r="D91"/>
  <c r="H91"/>
  <c r="L91"/>
  <c r="P91"/>
  <c r="G91"/>
  <c r="M91"/>
  <c r="F91"/>
  <c r="K91"/>
  <c r="E91"/>
  <c r="J91"/>
  <c r="O91"/>
  <c r="F88"/>
  <c r="J88"/>
  <c r="N88"/>
  <c r="G88"/>
  <c r="L88"/>
  <c r="E88"/>
  <c r="K88"/>
  <c r="P88"/>
  <c r="D88"/>
  <c r="I88"/>
  <c r="O88"/>
  <c r="M183"/>
  <c r="I183"/>
  <c r="E183"/>
  <c r="O180"/>
  <c r="I180"/>
  <c r="D180"/>
  <c r="M173"/>
  <c r="F173"/>
  <c r="O166"/>
  <c r="H166"/>
  <c r="M163"/>
  <c r="E163"/>
  <c r="L162"/>
  <c r="E162"/>
  <c r="D101"/>
  <c r="H101"/>
  <c r="L101"/>
  <c r="P101"/>
  <c r="F98"/>
  <c r="J98"/>
  <c r="N98"/>
  <c r="D93"/>
  <c r="H93"/>
  <c r="L93"/>
  <c r="P93"/>
  <c r="F90"/>
  <c r="J90"/>
  <c r="N90"/>
  <c r="D85"/>
  <c r="H85"/>
  <c r="L85"/>
  <c r="P85"/>
  <c r="F82"/>
  <c r="J82"/>
  <c r="N82"/>
  <c r="D77"/>
  <c r="H77"/>
  <c r="L77"/>
  <c r="P77"/>
  <c r="F74"/>
  <c r="J74"/>
  <c r="N74"/>
  <c r="F69"/>
  <c r="J69"/>
  <c r="N69"/>
  <c r="G69"/>
  <c r="L69"/>
  <c r="D60"/>
  <c r="H60"/>
  <c r="L60"/>
  <c r="P60"/>
  <c r="E60"/>
  <c r="J60"/>
  <c r="O60"/>
  <c r="D50"/>
  <c r="H50"/>
  <c r="L50"/>
  <c r="P50"/>
  <c r="F50"/>
  <c r="K50"/>
  <c r="F49"/>
  <c r="J49"/>
  <c r="N49"/>
  <c r="D49"/>
  <c r="I49"/>
  <c r="O49"/>
  <c r="D48"/>
  <c r="H48"/>
  <c r="L48"/>
  <c r="P48"/>
  <c r="G48"/>
  <c r="M48"/>
  <c r="F47"/>
  <c r="J47"/>
  <c r="N47"/>
  <c r="E47"/>
  <c r="K47"/>
  <c r="P47"/>
  <c r="F37"/>
  <c r="J37"/>
  <c r="N37"/>
  <c r="G37"/>
  <c r="L37"/>
  <c r="F31"/>
  <c r="J31"/>
  <c r="N31"/>
  <c r="G31"/>
  <c r="L31"/>
  <c r="E31"/>
  <c r="K31"/>
  <c r="P31"/>
  <c r="D28"/>
  <c r="H28"/>
  <c r="L28"/>
  <c r="P28"/>
  <c r="F28"/>
  <c r="K28"/>
  <c r="E28"/>
  <c r="J28"/>
  <c r="O28"/>
  <c r="F23"/>
  <c r="J23"/>
  <c r="N23"/>
  <c r="G23"/>
  <c r="L23"/>
  <c r="E23"/>
  <c r="K23"/>
  <c r="P23"/>
  <c r="D20"/>
  <c r="H20"/>
  <c r="L20"/>
  <c r="P20"/>
  <c r="F20"/>
  <c r="K20"/>
  <c r="E20"/>
  <c r="J20"/>
  <c r="O20"/>
  <c r="F15"/>
  <c r="J15"/>
  <c r="N15"/>
  <c r="G15"/>
  <c r="L15"/>
  <c r="E15"/>
  <c r="K15"/>
  <c r="P15"/>
  <c r="D12"/>
  <c r="H12"/>
  <c r="L12"/>
  <c r="F12"/>
  <c r="K12"/>
  <c r="E12"/>
  <c r="J12"/>
  <c r="O12"/>
  <c r="O83"/>
  <c r="J83"/>
  <c r="E83"/>
  <c r="O80"/>
  <c r="I80"/>
  <c r="D80"/>
  <c r="O75"/>
  <c r="J75"/>
  <c r="E75"/>
  <c r="O72"/>
  <c r="I72"/>
  <c r="D72"/>
  <c r="L71"/>
  <c r="D71"/>
  <c r="K61"/>
  <c r="D61"/>
  <c r="M52"/>
  <c r="F52"/>
  <c r="M42"/>
  <c r="E42"/>
  <c r="L41"/>
  <c r="E41"/>
  <c r="K40"/>
  <c r="E40"/>
  <c r="L39"/>
  <c r="D39"/>
  <c r="O26"/>
  <c r="E26"/>
  <c r="H25"/>
  <c r="O18"/>
  <c r="E18"/>
  <c r="H17"/>
  <c r="O10"/>
  <c r="E10"/>
  <c r="D175"/>
  <c r="H175"/>
  <c r="L175"/>
  <c r="P175"/>
  <c r="F172"/>
  <c r="J172"/>
  <c r="N172"/>
  <c r="D167"/>
  <c r="H167"/>
  <c r="L167"/>
  <c r="P167"/>
  <c r="F164"/>
  <c r="J164"/>
  <c r="N164"/>
  <c r="D159"/>
  <c r="H159"/>
  <c r="L159"/>
  <c r="P159"/>
  <c r="F156"/>
  <c r="J156"/>
  <c r="N156"/>
  <c r="D151"/>
  <c r="H151"/>
  <c r="L151"/>
  <c r="P151"/>
  <c r="F148"/>
  <c r="J148"/>
  <c r="N148"/>
  <c r="D143"/>
  <c r="H143"/>
  <c r="L143"/>
  <c r="P143"/>
  <c r="F140"/>
  <c r="J140"/>
  <c r="N140"/>
  <c r="D135"/>
  <c r="H135"/>
  <c r="L135"/>
  <c r="P135"/>
  <c r="F132"/>
  <c r="J132"/>
  <c r="N132"/>
  <c r="D127"/>
  <c r="H127"/>
  <c r="L127"/>
  <c r="P127"/>
  <c r="F124"/>
  <c r="J124"/>
  <c r="N124"/>
  <c r="D119"/>
  <c r="H119"/>
  <c r="L119"/>
  <c r="P119"/>
  <c r="F116"/>
  <c r="J116"/>
  <c r="N116"/>
  <c r="D111"/>
  <c r="H111"/>
  <c r="L111"/>
  <c r="P111"/>
  <c r="F108"/>
  <c r="J108"/>
  <c r="N108"/>
  <c r="D103"/>
  <c r="H103"/>
  <c r="L103"/>
  <c r="P103"/>
  <c r="F100"/>
  <c r="J100"/>
  <c r="N100"/>
  <c r="D95"/>
  <c r="H95"/>
  <c r="L95"/>
  <c r="P95"/>
  <c r="F92"/>
  <c r="J92"/>
  <c r="N92"/>
  <c r="D87"/>
  <c r="H87"/>
  <c r="L87"/>
  <c r="P87"/>
  <c r="F84"/>
  <c r="J84"/>
  <c r="N84"/>
  <c r="D79"/>
  <c r="H79"/>
  <c r="L79"/>
  <c r="P79"/>
  <c r="F76"/>
  <c r="J76"/>
  <c r="N76"/>
  <c r="D68"/>
  <c r="H68"/>
  <c r="L68"/>
  <c r="P68"/>
  <c r="E68"/>
  <c r="J68"/>
  <c r="O68"/>
  <c r="D58"/>
  <c r="H58"/>
  <c r="L58"/>
  <c r="P58"/>
  <c r="F58"/>
  <c r="K58"/>
  <c r="F57"/>
  <c r="J57"/>
  <c r="N57"/>
  <c r="D57"/>
  <c r="I57"/>
  <c r="O57"/>
  <c r="D56"/>
  <c r="H56"/>
  <c r="L56"/>
  <c r="P56"/>
  <c r="G56"/>
  <c r="M56"/>
  <c r="F55"/>
  <c r="J55"/>
  <c r="N55"/>
  <c r="E55"/>
  <c r="K55"/>
  <c r="P55"/>
  <c r="F45"/>
  <c r="J45"/>
  <c r="N45"/>
  <c r="G45"/>
  <c r="L45"/>
  <c r="D36"/>
  <c r="H36"/>
  <c r="L36"/>
  <c r="P36"/>
  <c r="E36"/>
  <c r="J36"/>
  <c r="O36"/>
  <c r="L110"/>
  <c r="M105"/>
  <c r="L102"/>
  <c r="O101"/>
  <c r="J101"/>
  <c r="E101"/>
  <c r="O98"/>
  <c r="I98"/>
  <c r="D98"/>
  <c r="M97"/>
  <c r="L94"/>
  <c r="O93"/>
  <c r="J93"/>
  <c r="E93"/>
  <c r="O90"/>
  <c r="I90"/>
  <c r="D90"/>
  <c r="M89"/>
  <c r="L86"/>
  <c r="O85"/>
  <c r="J85"/>
  <c r="E85"/>
  <c r="K83"/>
  <c r="F83"/>
  <c r="O82"/>
  <c r="I82"/>
  <c r="D82"/>
  <c r="M81"/>
  <c r="P80"/>
  <c r="K80"/>
  <c r="E80"/>
  <c r="L78"/>
  <c r="O77"/>
  <c r="J77"/>
  <c r="E77"/>
  <c r="K75"/>
  <c r="F75"/>
  <c r="O74"/>
  <c r="I74"/>
  <c r="D74"/>
  <c r="M73"/>
  <c r="P72"/>
  <c r="K72"/>
  <c r="E72"/>
  <c r="M71"/>
  <c r="G71"/>
  <c r="K69"/>
  <c r="D69"/>
  <c r="O66"/>
  <c r="P65"/>
  <c r="O64"/>
  <c r="O63"/>
  <c r="M61"/>
  <c r="E61"/>
  <c r="M60"/>
  <c r="F60"/>
  <c r="O53"/>
  <c r="N52"/>
  <c r="G52"/>
  <c r="M50"/>
  <c r="E50"/>
  <c r="L49"/>
  <c r="E49"/>
  <c r="K48"/>
  <c r="E48"/>
  <c r="L47"/>
  <c r="D47"/>
  <c r="N42"/>
  <c r="G42"/>
  <c r="M41"/>
  <c r="G41"/>
  <c r="N40"/>
  <c r="F40"/>
  <c r="M39"/>
  <c r="G39"/>
  <c r="K37"/>
  <c r="D37"/>
  <c r="O34"/>
  <c r="P33"/>
  <c r="O31"/>
  <c r="D31"/>
  <c r="G28"/>
  <c r="I26"/>
  <c r="O23"/>
  <c r="D23"/>
  <c r="G20"/>
  <c r="I18"/>
  <c r="O15"/>
  <c r="D15"/>
  <c r="G12"/>
  <c r="F110"/>
  <c r="J110"/>
  <c r="N110"/>
  <c r="D105"/>
  <c r="H105"/>
  <c r="L105"/>
  <c r="P105"/>
  <c r="F102"/>
  <c r="J102"/>
  <c r="N102"/>
  <c r="D97"/>
  <c r="H97"/>
  <c r="L97"/>
  <c r="P97"/>
  <c r="F94"/>
  <c r="J94"/>
  <c r="N94"/>
  <c r="D89"/>
  <c r="H89"/>
  <c r="L89"/>
  <c r="P89"/>
  <c r="F86"/>
  <c r="J86"/>
  <c r="N86"/>
  <c r="D81"/>
  <c r="H81"/>
  <c r="L81"/>
  <c r="P81"/>
  <c r="F78"/>
  <c r="J78"/>
  <c r="N78"/>
  <c r="D73"/>
  <c r="H73"/>
  <c r="L73"/>
  <c r="P73"/>
  <c r="D66"/>
  <c r="H66"/>
  <c r="L66"/>
  <c r="P66"/>
  <c r="F66"/>
  <c r="K66"/>
  <c r="F65"/>
  <c r="J65"/>
  <c r="N65"/>
  <c r="D65"/>
  <c r="I65"/>
  <c r="O65"/>
  <c r="D64"/>
  <c r="H64"/>
  <c r="L64"/>
  <c r="P64"/>
  <c r="G64"/>
  <c r="M64"/>
  <c r="F63"/>
  <c r="J63"/>
  <c r="N63"/>
  <c r="E63"/>
  <c r="K63"/>
  <c r="P63"/>
  <c r="F53"/>
  <c r="J53"/>
  <c r="N53"/>
  <c r="G53"/>
  <c r="L53"/>
  <c r="D44"/>
  <c r="H44"/>
  <c r="L44"/>
  <c r="P44"/>
  <c r="E44"/>
  <c r="J44"/>
  <c r="O44"/>
  <c r="D34"/>
  <c r="H34"/>
  <c r="L34"/>
  <c r="P34"/>
  <c r="F34"/>
  <c r="K34"/>
  <c r="F33"/>
  <c r="J33"/>
  <c r="N33"/>
  <c r="D33"/>
  <c r="I33"/>
  <c r="O33"/>
  <c r="F25"/>
  <c r="J25"/>
  <c r="N25"/>
  <c r="E25"/>
  <c r="K25"/>
  <c r="P25"/>
  <c r="D25"/>
  <c r="I25"/>
  <c r="O25"/>
  <c r="F17"/>
  <c r="J17"/>
  <c r="N17"/>
  <c r="E17"/>
  <c r="K17"/>
  <c r="P17"/>
  <c r="D17"/>
  <c r="I17"/>
  <c r="O17"/>
  <c r="K101"/>
  <c r="F101"/>
  <c r="P98"/>
  <c r="K98"/>
  <c r="E98"/>
  <c r="K93"/>
  <c r="F93"/>
  <c r="P90"/>
  <c r="K90"/>
  <c r="E90"/>
  <c r="K85"/>
  <c r="F85"/>
  <c r="M83"/>
  <c r="P82"/>
  <c r="K82"/>
  <c r="E82"/>
  <c r="L80"/>
  <c r="K77"/>
  <c r="F77"/>
  <c r="M75"/>
  <c r="P74"/>
  <c r="K74"/>
  <c r="E74"/>
  <c r="L72"/>
  <c r="O71"/>
  <c r="M69"/>
  <c r="E69"/>
  <c r="O61"/>
  <c r="N60"/>
  <c r="G60"/>
  <c r="N50"/>
  <c r="G50"/>
  <c r="M49"/>
  <c r="G49"/>
  <c r="N48"/>
  <c r="F48"/>
  <c r="M47"/>
  <c r="G47"/>
  <c r="O42"/>
  <c r="P41"/>
  <c r="O40"/>
  <c r="O39"/>
  <c r="M37"/>
  <c r="E37"/>
  <c r="H31"/>
  <c r="I28"/>
  <c r="H23"/>
  <c r="D83"/>
  <c r="H83"/>
  <c r="L83"/>
  <c r="P83"/>
  <c r="F80"/>
  <c r="J80"/>
  <c r="N80"/>
  <c r="D75"/>
  <c r="H75"/>
  <c r="L75"/>
  <c r="P75"/>
  <c r="F72"/>
  <c r="J72"/>
  <c r="N72"/>
  <c r="F71"/>
  <c r="J71"/>
  <c r="N71"/>
  <c r="E71"/>
  <c r="K71"/>
  <c r="P71"/>
  <c r="F61"/>
  <c r="J61"/>
  <c r="N61"/>
  <c r="G61"/>
  <c r="L61"/>
  <c r="D52"/>
  <c r="H52"/>
  <c r="L52"/>
  <c r="P52"/>
  <c r="E52"/>
  <c r="J52"/>
  <c r="O52"/>
  <c r="D42"/>
  <c r="H42"/>
  <c r="L42"/>
  <c r="P42"/>
  <c r="F42"/>
  <c r="K42"/>
  <c r="F41"/>
  <c r="J41"/>
  <c r="N41"/>
  <c r="D41"/>
  <c r="I41"/>
  <c r="O41"/>
  <c r="D40"/>
  <c r="H40"/>
  <c r="L40"/>
  <c r="P40"/>
  <c r="G40"/>
  <c r="M40"/>
  <c r="F39"/>
  <c r="J39"/>
  <c r="N39"/>
  <c r="E39"/>
  <c r="K39"/>
  <c r="P39"/>
  <c r="D26"/>
  <c r="H26"/>
  <c r="L26"/>
  <c r="P26"/>
  <c r="G26"/>
  <c r="M26"/>
  <c r="F26"/>
  <c r="K26"/>
  <c r="D18"/>
  <c r="H18"/>
  <c r="L18"/>
  <c r="P18"/>
  <c r="G18"/>
  <c r="M18"/>
  <c r="F18"/>
  <c r="K18"/>
  <c r="D10"/>
  <c r="H10"/>
  <c r="L10"/>
  <c r="G10"/>
  <c r="M10"/>
  <c r="F10"/>
  <c r="K10"/>
  <c r="D70"/>
  <c r="H70"/>
  <c r="L70"/>
  <c r="P70"/>
  <c r="F67"/>
  <c r="J67"/>
  <c r="N67"/>
  <c r="D62"/>
  <c r="H62"/>
  <c r="L62"/>
  <c r="P62"/>
  <c r="F59"/>
  <c r="J59"/>
  <c r="N59"/>
  <c r="D54"/>
  <c r="H54"/>
  <c r="L54"/>
  <c r="P54"/>
  <c r="F51"/>
  <c r="J51"/>
  <c r="N51"/>
  <c r="D46"/>
  <c r="H46"/>
  <c r="L46"/>
  <c r="P46"/>
  <c r="F43"/>
  <c r="J43"/>
  <c r="N43"/>
  <c r="D38"/>
  <c r="H38"/>
  <c r="L38"/>
  <c r="P38"/>
  <c r="F35"/>
  <c r="J35"/>
  <c r="N35"/>
  <c r="D30"/>
  <c r="H30"/>
  <c r="L30"/>
  <c r="P30"/>
  <c r="F27"/>
  <c r="J27"/>
  <c r="N27"/>
  <c r="D22"/>
  <c r="H22"/>
  <c r="L22"/>
  <c r="P22"/>
  <c r="F19"/>
  <c r="J19"/>
  <c r="N19"/>
  <c r="D14"/>
  <c r="H14"/>
  <c r="L14"/>
  <c r="P14"/>
  <c r="F11"/>
  <c r="J11"/>
  <c r="N11"/>
  <c r="M32"/>
  <c r="L29"/>
  <c r="M24"/>
  <c r="L21"/>
  <c r="M16"/>
  <c r="L13"/>
  <c r="O9"/>
  <c r="I9"/>
  <c r="D9"/>
  <c r="D32"/>
  <c r="H32"/>
  <c r="L32"/>
  <c r="P32"/>
  <c r="F29"/>
  <c r="J29"/>
  <c r="N29"/>
  <c r="D24"/>
  <c r="H24"/>
  <c r="L24"/>
  <c r="P24"/>
  <c r="F21"/>
  <c r="J21"/>
  <c r="N21"/>
  <c r="D16"/>
  <c r="H16"/>
  <c r="L16"/>
  <c r="P16"/>
  <c r="F13"/>
  <c r="J13"/>
  <c r="N13"/>
  <c r="E7"/>
  <c r="I7"/>
  <c r="M7"/>
  <c r="F7"/>
  <c r="J7"/>
  <c r="N7"/>
  <c r="K9"/>
  <c r="F9"/>
  <c r="J9"/>
  <c r="N9"/>
  <c r="L8"/>
  <c r="H8"/>
  <c r="X8" i="65"/>
  <c r="D6" i="67"/>
  <c r="O5"/>
  <c r="N7"/>
  <c r="M8"/>
  <c r="L6"/>
  <c r="K5"/>
  <c r="J7"/>
  <c r="I8"/>
  <c r="H6"/>
  <c r="G5"/>
  <c r="E7"/>
  <c r="F8"/>
  <c r="F6"/>
  <c r="U8" i="71" s="1"/>
  <c r="F5" i="67"/>
  <c r="F7"/>
  <c r="D7"/>
  <c r="O8"/>
  <c r="N6"/>
  <c r="AC8" i="71" s="1"/>
  <c r="M5" i="67"/>
  <c r="L7"/>
  <c r="K8"/>
  <c r="J6"/>
  <c r="Y8" i="71" s="1"/>
  <c r="I5" i="67"/>
  <c r="H7"/>
  <c r="G8"/>
  <c r="E6"/>
  <c r="T8" i="71" s="1"/>
  <c r="D8" i="67"/>
  <c r="O6"/>
  <c r="AD8" i="71" s="1"/>
  <c r="N5" i="67"/>
  <c r="M7"/>
  <c r="L8"/>
  <c r="K6"/>
  <c r="Z8" i="71" s="1"/>
  <c r="J5" i="67"/>
  <c r="P10" i="64" l="1"/>
  <c r="I7" i="66"/>
  <c r="F8"/>
  <c r="P7" i="64"/>
  <c r="I5" i="69" s="1"/>
  <c r="F9" i="66"/>
  <c r="I9"/>
  <c r="P13" i="68"/>
  <c r="F7" i="66"/>
  <c r="F10"/>
  <c r="P9" i="67"/>
  <c r="E10" i="65"/>
  <c r="Y7"/>
  <c r="D7" s="1"/>
  <c r="E8" s="1"/>
  <c r="Y9"/>
  <c r="D9" s="1"/>
  <c r="E9" s="1"/>
  <c r="P6" i="68"/>
  <c r="E11" i="65"/>
  <c r="I6" i="62"/>
  <c r="I7" s="1"/>
  <c r="M6"/>
  <c r="M7" s="1"/>
  <c r="P8" i="68"/>
  <c r="P9"/>
  <c r="P7"/>
  <c r="P10"/>
  <c r="P5"/>
  <c r="J6" i="62"/>
  <c r="J7" s="1"/>
  <c r="N6"/>
  <c r="N7" s="1"/>
  <c r="P12" i="68"/>
  <c r="H6" i="62"/>
  <c r="H7" s="1"/>
  <c r="W8" i="71"/>
  <c r="L6" i="62"/>
  <c r="L7" s="1"/>
  <c r="AA8" i="71"/>
  <c r="S8"/>
  <c r="P6" i="67"/>
  <c r="D6" i="62"/>
  <c r="F6"/>
  <c r="F7" s="1"/>
  <c r="P5" i="67"/>
  <c r="G6" i="62"/>
  <c r="G7" s="1"/>
  <c r="K6"/>
  <c r="K7" s="1"/>
  <c r="O6"/>
  <c r="O7" s="1"/>
  <c r="P11" i="68"/>
  <c r="Y5" i="65"/>
  <c r="D5" s="1"/>
  <c r="P8" i="67"/>
  <c r="P7"/>
  <c r="Y6" i="65"/>
  <c r="D6" s="1"/>
  <c r="E6" i="62"/>
  <c r="E7" s="1"/>
  <c r="E7" i="65" l="1"/>
  <c r="E5"/>
  <c r="F5" s="1"/>
  <c r="E6"/>
  <c r="D7" i="62"/>
  <c r="P6"/>
  <c r="P7" s="1"/>
  <c r="F6" i="65" l="1"/>
  <c r="F7" s="1"/>
  <c r="F8" s="1"/>
  <c r="F9" s="1"/>
  <c r="F10" s="1"/>
  <c r="F11" s="1"/>
  <c r="F12" s="1"/>
</calcChain>
</file>

<file path=xl/sharedStrings.xml><?xml version="1.0" encoding="utf-8"?>
<sst xmlns="http://schemas.openxmlformats.org/spreadsheetml/2006/main" count="362" uniqueCount="161">
  <si>
    <t>Nº</t>
  </si>
  <si>
    <t>Etapas</t>
  </si>
  <si>
    <t>Como Chegou Ao Negócio</t>
  </si>
  <si>
    <t>Motivos de Perda</t>
  </si>
  <si>
    <t>Nome do Cliente</t>
  </si>
  <si>
    <t>Data do Cadastro</t>
  </si>
  <si>
    <t>Como Conheceu?</t>
  </si>
  <si>
    <t>Telefone</t>
  </si>
  <si>
    <t>Email</t>
  </si>
  <si>
    <t>Localidade</t>
  </si>
  <si>
    <t>Data de Contratação</t>
  </si>
  <si>
    <t>Vendedor</t>
  </si>
  <si>
    <t>Valor</t>
  </si>
  <si>
    <t>Etapa do Funil de Vendas</t>
  </si>
  <si>
    <t>Status da Etapa</t>
  </si>
  <si>
    <t>Status Contato</t>
  </si>
  <si>
    <t>Feedback</t>
  </si>
  <si>
    <t>Status da Negociação</t>
  </si>
  <si>
    <t>Motivo da Perda</t>
  </si>
  <si>
    <t>Observações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</si>
  <si>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</si>
  <si>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</si>
  <si>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</si>
  <si>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</si>
  <si>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</si>
  <si>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</si>
  <si>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</si>
  <si>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</si>
  <si>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</si>
  <si>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</si>
  <si>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</si>
  <si>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</si>
  <si>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</t>
  </si>
  <si>
    <t>Previsto</t>
  </si>
  <si>
    <t>Executado</t>
  </si>
  <si>
    <t>Qtd. de Negociações Iniciadas</t>
  </si>
  <si>
    <t>% de Sucesso</t>
  </si>
  <si>
    <t>Valores Negociados</t>
  </si>
  <si>
    <t>Valores Fechados</t>
  </si>
  <si>
    <t>% de Sucesso Acumulado</t>
  </si>
  <si>
    <t>Qtd. de Negociações</t>
  </si>
  <si>
    <t>Qtd. De Negociações Abertas</t>
  </si>
  <si>
    <t>Qtd. De Negociações Fechadas</t>
  </si>
  <si>
    <t>Fatores</t>
  </si>
  <si>
    <t>Total</t>
  </si>
  <si>
    <t>Clientes</t>
  </si>
  <si>
    <t>Vendedores</t>
  </si>
  <si>
    <t>Tempo Médio Por Negociação</t>
  </si>
  <si>
    <t>Qtd. De Vendas</t>
  </si>
  <si>
    <t>Valor de Vendas</t>
  </si>
  <si>
    <t>Mês</t>
  </si>
  <si>
    <t>Compra</t>
  </si>
  <si>
    <t>Estudantes universitários da classe B</t>
  </si>
  <si>
    <t>Vegetarianos</t>
  </si>
  <si>
    <t>Leitores Regulares</t>
  </si>
  <si>
    <t>Professores Universitários</t>
  </si>
  <si>
    <t>Internet</t>
  </si>
  <si>
    <t>Tv</t>
  </si>
  <si>
    <t>Outdoors</t>
  </si>
  <si>
    <t>Transeunte</t>
  </si>
  <si>
    <t>Nome do Vendedor</t>
  </si>
  <si>
    <t>Carla Pereira</t>
  </si>
  <si>
    <t>Aline Costa</t>
  </si>
  <si>
    <t>José Rodrigues</t>
  </si>
  <si>
    <t>Otávio Carvalho</t>
  </si>
  <si>
    <t>CarlaSousaPereira@superrito.com</t>
  </si>
  <si>
    <t>AlineCastroCosta@gustr.com</t>
  </si>
  <si>
    <t>JoseFerreiraRodrigues@armyspy.com</t>
  </si>
  <si>
    <t>OtavioOliveiraCarvalho@jourrapide.com</t>
  </si>
  <si>
    <t>Laura Souza</t>
  </si>
  <si>
    <t>Bianca Martins</t>
  </si>
  <si>
    <t>Marisa Dias</t>
  </si>
  <si>
    <t>Carolina Castro</t>
  </si>
  <si>
    <t>Vinicius Almeida</t>
  </si>
  <si>
    <t>João Barros</t>
  </si>
  <si>
    <t>Erick Castro</t>
  </si>
  <si>
    <t>Camila Oliveira</t>
  </si>
  <si>
    <t>email01@mail.com</t>
  </si>
  <si>
    <t>email02@mail.com</t>
  </si>
  <si>
    <t>email03@mail.com</t>
  </si>
  <si>
    <t>email04@mail.com</t>
  </si>
  <si>
    <t>email05@mail.com</t>
  </si>
  <si>
    <t>email06@mail.com</t>
  </si>
  <si>
    <t>email07@mail.com</t>
  </si>
  <si>
    <t>email08@mail.com</t>
  </si>
  <si>
    <t>Alagoinhas,Bahia</t>
  </si>
  <si>
    <t>Belém,Pará</t>
  </si>
  <si>
    <t>Rio de Janeiro,Rio de Janeiro</t>
  </si>
  <si>
    <t>Goiânia,Goiás</t>
  </si>
  <si>
    <t>São Paulo,São Paulo</t>
  </si>
  <si>
    <t>São José,Santa Catarina</t>
  </si>
  <si>
    <t>Patos de Minas,Minas Gerais</t>
  </si>
  <si>
    <t>Produto 01</t>
  </si>
  <si>
    <t>Aprovada</t>
  </si>
  <si>
    <t>Reprovada</t>
  </si>
  <si>
    <t>Em Negociação</t>
  </si>
  <si>
    <t>Realizado</t>
  </si>
  <si>
    <t>Não Realizado</t>
  </si>
  <si>
    <t>Perdido</t>
  </si>
  <si>
    <t>Produto 02</t>
  </si>
  <si>
    <t>Produto 03</t>
  </si>
  <si>
    <t>Produto 04</t>
  </si>
  <si>
    <t>Produto 05</t>
  </si>
  <si>
    <t>Produto 06</t>
  </si>
  <si>
    <t>Produto 07</t>
  </si>
  <si>
    <t>Produto 08</t>
  </si>
  <si>
    <t>Vendido</t>
  </si>
  <si>
    <t>Indicadores</t>
  </si>
  <si>
    <t>Valor Unitario</t>
  </si>
  <si>
    <t>valor da venda</t>
  </si>
  <si>
    <t>Tempo medio(dias)</t>
  </si>
  <si>
    <t>Mês Aberta</t>
  </si>
  <si>
    <t>Mês Fechada</t>
  </si>
  <si>
    <t>Etapa de Fechamento</t>
  </si>
  <si>
    <t>Comprador Compulsivo</t>
  </si>
  <si>
    <t>Valor Unitario Fechado</t>
  </si>
  <si>
    <t>Nas posteriores</t>
  </si>
  <si>
    <t>Na atual</t>
  </si>
  <si>
    <t>qtd. De negociações abertas</t>
  </si>
  <si>
    <t>Conclusão Etapa final</t>
  </si>
  <si>
    <t>O que Deseja Analisar:</t>
  </si>
  <si>
    <t>% Diferença</t>
  </si>
  <si>
    <t>Realizado x Meta</t>
  </si>
  <si>
    <t>Valor Negociado x Valor Fechado</t>
  </si>
  <si>
    <t>Qtd. De Negociações Iniciadas</t>
  </si>
  <si>
    <t>Valor de Vendas Fechadas</t>
  </si>
  <si>
    <t>Primeiro contato</t>
  </si>
  <si>
    <t>Briefing</t>
  </si>
  <si>
    <t>Proposta Comercial</t>
  </si>
  <si>
    <t>Negociação</t>
  </si>
  <si>
    <t>Google</t>
  </si>
  <si>
    <t>Indicação</t>
  </si>
  <si>
    <t>Preço</t>
  </si>
  <si>
    <t>Prazo</t>
  </si>
  <si>
    <t>Qualidade</t>
  </si>
  <si>
    <t>Não tem interesse</t>
  </si>
  <si>
    <t>Donas de casa, casadas e com filhos</t>
  </si>
  <si>
    <t>Jovens solteiros das classes B e C</t>
  </si>
  <si>
    <t>Moram próximo do ponto de venda</t>
  </si>
  <si>
    <t>Localizados no Sul do País</t>
  </si>
  <si>
    <t>Residentes em cidades de praia</t>
  </si>
  <si>
    <t>Consomem o produto diariamente</t>
  </si>
  <si>
    <t>Param de comprar por aumento de preços</t>
  </si>
  <si>
    <t>Compram com brinde</t>
  </si>
  <si>
    <t>Compram apenas quando há desconto</t>
  </si>
  <si>
    <t>Primeiro Contato</t>
  </si>
  <si>
    <t>Produtos ou Serviços</t>
  </si>
  <si>
    <t>Próximo Contato</t>
  </si>
  <si>
    <t>Negociações Iniciadas</t>
  </si>
  <si>
    <t>Negociações Fechadas</t>
  </si>
  <si>
    <t>Qtd. de Vendas</t>
  </si>
  <si>
    <t>Status dos Contatos</t>
  </si>
  <si>
    <t>Praticam esportes radicais semanalmente</t>
  </si>
  <si>
    <t>combobox dashvend</t>
  </si>
  <si>
    <t>Receita Gerada</t>
  </si>
  <si>
    <t>combobox dashmes</t>
  </si>
  <si>
    <t>Negócio Fechado</t>
  </si>
  <si>
    <t>Critério 1</t>
  </si>
  <si>
    <t>Critério 2</t>
  </si>
  <si>
    <t>Critério 3</t>
  </si>
  <si>
    <t>Critério 4</t>
  </si>
</sst>
</file>

<file path=xl/styles.xml><?xml version="1.0" encoding="utf-8"?>
<styleSheet xmlns="http://schemas.openxmlformats.org/spreadsheetml/2006/main">
  <numFmts count="6">
    <numFmt numFmtId="164" formatCode="_-&quot;R$&quot;\ * #,##0.00_-;\-&quot;R$&quot;\ * #,##0.00_-;_-&quot;R$&quot;\ * &quot;-&quot;??_-;_-@_-"/>
    <numFmt numFmtId="165" formatCode="00000"/>
    <numFmt numFmtId="166" formatCode="&quot;R$&quot;#,##0"/>
    <numFmt numFmtId="167" formatCode="&quot;R$&quot;\ #,##0"/>
    <numFmt numFmtId="168" formatCode="\ \(##\)\ ####\-####"/>
    <numFmt numFmtId="169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32"/>
      <color rgb="FF55B03E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B03E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2" tint="-0.499984740745262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Fill="1" applyBorder="1" applyProtection="1"/>
    <xf numFmtId="0" fontId="0" fillId="2" borderId="0" xfId="0" applyFill="1" applyAlignment="1" applyProtection="1">
      <alignment horizontal="right" indent="1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Fill="1" applyBorder="1" applyAlignment="1" applyProtection="1">
      <alignment horizontal="left" indent="1"/>
    </xf>
    <xf numFmtId="0" fontId="0" fillId="2" borderId="0" xfId="0" applyFill="1" applyProtection="1"/>
    <xf numFmtId="0" fontId="0" fillId="2" borderId="0" xfId="0" applyFill="1" applyProtection="1"/>
    <xf numFmtId="0" fontId="4" fillId="4" borderId="2" xfId="0" applyFont="1" applyFill="1" applyBorder="1" applyAlignment="1" applyProtection="1">
      <alignment horizontal="left" vertical="center" wrapText="1" indent="1"/>
    </xf>
    <xf numFmtId="165" fontId="4" fillId="4" borderId="2" xfId="0" applyNumberFormat="1" applyFont="1" applyFill="1" applyBorder="1" applyAlignment="1" applyProtection="1">
      <alignment horizontal="left" vertical="center" wrapText="1" indent="1"/>
    </xf>
    <xf numFmtId="0" fontId="5" fillId="3" borderId="3" xfId="0" applyFont="1" applyFill="1" applyBorder="1" applyAlignment="1">
      <alignment horizontal="left" vertical="center" indent="1"/>
    </xf>
    <xf numFmtId="165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14" fontId="5" fillId="0" borderId="3" xfId="0" applyNumberFormat="1" applyFont="1" applyFill="1" applyBorder="1" applyAlignment="1" applyProtection="1">
      <alignment horizontal="left" vertical="center" indent="1"/>
      <protection locked="0"/>
    </xf>
    <xf numFmtId="0" fontId="5" fillId="3" borderId="3" xfId="0" applyNumberFormat="1" applyFont="1" applyFill="1" applyBorder="1" applyAlignment="1" applyProtection="1">
      <alignment horizontal="left" vertical="center" wrapText="1" indent="1"/>
    </xf>
    <xf numFmtId="167" fontId="6" fillId="3" borderId="1" xfId="0" applyNumberFormat="1" applyFont="1" applyFill="1" applyBorder="1" applyAlignment="1" applyProtection="1">
      <alignment horizontal="left" vertical="center" indent="1"/>
    </xf>
    <xf numFmtId="1" fontId="6" fillId="3" borderId="1" xfId="0" applyNumberFormat="1" applyFont="1" applyFill="1" applyBorder="1" applyAlignment="1" applyProtection="1">
      <alignment horizontal="left" vertical="center" indent="1"/>
    </xf>
    <xf numFmtId="165" fontId="4" fillId="4" borderId="4" xfId="0" applyNumberFormat="1" applyFont="1" applyFill="1" applyBorder="1" applyAlignment="1" applyProtection="1">
      <alignment horizontal="left" vertical="center" wrapText="1" indent="1"/>
    </xf>
    <xf numFmtId="1" fontId="7" fillId="0" borderId="0" xfId="0" applyNumberFormat="1" applyFont="1" applyFill="1" applyBorder="1" applyAlignment="1" applyProtection="1">
      <alignment horizontal="center" vertical="center"/>
    </xf>
    <xf numFmtId="166" fontId="8" fillId="0" borderId="0" xfId="0" applyNumberFormat="1" applyFont="1" applyFill="1" applyBorder="1" applyAlignment="1" applyProtection="1">
      <alignment horizontal="center" vertical="center"/>
    </xf>
    <xf numFmtId="165" fontId="2" fillId="0" borderId="3" xfId="1" applyNumberFormat="1" applyFill="1" applyBorder="1" applyAlignment="1" applyProtection="1">
      <alignment horizontal="left" vertical="center" wrapText="1" indent="1"/>
      <protection locked="0"/>
    </xf>
    <xf numFmtId="168" fontId="5" fillId="0" borderId="1" xfId="0" applyNumberFormat="1" applyFont="1" applyBorder="1" applyAlignment="1" applyProtection="1">
      <alignment horizontal="left" vertical="center" wrapText="1" indent="1"/>
      <protection locked="0"/>
    </xf>
    <xf numFmtId="0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0" fontId="9" fillId="0" borderId="3" xfId="1" applyNumberFormat="1" applyFont="1" applyFill="1" applyBorder="1" applyAlignment="1" applyProtection="1">
      <alignment horizontal="left" vertical="center" wrapText="1" indent="1"/>
      <protection locked="0"/>
    </xf>
    <xf numFmtId="14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0" fontId="4" fillId="4" borderId="2" xfId="0" applyNumberFormat="1" applyFont="1" applyFill="1" applyBorder="1" applyAlignment="1" applyProtection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 applyProtection="1">
      <alignment horizontal="left" vertical="center" wrapText="1" indent="1"/>
    </xf>
    <xf numFmtId="1" fontId="6" fillId="3" borderId="5" xfId="0" applyNumberFormat="1" applyFont="1" applyFill="1" applyBorder="1" applyAlignment="1" applyProtection="1">
      <alignment horizontal="left" vertical="center" indent="1"/>
    </xf>
    <xf numFmtId="0" fontId="0" fillId="0" borderId="0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167" fontId="0" fillId="2" borderId="0" xfId="0" applyNumberFormat="1" applyFill="1" applyProtection="1"/>
    <xf numFmtId="167" fontId="0" fillId="2" borderId="0" xfId="0" applyNumberFormat="1" applyFill="1" applyAlignment="1" applyProtection="1">
      <alignment horizontal="right" indent="1"/>
    </xf>
    <xf numFmtId="167" fontId="3" fillId="0" borderId="0" xfId="0" applyNumberFormat="1" applyFont="1" applyFill="1" applyBorder="1" applyAlignment="1" applyProtection="1">
      <alignment horizontal="center" vertical="center"/>
    </xf>
    <xf numFmtId="167" fontId="0" fillId="0" borderId="0" xfId="0" applyNumberFormat="1" applyFill="1" applyBorder="1" applyProtection="1"/>
    <xf numFmtId="167" fontId="4" fillId="4" borderId="2" xfId="0" applyNumberFormat="1" applyFont="1" applyFill="1" applyBorder="1" applyAlignment="1" applyProtection="1">
      <alignment horizontal="left" vertical="center" wrapText="1" indent="1"/>
    </xf>
    <xf numFmtId="167" fontId="6" fillId="5" borderId="1" xfId="0" applyNumberFormat="1" applyFont="1" applyFill="1" applyBorder="1" applyAlignment="1" applyProtection="1">
      <alignment horizontal="left" vertical="center" indent="1"/>
    </xf>
    <xf numFmtId="9" fontId="6" fillId="3" borderId="1" xfId="3" applyFont="1" applyFill="1" applyBorder="1" applyAlignment="1" applyProtection="1">
      <alignment horizontal="left" vertical="center" indent="1"/>
    </xf>
    <xf numFmtId="167" fontId="6" fillId="3" borderId="1" xfId="2" applyNumberFormat="1" applyFont="1" applyFill="1" applyBorder="1" applyAlignment="1" applyProtection="1">
      <alignment horizontal="left" vertical="center" indent="1"/>
    </xf>
    <xf numFmtId="0" fontId="0" fillId="2" borderId="0" xfId="0" applyFill="1" applyProtection="1"/>
    <xf numFmtId="0" fontId="0" fillId="2" borderId="0" xfId="0" applyFill="1" applyProtection="1"/>
    <xf numFmtId="1" fontId="0" fillId="0" borderId="0" xfId="0" applyNumberFormat="1" applyFill="1" applyBorder="1" applyProtection="1"/>
    <xf numFmtId="0" fontId="0" fillId="0" borderId="0" xfId="0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ill="1" applyBorder="1" applyAlignment="1" applyProtection="1">
      <alignment horizontal="center" vertical="center"/>
    </xf>
    <xf numFmtId="165" fontId="4" fillId="4" borderId="2" xfId="0" applyNumberFormat="1" applyFont="1" applyFill="1" applyBorder="1" applyAlignment="1" applyProtection="1">
      <alignment horizontal="left" vertical="center" wrapText="1" indent="1"/>
      <protection locked="0"/>
    </xf>
    <xf numFmtId="165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167" fontId="0" fillId="0" borderId="0" xfId="0" applyNumberFormat="1" applyFill="1" applyBorder="1" applyAlignment="1" applyProtection="1">
      <alignment horizontal="center" vertical="center"/>
    </xf>
    <xf numFmtId="0" fontId="5" fillId="3" borderId="3" xfId="0" applyNumberFormat="1" applyFont="1" applyFill="1" applyBorder="1" applyAlignment="1" applyProtection="1">
      <alignment horizontal="left" vertical="center" wrapText="1" indent="1"/>
    </xf>
    <xf numFmtId="9" fontId="10" fillId="0" borderId="0" xfId="3" applyFont="1" applyFill="1" applyBorder="1" applyAlignment="1" applyProtection="1">
      <alignment horizontal="center" vertical="center"/>
    </xf>
    <xf numFmtId="167" fontId="6" fillId="5" borderId="1" xfId="0" applyNumberFormat="1" applyFont="1" applyFill="1" applyBorder="1" applyAlignment="1" applyProtection="1">
      <alignment horizontal="left" vertical="center" indent="1"/>
      <protection locked="0"/>
    </xf>
    <xf numFmtId="0" fontId="11" fillId="2" borderId="0" xfId="0" applyFont="1" applyFill="1" applyProtection="1"/>
    <xf numFmtId="0" fontId="11" fillId="0" borderId="0" xfId="0" applyFont="1" applyFill="1" applyBorder="1" applyProtection="1"/>
    <xf numFmtId="0" fontId="3" fillId="2" borderId="0" xfId="0" applyFont="1" applyFill="1" applyProtection="1"/>
    <xf numFmtId="0" fontId="3" fillId="0" borderId="0" xfId="0" applyFont="1" applyFill="1" applyBorder="1" applyProtection="1"/>
    <xf numFmtId="165" fontId="3" fillId="0" borderId="0" xfId="0" applyNumberFormat="1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0" fontId="3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0" fontId="3" fillId="0" borderId="0" xfId="0" applyFont="1" applyFill="1" applyBorder="1" applyAlignment="1" applyProtection="1">
      <alignment horizontal="center" vertical="center"/>
    </xf>
    <xf numFmtId="165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0" fontId="5" fillId="0" borderId="3" xfId="0" applyNumberFormat="1" applyFont="1" applyFill="1" applyBorder="1" applyAlignment="1" applyProtection="1">
      <alignment horizontal="left" vertical="center" wrapText="1" indent="1"/>
      <protection locked="0"/>
    </xf>
    <xf numFmtId="167" fontId="5" fillId="0" borderId="1" xfId="0" applyNumberFormat="1" applyFont="1" applyFill="1" applyBorder="1" applyAlignment="1" applyProtection="1">
      <alignment horizontal="left" vertical="center" indent="1"/>
      <protection locked="0"/>
    </xf>
    <xf numFmtId="0" fontId="5" fillId="3" borderId="3" xfId="0" applyNumberFormat="1" applyFont="1" applyFill="1" applyBorder="1" applyAlignment="1" applyProtection="1">
      <alignment horizontal="left" vertical="center" wrapText="1" indent="1"/>
    </xf>
    <xf numFmtId="0" fontId="12" fillId="0" borderId="0" xfId="0" applyFont="1"/>
    <xf numFmtId="0" fontId="12" fillId="0" borderId="0" xfId="0" applyFont="1" applyFill="1" applyBorder="1" applyProtection="1"/>
    <xf numFmtId="0" fontId="0" fillId="0" borderId="7" xfId="0" applyFill="1" applyBorder="1" applyProtection="1"/>
    <xf numFmtId="0" fontId="0" fillId="0" borderId="7" xfId="0" applyBorder="1"/>
    <xf numFmtId="0" fontId="0" fillId="0" borderId="7" xfId="0" applyFill="1" applyBorder="1" applyAlignment="1" applyProtection="1">
      <alignment horizontal="center" vertical="center"/>
    </xf>
    <xf numFmtId="0" fontId="0" fillId="2" borderId="0" xfId="0" applyFont="1" applyFill="1" applyProtection="1"/>
    <xf numFmtId="0" fontId="0" fillId="2" borderId="0" xfId="0" applyFont="1" applyFill="1" applyAlignment="1" applyProtection="1">
      <alignment horizontal="center" vertical="center"/>
    </xf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Protection="1"/>
    <xf numFmtId="0" fontId="14" fillId="0" borderId="0" xfId="0" applyFont="1" applyFill="1" applyBorder="1" applyAlignment="1" applyProtection="1">
      <alignment horizontal="left" vertical="center" indent="1"/>
    </xf>
    <xf numFmtId="0" fontId="14" fillId="0" borderId="0" xfId="0" applyFont="1" applyFill="1" applyBorder="1" applyAlignment="1" applyProtection="1">
      <alignment horizontal="left" vertical="center" indent="2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Protection="1"/>
    <xf numFmtId="0" fontId="0" fillId="3" borderId="0" xfId="0" applyFill="1" applyBorder="1" applyProtection="1"/>
    <xf numFmtId="0" fontId="5" fillId="3" borderId="3" xfId="0" applyFont="1" applyFill="1" applyBorder="1" applyAlignment="1" applyProtection="1">
      <alignment horizontal="left" vertical="center" indent="1"/>
    </xf>
    <xf numFmtId="165" fontId="5" fillId="3" borderId="3" xfId="0" applyNumberFormat="1" applyFont="1" applyFill="1" applyBorder="1" applyAlignment="1" applyProtection="1">
      <alignment horizontal="left" vertical="center" wrapText="1" indent="1"/>
    </xf>
    <xf numFmtId="14" fontId="5" fillId="3" borderId="3" xfId="0" applyNumberFormat="1" applyFont="1" applyFill="1" applyBorder="1" applyAlignment="1" applyProtection="1">
      <alignment horizontal="left" vertical="center" indent="1"/>
    </xf>
    <xf numFmtId="168" fontId="5" fillId="3" borderId="1" xfId="0" applyNumberFormat="1" applyFont="1" applyFill="1" applyBorder="1" applyAlignment="1" applyProtection="1">
      <alignment horizontal="left" vertical="center" wrapText="1" indent="1"/>
    </xf>
    <xf numFmtId="0" fontId="9" fillId="3" borderId="3" xfId="1" applyNumberFormat="1" applyFont="1" applyFill="1" applyBorder="1" applyAlignment="1" applyProtection="1">
      <alignment horizontal="left" vertical="center" wrapText="1" indent="1"/>
    </xf>
    <xf numFmtId="165" fontId="2" fillId="3" borderId="3" xfId="1" applyNumberFormat="1" applyFill="1" applyBorder="1" applyAlignment="1" applyProtection="1">
      <alignment horizontal="left" vertical="center" wrapText="1" indent="1"/>
    </xf>
    <xf numFmtId="0" fontId="0" fillId="3" borderId="0" xfId="0" applyFill="1" applyProtection="1"/>
    <xf numFmtId="0" fontId="5" fillId="3" borderId="0" xfId="0" applyFont="1" applyFill="1" applyBorder="1" applyProtection="1"/>
    <xf numFmtId="167" fontId="5" fillId="3" borderId="1" xfId="0" applyNumberFormat="1" applyFont="1" applyFill="1" applyBorder="1" applyAlignment="1" applyProtection="1">
      <alignment horizontal="left" vertical="center" indent="1"/>
    </xf>
    <xf numFmtId="14" fontId="5" fillId="3" borderId="3" xfId="0" applyNumberFormat="1" applyFont="1" applyFill="1" applyBorder="1" applyAlignment="1" applyProtection="1">
      <alignment horizontal="left" vertical="center" wrapText="1" indent="1"/>
    </xf>
    <xf numFmtId="0" fontId="5" fillId="3" borderId="3" xfId="0" applyFont="1" applyFill="1" applyBorder="1" applyAlignment="1" applyProtection="1">
      <alignment horizontal="left" vertical="center" wrapText="1" indent="1"/>
    </xf>
    <xf numFmtId="167" fontId="3" fillId="0" borderId="0" xfId="0" applyNumberFormat="1" applyFont="1" applyFill="1" applyBorder="1" applyProtection="1"/>
    <xf numFmtId="0" fontId="3" fillId="0" borderId="0" xfId="0" applyFont="1" applyFill="1" applyBorder="1" applyAlignment="1" applyProtection="1">
      <alignment horizontal="center" vertical="center"/>
    </xf>
    <xf numFmtId="0" fontId="0" fillId="2" borderId="0" xfId="0" applyFill="1" applyProtection="1"/>
    <xf numFmtId="0" fontId="11" fillId="0" borderId="0" xfId="0" applyFont="1" applyFill="1" applyBorder="1" applyAlignment="1" applyProtection="1">
      <alignment horizontal="center" vertical="center"/>
    </xf>
    <xf numFmtId="0" fontId="19" fillId="3" borderId="3" xfId="0" applyNumberFormat="1" applyFont="1" applyFill="1" applyBorder="1" applyAlignment="1" applyProtection="1">
      <alignment horizontal="left" vertical="center" wrapText="1" indent="1"/>
    </xf>
    <xf numFmtId="1" fontId="20" fillId="3" borderId="1" xfId="0" applyNumberFormat="1" applyFont="1" applyFill="1" applyBorder="1" applyAlignment="1" applyProtection="1">
      <alignment horizontal="left" vertical="center" indent="1"/>
    </xf>
    <xf numFmtId="9" fontId="20" fillId="3" borderId="1" xfId="3" applyFont="1" applyFill="1" applyBorder="1" applyAlignment="1" applyProtection="1">
      <alignment horizontal="left" vertical="center" indent="1"/>
    </xf>
    <xf numFmtId="0" fontId="11" fillId="0" borderId="0" xfId="0" applyFont="1"/>
    <xf numFmtId="165" fontId="3" fillId="0" borderId="0" xfId="0" applyNumberFormat="1" applyFont="1" applyFill="1" applyBorder="1" applyAlignment="1" applyProtection="1">
      <alignment horizontal="center" vertical="center"/>
    </xf>
    <xf numFmtId="0" fontId="3" fillId="7" borderId="0" xfId="1" applyFont="1" applyFill="1" applyBorder="1" applyAlignment="1" applyProtection="1">
      <alignment horizontal="center" vertical="center"/>
    </xf>
    <xf numFmtId="0" fontId="3" fillId="7" borderId="0" xfId="0" applyFont="1" applyFill="1" applyBorder="1" applyAlignment="1" applyProtection="1">
      <alignment horizontal="center" vertical="center"/>
    </xf>
    <xf numFmtId="0" fontId="0" fillId="7" borderId="0" xfId="0" applyFill="1" applyBorder="1" applyProtection="1"/>
    <xf numFmtId="0" fontId="0" fillId="7" borderId="0" xfId="0" applyFont="1" applyFill="1" applyBorder="1" applyProtection="1"/>
    <xf numFmtId="0" fontId="3" fillId="7" borderId="0" xfId="0" applyFont="1" applyFill="1" applyBorder="1" applyAlignment="1" applyProtection="1">
      <alignment horizontal="center" vertical="center" wrapText="1"/>
    </xf>
    <xf numFmtId="0" fontId="0" fillId="7" borderId="0" xfId="0" applyFill="1" applyBorder="1" applyAlignment="1" applyProtection="1">
      <alignment horizontal="center" vertical="center"/>
    </xf>
    <xf numFmtId="167" fontId="3" fillId="7" borderId="0" xfId="0" applyNumberFormat="1" applyFont="1" applyFill="1" applyBorder="1" applyAlignment="1" applyProtection="1">
      <alignment horizontal="center" vertical="center"/>
    </xf>
    <xf numFmtId="167" fontId="0" fillId="7" borderId="0" xfId="0" applyNumberFormat="1" applyFill="1" applyBorder="1" applyProtection="1"/>
    <xf numFmtId="0" fontId="0" fillId="7" borderId="0" xfId="0" applyFont="1" applyFill="1" applyBorder="1" applyAlignment="1" applyProtection="1">
      <alignment horizontal="center" vertical="center"/>
    </xf>
    <xf numFmtId="0" fontId="3" fillId="7" borderId="0" xfId="0" applyFont="1" applyFill="1" applyBorder="1" applyProtection="1"/>
    <xf numFmtId="0" fontId="11" fillId="7" borderId="0" xfId="0" applyFont="1" applyFill="1" applyBorder="1" applyProtection="1"/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left" vertical="center" indent="1"/>
      <protection locked="0"/>
    </xf>
    <xf numFmtId="9" fontId="10" fillId="3" borderId="9" xfId="0" applyNumberFormat="1" applyFont="1" applyFill="1" applyBorder="1" applyAlignment="1" applyProtection="1">
      <alignment horizontal="center" vertical="center"/>
    </xf>
    <xf numFmtId="9" fontId="10" fillId="3" borderId="10" xfId="0" applyNumberFormat="1" applyFont="1" applyFill="1" applyBorder="1" applyAlignment="1" applyProtection="1">
      <alignment horizontal="center" vertical="center"/>
    </xf>
    <xf numFmtId="166" fontId="18" fillId="6" borderId="9" xfId="0" applyNumberFormat="1" applyFont="1" applyFill="1" applyBorder="1" applyAlignment="1" applyProtection="1">
      <alignment horizontal="center" vertical="center"/>
    </xf>
    <xf numFmtId="166" fontId="18" fillId="6" borderId="10" xfId="0" applyNumberFormat="1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left" vertical="center" indent="1"/>
    </xf>
    <xf numFmtId="0" fontId="14" fillId="0" borderId="0" xfId="0" applyFont="1" applyFill="1" applyBorder="1" applyAlignment="1" applyProtection="1">
      <alignment horizontal="left" vertical="center" wrapText="1" indent="1"/>
    </xf>
    <xf numFmtId="1" fontId="7" fillId="3" borderId="1" xfId="0" applyNumberFormat="1" applyFont="1" applyFill="1" applyBorder="1" applyAlignment="1" applyProtection="1">
      <alignment horizontal="center" vertical="center"/>
    </xf>
    <xf numFmtId="169" fontId="16" fillId="3" borderId="1" xfId="0" applyNumberFormat="1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 indent="1"/>
    </xf>
    <xf numFmtId="166" fontId="8" fillId="3" borderId="9" xfId="0" applyNumberFormat="1" applyFont="1" applyFill="1" applyBorder="1" applyAlignment="1" applyProtection="1">
      <alignment horizontal="center" vertical="center"/>
    </xf>
    <xf numFmtId="166" fontId="8" fillId="3" borderId="10" xfId="0" applyNumberFormat="1" applyFont="1" applyFill="1" applyBorder="1" applyAlignment="1" applyProtection="1">
      <alignment horizontal="center" vertical="center"/>
    </xf>
  </cellXfs>
  <cellStyles count="4">
    <cellStyle name="Hyperlink" xfId="1" builtinId="8"/>
    <cellStyle name="Moeda" xfId="2" builtinId="4"/>
    <cellStyle name="Normal" xfId="0" builtinId="0"/>
    <cellStyle name="Porcentagem" xfId="3" builtinId="5"/>
  </cellStyles>
  <dxfs count="32">
    <dxf>
      <font>
        <color rgb="FF55B03E"/>
      </font>
    </dxf>
    <dxf>
      <font>
        <color rgb="FFF2B800"/>
      </font>
    </dxf>
    <dxf>
      <font>
        <color rgb="FFF0433A"/>
      </font>
    </dxf>
    <dxf>
      <font>
        <color rgb="FF55B03E"/>
      </font>
    </dxf>
    <dxf>
      <font>
        <color rgb="FFF2B800"/>
      </font>
    </dxf>
    <dxf>
      <font>
        <color rgb="FFF0433A"/>
      </font>
    </dxf>
    <dxf>
      <font>
        <color rgb="FF55B03E"/>
      </font>
    </dxf>
    <dxf>
      <font>
        <color rgb="FFF2B800"/>
      </font>
    </dxf>
    <dxf>
      <font>
        <color rgb="FFF0433A"/>
      </font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ill>
        <patternFill patternType="solid">
          <bgColor theme="0" tint="-4.9989318521683403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ill>
        <patternFill patternType="none">
          <bgColor indexed="65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6BB00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2B800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</dxf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'Definição Metas Globais'!$C$6</c:f>
              <c:strCache>
                <c:ptCount val="1"/>
                <c:pt idx="0">
                  <c:v>Executado</c:v>
                </c:pt>
              </c:strCache>
            </c:strRef>
          </c:tx>
          <c:spPr>
            <a:solidFill>
              <a:srgbClr val="55B03E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'Definição Metas Globais'!$D$4:$P$4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Total</c:v>
                </c:pt>
              </c:strCache>
            </c:strRef>
          </c:cat>
          <c:val>
            <c:numRef>
              <c:f>'Definição Metas Globais'!$D$6:$O$6</c:f>
              <c:numCache>
                <c:formatCode>"R$"\ #,##0</c:formatCode>
                <c:ptCount val="12"/>
                <c:pt idx="0">
                  <c:v>9000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'Definição Metas Globais'!$C$5</c:f>
              <c:strCache>
                <c:ptCount val="1"/>
                <c:pt idx="0">
                  <c:v>Previsto</c:v>
                </c:pt>
              </c:strCache>
            </c:strRef>
          </c:tx>
          <c:spPr>
            <a:solidFill>
              <a:srgbClr val="6699CC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'Definição Metas Globais'!$D$4:$P$4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Total</c:v>
                </c:pt>
              </c:strCache>
            </c:strRef>
          </c:cat>
          <c:val>
            <c:numRef>
              <c:f>'Definição Metas Globais'!$D$5:$O$5</c:f>
              <c:numCache>
                <c:formatCode>"R$"\ #,##0</c:formatCode>
                <c:ptCount val="12"/>
                <c:pt idx="0">
                  <c:v>12000</c:v>
                </c:pt>
                <c:pt idx="1">
                  <c:v>12800</c:v>
                </c:pt>
                <c:pt idx="2">
                  <c:v>13600</c:v>
                </c:pt>
                <c:pt idx="3">
                  <c:v>14400</c:v>
                </c:pt>
                <c:pt idx="4">
                  <c:v>15200</c:v>
                </c:pt>
                <c:pt idx="5">
                  <c:v>16000</c:v>
                </c:pt>
                <c:pt idx="6">
                  <c:v>16800</c:v>
                </c:pt>
                <c:pt idx="7">
                  <c:v>17600</c:v>
                </c:pt>
                <c:pt idx="8">
                  <c:v>18400</c:v>
                </c:pt>
                <c:pt idx="9">
                  <c:v>19200</c:v>
                </c:pt>
                <c:pt idx="10">
                  <c:v>20000</c:v>
                </c:pt>
                <c:pt idx="11">
                  <c:v>20800</c:v>
                </c:pt>
              </c:numCache>
            </c:numRef>
          </c:val>
        </c:ser>
        <c:gapWidth val="60"/>
        <c:axId val="156788608"/>
        <c:axId val="156928256"/>
      </c:barChart>
      <c:catAx>
        <c:axId val="1567886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928256"/>
        <c:crosses val="autoZero"/>
        <c:auto val="1"/>
        <c:lblAlgn val="ctr"/>
        <c:lblOffset val="100"/>
      </c:catAx>
      <c:valAx>
        <c:axId val="156928256"/>
        <c:scaling>
          <c:orientation val="minMax"/>
        </c:scaling>
        <c:delete val="1"/>
        <c:axPos val="l"/>
        <c:numFmt formatCode="&quot;R$&quot;\ #,##0" sourceLinked="1"/>
        <c:tickLblPos val="none"/>
        <c:crossAx val="1567886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Funil de Vendas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2.9421992597928426E-2"/>
          <c:y val="2.5899138586788939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4980049921530139"/>
          <c:y val="0.12899731673130996"/>
          <c:w val="0.82510403628346085"/>
          <c:h val="0.8415975633160846"/>
        </c:manualLayout>
      </c:layout>
      <c:barChart>
        <c:barDir val="bar"/>
        <c:grouping val="clustered"/>
        <c:ser>
          <c:idx val="0"/>
          <c:order val="0"/>
          <c:tx>
            <c:strRef>
              <c:f>'Rel. Passo 1°'!$F$4</c:f>
              <c:strCache>
                <c:ptCount val="1"/>
                <c:pt idx="0">
                  <c:v>% de Sucesso Acumulado</c:v>
                </c:pt>
              </c:strCache>
            </c:strRef>
          </c:tx>
          <c:spPr>
            <a:solidFill>
              <a:srgbClr val="55B03E"/>
            </a:solidFill>
            <a:ln w="19050">
              <a:solidFill>
                <a:schemeClr val="lt1"/>
              </a:solidFill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'Rel. Passo 1°'!$C$5:$C$12</c:f>
              <c:strCache>
                <c:ptCount val="5"/>
                <c:pt idx="0">
                  <c:v>Primeiro contato</c:v>
                </c:pt>
                <c:pt idx="1">
                  <c:v>Briefing</c:v>
                </c:pt>
                <c:pt idx="2">
                  <c:v>Proposta Comercial</c:v>
                </c:pt>
                <c:pt idx="3">
                  <c:v>Negociação</c:v>
                </c:pt>
                <c:pt idx="4">
                  <c:v>Negócio Fechado</c:v>
                </c:pt>
              </c:strCache>
            </c:strRef>
          </c:cat>
          <c:val>
            <c:numRef>
              <c:f>'Rel. Passo 1°'!$F$5:$F$12</c:f>
              <c:numCache>
                <c:formatCode>0%</c:formatCode>
                <c:ptCount val="8"/>
                <c:pt idx="0">
                  <c:v>1</c:v>
                </c:pt>
                <c:pt idx="1">
                  <c:v>0.8</c:v>
                </c:pt>
                <c:pt idx="2">
                  <c:v>0.60000000000000009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100"/>
        <c:axId val="276451712"/>
        <c:axId val="276453632"/>
      </c:barChart>
      <c:catAx>
        <c:axId val="276451712"/>
        <c:scaling>
          <c:orientation val="maxMin"/>
        </c:scaling>
        <c:axPos val="l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6453632"/>
        <c:crosses val="autoZero"/>
        <c:auto val="1"/>
        <c:lblAlgn val="ctr"/>
        <c:lblOffset val="100"/>
      </c:catAx>
      <c:valAx>
        <c:axId val="276453632"/>
        <c:scaling>
          <c:orientation val="minMax"/>
        </c:scaling>
        <c:delete val="1"/>
        <c:axPos val="t"/>
        <c:numFmt formatCode="0%" sourceLinked="1"/>
        <c:tickLblPos val="none"/>
        <c:crossAx val="2764517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v>Realizado</c:v>
          </c:tx>
          <c:spPr>
            <a:solidFill>
              <a:srgbClr val="55B03E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'Definição Metas Globais'!$D$4:$P$4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Total</c:v>
                </c:pt>
              </c:strCache>
            </c:strRef>
          </c:cat>
          <c:val>
            <c:numRef>
              <c:f>'Definição Metas Globais'!$D$6:$O$6</c:f>
              <c:numCache>
                <c:formatCode>"R$"\ #,##0</c:formatCode>
                <c:ptCount val="12"/>
                <c:pt idx="0">
                  <c:v>9000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Meta</c:v>
          </c:tx>
          <c:spPr>
            <a:solidFill>
              <a:srgbClr val="6699CC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'Definição Metas Globais'!$D$4:$P$4</c:f>
              <c:strCache>
                <c:ptCount val="1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  <c:pt idx="12">
                  <c:v>Total</c:v>
                </c:pt>
              </c:strCache>
            </c:strRef>
          </c:cat>
          <c:val>
            <c:numRef>
              <c:f>'Definição Metas Globais'!$D$5:$O$5</c:f>
              <c:numCache>
                <c:formatCode>"R$"\ #,##0</c:formatCode>
                <c:ptCount val="12"/>
                <c:pt idx="0">
                  <c:v>12000</c:v>
                </c:pt>
                <c:pt idx="1">
                  <c:v>12800</c:v>
                </c:pt>
                <c:pt idx="2">
                  <c:v>13600</c:v>
                </c:pt>
                <c:pt idx="3">
                  <c:v>14400</c:v>
                </c:pt>
                <c:pt idx="4">
                  <c:v>15200</c:v>
                </c:pt>
                <c:pt idx="5">
                  <c:v>16000</c:v>
                </c:pt>
                <c:pt idx="6">
                  <c:v>16800</c:v>
                </c:pt>
                <c:pt idx="7">
                  <c:v>17600</c:v>
                </c:pt>
                <c:pt idx="8">
                  <c:v>18400</c:v>
                </c:pt>
                <c:pt idx="9">
                  <c:v>19200</c:v>
                </c:pt>
                <c:pt idx="10">
                  <c:v>20000</c:v>
                </c:pt>
                <c:pt idx="11">
                  <c:v>20800</c:v>
                </c:pt>
              </c:numCache>
            </c:numRef>
          </c:val>
        </c:ser>
        <c:gapWidth val="50"/>
        <c:axId val="322529920"/>
        <c:axId val="322636032"/>
      </c:barChart>
      <c:catAx>
        <c:axId val="3225299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2636032"/>
        <c:crosses val="autoZero"/>
        <c:auto val="1"/>
        <c:lblAlgn val="ctr"/>
        <c:lblOffset val="100"/>
      </c:catAx>
      <c:valAx>
        <c:axId val="322636032"/>
        <c:scaling>
          <c:orientation val="minMax"/>
        </c:scaling>
        <c:delete val="1"/>
        <c:axPos val="l"/>
        <c:numFmt formatCode="&quot;R$&quot;\ #,##0" sourceLinked="1"/>
        <c:tickLblPos val="none"/>
        <c:crossAx val="32252992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>
        <c:manualLayout>
          <c:layoutTarget val="inner"/>
          <c:xMode val="edge"/>
          <c:yMode val="edge"/>
          <c:x val="0.12186212852425708"/>
          <c:y val="7.0343060058669152E-2"/>
          <c:w val="0.56290332740665461"/>
          <c:h val="0.85539231125521076"/>
        </c:manualLayout>
      </c:layout>
      <c:doughnutChart>
        <c:varyColors val="1"/>
        <c:ser>
          <c:idx val="0"/>
          <c:order val="0"/>
          <c:tx>
            <c:strRef>
              <c:f>Rel_Mes!$S$5</c:f>
              <c:strCache>
                <c:ptCount val="1"/>
              </c:strCache>
            </c:strRef>
          </c:tx>
          <c:spPr>
            <a:solidFill>
              <a:srgbClr val="55B03E"/>
            </a:solidFill>
          </c:spPr>
          <c:dPt>
            <c:idx val="0"/>
            <c:spPr>
              <a:solidFill>
                <a:srgbClr val="55B03E"/>
              </a:solidFill>
              <a:ln>
                <a:noFill/>
              </a:ln>
              <a:effectLst/>
            </c:spPr>
          </c:dPt>
          <c:dPt>
            <c:idx val="1"/>
            <c:spPr>
              <a:solidFill>
                <a:srgbClr val="F0462E"/>
              </a:solidFill>
              <a:ln>
                <a:noFill/>
              </a:ln>
              <a:effectLst/>
            </c:spPr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Val val="1"/>
          </c:dLbls>
          <c:cat>
            <c:strRef>
              <c:f>Rel_Mes!$S$6:$S$7</c:f>
              <c:strCache>
                <c:ptCount val="2"/>
                <c:pt idx="0">
                  <c:v>Realizado</c:v>
                </c:pt>
                <c:pt idx="1">
                  <c:v>Não Realizado</c:v>
                </c:pt>
              </c:strCache>
            </c:strRef>
          </c:cat>
          <c:val>
            <c:numRef>
              <c:f>Rel_Mes!$T$6:$T$7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</c:ser>
        <c:firstSliceAng val="0"/>
        <c:holeSize val="50"/>
      </c:doughnutChart>
      <c:spPr>
        <a:noFill/>
        <a:ln w="25400">
          <a:noFill/>
        </a:ln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v>Valor Negociado</c:v>
          </c:tx>
          <c:spPr>
            <a:solidFill>
              <a:srgbClr val="6699CC"/>
            </a:solidFill>
            <a:ln>
              <a:noFill/>
            </a:ln>
            <a:effectLst/>
          </c:spPr>
          <c:dLbls>
            <c:numFmt formatCode="\R\$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Lit>
              <c:ptCount val="1"/>
            </c:strLit>
          </c:cat>
          <c:val>
            <c:numRef>
              <c:f>[0]!ValorNegociado</c:f>
              <c:numCache>
                <c:formatCode>General</c:formatCode>
                <c:ptCount val="1"/>
                <c:pt idx="0">
                  <c:v>45000</c:v>
                </c:pt>
              </c:numCache>
            </c:numRef>
          </c:val>
        </c:ser>
        <c:ser>
          <c:idx val="1"/>
          <c:order val="1"/>
          <c:tx>
            <c:v>Valor Fechado</c:v>
          </c:tx>
          <c:spPr>
            <a:solidFill>
              <a:srgbClr val="55B03E"/>
            </a:solidFill>
            <a:ln>
              <a:noFill/>
            </a:ln>
            <a:effectLst/>
          </c:spPr>
          <c:dLbls>
            <c:numFmt formatCode="\R\$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Lit>
              <c:ptCount val="1"/>
            </c:strLit>
          </c:cat>
          <c:val>
            <c:numRef>
              <c:f>Rel_Mes!$C$16</c:f>
              <c:numCache>
                <c:formatCode>"R$"#,##0</c:formatCode>
                <c:ptCount val="1"/>
                <c:pt idx="0">
                  <c:v>9000</c:v>
                </c:pt>
              </c:numCache>
            </c:numRef>
          </c:val>
        </c:ser>
        <c:gapWidth val="100"/>
        <c:overlap val="-27"/>
        <c:axId val="365562496"/>
        <c:axId val="365826432"/>
      </c:barChart>
      <c:catAx>
        <c:axId val="3655624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826432"/>
        <c:crosses val="autoZero"/>
        <c:auto val="1"/>
        <c:lblAlgn val="ctr"/>
        <c:lblOffset val="100"/>
      </c:catAx>
      <c:valAx>
        <c:axId val="365826432"/>
        <c:scaling>
          <c:orientation val="minMax"/>
        </c:scaling>
        <c:delete val="1"/>
        <c:axPos val="l"/>
        <c:numFmt formatCode="General" sourceLinked="1"/>
        <c:tickLblPos val="none"/>
        <c:crossAx val="36556249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'Desemp. Vendedor'!$R$7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6699CC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'Desemp. Vendedor'!$S$6:$AD$6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'Desemp. Vendedor'!$S$7:$AD$7</c:f>
              <c:numCache>
                <c:formatCode>"R$"\ #,##0</c:formatCode>
                <c:ptCount val="12"/>
                <c:pt idx="0">
                  <c:v>3000</c:v>
                </c:pt>
                <c:pt idx="1">
                  <c:v>3200</c:v>
                </c:pt>
                <c:pt idx="2">
                  <c:v>3400</c:v>
                </c:pt>
                <c:pt idx="3">
                  <c:v>3600</c:v>
                </c:pt>
                <c:pt idx="4">
                  <c:v>3800</c:v>
                </c:pt>
                <c:pt idx="5">
                  <c:v>4000</c:v>
                </c:pt>
                <c:pt idx="6">
                  <c:v>4200</c:v>
                </c:pt>
                <c:pt idx="7">
                  <c:v>4400</c:v>
                </c:pt>
                <c:pt idx="8">
                  <c:v>4600</c:v>
                </c:pt>
                <c:pt idx="9">
                  <c:v>4800</c:v>
                </c:pt>
                <c:pt idx="10">
                  <c:v>5000</c:v>
                </c:pt>
                <c:pt idx="11">
                  <c:v>5200</c:v>
                </c:pt>
              </c:numCache>
            </c:numRef>
          </c:val>
        </c:ser>
        <c:ser>
          <c:idx val="1"/>
          <c:order val="1"/>
          <c:tx>
            <c:strRef>
              <c:f>'Desemp. Vendedor'!$R$8</c:f>
              <c:strCache>
                <c:ptCount val="1"/>
                <c:pt idx="0">
                  <c:v>Receita Gerada</c:v>
                </c:pt>
              </c:strCache>
            </c:strRef>
          </c:tx>
          <c:spPr>
            <a:solidFill>
              <a:srgbClr val="55B03E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Val val="1"/>
          </c:dLbls>
          <c:cat>
            <c:strRef>
              <c:f>'Desemp. Vendedor'!$S$6:$AD$6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'Desemp. Vendedor'!$S$8:$AD$8</c:f>
              <c:numCache>
                <c:formatCode>"R$"\ #,##0</c:formatCode>
                <c:ptCount val="12"/>
                <c:pt idx="0">
                  <c:v>6000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50"/>
        <c:axId val="370586368"/>
        <c:axId val="370587904"/>
      </c:barChart>
      <c:catAx>
        <c:axId val="37058636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587904"/>
        <c:crosses val="autoZero"/>
        <c:auto val="1"/>
        <c:lblAlgn val="ctr"/>
        <c:lblOffset val="100"/>
      </c:catAx>
      <c:valAx>
        <c:axId val="370587904"/>
        <c:scaling>
          <c:orientation val="minMax"/>
        </c:scaling>
        <c:delete val="1"/>
        <c:axPos val="l"/>
        <c:numFmt formatCode="&quot;R$&quot;\ #,##0" sourceLinked="1"/>
        <c:tickLblPos val="none"/>
        <c:crossAx val="37058636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3430836567412804"/>
          <c:y val="4.102067183462535E-2"/>
          <c:w val="0.2269703804035807"/>
          <c:h val="0.9589793281653749"/>
        </c:manualLayout>
      </c:layout>
      <c:doughnutChart>
        <c:varyColors val="1"/>
        <c:ser>
          <c:idx val="0"/>
          <c:order val="0"/>
          <c:spPr>
            <a:solidFill>
              <a:srgbClr val="55B03E"/>
            </a:solidFill>
          </c:spPr>
          <c:dPt>
            <c:idx val="0"/>
            <c:spPr>
              <a:solidFill>
                <a:srgbClr val="55B03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rgbClr val="6699C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rgbClr val="FF9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rgbClr val="F0462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Percent val="1"/>
          </c:dLbls>
          <c:cat>
            <c:strRef>
              <c:f>'3° Passo'!$D$5:$D$12</c:f>
              <c:strCache>
                <c:ptCount val="3"/>
                <c:pt idx="0">
                  <c:v>Localizados no Sul do País</c:v>
                </c:pt>
                <c:pt idx="1">
                  <c:v>Moram próximo do ponto de venda</c:v>
                </c:pt>
                <c:pt idx="2">
                  <c:v>Residentes em cidades de praia</c:v>
                </c:pt>
              </c:strCache>
            </c:strRef>
          </c:cat>
          <c:val>
            <c:numRef>
              <c:f>'3° Passo'!$O$5:$O$12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3345123344298131"/>
          <c:y val="7.4312030014653127E-2"/>
          <c:w val="0.554898279636443"/>
          <c:h val="0.86778416501618261"/>
        </c:manualLayout>
      </c:layout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3430836567412804"/>
          <c:y val="4.102067183462535E-2"/>
          <c:w val="0.2269703804035807"/>
          <c:h val="0.9589793281653749"/>
        </c:manualLayout>
      </c:layout>
      <c:doughnutChart>
        <c:varyColors val="1"/>
        <c:ser>
          <c:idx val="0"/>
          <c:order val="0"/>
          <c:spPr>
            <a:solidFill>
              <a:srgbClr val="55B03E"/>
            </a:solidFill>
          </c:spPr>
          <c:dPt>
            <c:idx val="0"/>
            <c:spPr>
              <a:solidFill>
                <a:srgbClr val="55B03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rgbClr val="6699C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rgbClr val="FF9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rgbClr val="F0462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Percent val="1"/>
          </c:dLbls>
          <c:cat>
            <c:strRef>
              <c:f>'3° Passo'!$G$5:$G$12</c:f>
              <c:strCache>
                <c:ptCount val="4"/>
                <c:pt idx="0">
                  <c:v>Estudantes universitários da classe B</c:v>
                </c:pt>
                <c:pt idx="1">
                  <c:v>Donas de casa, casadas e com filhos</c:v>
                </c:pt>
                <c:pt idx="2">
                  <c:v>Jovens solteiros das classes B e C</c:v>
                </c:pt>
                <c:pt idx="3">
                  <c:v>Professores Universitários</c:v>
                </c:pt>
              </c:strCache>
            </c:strRef>
          </c:cat>
          <c:val>
            <c:numRef>
              <c:f>'3° Passo'!$P$5:$P$12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3345123344298131"/>
          <c:y val="7.4312030014653127E-2"/>
          <c:w val="0.554898279636443"/>
          <c:h val="0.86778416501618261"/>
        </c:manualLayout>
      </c:layout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3430836567412804"/>
          <c:y val="4.102067183462535E-2"/>
          <c:w val="0.2269703804035807"/>
          <c:h val="0.9589793281653749"/>
        </c:manualLayout>
      </c:layout>
      <c:doughnutChart>
        <c:varyColors val="1"/>
        <c:ser>
          <c:idx val="0"/>
          <c:order val="0"/>
          <c:spPr>
            <a:solidFill>
              <a:srgbClr val="55B03E"/>
            </a:solidFill>
          </c:spPr>
          <c:dPt>
            <c:idx val="0"/>
            <c:spPr>
              <a:solidFill>
                <a:srgbClr val="55B03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rgbClr val="6699C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rgbClr val="FF9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rgbClr val="F0462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Percent val="1"/>
          </c:dLbls>
          <c:cat>
            <c:strRef>
              <c:f>'3° Passo'!$J$5:$J$12</c:f>
              <c:strCache>
                <c:ptCount val="4"/>
                <c:pt idx="0">
                  <c:v>Consomem o produto diariamente</c:v>
                </c:pt>
                <c:pt idx="1">
                  <c:v>Param de comprar por aumento de preços</c:v>
                </c:pt>
                <c:pt idx="2">
                  <c:v>Compram com brinde</c:v>
                </c:pt>
                <c:pt idx="3">
                  <c:v>Compram apenas quando há desconto</c:v>
                </c:pt>
              </c:strCache>
            </c:strRef>
          </c:cat>
          <c:val>
            <c:numRef>
              <c:f>'3° Passo'!$Q$5:$Q$12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3345123344298131"/>
          <c:y val="7.4312030014653127E-2"/>
          <c:w val="0.554898279636443"/>
          <c:h val="0.86778416501618261"/>
        </c:manualLayout>
      </c:layout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3430836567412804"/>
          <c:y val="4.102067183462535E-2"/>
          <c:w val="0.2269703804035807"/>
          <c:h val="0.9589793281653749"/>
        </c:manualLayout>
      </c:layout>
      <c:doughnutChart>
        <c:varyColors val="1"/>
        <c:ser>
          <c:idx val="0"/>
          <c:order val="0"/>
          <c:spPr>
            <a:solidFill>
              <a:srgbClr val="55B03E"/>
            </a:solidFill>
          </c:spPr>
          <c:dPt>
            <c:idx val="0"/>
            <c:spPr>
              <a:solidFill>
                <a:srgbClr val="55B03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rgbClr val="6699C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rgbClr val="FF9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rgbClr val="F0462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Percent val="1"/>
          </c:dLbls>
          <c:cat>
            <c:strRef>
              <c:f>'3° Passo'!$M$5:$M$12</c:f>
              <c:strCache>
                <c:ptCount val="4"/>
                <c:pt idx="0">
                  <c:v>Praticam esportes radicais semanalmente</c:v>
                </c:pt>
                <c:pt idx="1">
                  <c:v>Vegetarianos</c:v>
                </c:pt>
                <c:pt idx="2">
                  <c:v>Leitores Regulares</c:v>
                </c:pt>
                <c:pt idx="3">
                  <c:v>Comprador Compulsivo</c:v>
                </c:pt>
              </c:strCache>
            </c:strRef>
          </c:cat>
          <c:val>
            <c:numRef>
              <c:f>'3° Passo'!$R$5:$R$12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3345123344298131"/>
          <c:y val="7.4312030014653127E-2"/>
          <c:w val="0.554898279636443"/>
          <c:h val="0.86778416501618261"/>
        </c:manualLayout>
      </c:layout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3&#176; Passo'!A1"/><Relationship Id="rId3" Type="http://schemas.openxmlformats.org/officeDocument/2006/relationships/hyperlink" Target="#'4&#176; Passo'!A1"/><Relationship Id="rId7" Type="http://schemas.openxmlformats.org/officeDocument/2006/relationships/hyperlink" Target="#'1&#176; Passo'!A1"/><Relationship Id="rId2" Type="http://schemas.openxmlformats.org/officeDocument/2006/relationships/hyperlink" Target="#'1&#176; Passo'!A1"/><Relationship Id="rId1" Type="http://schemas.openxmlformats.org/officeDocument/2006/relationships/hyperlink" Target="#Rel_Ano!A1"/><Relationship Id="rId6" Type="http://schemas.openxmlformats.org/officeDocument/2006/relationships/hyperlink" Target="#'Rel. por Andamento'!A1"/><Relationship Id="rId5" Type="http://schemas.openxmlformats.org/officeDocument/2006/relationships/hyperlink" Target="#'Defini&#231;&#227;o Metas Globais'!A1"/><Relationship Id="rId4" Type="http://schemas.openxmlformats.org/officeDocument/2006/relationships/hyperlink" Target="#'Controle de Contatos'!A1"/><Relationship Id="rId9" Type="http://schemas.openxmlformats.org/officeDocument/2006/relationships/hyperlink" Target="#'2&#176; Passo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3&#176; Passo'!A1"/><Relationship Id="rId3" Type="http://schemas.openxmlformats.org/officeDocument/2006/relationships/hyperlink" Target="#'4&#176; Passo'!A1"/><Relationship Id="rId7" Type="http://schemas.openxmlformats.org/officeDocument/2006/relationships/hyperlink" Target="#'1&#176; Passo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relgeral!A1"/><Relationship Id="rId5" Type="http://schemas.openxmlformats.org/officeDocument/2006/relationships/hyperlink" Target="#metageral!A1"/><Relationship Id="rId4" Type="http://schemas.openxmlformats.org/officeDocument/2006/relationships/hyperlink" Target="#'Controle de Contatos'!A1"/><Relationship Id="rId9" Type="http://schemas.openxmlformats.org/officeDocument/2006/relationships/hyperlink" Target="#'2&#176; Passo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mcrm!A1"/><Relationship Id="rId3" Type="http://schemas.openxmlformats.org/officeDocument/2006/relationships/hyperlink" Target="#'4&#176; Passo'!A1"/><Relationship Id="rId7" Type="http://schemas.openxmlformats.org/officeDocument/2006/relationships/hyperlink" Target="#'1&#176; Passo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relgeral!A1"/><Relationship Id="rId5" Type="http://schemas.openxmlformats.org/officeDocument/2006/relationships/hyperlink" Target="#metageral!A1"/><Relationship Id="rId4" Type="http://schemas.openxmlformats.org/officeDocument/2006/relationships/hyperlink" Target="#'Controle de Contatos'!A1"/><Relationship Id="rId9" Type="http://schemas.openxmlformats.org/officeDocument/2006/relationships/hyperlink" Target="#'2&#176; Passo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5&#176; Passo'!A1"/><Relationship Id="rId3" Type="http://schemas.openxmlformats.org/officeDocument/2006/relationships/hyperlink" Target="#'4&#176; Passo'!A1"/><Relationship Id="rId7" Type="http://schemas.openxmlformats.org/officeDocument/2006/relationships/hyperlink" Target="#'4&#176; Passo'!A1"/><Relationship Id="rId2" Type="http://schemas.openxmlformats.org/officeDocument/2006/relationships/hyperlink" Target="#'1&#176; Passo'!A1"/><Relationship Id="rId1" Type="http://schemas.openxmlformats.org/officeDocument/2006/relationships/hyperlink" Target="#Rel_Ano!A1"/><Relationship Id="rId6" Type="http://schemas.openxmlformats.org/officeDocument/2006/relationships/hyperlink" Target="#'Rel. por Andamento'!A1"/><Relationship Id="rId5" Type="http://schemas.openxmlformats.org/officeDocument/2006/relationships/hyperlink" Target="#'Defini&#231;&#227;o Metas Globais'!A1"/><Relationship Id="rId4" Type="http://schemas.openxmlformats.org/officeDocument/2006/relationships/hyperlink" Target="#'Controle de Contatos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5&#176; Passo'!A1"/><Relationship Id="rId3" Type="http://schemas.openxmlformats.org/officeDocument/2006/relationships/hyperlink" Target="#cadcli!A1"/><Relationship Id="rId7" Type="http://schemas.openxmlformats.org/officeDocument/2006/relationships/hyperlink" Target="#'4&#176; Passo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relgeral!A1"/><Relationship Id="rId5" Type="http://schemas.openxmlformats.org/officeDocument/2006/relationships/hyperlink" Target="#metageral!A1"/><Relationship Id="rId4" Type="http://schemas.openxmlformats.org/officeDocument/2006/relationships/hyperlink" Target="#'Controle de Contato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4&#176; Passo'!A1"/><Relationship Id="rId7" Type="http://schemas.openxmlformats.org/officeDocument/2006/relationships/hyperlink" Target="#'Controle de Contatos'!A1"/><Relationship Id="rId2" Type="http://schemas.openxmlformats.org/officeDocument/2006/relationships/hyperlink" Target="#'1&#176; Passo'!A1"/><Relationship Id="rId1" Type="http://schemas.openxmlformats.org/officeDocument/2006/relationships/hyperlink" Target="#Rel_Ano!A1"/><Relationship Id="rId6" Type="http://schemas.openxmlformats.org/officeDocument/2006/relationships/hyperlink" Target="#'Rel. por Andamento'!A1"/><Relationship Id="rId5" Type="http://schemas.openxmlformats.org/officeDocument/2006/relationships/hyperlink" Target="#'Defini&#231;&#227;o Metas Globais'!A1"/><Relationship Id="rId4" Type="http://schemas.openxmlformats.org/officeDocument/2006/relationships/hyperlink" Target="#'Controle de Contatos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Rel. Passo 1&#176;'!A1"/><Relationship Id="rId3" Type="http://schemas.openxmlformats.org/officeDocument/2006/relationships/hyperlink" Target="#'4&#176; Passo'!A1"/><Relationship Id="rId7" Type="http://schemas.openxmlformats.org/officeDocument/2006/relationships/hyperlink" Target="#'Rel. por Andamento'!A1"/><Relationship Id="rId2" Type="http://schemas.openxmlformats.org/officeDocument/2006/relationships/hyperlink" Target="#'1&#176; Passo'!A1"/><Relationship Id="rId1" Type="http://schemas.openxmlformats.org/officeDocument/2006/relationships/hyperlink" Target="#Rel_Ano!A1"/><Relationship Id="rId6" Type="http://schemas.openxmlformats.org/officeDocument/2006/relationships/hyperlink" Target="#'Rel. por Andamento'!A1"/><Relationship Id="rId11" Type="http://schemas.openxmlformats.org/officeDocument/2006/relationships/hyperlink" Target="#'Fechamento por Cliente'!A1"/><Relationship Id="rId5" Type="http://schemas.openxmlformats.org/officeDocument/2006/relationships/hyperlink" Target="#'Defini&#231;&#227;o Metas Globais'!A1"/><Relationship Id="rId10" Type="http://schemas.openxmlformats.org/officeDocument/2006/relationships/hyperlink" Target="#'R$ por Vendedor'!A1"/><Relationship Id="rId4" Type="http://schemas.openxmlformats.org/officeDocument/2006/relationships/hyperlink" Target="#'Controle de Contatos'!A1"/><Relationship Id="rId9" Type="http://schemas.openxmlformats.org/officeDocument/2006/relationships/hyperlink" Target="#'Rel. Passo 3&#176;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etavend!A1"/><Relationship Id="rId3" Type="http://schemas.openxmlformats.org/officeDocument/2006/relationships/hyperlink" Target="#'4&#176; Passo'!A1"/><Relationship Id="rId7" Type="http://schemas.openxmlformats.org/officeDocument/2006/relationships/hyperlink" Target="#'Defini&#231;&#227;o Metas Globais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'Rel. por Andamento'!A1"/><Relationship Id="rId5" Type="http://schemas.openxmlformats.org/officeDocument/2006/relationships/hyperlink" Target="#metageral!A1"/><Relationship Id="rId4" Type="http://schemas.openxmlformats.org/officeDocument/2006/relationships/hyperlink" Target="#'Controle de Contatos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Defini&#231;&#227;o Metas Globais'!A1"/><Relationship Id="rId3" Type="http://schemas.openxmlformats.org/officeDocument/2006/relationships/hyperlink" Target="#'1&#176; Passo'!A1"/><Relationship Id="rId7" Type="http://schemas.openxmlformats.org/officeDocument/2006/relationships/hyperlink" Target="#'Rel. por Andamento'!A1"/><Relationship Id="rId2" Type="http://schemas.openxmlformats.org/officeDocument/2006/relationships/hyperlink" Target="#Rel_Ano!A1"/><Relationship Id="rId1" Type="http://schemas.openxmlformats.org/officeDocument/2006/relationships/chart" Target="../charts/chart1.xml"/><Relationship Id="rId6" Type="http://schemas.openxmlformats.org/officeDocument/2006/relationships/hyperlink" Target="#metageral!A1"/><Relationship Id="rId5" Type="http://schemas.openxmlformats.org/officeDocument/2006/relationships/hyperlink" Target="#'Controle de Contatos'!A1"/><Relationship Id="rId4" Type="http://schemas.openxmlformats.org/officeDocument/2006/relationships/hyperlink" Target="#'4&#176; Passo'!A1"/><Relationship Id="rId9" Type="http://schemas.openxmlformats.org/officeDocument/2006/relationships/hyperlink" Target="#'Metas Por Vendedor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Rel. por Andamento'!A1"/><Relationship Id="rId3" Type="http://schemas.openxmlformats.org/officeDocument/2006/relationships/hyperlink" Target="#'1&#176; Passo'!A1"/><Relationship Id="rId7" Type="http://schemas.openxmlformats.org/officeDocument/2006/relationships/hyperlink" Target="#relgeral!A1"/><Relationship Id="rId12" Type="http://schemas.openxmlformats.org/officeDocument/2006/relationships/hyperlink" Target="#'Fechamento por Cliente'!A1"/><Relationship Id="rId2" Type="http://schemas.openxmlformats.org/officeDocument/2006/relationships/hyperlink" Target="#dashanu!A1"/><Relationship Id="rId1" Type="http://schemas.openxmlformats.org/officeDocument/2006/relationships/chart" Target="../charts/chart2.xml"/><Relationship Id="rId6" Type="http://schemas.openxmlformats.org/officeDocument/2006/relationships/hyperlink" Target="#'Defini&#231;&#227;o Metas Globais'!A1"/><Relationship Id="rId11" Type="http://schemas.openxmlformats.org/officeDocument/2006/relationships/hyperlink" Target="#'R$ por Vendedor'!A1"/><Relationship Id="rId5" Type="http://schemas.openxmlformats.org/officeDocument/2006/relationships/hyperlink" Target="#'Controle de Contatos'!A1"/><Relationship Id="rId10" Type="http://schemas.openxmlformats.org/officeDocument/2006/relationships/hyperlink" Target="#'Rel. Passo 3&#176;'!A1"/><Relationship Id="rId4" Type="http://schemas.openxmlformats.org/officeDocument/2006/relationships/hyperlink" Target="#'4&#176; Passo'!A1"/><Relationship Id="rId9" Type="http://schemas.openxmlformats.org/officeDocument/2006/relationships/hyperlink" Target="#relfndv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Rel. por Andamento'!A1"/><Relationship Id="rId3" Type="http://schemas.openxmlformats.org/officeDocument/2006/relationships/hyperlink" Target="#'4&#176; Passo'!A1"/><Relationship Id="rId7" Type="http://schemas.openxmlformats.org/officeDocument/2006/relationships/hyperlink" Target="#INI!A1"/><Relationship Id="rId12" Type="http://schemas.openxmlformats.org/officeDocument/2006/relationships/hyperlink" Target="#'Fechamento por Cliente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relgeral!A1"/><Relationship Id="rId11" Type="http://schemas.openxmlformats.org/officeDocument/2006/relationships/hyperlink" Target="#'R$ por Vendedor'!A1"/><Relationship Id="rId5" Type="http://schemas.openxmlformats.org/officeDocument/2006/relationships/hyperlink" Target="#'Defini&#231;&#227;o Metas Globais'!A1"/><Relationship Id="rId10" Type="http://schemas.openxmlformats.org/officeDocument/2006/relationships/hyperlink" Target="#'Rel. Passo 3&#176;'!A1"/><Relationship Id="rId4" Type="http://schemas.openxmlformats.org/officeDocument/2006/relationships/hyperlink" Target="#'Controle de Contatos'!A1"/><Relationship Id="rId9" Type="http://schemas.openxmlformats.org/officeDocument/2006/relationships/hyperlink" Target="#'Rel. Passo 1&#176;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Rel. Passo 1&#176;'!A1"/><Relationship Id="rId3" Type="http://schemas.openxmlformats.org/officeDocument/2006/relationships/hyperlink" Target="#'4&#176; Passo'!A1"/><Relationship Id="rId7" Type="http://schemas.openxmlformats.org/officeDocument/2006/relationships/hyperlink" Target="#'Rel. por Andamento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relgeral!A1"/><Relationship Id="rId11" Type="http://schemas.openxmlformats.org/officeDocument/2006/relationships/hyperlink" Target="#'Fechamento por Cliente'!A1"/><Relationship Id="rId5" Type="http://schemas.openxmlformats.org/officeDocument/2006/relationships/hyperlink" Target="#'Defini&#231;&#227;o Metas Globais'!A1"/><Relationship Id="rId10" Type="http://schemas.openxmlformats.org/officeDocument/2006/relationships/hyperlink" Target="#'R$ por Vendedor'!A1"/><Relationship Id="rId4" Type="http://schemas.openxmlformats.org/officeDocument/2006/relationships/hyperlink" Target="#'Controle de Contatos'!A1"/><Relationship Id="rId9" Type="http://schemas.openxmlformats.org/officeDocument/2006/relationships/hyperlink" Target="#'Rel. Passo 3&#176;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Rel. Passo 1&#176;'!A1"/><Relationship Id="rId3" Type="http://schemas.openxmlformats.org/officeDocument/2006/relationships/hyperlink" Target="#'4&#176; Passo'!A1"/><Relationship Id="rId7" Type="http://schemas.openxmlformats.org/officeDocument/2006/relationships/hyperlink" Target="#'Rel. por Andamento'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relgeral!A1"/><Relationship Id="rId11" Type="http://schemas.openxmlformats.org/officeDocument/2006/relationships/hyperlink" Target="#'Fechamento por Cliente'!A1"/><Relationship Id="rId5" Type="http://schemas.openxmlformats.org/officeDocument/2006/relationships/hyperlink" Target="#'Defini&#231;&#227;o Metas Globais'!A1"/><Relationship Id="rId10" Type="http://schemas.openxmlformats.org/officeDocument/2006/relationships/hyperlink" Target="#'R$ por Vendedor'!A1"/><Relationship Id="rId4" Type="http://schemas.openxmlformats.org/officeDocument/2006/relationships/hyperlink" Target="#'Controle de Contatos'!A1"/><Relationship Id="rId9" Type="http://schemas.openxmlformats.org/officeDocument/2006/relationships/hyperlink" Target="#'Rel. Passo 3&#176;'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Rel_Ano!A1"/><Relationship Id="rId3" Type="http://schemas.openxmlformats.org/officeDocument/2006/relationships/hyperlink" Target="#'1&#176; Passo'!A1"/><Relationship Id="rId7" Type="http://schemas.openxmlformats.org/officeDocument/2006/relationships/hyperlink" Target="#'Rel. por Andamento'!A1"/><Relationship Id="rId2" Type="http://schemas.openxmlformats.org/officeDocument/2006/relationships/hyperlink" Target="#Rel_Ano!A1"/><Relationship Id="rId1" Type="http://schemas.openxmlformats.org/officeDocument/2006/relationships/chart" Target="../charts/chart3.xml"/><Relationship Id="rId6" Type="http://schemas.openxmlformats.org/officeDocument/2006/relationships/hyperlink" Target="#'Defini&#231;&#227;o Metas Globais'!A1"/><Relationship Id="rId11" Type="http://schemas.openxmlformats.org/officeDocument/2006/relationships/hyperlink" Target="#Dash_Perfil!A1"/><Relationship Id="rId5" Type="http://schemas.openxmlformats.org/officeDocument/2006/relationships/hyperlink" Target="#'Controle de Contatos'!A1"/><Relationship Id="rId10" Type="http://schemas.openxmlformats.org/officeDocument/2006/relationships/hyperlink" Target="#'Desemp. Vendedor'!A1"/><Relationship Id="rId4" Type="http://schemas.openxmlformats.org/officeDocument/2006/relationships/hyperlink" Target="#'4&#176; Passo'!A1"/><Relationship Id="rId9" Type="http://schemas.openxmlformats.org/officeDocument/2006/relationships/hyperlink" Target="#Rel_Mes!A1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'Rel. por Andamento'!A1"/><Relationship Id="rId3" Type="http://schemas.openxmlformats.org/officeDocument/2006/relationships/hyperlink" Target="#Rel_Ano!A1"/><Relationship Id="rId7" Type="http://schemas.openxmlformats.org/officeDocument/2006/relationships/hyperlink" Target="#'Defini&#231;&#227;o Metas Globais'!A1"/><Relationship Id="rId12" Type="http://schemas.openxmlformats.org/officeDocument/2006/relationships/hyperlink" Target="#Dash_Perfil!A1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'Controle de Contatos'!A1"/><Relationship Id="rId11" Type="http://schemas.openxmlformats.org/officeDocument/2006/relationships/hyperlink" Target="#'Desemp. Vendedor'!A1"/><Relationship Id="rId5" Type="http://schemas.openxmlformats.org/officeDocument/2006/relationships/hyperlink" Target="#'4&#176; Passo'!A1"/><Relationship Id="rId10" Type="http://schemas.openxmlformats.org/officeDocument/2006/relationships/hyperlink" Target="#Rel_Mes!A1"/><Relationship Id="rId4" Type="http://schemas.openxmlformats.org/officeDocument/2006/relationships/hyperlink" Target="#'1&#176; Passo'!A1"/><Relationship Id="rId9" Type="http://schemas.openxmlformats.org/officeDocument/2006/relationships/hyperlink" Target="#Rel_Ano!A1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#Rel_Mes!A1"/><Relationship Id="rId3" Type="http://schemas.openxmlformats.org/officeDocument/2006/relationships/hyperlink" Target="#'4&#176; Passo'!A1"/><Relationship Id="rId7" Type="http://schemas.openxmlformats.org/officeDocument/2006/relationships/hyperlink" Target="#Rel_Ano!A1"/><Relationship Id="rId2" Type="http://schemas.openxmlformats.org/officeDocument/2006/relationships/hyperlink" Target="#'1&#176; Passo'!A1"/><Relationship Id="rId1" Type="http://schemas.openxmlformats.org/officeDocument/2006/relationships/hyperlink" Target="#dashanu!A1"/><Relationship Id="rId6" Type="http://schemas.openxmlformats.org/officeDocument/2006/relationships/hyperlink" Target="#'Rel. por Andamento'!A1"/><Relationship Id="rId11" Type="http://schemas.openxmlformats.org/officeDocument/2006/relationships/chart" Target="../charts/chart6.xml"/><Relationship Id="rId5" Type="http://schemas.openxmlformats.org/officeDocument/2006/relationships/hyperlink" Target="#'Defini&#231;&#227;o Metas Globais'!A1"/><Relationship Id="rId10" Type="http://schemas.openxmlformats.org/officeDocument/2006/relationships/hyperlink" Target="#Dash_Perfil!A1"/><Relationship Id="rId4" Type="http://schemas.openxmlformats.org/officeDocument/2006/relationships/hyperlink" Target="#'Controle de Contatos'!A1"/><Relationship Id="rId9" Type="http://schemas.openxmlformats.org/officeDocument/2006/relationships/hyperlink" Target="#'Desemp. Vendedor'!A1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#Rel_Ano!A1"/><Relationship Id="rId13" Type="http://schemas.openxmlformats.org/officeDocument/2006/relationships/chart" Target="../charts/chart9.xml"/><Relationship Id="rId3" Type="http://schemas.openxmlformats.org/officeDocument/2006/relationships/hyperlink" Target="#'1&#176; Passo'!A1"/><Relationship Id="rId7" Type="http://schemas.openxmlformats.org/officeDocument/2006/relationships/hyperlink" Target="#'Rel. por Andamento'!A1"/><Relationship Id="rId12" Type="http://schemas.openxmlformats.org/officeDocument/2006/relationships/chart" Target="../charts/chart8.xml"/><Relationship Id="rId2" Type="http://schemas.openxmlformats.org/officeDocument/2006/relationships/hyperlink" Target="#dashanu!A1"/><Relationship Id="rId1" Type="http://schemas.openxmlformats.org/officeDocument/2006/relationships/chart" Target="../charts/chart7.xml"/><Relationship Id="rId6" Type="http://schemas.openxmlformats.org/officeDocument/2006/relationships/hyperlink" Target="#'Defini&#231;&#227;o Metas Globais'!A1"/><Relationship Id="rId11" Type="http://schemas.openxmlformats.org/officeDocument/2006/relationships/hyperlink" Target="#Dash_Perfil!A1"/><Relationship Id="rId5" Type="http://schemas.openxmlformats.org/officeDocument/2006/relationships/hyperlink" Target="#'Controle de Contatos'!A1"/><Relationship Id="rId10" Type="http://schemas.openxmlformats.org/officeDocument/2006/relationships/hyperlink" Target="#'Desemp. Vendedor'!A1"/><Relationship Id="rId4" Type="http://schemas.openxmlformats.org/officeDocument/2006/relationships/hyperlink" Target="#'4&#176; Passo'!A1"/><Relationship Id="rId9" Type="http://schemas.openxmlformats.org/officeDocument/2006/relationships/hyperlink" Target="#Rel_Mes!A1"/><Relationship Id="rId1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243359</xdr:colOff>
      <xdr:row>0</xdr:row>
      <xdr:rowOff>0</xdr:rowOff>
    </xdr:from>
    <xdr:to>
      <xdr:col>12</xdr:col>
      <xdr:colOff>78258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751415</xdr:colOff>
      <xdr:row>0</xdr:row>
      <xdr:rowOff>0</xdr:rowOff>
    </xdr:from>
    <xdr:to>
      <xdr:col>3</xdr:col>
      <xdr:colOff>1792814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1900825</xdr:colOff>
      <xdr:row>0</xdr:row>
      <xdr:rowOff>0</xdr:rowOff>
    </xdr:from>
    <xdr:to>
      <xdr:col>4</xdr:col>
      <xdr:colOff>647399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4</xdr:col>
      <xdr:colOff>755410</xdr:colOff>
      <xdr:row>0</xdr:row>
      <xdr:rowOff>0</xdr:rowOff>
    </xdr:from>
    <xdr:to>
      <xdr:col>6</xdr:col>
      <xdr:colOff>672861</xdr:colOff>
      <xdr:row>1</xdr:row>
      <xdr:rowOff>2910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780872</xdr:colOff>
      <xdr:row>0</xdr:row>
      <xdr:rowOff>0</xdr:rowOff>
    </xdr:from>
    <xdr:to>
      <xdr:col>8</xdr:col>
      <xdr:colOff>192438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8</xdr:col>
      <xdr:colOff>300449</xdr:colOff>
      <xdr:row>0</xdr:row>
      <xdr:rowOff>0</xdr:rowOff>
    </xdr:from>
    <xdr:to>
      <xdr:col>10</xdr:col>
      <xdr:colOff>135348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3</xdr:col>
      <xdr:colOff>328083</xdr:colOff>
      <xdr:row>0</xdr:row>
      <xdr:rowOff>496356</xdr:rowOff>
    </xdr:from>
    <xdr:to>
      <xdr:col>3</xdr:col>
      <xdr:colOff>1576916</xdr:colOff>
      <xdr:row>1</xdr:row>
      <xdr:rowOff>298256</xdr:rowOff>
    </xdr:to>
    <xdr:sp macro="" textlink="">
      <xdr:nvSpPr>
        <xdr:cNvPr id="27" name="Retângulo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984250" y="496356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FUNIL</a:t>
          </a:r>
          <a:r>
            <a:rPr lang="pt-BR" sz="1100" b="1" baseline="0">
              <a:solidFill>
                <a:schemeClr val="tx1">
                  <a:lumMod val="75000"/>
                  <a:lumOff val="25000"/>
                </a:schemeClr>
              </a:solidFill>
            </a:rPr>
            <a:t> DE </a:t>
          </a:r>
          <a:r>
            <a:rPr lang="pt-BR" sz="1100" b="1" baseline="0">
              <a:solidFill>
                <a:sysClr val="windowText" lastClr="000000"/>
              </a:solidFill>
            </a:rPr>
            <a:t>VENDAS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3</xdr:col>
      <xdr:colOff>1746250</xdr:colOff>
      <xdr:row>0</xdr:row>
      <xdr:rowOff>486831</xdr:rowOff>
    </xdr:from>
    <xdr:to>
      <xdr:col>4</xdr:col>
      <xdr:colOff>709083</xdr:colOff>
      <xdr:row>1</xdr:row>
      <xdr:rowOff>288731</xdr:rowOff>
    </xdr:to>
    <xdr:sp macro="" textlink="">
      <xdr:nvSpPr>
        <xdr:cNvPr id="28" name="Retângulo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2402417" y="486831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CRM</a:t>
          </a:r>
        </a:p>
      </xdr:txBody>
    </xdr:sp>
    <xdr:clientData/>
  </xdr:twoCellAnchor>
  <xdr:twoCellAnchor editAs="absolute">
    <xdr:from>
      <xdr:col>5</xdr:col>
      <xdr:colOff>63500</xdr:colOff>
      <xdr:row>0</xdr:row>
      <xdr:rowOff>486831</xdr:rowOff>
    </xdr:from>
    <xdr:to>
      <xdr:col>7</xdr:col>
      <xdr:colOff>105833</xdr:colOff>
      <xdr:row>1</xdr:row>
      <xdr:rowOff>288731</xdr:rowOff>
    </xdr:to>
    <xdr:sp macro="" textlink="">
      <xdr:nvSpPr>
        <xdr:cNvPr id="29" name="Retângulo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3820583" y="486831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OUTRAS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603192</xdr:colOff>
      <xdr:row>0</xdr:row>
      <xdr:rowOff>0</xdr:rowOff>
    </xdr:from>
    <xdr:to>
      <xdr:col>9</xdr:col>
      <xdr:colOff>438091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751415</xdr:colOff>
      <xdr:row>0</xdr:row>
      <xdr:rowOff>0</xdr:rowOff>
    </xdr:from>
    <xdr:to>
      <xdr:col>3</xdr:col>
      <xdr:colOff>1792814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1900825</xdr:colOff>
      <xdr:row>0</xdr:row>
      <xdr:rowOff>0</xdr:rowOff>
    </xdr:from>
    <xdr:to>
      <xdr:col>5</xdr:col>
      <xdr:colOff>12399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120410</xdr:colOff>
      <xdr:row>0</xdr:row>
      <xdr:rowOff>0</xdr:rowOff>
    </xdr:from>
    <xdr:to>
      <xdr:col>6</xdr:col>
      <xdr:colOff>852778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960789</xdr:colOff>
      <xdr:row>0</xdr:row>
      <xdr:rowOff>0</xdr:rowOff>
    </xdr:from>
    <xdr:to>
      <xdr:col>6</xdr:col>
      <xdr:colOff>2002188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6</xdr:col>
      <xdr:colOff>2110199</xdr:colOff>
      <xdr:row>0</xdr:row>
      <xdr:rowOff>0</xdr:rowOff>
    </xdr:from>
    <xdr:to>
      <xdr:col>7</xdr:col>
      <xdr:colOff>495181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3</xdr:col>
      <xdr:colOff>328085</xdr:colOff>
      <xdr:row>0</xdr:row>
      <xdr:rowOff>486834</xdr:rowOff>
    </xdr:from>
    <xdr:to>
      <xdr:col>3</xdr:col>
      <xdr:colOff>1576918</xdr:colOff>
      <xdr:row>1</xdr:row>
      <xdr:rowOff>288734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984252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FUNIL</a:t>
          </a:r>
          <a:r>
            <a:rPr lang="pt-BR" sz="1100" b="1" baseline="0">
              <a:solidFill>
                <a:schemeClr val="bg1"/>
              </a:solidFill>
            </a:rPr>
            <a:t> DE VENDAS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1746252</xdr:colOff>
      <xdr:row>1</xdr:row>
      <xdr:rowOff>0</xdr:rowOff>
    </xdr:from>
    <xdr:to>
      <xdr:col>5</xdr:col>
      <xdr:colOff>74085</xdr:colOff>
      <xdr:row>1</xdr:row>
      <xdr:rowOff>299317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2402419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CRM</a:t>
          </a:r>
        </a:p>
      </xdr:txBody>
    </xdr:sp>
    <xdr:clientData/>
  </xdr:twoCellAnchor>
  <xdr:twoCellAnchor editAs="absolute">
    <xdr:from>
      <xdr:col>5</xdr:col>
      <xdr:colOff>243418</xdr:colOff>
      <xdr:row>0</xdr:row>
      <xdr:rowOff>486834</xdr:rowOff>
    </xdr:from>
    <xdr:to>
      <xdr:col>6</xdr:col>
      <xdr:colOff>1100668</xdr:colOff>
      <xdr:row>1</xdr:row>
      <xdr:rowOff>288734</xdr:rowOff>
    </xdr:to>
    <xdr:sp macro="" textlink="">
      <xdr:nvSpPr>
        <xdr:cNvPr id="13" name="Retâ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3820585" y="486834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OUTRAS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338609</xdr:colOff>
      <xdr:row>0</xdr:row>
      <xdr:rowOff>0</xdr:rowOff>
    </xdr:from>
    <xdr:to>
      <xdr:col>9</xdr:col>
      <xdr:colOff>988425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751415</xdr:colOff>
      <xdr:row>0</xdr:row>
      <xdr:rowOff>0</xdr:rowOff>
    </xdr:from>
    <xdr:to>
      <xdr:col>3</xdr:col>
      <xdr:colOff>1792814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1900825</xdr:colOff>
      <xdr:row>0</xdr:row>
      <xdr:rowOff>0</xdr:rowOff>
    </xdr:from>
    <xdr:to>
      <xdr:col>5</xdr:col>
      <xdr:colOff>12399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120410</xdr:colOff>
      <xdr:row>0</xdr:row>
      <xdr:rowOff>0</xdr:rowOff>
    </xdr:from>
    <xdr:to>
      <xdr:col>6</xdr:col>
      <xdr:colOff>852778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960789</xdr:colOff>
      <xdr:row>0</xdr:row>
      <xdr:rowOff>0</xdr:rowOff>
    </xdr:from>
    <xdr:to>
      <xdr:col>6</xdr:col>
      <xdr:colOff>2002188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6</xdr:col>
      <xdr:colOff>2110199</xdr:colOff>
      <xdr:row>0</xdr:row>
      <xdr:rowOff>0</xdr:rowOff>
    </xdr:from>
    <xdr:to>
      <xdr:col>8</xdr:col>
      <xdr:colOff>230598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3</xdr:col>
      <xdr:colOff>328082</xdr:colOff>
      <xdr:row>1</xdr:row>
      <xdr:rowOff>10583</xdr:rowOff>
    </xdr:from>
    <xdr:to>
      <xdr:col>3</xdr:col>
      <xdr:colOff>1576915</xdr:colOff>
      <xdr:row>1</xdr:row>
      <xdr:rowOff>309900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984249" y="508000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FUNIL</a:t>
          </a:r>
          <a:r>
            <a:rPr lang="pt-BR" sz="1100" b="1" baseline="0">
              <a:solidFill>
                <a:schemeClr val="bg1"/>
              </a:solidFill>
            </a:rPr>
            <a:t> DE VENDAS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1746249</xdr:colOff>
      <xdr:row>1</xdr:row>
      <xdr:rowOff>0</xdr:rowOff>
    </xdr:from>
    <xdr:to>
      <xdr:col>5</xdr:col>
      <xdr:colOff>74082</xdr:colOff>
      <xdr:row>1</xdr:row>
      <xdr:rowOff>299317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2402416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CRM</a:t>
          </a:r>
        </a:p>
      </xdr:txBody>
    </xdr:sp>
    <xdr:clientData/>
  </xdr:twoCellAnchor>
  <xdr:twoCellAnchor editAs="absolute">
    <xdr:from>
      <xdr:col>5</xdr:col>
      <xdr:colOff>243415</xdr:colOff>
      <xdr:row>1</xdr:row>
      <xdr:rowOff>0</xdr:rowOff>
    </xdr:from>
    <xdr:to>
      <xdr:col>6</xdr:col>
      <xdr:colOff>1100665</xdr:colOff>
      <xdr:row>1</xdr:row>
      <xdr:rowOff>299317</xdr:rowOff>
    </xdr:to>
    <xdr:sp macro="" textlink="">
      <xdr:nvSpPr>
        <xdr:cNvPr id="13" name="Retâ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3820582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OUTRAS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1132359</xdr:colOff>
      <xdr:row>0</xdr:row>
      <xdr:rowOff>0</xdr:rowOff>
    </xdr:from>
    <xdr:to>
      <xdr:col>8</xdr:col>
      <xdr:colOff>501591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656165</xdr:colOff>
      <xdr:row>0</xdr:row>
      <xdr:rowOff>0</xdr:rowOff>
    </xdr:from>
    <xdr:to>
      <xdr:col>3</xdr:col>
      <xdr:colOff>1697564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1805575</xdr:colOff>
      <xdr:row>0</xdr:row>
      <xdr:rowOff>0</xdr:rowOff>
    </xdr:from>
    <xdr:to>
      <xdr:col>5</xdr:col>
      <xdr:colOff>22983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130994</xdr:colOff>
      <xdr:row>0</xdr:row>
      <xdr:rowOff>0</xdr:rowOff>
    </xdr:from>
    <xdr:to>
      <xdr:col>5</xdr:col>
      <xdr:colOff>1254945</xdr:colOff>
      <xdr:row>1</xdr:row>
      <xdr:rowOff>2910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8289</xdr:colOff>
      <xdr:row>0</xdr:row>
      <xdr:rowOff>0</xdr:rowOff>
    </xdr:from>
    <xdr:to>
      <xdr:col>6</xdr:col>
      <xdr:colOff>1049688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6</xdr:col>
      <xdr:colOff>1157699</xdr:colOff>
      <xdr:row>0</xdr:row>
      <xdr:rowOff>0</xdr:rowOff>
    </xdr:from>
    <xdr:to>
      <xdr:col>7</xdr:col>
      <xdr:colOff>1024348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3</xdr:col>
      <xdr:colOff>232834</xdr:colOff>
      <xdr:row>1</xdr:row>
      <xdr:rowOff>0</xdr:rowOff>
    </xdr:from>
    <xdr:to>
      <xdr:col>3</xdr:col>
      <xdr:colOff>1481667</xdr:colOff>
      <xdr:row>1</xdr:row>
      <xdr:rowOff>299317</xdr:rowOff>
    </xdr:to>
    <xdr:sp macro="" textlink="">
      <xdr:nvSpPr>
        <xdr:cNvPr id="19" name="Retângulo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/>
      </xdr:nvSpPr>
      <xdr:spPr>
        <a:xfrm>
          <a:off x="984251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CLIENTES</a:t>
          </a:r>
        </a:p>
      </xdr:txBody>
    </xdr:sp>
    <xdr:clientData/>
  </xdr:twoCellAnchor>
  <xdr:twoCellAnchor editAs="absolute">
    <xdr:from>
      <xdr:col>3</xdr:col>
      <xdr:colOff>1651001</xdr:colOff>
      <xdr:row>1</xdr:row>
      <xdr:rowOff>0</xdr:rowOff>
    </xdr:from>
    <xdr:to>
      <xdr:col>5</xdr:col>
      <xdr:colOff>84668</xdr:colOff>
      <xdr:row>1</xdr:row>
      <xdr:rowOff>299317</xdr:rowOff>
    </xdr:to>
    <xdr:sp macro="" textlink="">
      <xdr:nvSpPr>
        <xdr:cNvPr id="20" name="Retângulo 1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SpPr/>
      </xdr:nvSpPr>
      <xdr:spPr>
        <a:xfrm>
          <a:off x="2402418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  <a:p>
          <a:pPr algn="ctr"/>
          <a:endParaRPr lang="pt-BR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2719859</xdr:colOff>
      <xdr:row>0</xdr:row>
      <xdr:rowOff>0</xdr:rowOff>
    </xdr:from>
    <xdr:to>
      <xdr:col>6</xdr:col>
      <xdr:colOff>903758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698499</xdr:colOff>
      <xdr:row>0</xdr:row>
      <xdr:rowOff>0</xdr:rowOff>
    </xdr:from>
    <xdr:to>
      <xdr:col>3</xdr:col>
      <xdr:colOff>1739898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1847909</xdr:colOff>
      <xdr:row>0</xdr:row>
      <xdr:rowOff>0</xdr:rowOff>
    </xdr:from>
    <xdr:to>
      <xdr:col>4</xdr:col>
      <xdr:colOff>255816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4</xdr:col>
      <xdr:colOff>363827</xdr:colOff>
      <xdr:row>0</xdr:row>
      <xdr:rowOff>0</xdr:rowOff>
    </xdr:from>
    <xdr:to>
      <xdr:col>5</xdr:col>
      <xdr:colOff>313028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5</xdr:col>
      <xdr:colOff>421039</xdr:colOff>
      <xdr:row>0</xdr:row>
      <xdr:rowOff>0</xdr:rowOff>
    </xdr:from>
    <xdr:to>
      <xdr:col>5</xdr:col>
      <xdr:colOff>1462438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5</xdr:col>
      <xdr:colOff>1570449</xdr:colOff>
      <xdr:row>0</xdr:row>
      <xdr:rowOff>0</xdr:rowOff>
    </xdr:from>
    <xdr:to>
      <xdr:col>5</xdr:col>
      <xdr:colOff>2611848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3</xdr:col>
      <xdr:colOff>264581</xdr:colOff>
      <xdr:row>1</xdr:row>
      <xdr:rowOff>0</xdr:rowOff>
    </xdr:from>
    <xdr:to>
      <xdr:col>3</xdr:col>
      <xdr:colOff>1513414</xdr:colOff>
      <xdr:row>1</xdr:row>
      <xdr:rowOff>299317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973664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CLIENTES</a:t>
          </a:r>
        </a:p>
      </xdr:txBody>
    </xdr:sp>
    <xdr:clientData/>
  </xdr:twoCellAnchor>
  <xdr:twoCellAnchor editAs="absolute">
    <xdr:from>
      <xdr:col>3</xdr:col>
      <xdr:colOff>1682748</xdr:colOff>
      <xdr:row>1</xdr:row>
      <xdr:rowOff>0</xdr:rowOff>
    </xdr:from>
    <xdr:to>
      <xdr:col>4</xdr:col>
      <xdr:colOff>306914</xdr:colOff>
      <xdr:row>1</xdr:row>
      <xdr:rowOff>299317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2391831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VENDEDORES</a:t>
          </a:r>
        </a:p>
        <a:p>
          <a:pPr algn="ctr"/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465609</xdr:colOff>
      <xdr:row>0</xdr:row>
      <xdr:rowOff>0</xdr:rowOff>
    </xdr:from>
    <xdr:to>
      <xdr:col>8</xdr:col>
      <xdr:colOff>522758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656165</xdr:colOff>
      <xdr:row>0</xdr:row>
      <xdr:rowOff>0</xdr:rowOff>
    </xdr:from>
    <xdr:to>
      <xdr:col>4</xdr:col>
      <xdr:colOff>88898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4</xdr:col>
      <xdr:colOff>196909</xdr:colOff>
      <xdr:row>0</xdr:row>
      <xdr:rowOff>0</xdr:rowOff>
    </xdr:from>
    <xdr:to>
      <xdr:col>4</xdr:col>
      <xdr:colOff>1229483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4</xdr:col>
      <xdr:colOff>1337494</xdr:colOff>
      <xdr:row>0</xdr:row>
      <xdr:rowOff>0</xdr:rowOff>
    </xdr:from>
    <xdr:to>
      <xdr:col>5</xdr:col>
      <xdr:colOff>884528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5</xdr:col>
      <xdr:colOff>992539</xdr:colOff>
      <xdr:row>0</xdr:row>
      <xdr:rowOff>0</xdr:rowOff>
    </xdr:from>
    <xdr:to>
      <xdr:col>6</xdr:col>
      <xdr:colOff>160688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6</xdr:col>
      <xdr:colOff>268699</xdr:colOff>
      <xdr:row>0</xdr:row>
      <xdr:rowOff>0</xdr:rowOff>
    </xdr:from>
    <xdr:to>
      <xdr:col>7</xdr:col>
      <xdr:colOff>357598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3</xdr:col>
      <xdr:colOff>222251</xdr:colOff>
      <xdr:row>1</xdr:row>
      <xdr:rowOff>10580</xdr:rowOff>
    </xdr:from>
    <xdr:to>
      <xdr:col>3</xdr:col>
      <xdr:colOff>1471084</xdr:colOff>
      <xdr:row>1</xdr:row>
      <xdr:rowOff>309897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/>
      </xdr:nvSpPr>
      <xdr:spPr>
        <a:xfrm>
          <a:off x="973668" y="50799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NEGOCIAÇÕES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836026</xdr:colOff>
      <xdr:row>0</xdr:row>
      <xdr:rowOff>0</xdr:rowOff>
    </xdr:from>
    <xdr:to>
      <xdr:col>10</xdr:col>
      <xdr:colOff>35925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660398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768409</xdr:colOff>
      <xdr:row>0</xdr:row>
      <xdr:rowOff>0</xdr:rowOff>
    </xdr:from>
    <xdr:to>
      <xdr:col>4</xdr:col>
      <xdr:colOff>880233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67494</xdr:colOff>
      <xdr:row>0</xdr:row>
      <xdr:rowOff>0</xdr:rowOff>
    </xdr:from>
    <xdr:to>
      <xdr:col>6</xdr:col>
      <xdr:colOff>270695</xdr:colOff>
      <xdr:row>1</xdr:row>
      <xdr:rowOff>2910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378706</xdr:colOff>
      <xdr:row>0</xdr:row>
      <xdr:rowOff>0</xdr:rowOff>
    </xdr:from>
    <xdr:to>
      <xdr:col>7</xdr:col>
      <xdr:colOff>499355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7</xdr:col>
      <xdr:colOff>607366</xdr:colOff>
      <xdr:row>0</xdr:row>
      <xdr:rowOff>0</xdr:rowOff>
    </xdr:from>
    <xdr:to>
      <xdr:col>8</xdr:col>
      <xdr:colOff>728015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730248</xdr:colOff>
      <xdr:row>1</xdr:row>
      <xdr:rowOff>0</xdr:rowOff>
    </xdr:from>
    <xdr:to>
      <xdr:col>3</xdr:col>
      <xdr:colOff>455081</xdr:colOff>
      <xdr:row>1</xdr:row>
      <xdr:rowOff>299317</xdr:rowOff>
    </xdr:to>
    <xdr:sp macro="" textlink="">
      <xdr:nvSpPr>
        <xdr:cNvPr id="19" name="Retângulo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800-000013000000}"/>
            </a:ext>
          </a:extLst>
        </xdr:cNvPr>
        <xdr:cNvSpPr/>
      </xdr:nvSpPr>
      <xdr:spPr>
        <a:xfrm>
          <a:off x="994831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GERAL</a:t>
          </a:r>
        </a:p>
      </xdr:txBody>
    </xdr:sp>
    <xdr:clientData/>
  </xdr:twoCellAnchor>
  <xdr:twoCellAnchor editAs="absolute">
    <xdr:from>
      <xdr:col>3</xdr:col>
      <xdr:colOff>637644</xdr:colOff>
      <xdr:row>1</xdr:row>
      <xdr:rowOff>0</xdr:rowOff>
    </xdr:from>
    <xdr:to>
      <xdr:col>5</xdr:col>
      <xdr:colOff>44977</xdr:colOff>
      <xdr:row>1</xdr:row>
      <xdr:rowOff>299317</xdr:rowOff>
    </xdr:to>
    <xdr:sp macro="" textlink="">
      <xdr:nvSpPr>
        <xdr:cNvPr id="20" name="Retângulo 1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800-000014000000}"/>
            </a:ext>
          </a:extLst>
        </xdr:cNvPr>
        <xdr:cNvSpPr/>
      </xdr:nvSpPr>
      <xdr:spPr>
        <a:xfrm>
          <a:off x="2426227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FUNIL</a:t>
          </a:r>
          <a:r>
            <a:rPr lang="pt-BR" sz="1100" b="1" baseline="0">
              <a:solidFill>
                <a:schemeClr val="bg1"/>
              </a:solidFill>
            </a:rPr>
            <a:t> DE VENDAS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227540</xdr:colOff>
      <xdr:row>1</xdr:row>
      <xdr:rowOff>0</xdr:rowOff>
    </xdr:from>
    <xdr:to>
      <xdr:col>6</xdr:col>
      <xdr:colOff>555623</xdr:colOff>
      <xdr:row>1</xdr:row>
      <xdr:rowOff>299317</xdr:rowOff>
    </xdr:to>
    <xdr:sp macro="" textlink="">
      <xdr:nvSpPr>
        <xdr:cNvPr id="21" name="Retângulo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800-000015000000}"/>
            </a:ext>
          </a:extLst>
        </xdr:cNvPr>
        <xdr:cNvSpPr/>
      </xdr:nvSpPr>
      <xdr:spPr>
        <a:xfrm>
          <a:off x="3857623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CRM</a:t>
          </a:r>
        </a:p>
      </xdr:txBody>
    </xdr:sp>
    <xdr:clientData/>
  </xdr:twoCellAnchor>
  <xdr:twoCellAnchor editAs="absolute">
    <xdr:from>
      <xdr:col>6</xdr:col>
      <xdr:colOff>738186</xdr:colOff>
      <xdr:row>1</xdr:row>
      <xdr:rowOff>0</xdr:rowOff>
    </xdr:from>
    <xdr:to>
      <xdr:col>8</xdr:col>
      <xdr:colOff>145519</xdr:colOff>
      <xdr:row>1</xdr:row>
      <xdr:rowOff>299317</xdr:rowOff>
    </xdr:to>
    <xdr:sp macro="" textlink="">
      <xdr:nvSpPr>
        <xdr:cNvPr id="22" name="Retângulo 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800-000016000000}"/>
            </a:ext>
          </a:extLst>
        </xdr:cNvPr>
        <xdr:cNvSpPr/>
      </xdr:nvSpPr>
      <xdr:spPr>
        <a:xfrm>
          <a:off x="5289019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8</xdr:col>
      <xdr:colOff>328081</xdr:colOff>
      <xdr:row>1</xdr:row>
      <xdr:rowOff>0</xdr:rowOff>
    </xdr:from>
    <xdr:to>
      <xdr:col>9</xdr:col>
      <xdr:colOff>656164</xdr:colOff>
      <xdr:row>1</xdr:row>
      <xdr:rowOff>299317</xdr:rowOff>
    </xdr:to>
    <xdr:sp macro="" textlink="">
      <xdr:nvSpPr>
        <xdr:cNvPr id="23" name="Retângulo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800-000017000000}"/>
            </a:ext>
          </a:extLst>
        </xdr:cNvPr>
        <xdr:cNvSpPr/>
      </xdr:nvSpPr>
      <xdr:spPr>
        <a:xfrm>
          <a:off x="6720414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CLIENTES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126942</xdr:colOff>
      <xdr:row>0</xdr:row>
      <xdr:rowOff>0</xdr:rowOff>
    </xdr:from>
    <xdr:to>
      <xdr:col>10</xdr:col>
      <xdr:colOff>247591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872064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4</xdr:col>
      <xdr:colOff>59325</xdr:colOff>
      <xdr:row>0</xdr:row>
      <xdr:rowOff>0</xdr:rowOff>
    </xdr:from>
    <xdr:to>
      <xdr:col>5</xdr:col>
      <xdr:colOff>171149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279160</xdr:colOff>
      <xdr:row>0</xdr:row>
      <xdr:rowOff>0</xdr:rowOff>
    </xdr:from>
    <xdr:to>
      <xdr:col>6</xdr:col>
      <xdr:colOff>482361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600955</xdr:colOff>
      <xdr:row>0</xdr:row>
      <xdr:rowOff>0</xdr:rowOff>
    </xdr:from>
    <xdr:to>
      <xdr:col>7</xdr:col>
      <xdr:colOff>721604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>
          <a:spLocks/>
        </xdr:cNvSpPr>
      </xdr:nvSpPr>
      <xdr:spPr>
        <a:xfrm>
          <a:off x="4940122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7</xdr:col>
      <xdr:colOff>819032</xdr:colOff>
      <xdr:row>0</xdr:row>
      <xdr:rowOff>0</xdr:rowOff>
    </xdr:from>
    <xdr:to>
      <xdr:col>9</xdr:col>
      <xdr:colOff>18931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709082</xdr:colOff>
      <xdr:row>1</xdr:row>
      <xdr:rowOff>0</xdr:rowOff>
    </xdr:from>
    <xdr:to>
      <xdr:col>3</xdr:col>
      <xdr:colOff>645581</xdr:colOff>
      <xdr:row>1</xdr:row>
      <xdr:rowOff>299317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SpPr/>
      </xdr:nvSpPr>
      <xdr:spPr>
        <a:xfrm>
          <a:off x="973665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 editAs="absolute">
    <xdr:from>
      <xdr:col>3</xdr:col>
      <xdr:colOff>814915</xdr:colOff>
      <xdr:row>1</xdr:row>
      <xdr:rowOff>0</xdr:rowOff>
    </xdr:from>
    <xdr:to>
      <xdr:col>5</xdr:col>
      <xdr:colOff>222248</xdr:colOff>
      <xdr:row>1</xdr:row>
      <xdr:rowOff>299317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SpPr/>
      </xdr:nvSpPr>
      <xdr:spPr>
        <a:xfrm>
          <a:off x="2391832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VENDEDORES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7</xdr:row>
      <xdr:rowOff>190500</xdr:rowOff>
    </xdr:from>
    <xdr:to>
      <xdr:col>16</xdr:col>
      <xdr:colOff>0</xdr:colOff>
      <xdr:row>12</xdr:row>
      <xdr:rowOff>219075</xdr:rowOff>
    </xdr:to>
    <xdr:graphicFrame macro="">
      <xdr:nvGraphicFramePr>
        <xdr:cNvPr id="7169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126942</xdr:colOff>
      <xdr:row>0</xdr:row>
      <xdr:rowOff>0</xdr:rowOff>
    </xdr:from>
    <xdr:to>
      <xdr:col>10</xdr:col>
      <xdr:colOff>247591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600-00001C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872064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1E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4</xdr:col>
      <xdr:colOff>59325</xdr:colOff>
      <xdr:row>0</xdr:row>
      <xdr:rowOff>0</xdr:rowOff>
    </xdr:from>
    <xdr:to>
      <xdr:col>5</xdr:col>
      <xdr:colOff>171149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600-00001F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279160</xdr:colOff>
      <xdr:row>0</xdr:row>
      <xdr:rowOff>0</xdr:rowOff>
    </xdr:from>
    <xdr:to>
      <xdr:col>6</xdr:col>
      <xdr:colOff>482361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600-000020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590372</xdr:colOff>
      <xdr:row>0</xdr:row>
      <xdr:rowOff>0</xdr:rowOff>
    </xdr:from>
    <xdr:to>
      <xdr:col>7</xdr:col>
      <xdr:colOff>711021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600-000021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7</xdr:col>
      <xdr:colOff>819032</xdr:colOff>
      <xdr:row>0</xdr:row>
      <xdr:rowOff>0</xdr:rowOff>
    </xdr:from>
    <xdr:to>
      <xdr:col>9</xdr:col>
      <xdr:colOff>18931</xdr:colOff>
      <xdr:row>1</xdr:row>
      <xdr:rowOff>2910</xdr:rowOff>
    </xdr:to>
    <xdr:sp macro="" textlink="">
      <xdr:nvSpPr>
        <xdr:cNvPr id="34" name="Retângulo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600-000022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730265</xdr:colOff>
      <xdr:row>1</xdr:row>
      <xdr:rowOff>0</xdr:rowOff>
    </xdr:from>
    <xdr:to>
      <xdr:col>3</xdr:col>
      <xdr:colOff>666764</xdr:colOff>
      <xdr:row>1</xdr:row>
      <xdr:rowOff>299317</xdr:rowOff>
    </xdr:to>
    <xdr:sp macro="" textlink="">
      <xdr:nvSpPr>
        <xdr:cNvPr id="36" name="Retângulo 3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600-000024000000}"/>
            </a:ext>
          </a:extLst>
        </xdr:cNvPr>
        <xdr:cNvSpPr/>
      </xdr:nvSpPr>
      <xdr:spPr>
        <a:xfrm>
          <a:off x="994848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GERAL</a:t>
          </a:r>
        </a:p>
      </xdr:txBody>
    </xdr:sp>
    <xdr:clientData/>
  </xdr:twoCellAnchor>
  <xdr:twoCellAnchor editAs="absolute">
    <xdr:from>
      <xdr:col>3</xdr:col>
      <xdr:colOff>836098</xdr:colOff>
      <xdr:row>1</xdr:row>
      <xdr:rowOff>0</xdr:rowOff>
    </xdr:from>
    <xdr:to>
      <xdr:col>5</xdr:col>
      <xdr:colOff>243431</xdr:colOff>
      <xdr:row>1</xdr:row>
      <xdr:rowOff>299317</xdr:rowOff>
    </xdr:to>
    <xdr:sp macro="" textlink="">
      <xdr:nvSpPr>
        <xdr:cNvPr id="37" name="Retângulo 3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600-000025000000}"/>
            </a:ext>
          </a:extLst>
        </xdr:cNvPr>
        <xdr:cNvSpPr/>
      </xdr:nvSpPr>
      <xdr:spPr>
        <a:xfrm>
          <a:off x="2413015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171450</xdr:rowOff>
    </xdr:from>
    <xdr:to>
      <xdr:col>14</xdr:col>
      <xdr:colOff>190500</xdr:colOff>
      <xdr:row>11</xdr:row>
      <xdr:rowOff>133350</xdr:rowOff>
    </xdr:to>
    <xdr:graphicFrame macro="">
      <xdr:nvGraphicFramePr>
        <xdr:cNvPr id="10241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190442</xdr:colOff>
      <xdr:row>0</xdr:row>
      <xdr:rowOff>0</xdr:rowOff>
    </xdr:from>
    <xdr:to>
      <xdr:col>8</xdr:col>
      <xdr:colOff>152341</xdr:colOff>
      <xdr:row>1</xdr:row>
      <xdr:rowOff>2910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2</xdr:col>
      <xdr:colOff>2184398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48742</xdr:colOff>
      <xdr:row>0</xdr:row>
      <xdr:rowOff>0</xdr:rowOff>
    </xdr:from>
    <xdr:to>
      <xdr:col>3</xdr:col>
      <xdr:colOff>1081316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3</xdr:col>
      <xdr:colOff>1189327</xdr:colOff>
      <xdr:row>0</xdr:row>
      <xdr:rowOff>0</xdr:rowOff>
    </xdr:from>
    <xdr:to>
      <xdr:col>4</xdr:col>
      <xdr:colOff>884528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4</xdr:col>
      <xdr:colOff>992539</xdr:colOff>
      <xdr:row>0</xdr:row>
      <xdr:rowOff>0</xdr:rowOff>
    </xdr:from>
    <xdr:to>
      <xdr:col>5</xdr:col>
      <xdr:colOff>605188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900-000009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5</xdr:col>
      <xdr:colOff>713199</xdr:colOff>
      <xdr:row>0</xdr:row>
      <xdr:rowOff>0</xdr:rowOff>
    </xdr:from>
    <xdr:to>
      <xdr:col>6</xdr:col>
      <xdr:colOff>82431</xdr:colOff>
      <xdr:row>1</xdr:row>
      <xdr:rowOff>2910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900-00000A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719668</xdr:colOff>
      <xdr:row>1</xdr:row>
      <xdr:rowOff>0</xdr:rowOff>
    </xdr:from>
    <xdr:to>
      <xdr:col>2</xdr:col>
      <xdr:colOff>1968501</xdr:colOff>
      <xdr:row>1</xdr:row>
      <xdr:rowOff>299317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900-00000C000000}"/>
            </a:ext>
          </a:extLst>
        </xdr:cNvPr>
        <xdr:cNvSpPr/>
      </xdr:nvSpPr>
      <xdr:spPr>
        <a:xfrm>
          <a:off x="984251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 editAs="absolute">
    <xdr:from>
      <xdr:col>2</xdr:col>
      <xdr:colOff>2151064</xdr:colOff>
      <xdr:row>1</xdr:row>
      <xdr:rowOff>0</xdr:rowOff>
    </xdr:from>
    <xdr:to>
      <xdr:col>3</xdr:col>
      <xdr:colOff>1156230</xdr:colOff>
      <xdr:row>1</xdr:row>
      <xdr:rowOff>299317</xdr:rowOff>
    </xdr:to>
    <xdr:sp macro="" textlink="">
      <xdr:nvSpPr>
        <xdr:cNvPr id="13" name="Retâ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900-00000D000000}"/>
            </a:ext>
          </a:extLst>
        </xdr:cNvPr>
        <xdr:cNvSpPr/>
      </xdr:nvSpPr>
      <xdr:spPr>
        <a:xfrm>
          <a:off x="2415647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FUNIL</a:t>
          </a:r>
          <a:r>
            <a:rPr lang="pt-BR" sz="1100" b="1" baseline="0">
              <a:solidFill>
                <a:sysClr val="windowText" lastClr="000000"/>
              </a:solidFill>
            </a:rPr>
            <a:t> DE VENDAS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3</xdr:col>
      <xdr:colOff>1338793</xdr:colOff>
      <xdr:row>1</xdr:row>
      <xdr:rowOff>0</xdr:rowOff>
    </xdr:from>
    <xdr:to>
      <xdr:col>4</xdr:col>
      <xdr:colOff>1158876</xdr:colOff>
      <xdr:row>1</xdr:row>
      <xdr:rowOff>299317</xdr:rowOff>
    </xdr:to>
    <xdr:sp macro="" textlink="">
      <xdr:nvSpPr>
        <xdr:cNvPr id="14" name="Retângulo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900-00000E000000}"/>
            </a:ext>
          </a:extLst>
        </xdr:cNvPr>
        <xdr:cNvSpPr/>
      </xdr:nvSpPr>
      <xdr:spPr>
        <a:xfrm>
          <a:off x="3847043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CRM</a:t>
          </a:r>
        </a:p>
      </xdr:txBody>
    </xdr:sp>
    <xdr:clientData/>
  </xdr:twoCellAnchor>
  <xdr:twoCellAnchor editAs="absolute">
    <xdr:from>
      <xdr:col>4</xdr:col>
      <xdr:colOff>1341439</xdr:colOff>
      <xdr:row>1</xdr:row>
      <xdr:rowOff>0</xdr:rowOff>
    </xdr:from>
    <xdr:to>
      <xdr:col>5</xdr:col>
      <xdr:colOff>1161522</xdr:colOff>
      <xdr:row>1</xdr:row>
      <xdr:rowOff>299317</xdr:rowOff>
    </xdr:to>
    <xdr:sp macro="" textlink="">
      <xdr:nvSpPr>
        <xdr:cNvPr id="15" name="Retângulo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900-00000F000000}"/>
            </a:ext>
          </a:extLst>
        </xdr:cNvPr>
        <xdr:cNvSpPr/>
      </xdr:nvSpPr>
      <xdr:spPr>
        <a:xfrm>
          <a:off x="5278439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5</xdr:col>
      <xdr:colOff>1344084</xdr:colOff>
      <xdr:row>1</xdr:row>
      <xdr:rowOff>0</xdr:rowOff>
    </xdr:from>
    <xdr:to>
      <xdr:col>7</xdr:col>
      <xdr:colOff>677334</xdr:colOff>
      <xdr:row>1</xdr:row>
      <xdr:rowOff>299317</xdr:rowOff>
    </xdr:to>
    <xdr:sp macro="" textlink="">
      <xdr:nvSpPr>
        <xdr:cNvPr id="16" name="Retângulo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900-000010000000}"/>
            </a:ext>
          </a:extLst>
        </xdr:cNvPr>
        <xdr:cNvSpPr/>
      </xdr:nvSpPr>
      <xdr:spPr>
        <a:xfrm>
          <a:off x="6709834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CLIENTES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952442</xdr:colOff>
      <xdr:row>0</xdr:row>
      <xdr:rowOff>0</xdr:rowOff>
    </xdr:from>
    <xdr:to>
      <xdr:col>6</xdr:col>
      <xdr:colOff>586258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2</xdr:col>
      <xdr:colOff>2184398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2</xdr:col>
      <xdr:colOff>2292409</xdr:colOff>
      <xdr:row>0</xdr:row>
      <xdr:rowOff>0</xdr:rowOff>
    </xdr:from>
    <xdr:to>
      <xdr:col>3</xdr:col>
      <xdr:colOff>128816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3</xdr:col>
      <xdr:colOff>236827</xdr:colOff>
      <xdr:row>0</xdr:row>
      <xdr:rowOff>0</xdr:rowOff>
    </xdr:from>
    <xdr:to>
      <xdr:col>3</xdr:col>
      <xdr:colOff>1360778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4</xdr:col>
      <xdr:colOff>61206</xdr:colOff>
      <xdr:row>0</xdr:row>
      <xdr:rowOff>0</xdr:rowOff>
    </xdr:from>
    <xdr:to>
      <xdr:col>4</xdr:col>
      <xdr:colOff>1102605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4</xdr:col>
      <xdr:colOff>1210616</xdr:colOff>
      <xdr:row>0</xdr:row>
      <xdr:rowOff>0</xdr:rowOff>
    </xdr:from>
    <xdr:to>
      <xdr:col>5</xdr:col>
      <xdr:colOff>844431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694268</xdr:colOff>
      <xdr:row>0</xdr:row>
      <xdr:rowOff>0</xdr:rowOff>
    </xdr:from>
    <xdr:to>
      <xdr:col>7</xdr:col>
      <xdr:colOff>322201</xdr:colOff>
      <xdr:row>1</xdr:row>
      <xdr:rowOff>2910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SpPr>
          <a:spLocks/>
        </xdr:cNvSpPr>
      </xdr:nvSpPr>
      <xdr:spPr>
        <a:xfrm>
          <a:off x="8377768" y="0"/>
          <a:ext cx="103551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INSTRUÇÕES</a:t>
          </a:r>
        </a:p>
      </xdr:txBody>
    </xdr:sp>
    <xdr:clientData/>
  </xdr:twoCellAnchor>
  <xdr:twoCellAnchor editAs="absolute">
    <xdr:from>
      <xdr:col>2</xdr:col>
      <xdr:colOff>730252</xdr:colOff>
      <xdr:row>0</xdr:row>
      <xdr:rowOff>486834</xdr:rowOff>
    </xdr:from>
    <xdr:to>
      <xdr:col>2</xdr:col>
      <xdr:colOff>1979085</xdr:colOff>
      <xdr:row>1</xdr:row>
      <xdr:rowOff>288734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A00-00000B000000}"/>
            </a:ext>
          </a:extLst>
        </xdr:cNvPr>
        <xdr:cNvSpPr/>
      </xdr:nvSpPr>
      <xdr:spPr>
        <a:xfrm>
          <a:off x="994835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 editAs="absolute">
    <xdr:from>
      <xdr:col>2</xdr:col>
      <xdr:colOff>2161648</xdr:colOff>
      <xdr:row>0</xdr:row>
      <xdr:rowOff>486834</xdr:rowOff>
    </xdr:from>
    <xdr:to>
      <xdr:col>3</xdr:col>
      <xdr:colOff>214314</xdr:colOff>
      <xdr:row>1</xdr:row>
      <xdr:rowOff>288734</xdr:rowOff>
    </xdr:to>
    <xdr:sp macro="" textlink="">
      <xdr:nvSpPr>
        <xdr:cNvPr id="12" name="Retângul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A00-00000C000000}"/>
            </a:ext>
          </a:extLst>
        </xdr:cNvPr>
        <xdr:cNvSpPr/>
      </xdr:nvSpPr>
      <xdr:spPr>
        <a:xfrm>
          <a:off x="2426231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FUNIL</a:t>
          </a:r>
          <a:r>
            <a:rPr lang="pt-BR" sz="1100" b="1" baseline="0">
              <a:solidFill>
                <a:schemeClr val="bg1"/>
              </a:solidFill>
            </a:rPr>
            <a:t> DE VENDAS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396877</xdr:colOff>
      <xdr:row>1</xdr:row>
      <xdr:rowOff>0</xdr:rowOff>
    </xdr:from>
    <xdr:to>
      <xdr:col>4</xdr:col>
      <xdr:colOff>238127</xdr:colOff>
      <xdr:row>1</xdr:row>
      <xdr:rowOff>299317</xdr:rowOff>
    </xdr:to>
    <xdr:sp macro="" textlink="">
      <xdr:nvSpPr>
        <xdr:cNvPr id="13" name="Retângul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A00-00000D000000}"/>
            </a:ext>
          </a:extLst>
        </xdr:cNvPr>
        <xdr:cNvSpPr/>
      </xdr:nvSpPr>
      <xdr:spPr>
        <a:xfrm>
          <a:off x="3857627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CRM</a:t>
          </a:r>
        </a:p>
      </xdr:txBody>
    </xdr:sp>
    <xdr:clientData/>
  </xdr:twoCellAnchor>
  <xdr:twoCellAnchor editAs="absolute">
    <xdr:from>
      <xdr:col>4</xdr:col>
      <xdr:colOff>420690</xdr:colOff>
      <xdr:row>0</xdr:row>
      <xdr:rowOff>486834</xdr:rowOff>
    </xdr:from>
    <xdr:to>
      <xdr:col>5</xdr:col>
      <xdr:colOff>261939</xdr:colOff>
      <xdr:row>1</xdr:row>
      <xdr:rowOff>288734</xdr:rowOff>
    </xdr:to>
    <xdr:sp macro="" textlink="">
      <xdr:nvSpPr>
        <xdr:cNvPr id="14" name="Retângul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A00-00000E000000}"/>
            </a:ext>
          </a:extLst>
        </xdr:cNvPr>
        <xdr:cNvSpPr/>
      </xdr:nvSpPr>
      <xdr:spPr>
        <a:xfrm>
          <a:off x="5289023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5</xdr:col>
      <xdr:colOff>444501</xdr:colOff>
      <xdr:row>0</xdr:row>
      <xdr:rowOff>486834</xdr:rowOff>
    </xdr:from>
    <xdr:to>
      <xdr:col>6</xdr:col>
      <xdr:colOff>285751</xdr:colOff>
      <xdr:row>1</xdr:row>
      <xdr:rowOff>288734</xdr:rowOff>
    </xdr:to>
    <xdr:sp macro="" textlink="">
      <xdr:nvSpPr>
        <xdr:cNvPr id="15" name="Retângul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A00-00000F000000}"/>
            </a:ext>
          </a:extLst>
        </xdr:cNvPr>
        <xdr:cNvSpPr/>
      </xdr:nvSpPr>
      <xdr:spPr>
        <a:xfrm>
          <a:off x="6720418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CLIENTES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21109</xdr:colOff>
      <xdr:row>0</xdr:row>
      <xdr:rowOff>0</xdr:rowOff>
    </xdr:from>
    <xdr:to>
      <xdr:col>10</xdr:col>
      <xdr:colOff>141758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766231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874242</xdr:colOff>
      <xdr:row>0</xdr:row>
      <xdr:rowOff>0</xdr:rowOff>
    </xdr:from>
    <xdr:to>
      <xdr:col>5</xdr:col>
      <xdr:colOff>65316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173327</xdr:colOff>
      <xdr:row>0</xdr:row>
      <xdr:rowOff>0</xdr:rowOff>
    </xdr:from>
    <xdr:to>
      <xdr:col>6</xdr:col>
      <xdr:colOff>376528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484539</xdr:colOff>
      <xdr:row>0</xdr:row>
      <xdr:rowOff>0</xdr:rowOff>
    </xdr:from>
    <xdr:to>
      <xdr:col>7</xdr:col>
      <xdr:colOff>605188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7</xdr:col>
      <xdr:colOff>713199</xdr:colOff>
      <xdr:row>0</xdr:row>
      <xdr:rowOff>0</xdr:rowOff>
    </xdr:from>
    <xdr:to>
      <xdr:col>8</xdr:col>
      <xdr:colOff>833848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730249</xdr:colOff>
      <xdr:row>0</xdr:row>
      <xdr:rowOff>486834</xdr:rowOff>
    </xdr:from>
    <xdr:to>
      <xdr:col>3</xdr:col>
      <xdr:colOff>560915</xdr:colOff>
      <xdr:row>1</xdr:row>
      <xdr:rowOff>288734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/>
      </xdr:nvSpPr>
      <xdr:spPr>
        <a:xfrm>
          <a:off x="994832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 editAs="absolute">
    <xdr:from>
      <xdr:col>3</xdr:col>
      <xdr:colOff>743478</xdr:colOff>
      <xdr:row>0</xdr:row>
      <xdr:rowOff>486834</xdr:rowOff>
    </xdr:from>
    <xdr:to>
      <xdr:col>5</xdr:col>
      <xdr:colOff>150811</xdr:colOff>
      <xdr:row>1</xdr:row>
      <xdr:rowOff>288734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/>
      </xdr:nvSpPr>
      <xdr:spPr>
        <a:xfrm>
          <a:off x="2426228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FUNIL</a:t>
          </a:r>
          <a:r>
            <a:rPr lang="pt-BR" sz="1100" b="1" baseline="0">
              <a:solidFill>
                <a:schemeClr val="bg1"/>
              </a:solidFill>
            </a:rPr>
            <a:t> DE VENDAS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333374</xdr:colOff>
      <xdr:row>0</xdr:row>
      <xdr:rowOff>486834</xdr:rowOff>
    </xdr:from>
    <xdr:to>
      <xdr:col>6</xdr:col>
      <xdr:colOff>661457</xdr:colOff>
      <xdr:row>1</xdr:row>
      <xdr:rowOff>288734</xdr:rowOff>
    </xdr:to>
    <xdr:sp macro="" textlink="">
      <xdr:nvSpPr>
        <xdr:cNvPr id="13" name="Retâ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/>
      </xdr:nvSpPr>
      <xdr:spPr>
        <a:xfrm>
          <a:off x="3857624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CRM</a:t>
          </a:r>
        </a:p>
      </xdr:txBody>
    </xdr:sp>
    <xdr:clientData/>
  </xdr:twoCellAnchor>
  <xdr:twoCellAnchor editAs="absolute">
    <xdr:from>
      <xdr:col>6</xdr:col>
      <xdr:colOff>844020</xdr:colOff>
      <xdr:row>1</xdr:row>
      <xdr:rowOff>0</xdr:rowOff>
    </xdr:from>
    <xdr:to>
      <xdr:col>8</xdr:col>
      <xdr:colOff>251353</xdr:colOff>
      <xdr:row>1</xdr:row>
      <xdr:rowOff>299317</xdr:rowOff>
    </xdr:to>
    <xdr:sp macro="" textlink="">
      <xdr:nvSpPr>
        <xdr:cNvPr id="14" name="Retângulo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/>
      </xdr:nvSpPr>
      <xdr:spPr>
        <a:xfrm>
          <a:off x="5289020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VENDEDORES</a:t>
          </a:r>
        </a:p>
      </xdr:txBody>
    </xdr:sp>
    <xdr:clientData/>
  </xdr:twoCellAnchor>
  <xdr:twoCellAnchor editAs="absolute">
    <xdr:from>
      <xdr:col>8</xdr:col>
      <xdr:colOff>433915</xdr:colOff>
      <xdr:row>0</xdr:row>
      <xdr:rowOff>486834</xdr:rowOff>
    </xdr:from>
    <xdr:to>
      <xdr:col>9</xdr:col>
      <xdr:colOff>761998</xdr:colOff>
      <xdr:row>1</xdr:row>
      <xdr:rowOff>288734</xdr:rowOff>
    </xdr:to>
    <xdr:sp macro="" textlink="">
      <xdr:nvSpPr>
        <xdr:cNvPr id="15" name="Retângulo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/>
      </xdr:nvSpPr>
      <xdr:spPr>
        <a:xfrm>
          <a:off x="6720415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CLIENTES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21109</xdr:colOff>
      <xdr:row>0</xdr:row>
      <xdr:rowOff>0</xdr:rowOff>
    </xdr:from>
    <xdr:to>
      <xdr:col>10</xdr:col>
      <xdr:colOff>141758</xdr:colOff>
      <xdr:row>1</xdr:row>
      <xdr:rowOff>2910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766231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874242</xdr:colOff>
      <xdr:row>0</xdr:row>
      <xdr:rowOff>0</xdr:rowOff>
    </xdr:from>
    <xdr:to>
      <xdr:col>5</xdr:col>
      <xdr:colOff>65316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173327</xdr:colOff>
      <xdr:row>0</xdr:row>
      <xdr:rowOff>0</xdr:rowOff>
    </xdr:from>
    <xdr:to>
      <xdr:col>6</xdr:col>
      <xdr:colOff>376528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484539</xdr:colOff>
      <xdr:row>0</xdr:row>
      <xdr:rowOff>0</xdr:rowOff>
    </xdr:from>
    <xdr:to>
      <xdr:col>7</xdr:col>
      <xdr:colOff>605188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7</xdr:col>
      <xdr:colOff>713199</xdr:colOff>
      <xdr:row>0</xdr:row>
      <xdr:rowOff>0</xdr:rowOff>
    </xdr:from>
    <xdr:to>
      <xdr:col>8</xdr:col>
      <xdr:colOff>833848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719662</xdr:colOff>
      <xdr:row>0</xdr:row>
      <xdr:rowOff>486834</xdr:rowOff>
    </xdr:from>
    <xdr:to>
      <xdr:col>3</xdr:col>
      <xdr:colOff>550328</xdr:colOff>
      <xdr:row>1</xdr:row>
      <xdr:rowOff>288734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C00-00000B000000}"/>
            </a:ext>
          </a:extLst>
        </xdr:cNvPr>
        <xdr:cNvSpPr/>
      </xdr:nvSpPr>
      <xdr:spPr>
        <a:xfrm>
          <a:off x="984245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 editAs="absolute">
    <xdr:from>
      <xdr:col>3</xdr:col>
      <xdr:colOff>732891</xdr:colOff>
      <xdr:row>0</xdr:row>
      <xdr:rowOff>486834</xdr:rowOff>
    </xdr:from>
    <xdr:to>
      <xdr:col>5</xdr:col>
      <xdr:colOff>140224</xdr:colOff>
      <xdr:row>1</xdr:row>
      <xdr:rowOff>288734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C00-00000C000000}"/>
            </a:ext>
          </a:extLst>
        </xdr:cNvPr>
        <xdr:cNvSpPr/>
      </xdr:nvSpPr>
      <xdr:spPr>
        <a:xfrm>
          <a:off x="2415641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FUNIL</a:t>
          </a:r>
          <a:r>
            <a:rPr lang="pt-BR" sz="1100" b="1" baseline="0">
              <a:solidFill>
                <a:schemeClr val="bg1"/>
              </a:solidFill>
            </a:rPr>
            <a:t> DE VENDAS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322787</xdr:colOff>
      <xdr:row>0</xdr:row>
      <xdr:rowOff>486834</xdr:rowOff>
    </xdr:from>
    <xdr:to>
      <xdr:col>6</xdr:col>
      <xdr:colOff>650870</xdr:colOff>
      <xdr:row>1</xdr:row>
      <xdr:rowOff>288734</xdr:rowOff>
    </xdr:to>
    <xdr:sp macro="" textlink="">
      <xdr:nvSpPr>
        <xdr:cNvPr id="13" name="Retâ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C00-00000D000000}"/>
            </a:ext>
          </a:extLst>
        </xdr:cNvPr>
        <xdr:cNvSpPr/>
      </xdr:nvSpPr>
      <xdr:spPr>
        <a:xfrm>
          <a:off x="3847037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CRM</a:t>
          </a:r>
        </a:p>
      </xdr:txBody>
    </xdr:sp>
    <xdr:clientData/>
  </xdr:twoCellAnchor>
  <xdr:twoCellAnchor editAs="absolute">
    <xdr:from>
      <xdr:col>6</xdr:col>
      <xdr:colOff>833433</xdr:colOff>
      <xdr:row>0</xdr:row>
      <xdr:rowOff>486834</xdr:rowOff>
    </xdr:from>
    <xdr:to>
      <xdr:col>8</xdr:col>
      <xdr:colOff>240766</xdr:colOff>
      <xdr:row>1</xdr:row>
      <xdr:rowOff>288734</xdr:rowOff>
    </xdr:to>
    <xdr:sp macro="" textlink="">
      <xdr:nvSpPr>
        <xdr:cNvPr id="14" name="Retângulo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C00-00000E000000}"/>
            </a:ext>
          </a:extLst>
        </xdr:cNvPr>
        <xdr:cNvSpPr/>
      </xdr:nvSpPr>
      <xdr:spPr>
        <a:xfrm>
          <a:off x="5278433" y="486834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8</xdr:col>
      <xdr:colOff>423328</xdr:colOff>
      <xdr:row>1</xdr:row>
      <xdr:rowOff>0</xdr:rowOff>
    </xdr:from>
    <xdr:to>
      <xdr:col>9</xdr:col>
      <xdr:colOff>751411</xdr:colOff>
      <xdr:row>1</xdr:row>
      <xdr:rowOff>299317</xdr:rowOff>
    </xdr:to>
    <xdr:sp macro="" textlink="">
      <xdr:nvSpPr>
        <xdr:cNvPr id="15" name="Retângulo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C00-00000F000000}"/>
            </a:ext>
          </a:extLst>
        </xdr:cNvPr>
        <xdr:cNvSpPr/>
      </xdr:nvSpPr>
      <xdr:spPr>
        <a:xfrm>
          <a:off x="6709828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CLIENTES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10</xdr:row>
      <xdr:rowOff>19050</xdr:rowOff>
    </xdr:from>
    <xdr:to>
      <xdr:col>16</xdr:col>
      <xdr:colOff>76200</xdr:colOff>
      <xdr:row>16</xdr:row>
      <xdr:rowOff>152400</xdr:rowOff>
    </xdr:to>
    <xdr:graphicFrame macro="">
      <xdr:nvGraphicFramePr>
        <xdr:cNvPr id="14337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433859</xdr:colOff>
      <xdr:row>0</xdr:row>
      <xdr:rowOff>0</xdr:rowOff>
    </xdr:from>
    <xdr:to>
      <xdr:col>11</xdr:col>
      <xdr:colOff>99425</xdr:colOff>
      <xdr:row>1</xdr:row>
      <xdr:rowOff>2910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D00-00000C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924981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E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1032992</xdr:colOff>
      <xdr:row>0</xdr:row>
      <xdr:rowOff>0</xdr:rowOff>
    </xdr:from>
    <xdr:to>
      <xdr:col>5</xdr:col>
      <xdr:colOff>689733</xdr:colOff>
      <xdr:row>1</xdr:row>
      <xdr:rowOff>2910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D00-00000F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797744</xdr:colOff>
      <xdr:row>0</xdr:row>
      <xdr:rowOff>0</xdr:rowOff>
    </xdr:from>
    <xdr:to>
      <xdr:col>6</xdr:col>
      <xdr:colOff>662278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D00-000010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770289</xdr:colOff>
      <xdr:row>0</xdr:row>
      <xdr:rowOff>0</xdr:rowOff>
    </xdr:from>
    <xdr:to>
      <xdr:col>8</xdr:col>
      <xdr:colOff>435855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D00-000011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8</xdr:col>
      <xdr:colOff>543866</xdr:colOff>
      <xdr:row>0</xdr:row>
      <xdr:rowOff>0</xdr:rowOff>
    </xdr:from>
    <xdr:to>
      <xdr:col>9</xdr:col>
      <xdr:colOff>325848</xdr:colOff>
      <xdr:row>1</xdr:row>
      <xdr:rowOff>2910</xdr:rowOff>
    </xdr:to>
    <xdr:sp macro="" textlink="">
      <xdr:nvSpPr>
        <xdr:cNvPr id="18" name="Retângulo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D00-000012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719665</xdr:colOff>
      <xdr:row>1</xdr:row>
      <xdr:rowOff>0</xdr:rowOff>
    </xdr:from>
    <xdr:to>
      <xdr:col>3</xdr:col>
      <xdr:colOff>709081</xdr:colOff>
      <xdr:row>1</xdr:row>
      <xdr:rowOff>299317</xdr:rowOff>
    </xdr:to>
    <xdr:sp macro="" textlink="">
      <xdr:nvSpPr>
        <xdr:cNvPr id="20" name="Retângulo 1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D00-000014000000}"/>
            </a:ext>
          </a:extLst>
        </xdr:cNvPr>
        <xdr:cNvSpPr/>
      </xdr:nvSpPr>
      <xdr:spPr>
        <a:xfrm>
          <a:off x="984248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ANUAL</a:t>
          </a:r>
        </a:p>
      </xdr:txBody>
    </xdr:sp>
    <xdr:clientData/>
  </xdr:twoCellAnchor>
  <xdr:twoCellAnchor editAs="absolute">
    <xdr:from>
      <xdr:col>3</xdr:col>
      <xdr:colOff>891644</xdr:colOff>
      <xdr:row>1</xdr:row>
      <xdr:rowOff>0</xdr:rowOff>
    </xdr:from>
    <xdr:to>
      <xdr:col>5</xdr:col>
      <xdr:colOff>764644</xdr:colOff>
      <xdr:row>1</xdr:row>
      <xdr:rowOff>299317</xdr:rowOff>
    </xdr:to>
    <xdr:sp macro="" textlink="">
      <xdr:nvSpPr>
        <xdr:cNvPr id="21" name="Retângulo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D00-000015000000}"/>
            </a:ext>
          </a:extLst>
        </xdr:cNvPr>
        <xdr:cNvSpPr/>
      </xdr:nvSpPr>
      <xdr:spPr>
        <a:xfrm>
          <a:off x="2415644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MENSAL</a:t>
          </a:r>
        </a:p>
      </xdr:txBody>
    </xdr:sp>
    <xdr:clientData/>
  </xdr:twoCellAnchor>
  <xdr:twoCellAnchor editAs="absolute">
    <xdr:from>
      <xdr:col>5</xdr:col>
      <xdr:colOff>947207</xdr:colOff>
      <xdr:row>1</xdr:row>
      <xdr:rowOff>0</xdr:rowOff>
    </xdr:from>
    <xdr:to>
      <xdr:col>6</xdr:col>
      <xdr:colOff>936623</xdr:colOff>
      <xdr:row>1</xdr:row>
      <xdr:rowOff>299317</xdr:rowOff>
    </xdr:to>
    <xdr:sp macro="" textlink="">
      <xdr:nvSpPr>
        <xdr:cNvPr id="22" name="Retângulo 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D00-000016000000}"/>
            </a:ext>
          </a:extLst>
        </xdr:cNvPr>
        <xdr:cNvSpPr/>
      </xdr:nvSpPr>
      <xdr:spPr>
        <a:xfrm>
          <a:off x="3847040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6</xdr:col>
      <xdr:colOff>1119186</xdr:colOff>
      <xdr:row>1</xdr:row>
      <xdr:rowOff>0</xdr:rowOff>
    </xdr:from>
    <xdr:to>
      <xdr:col>9</xdr:col>
      <xdr:colOff>254000</xdr:colOff>
      <xdr:row>1</xdr:row>
      <xdr:rowOff>299317</xdr:rowOff>
    </xdr:to>
    <xdr:sp macro="" textlink="">
      <xdr:nvSpPr>
        <xdr:cNvPr id="23" name="Retângulo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D00-000017000000}"/>
            </a:ext>
          </a:extLst>
        </xdr:cNvPr>
        <xdr:cNvSpPr/>
      </xdr:nvSpPr>
      <xdr:spPr>
        <a:xfrm>
          <a:off x="5278436" y="497417"/>
          <a:ext cx="1770064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PERFIL DOS CLIENTES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419100</xdr:rowOff>
    </xdr:from>
    <xdr:to>
      <xdr:col>8</xdr:col>
      <xdr:colOff>790575</xdr:colOff>
      <xdr:row>15</xdr:row>
      <xdr:rowOff>495300</xdr:rowOff>
    </xdr:to>
    <xdr:graphicFrame macro="">
      <xdr:nvGraphicFramePr>
        <xdr:cNvPr id="20482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5</xdr:row>
      <xdr:rowOff>400050</xdr:rowOff>
    </xdr:from>
    <xdr:to>
      <xdr:col>13</xdr:col>
      <xdr:colOff>742950</xdr:colOff>
      <xdr:row>15</xdr:row>
      <xdr:rowOff>495300</xdr:rowOff>
    </xdr:to>
    <xdr:graphicFrame macro="">
      <xdr:nvGraphicFramePr>
        <xdr:cNvPr id="20483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1661526</xdr:colOff>
      <xdr:row>0</xdr:row>
      <xdr:rowOff>0</xdr:rowOff>
    </xdr:from>
    <xdr:to>
      <xdr:col>8</xdr:col>
      <xdr:colOff>755591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423332</xdr:colOff>
      <xdr:row>0</xdr:row>
      <xdr:rowOff>0</xdr:rowOff>
    </xdr:from>
    <xdr:to>
      <xdr:col>3</xdr:col>
      <xdr:colOff>1464731</xdr:colOff>
      <xdr:row>1</xdr:row>
      <xdr:rowOff>2910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1572742</xdr:colOff>
      <xdr:row>0</xdr:row>
      <xdr:rowOff>0</xdr:rowOff>
    </xdr:from>
    <xdr:to>
      <xdr:col>5</xdr:col>
      <xdr:colOff>224066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E00-00000B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332077</xdr:colOff>
      <xdr:row>0</xdr:row>
      <xdr:rowOff>0</xdr:rowOff>
    </xdr:from>
    <xdr:to>
      <xdr:col>6</xdr:col>
      <xdr:colOff>926861</xdr:colOff>
      <xdr:row>1</xdr:row>
      <xdr:rowOff>2910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E00-00000C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1034872</xdr:colOff>
      <xdr:row>0</xdr:row>
      <xdr:rowOff>0</xdr:rowOff>
    </xdr:from>
    <xdr:to>
      <xdr:col>7</xdr:col>
      <xdr:colOff>404105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E00-00000D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7</xdr:col>
      <xdr:colOff>512116</xdr:colOff>
      <xdr:row>0</xdr:row>
      <xdr:rowOff>0</xdr:rowOff>
    </xdr:from>
    <xdr:to>
      <xdr:col>7</xdr:col>
      <xdr:colOff>1553515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E00-00000E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709080</xdr:colOff>
      <xdr:row>1</xdr:row>
      <xdr:rowOff>0</xdr:rowOff>
    </xdr:from>
    <xdr:to>
      <xdr:col>3</xdr:col>
      <xdr:colOff>1238246</xdr:colOff>
      <xdr:row>1</xdr:row>
      <xdr:rowOff>299317</xdr:rowOff>
    </xdr:to>
    <xdr:sp macro="" textlink="">
      <xdr:nvSpPr>
        <xdr:cNvPr id="16" name="Retângulo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E00-000010000000}"/>
            </a:ext>
          </a:extLst>
        </xdr:cNvPr>
        <xdr:cNvSpPr/>
      </xdr:nvSpPr>
      <xdr:spPr>
        <a:xfrm>
          <a:off x="973663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ANUAL</a:t>
          </a:r>
        </a:p>
      </xdr:txBody>
    </xdr:sp>
    <xdr:clientData/>
  </xdr:twoCellAnchor>
  <xdr:twoCellAnchor editAs="absolute">
    <xdr:from>
      <xdr:col>3</xdr:col>
      <xdr:colOff>1420809</xdr:colOff>
      <xdr:row>1</xdr:row>
      <xdr:rowOff>0</xdr:rowOff>
    </xdr:from>
    <xdr:to>
      <xdr:col>5</xdr:col>
      <xdr:colOff>288392</xdr:colOff>
      <xdr:row>1</xdr:row>
      <xdr:rowOff>299317</xdr:rowOff>
    </xdr:to>
    <xdr:sp macro="" textlink="">
      <xdr:nvSpPr>
        <xdr:cNvPr id="17" name="Retângulo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E00-000011000000}"/>
            </a:ext>
          </a:extLst>
        </xdr:cNvPr>
        <xdr:cNvSpPr/>
      </xdr:nvSpPr>
      <xdr:spPr>
        <a:xfrm>
          <a:off x="2405059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MENSAL</a:t>
          </a:r>
        </a:p>
      </xdr:txBody>
    </xdr:sp>
    <xdr:clientData/>
  </xdr:twoCellAnchor>
  <xdr:twoCellAnchor editAs="absolute">
    <xdr:from>
      <xdr:col>5</xdr:col>
      <xdr:colOff>470955</xdr:colOff>
      <xdr:row>1</xdr:row>
      <xdr:rowOff>0</xdr:rowOff>
    </xdr:from>
    <xdr:to>
      <xdr:col>6</xdr:col>
      <xdr:colOff>1190621</xdr:colOff>
      <xdr:row>1</xdr:row>
      <xdr:rowOff>299317</xdr:rowOff>
    </xdr:to>
    <xdr:sp macro="" textlink="">
      <xdr:nvSpPr>
        <xdr:cNvPr id="18" name="Retângulo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E00-000012000000}"/>
            </a:ext>
          </a:extLst>
        </xdr:cNvPr>
        <xdr:cNvSpPr/>
      </xdr:nvSpPr>
      <xdr:spPr>
        <a:xfrm>
          <a:off x="3836455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6</xdr:col>
      <xdr:colOff>1373184</xdr:colOff>
      <xdr:row>1</xdr:row>
      <xdr:rowOff>0</xdr:rowOff>
    </xdr:from>
    <xdr:to>
      <xdr:col>7</xdr:col>
      <xdr:colOff>1471082</xdr:colOff>
      <xdr:row>1</xdr:row>
      <xdr:rowOff>299317</xdr:rowOff>
    </xdr:to>
    <xdr:sp macro="" textlink="">
      <xdr:nvSpPr>
        <xdr:cNvPr id="19" name="Retângulo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E00-000013000000}"/>
            </a:ext>
          </a:extLst>
        </xdr:cNvPr>
        <xdr:cNvSpPr/>
      </xdr:nvSpPr>
      <xdr:spPr>
        <a:xfrm>
          <a:off x="5267851" y="497417"/>
          <a:ext cx="1770064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PERFIL DOS CLIENTES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402109</xdr:colOff>
      <xdr:row>0</xdr:row>
      <xdr:rowOff>0</xdr:rowOff>
    </xdr:from>
    <xdr:to>
      <xdr:col>11</xdr:col>
      <xdr:colOff>67675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2</xdr:col>
      <xdr:colOff>1142999</xdr:colOff>
      <xdr:row>0</xdr:row>
      <xdr:rowOff>0</xdr:rowOff>
    </xdr:from>
    <xdr:to>
      <xdr:col>3</xdr:col>
      <xdr:colOff>914398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3</xdr:col>
      <xdr:colOff>1022409</xdr:colOff>
      <xdr:row>0</xdr:row>
      <xdr:rowOff>0</xdr:rowOff>
    </xdr:from>
    <xdr:to>
      <xdr:col>5</xdr:col>
      <xdr:colOff>679149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5</xdr:col>
      <xdr:colOff>787160</xdr:colOff>
      <xdr:row>0</xdr:row>
      <xdr:rowOff>0</xdr:rowOff>
    </xdr:from>
    <xdr:to>
      <xdr:col>6</xdr:col>
      <xdr:colOff>641111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6</xdr:col>
      <xdr:colOff>749122</xdr:colOff>
      <xdr:row>0</xdr:row>
      <xdr:rowOff>0</xdr:rowOff>
    </xdr:from>
    <xdr:to>
      <xdr:col>8</xdr:col>
      <xdr:colOff>414688</xdr:colOff>
      <xdr:row>1</xdr:row>
      <xdr:rowOff>2910</xdr:rowOff>
    </xdr:to>
    <xdr:sp macro="" textlink="">
      <xdr:nvSpPr>
        <xdr:cNvPr id="10" name="Retângulo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8</xdr:col>
      <xdr:colOff>522699</xdr:colOff>
      <xdr:row>0</xdr:row>
      <xdr:rowOff>0</xdr:rowOff>
    </xdr:from>
    <xdr:to>
      <xdr:col>9</xdr:col>
      <xdr:colOff>294098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1000-00000B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719670</xdr:colOff>
      <xdr:row>1</xdr:row>
      <xdr:rowOff>0</xdr:rowOff>
    </xdr:from>
    <xdr:to>
      <xdr:col>3</xdr:col>
      <xdr:colOff>698503</xdr:colOff>
      <xdr:row>1</xdr:row>
      <xdr:rowOff>299317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1000-00000D000000}"/>
            </a:ext>
          </a:extLst>
        </xdr:cNvPr>
        <xdr:cNvSpPr/>
      </xdr:nvSpPr>
      <xdr:spPr>
        <a:xfrm>
          <a:off x="984253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ANUAL</a:t>
          </a:r>
        </a:p>
      </xdr:txBody>
    </xdr:sp>
    <xdr:clientData/>
  </xdr:twoCellAnchor>
  <xdr:twoCellAnchor editAs="absolute">
    <xdr:from>
      <xdr:col>3</xdr:col>
      <xdr:colOff>881066</xdr:colOff>
      <xdr:row>1</xdr:row>
      <xdr:rowOff>0</xdr:rowOff>
    </xdr:from>
    <xdr:to>
      <xdr:col>5</xdr:col>
      <xdr:colOff>754065</xdr:colOff>
      <xdr:row>1</xdr:row>
      <xdr:rowOff>299317</xdr:rowOff>
    </xdr:to>
    <xdr:sp macro="" textlink="">
      <xdr:nvSpPr>
        <xdr:cNvPr id="14" name="Retângul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1000-00000E000000}"/>
            </a:ext>
          </a:extLst>
        </xdr:cNvPr>
        <xdr:cNvSpPr/>
      </xdr:nvSpPr>
      <xdr:spPr>
        <a:xfrm>
          <a:off x="2415649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MENSAL</a:t>
          </a:r>
        </a:p>
      </xdr:txBody>
    </xdr:sp>
    <xdr:clientData/>
  </xdr:twoCellAnchor>
  <xdr:twoCellAnchor editAs="absolute">
    <xdr:from>
      <xdr:col>5</xdr:col>
      <xdr:colOff>936628</xdr:colOff>
      <xdr:row>1</xdr:row>
      <xdr:rowOff>0</xdr:rowOff>
    </xdr:from>
    <xdr:to>
      <xdr:col>6</xdr:col>
      <xdr:colOff>915461</xdr:colOff>
      <xdr:row>1</xdr:row>
      <xdr:rowOff>299317</xdr:rowOff>
    </xdr:to>
    <xdr:sp macro="" textlink="">
      <xdr:nvSpPr>
        <xdr:cNvPr id="15" name="Retângul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1000-00000F000000}"/>
            </a:ext>
          </a:extLst>
        </xdr:cNvPr>
        <xdr:cNvSpPr/>
      </xdr:nvSpPr>
      <xdr:spPr>
        <a:xfrm>
          <a:off x="3847045" y="49741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VENDEDORES</a:t>
          </a:r>
        </a:p>
      </xdr:txBody>
    </xdr:sp>
    <xdr:clientData/>
  </xdr:twoCellAnchor>
  <xdr:twoCellAnchor editAs="absolute">
    <xdr:from>
      <xdr:col>6</xdr:col>
      <xdr:colOff>1098024</xdr:colOff>
      <xdr:row>1</xdr:row>
      <xdr:rowOff>0</xdr:rowOff>
    </xdr:from>
    <xdr:to>
      <xdr:col>9</xdr:col>
      <xdr:colOff>222255</xdr:colOff>
      <xdr:row>1</xdr:row>
      <xdr:rowOff>299317</xdr:rowOff>
    </xdr:to>
    <xdr:sp macro="" textlink="">
      <xdr:nvSpPr>
        <xdr:cNvPr id="16" name="Retângulo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1000-000010000000}"/>
            </a:ext>
          </a:extLst>
        </xdr:cNvPr>
        <xdr:cNvSpPr/>
      </xdr:nvSpPr>
      <xdr:spPr>
        <a:xfrm>
          <a:off x="5278441" y="497417"/>
          <a:ext cx="1770064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PERFIL DOS CLIENTES</a:t>
          </a:r>
        </a:p>
      </xdr:txBody>
    </xdr:sp>
    <xdr:clientData/>
  </xdr:twoCellAnchor>
  <xdr:twoCellAnchor>
    <xdr:from>
      <xdr:col>1</xdr:col>
      <xdr:colOff>95250</xdr:colOff>
      <xdr:row>9</xdr:row>
      <xdr:rowOff>66675</xdr:rowOff>
    </xdr:from>
    <xdr:to>
      <xdr:col>15</xdr:col>
      <xdr:colOff>1257300</xdr:colOff>
      <xdr:row>17</xdr:row>
      <xdr:rowOff>19050</xdr:rowOff>
    </xdr:to>
    <xdr:graphicFrame macro="">
      <xdr:nvGraphicFramePr>
        <xdr:cNvPr id="21518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361950</xdr:rowOff>
    </xdr:from>
    <xdr:to>
      <xdr:col>8</xdr:col>
      <xdr:colOff>733425</xdr:colOff>
      <xdr:row>8</xdr:row>
      <xdr:rowOff>0</xdr:rowOff>
    </xdr:to>
    <xdr:graphicFrame macro="">
      <xdr:nvGraphicFramePr>
        <xdr:cNvPr id="22529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338609</xdr:colOff>
      <xdr:row>0</xdr:row>
      <xdr:rowOff>0</xdr:rowOff>
    </xdr:from>
    <xdr:to>
      <xdr:col>10</xdr:col>
      <xdr:colOff>565091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>
          <a:spLocks/>
        </xdr:cNvSpPr>
      </xdr:nvSpPr>
      <xdr:spPr>
        <a:xfrm>
          <a:off x="7228359" y="0"/>
          <a:ext cx="1041399" cy="5003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DASHBOARDS</a:t>
          </a:r>
        </a:p>
      </xdr:txBody>
    </xdr:sp>
    <xdr:clientData/>
  </xdr:twoCellAnchor>
  <xdr:twoCellAnchor editAs="absolute">
    <xdr:from>
      <xdr:col>3</xdr:col>
      <xdr:colOff>328082</xdr:colOff>
      <xdr:row>0</xdr:row>
      <xdr:rowOff>0</xdr:rowOff>
    </xdr:from>
    <xdr:to>
      <xdr:col>4</xdr:col>
      <xdr:colOff>554564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1100-00000B000000}"/>
            </a:ext>
          </a:extLst>
        </xdr:cNvPr>
        <xdr:cNvSpPr>
          <a:spLocks/>
        </xdr:cNvSpPr>
      </xdr:nvSpPr>
      <xdr:spPr>
        <a:xfrm>
          <a:off x="1407582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PREMISSAS</a:t>
          </a:r>
          <a:r>
            <a:rPr lang="pt-BR" sz="1100" b="1" baseline="0"/>
            <a:t> GERAIS</a:t>
          </a:r>
          <a:endParaRPr lang="pt-BR" sz="1100" b="1"/>
        </a:p>
      </xdr:txBody>
    </xdr:sp>
    <xdr:clientData/>
  </xdr:twoCellAnchor>
  <xdr:twoCellAnchor editAs="absolute">
    <xdr:from>
      <xdr:col>4</xdr:col>
      <xdr:colOff>662575</xdr:colOff>
      <xdr:row>0</xdr:row>
      <xdr:rowOff>0</xdr:rowOff>
    </xdr:from>
    <xdr:to>
      <xdr:col>6</xdr:col>
      <xdr:colOff>65316</xdr:colOff>
      <xdr:row>1</xdr:row>
      <xdr:rowOff>2910</xdr:rowOff>
    </xdr:to>
    <xdr:sp macro="" textlink="">
      <xdr:nvSpPr>
        <xdr:cNvPr id="12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C000000}"/>
            </a:ext>
          </a:extLst>
        </xdr:cNvPr>
        <xdr:cNvSpPr>
          <a:spLocks/>
        </xdr:cNvSpPr>
      </xdr:nvSpPr>
      <xdr:spPr>
        <a:xfrm>
          <a:off x="2556992" y="0"/>
          <a:ext cx="1032574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</a:t>
          </a:r>
        </a:p>
      </xdr:txBody>
    </xdr:sp>
    <xdr:clientData/>
  </xdr:twoCellAnchor>
  <xdr:twoCellAnchor editAs="absolute">
    <xdr:from>
      <xdr:col>6</xdr:col>
      <xdr:colOff>173327</xdr:colOff>
      <xdr:row>0</xdr:row>
      <xdr:rowOff>0</xdr:rowOff>
    </xdr:from>
    <xdr:to>
      <xdr:col>7</xdr:col>
      <xdr:colOff>482361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1100-00000D000000}"/>
            </a:ext>
          </a:extLst>
        </xdr:cNvPr>
        <xdr:cNvSpPr>
          <a:spLocks/>
        </xdr:cNvSpPr>
      </xdr:nvSpPr>
      <xdr:spPr>
        <a:xfrm>
          <a:off x="3697577" y="0"/>
          <a:ext cx="1123951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LANÇAMENTOS</a:t>
          </a:r>
        </a:p>
      </xdr:txBody>
    </xdr:sp>
    <xdr:clientData/>
  </xdr:twoCellAnchor>
  <xdr:twoCellAnchor editAs="absolute">
    <xdr:from>
      <xdr:col>7</xdr:col>
      <xdr:colOff>590372</xdr:colOff>
      <xdr:row>0</xdr:row>
      <xdr:rowOff>0</xdr:rowOff>
    </xdr:from>
    <xdr:to>
      <xdr:col>7</xdr:col>
      <xdr:colOff>1631771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1100-00000E000000}"/>
            </a:ext>
          </a:extLst>
        </xdr:cNvPr>
        <xdr:cNvSpPr>
          <a:spLocks/>
        </xdr:cNvSpPr>
      </xdr:nvSpPr>
      <xdr:spPr>
        <a:xfrm>
          <a:off x="492953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METAS</a:t>
          </a:r>
        </a:p>
      </xdr:txBody>
    </xdr:sp>
    <xdr:clientData/>
  </xdr:twoCellAnchor>
  <xdr:twoCellAnchor editAs="absolute">
    <xdr:from>
      <xdr:col>8</xdr:col>
      <xdr:colOff>4116</xdr:colOff>
      <xdr:row>0</xdr:row>
      <xdr:rowOff>0</xdr:rowOff>
    </xdr:from>
    <xdr:to>
      <xdr:col>9</xdr:col>
      <xdr:colOff>230598</xdr:colOff>
      <xdr:row>1</xdr:row>
      <xdr:rowOff>2910</xdr:rowOff>
    </xdr:to>
    <xdr:sp macro="" textlink="">
      <xdr:nvSpPr>
        <xdr:cNvPr id="15" name="Retângul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1100-00000F000000}"/>
            </a:ext>
          </a:extLst>
        </xdr:cNvPr>
        <xdr:cNvSpPr>
          <a:spLocks/>
        </xdr:cNvSpPr>
      </xdr:nvSpPr>
      <xdr:spPr>
        <a:xfrm>
          <a:off x="6078949" y="0"/>
          <a:ext cx="1041399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2</xdr:col>
      <xdr:colOff>719670</xdr:colOff>
      <xdr:row>1</xdr:row>
      <xdr:rowOff>0</xdr:rowOff>
    </xdr:from>
    <xdr:to>
      <xdr:col>4</xdr:col>
      <xdr:colOff>338669</xdr:colOff>
      <xdr:row>1</xdr:row>
      <xdr:rowOff>299317</xdr:rowOff>
    </xdr:to>
    <xdr:sp macro="" textlink="">
      <xdr:nvSpPr>
        <xdr:cNvPr id="17" name="Retângulo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1100-000011000000}"/>
            </a:ext>
          </a:extLst>
        </xdr:cNvPr>
        <xdr:cNvSpPr/>
      </xdr:nvSpPr>
      <xdr:spPr>
        <a:xfrm>
          <a:off x="984253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ANUAL</a:t>
          </a:r>
        </a:p>
      </xdr:txBody>
    </xdr:sp>
    <xdr:clientData/>
  </xdr:twoCellAnchor>
  <xdr:twoCellAnchor editAs="absolute">
    <xdr:from>
      <xdr:col>4</xdr:col>
      <xdr:colOff>521232</xdr:colOff>
      <xdr:row>1</xdr:row>
      <xdr:rowOff>0</xdr:rowOff>
    </xdr:from>
    <xdr:to>
      <xdr:col>6</xdr:col>
      <xdr:colOff>140232</xdr:colOff>
      <xdr:row>1</xdr:row>
      <xdr:rowOff>299317</xdr:rowOff>
    </xdr:to>
    <xdr:sp macro="" textlink="">
      <xdr:nvSpPr>
        <xdr:cNvPr id="18" name="Retângulo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1100-000012000000}"/>
            </a:ext>
          </a:extLst>
        </xdr:cNvPr>
        <xdr:cNvSpPr/>
      </xdr:nvSpPr>
      <xdr:spPr>
        <a:xfrm>
          <a:off x="2415649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MENSAL</a:t>
          </a:r>
        </a:p>
      </xdr:txBody>
    </xdr:sp>
    <xdr:clientData/>
  </xdr:twoCellAnchor>
  <xdr:twoCellAnchor editAs="absolute">
    <xdr:from>
      <xdr:col>6</xdr:col>
      <xdr:colOff>322795</xdr:colOff>
      <xdr:row>1</xdr:row>
      <xdr:rowOff>0</xdr:rowOff>
    </xdr:from>
    <xdr:to>
      <xdr:col>7</xdr:col>
      <xdr:colOff>756711</xdr:colOff>
      <xdr:row>1</xdr:row>
      <xdr:rowOff>299317</xdr:rowOff>
    </xdr:to>
    <xdr:sp macro="" textlink="">
      <xdr:nvSpPr>
        <xdr:cNvPr id="19" name="Retângulo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1100-000013000000}"/>
            </a:ext>
          </a:extLst>
        </xdr:cNvPr>
        <xdr:cNvSpPr/>
      </xdr:nvSpPr>
      <xdr:spPr>
        <a:xfrm>
          <a:off x="3847045" y="497417"/>
          <a:ext cx="1248833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7</xdr:col>
      <xdr:colOff>939274</xdr:colOff>
      <xdr:row>1</xdr:row>
      <xdr:rowOff>0</xdr:rowOff>
    </xdr:from>
    <xdr:to>
      <xdr:col>9</xdr:col>
      <xdr:colOff>158755</xdr:colOff>
      <xdr:row>1</xdr:row>
      <xdr:rowOff>299317</xdr:rowOff>
    </xdr:to>
    <xdr:sp macro="" textlink="">
      <xdr:nvSpPr>
        <xdr:cNvPr id="20" name="Retângulo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1100-000014000000}"/>
            </a:ext>
          </a:extLst>
        </xdr:cNvPr>
        <xdr:cNvSpPr/>
      </xdr:nvSpPr>
      <xdr:spPr>
        <a:xfrm>
          <a:off x="5278441" y="497417"/>
          <a:ext cx="1770064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PERFIL DOS CLIENTES</a:t>
          </a:r>
        </a:p>
      </xdr:txBody>
    </xdr:sp>
    <xdr:clientData/>
  </xdr:twoCellAnchor>
  <xdr:twoCellAnchor>
    <xdr:from>
      <xdr:col>2</xdr:col>
      <xdr:colOff>0</xdr:colOff>
      <xdr:row>8</xdr:row>
      <xdr:rowOff>361950</xdr:rowOff>
    </xdr:from>
    <xdr:to>
      <xdr:col>8</xdr:col>
      <xdr:colOff>733425</xdr:colOff>
      <xdr:row>13</xdr:row>
      <xdr:rowOff>0</xdr:rowOff>
    </xdr:to>
    <xdr:graphicFrame macro="">
      <xdr:nvGraphicFramePr>
        <xdr:cNvPr id="22542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114300</xdr:colOff>
      <xdr:row>3</xdr:row>
      <xdr:rowOff>361950</xdr:rowOff>
    </xdr:from>
    <xdr:to>
      <xdr:col>17</xdr:col>
      <xdr:colOff>133350</xdr:colOff>
      <xdr:row>8</xdr:row>
      <xdr:rowOff>0</xdr:rowOff>
    </xdr:to>
    <xdr:graphicFrame macro="">
      <xdr:nvGraphicFramePr>
        <xdr:cNvPr id="22543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114300</xdr:colOff>
      <xdr:row>8</xdr:row>
      <xdr:rowOff>361950</xdr:rowOff>
    </xdr:from>
    <xdr:to>
      <xdr:col>17</xdr:col>
      <xdr:colOff>133350</xdr:colOff>
      <xdr:row>13</xdr:row>
      <xdr:rowOff>0</xdr:rowOff>
    </xdr:to>
    <xdr:graphicFrame macro="">
      <xdr:nvGraphicFramePr>
        <xdr:cNvPr id="22544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C1:I12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5.125" style="1" customWidth="1"/>
    <col min="4" max="4" width="30" style="1" customWidth="1"/>
    <col min="5" max="5" width="10.75" style="1" customWidth="1"/>
    <col min="6" max="6" width="5.125" style="1" customWidth="1"/>
    <col min="7" max="8" width="10.75" style="1" customWidth="1"/>
    <col min="9" max="9" width="5.125" style="1" customWidth="1"/>
    <col min="10" max="11" width="10.75" style="1" customWidth="1"/>
    <col min="12" max="12" width="5.125" style="1" customWidth="1"/>
    <col min="13" max="23" width="10.75" style="1" customWidth="1"/>
    <col min="24" max="16384" width="11" style="1"/>
  </cols>
  <sheetData>
    <row r="1" spans="3:9" s="8" customFormat="1" ht="39" customHeight="1">
      <c r="E1" s="2"/>
    </row>
    <row r="2" spans="3:9" s="109" customFormat="1" ht="30" customHeight="1">
      <c r="C2" s="107"/>
      <c r="D2" s="108"/>
      <c r="E2" s="108"/>
      <c r="F2" s="108"/>
      <c r="G2" s="108"/>
      <c r="H2" s="108"/>
      <c r="I2" s="108"/>
    </row>
    <row r="3" spans="3:9" ht="15" customHeight="1" thickBot="1">
      <c r="C3" s="3"/>
      <c r="D3" s="4"/>
      <c r="E3" s="4"/>
      <c r="F3" s="4"/>
      <c r="G3" s="4"/>
      <c r="H3" s="4"/>
      <c r="I3" s="4"/>
    </row>
    <row r="4" spans="3:9" ht="30" customHeight="1" thickTop="1" thickBot="1">
      <c r="C4" s="9" t="s">
        <v>0</v>
      </c>
      <c r="D4" s="10" t="s">
        <v>1</v>
      </c>
    </row>
    <row r="5" spans="3:9" ht="30" customHeight="1" thickTop="1">
      <c r="C5" s="11">
        <v>1</v>
      </c>
      <c r="D5" s="65" t="s">
        <v>126</v>
      </c>
    </row>
    <row r="6" spans="3:9" ht="30" customHeight="1">
      <c r="C6" s="11">
        <v>2</v>
      </c>
      <c r="D6" s="65" t="s">
        <v>127</v>
      </c>
    </row>
    <row r="7" spans="3:9" ht="30" customHeight="1">
      <c r="C7" s="11">
        <v>3</v>
      </c>
      <c r="D7" s="65" t="s">
        <v>128</v>
      </c>
    </row>
    <row r="8" spans="3:9" ht="30" customHeight="1">
      <c r="C8" s="11">
        <v>4</v>
      </c>
      <c r="D8" s="65" t="s">
        <v>129</v>
      </c>
    </row>
    <row r="9" spans="3:9" ht="30" customHeight="1">
      <c r="C9" s="11">
        <v>5</v>
      </c>
      <c r="D9" s="65" t="s">
        <v>156</v>
      </c>
    </row>
    <row r="10" spans="3:9" ht="30" customHeight="1">
      <c r="C10" s="11">
        <v>6</v>
      </c>
      <c r="D10" s="46"/>
    </row>
    <row r="11" spans="3:9" ht="30" customHeight="1">
      <c r="C11" s="11">
        <v>7</v>
      </c>
      <c r="D11" s="46"/>
    </row>
    <row r="12" spans="3:9" ht="30" customHeight="1">
      <c r="C12" s="11">
        <v>8</v>
      </c>
      <c r="D12" s="12"/>
    </row>
  </sheetData>
  <sheetProtection formatCells="0" formatColumns="0" formatRows="0" selectLockedCell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C1:I14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 activeCell="A3" sqref="A3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5.125" style="1" customWidth="1"/>
    <col min="4" max="4" width="34.875" style="1" customWidth="1"/>
    <col min="5" max="5" width="3.5" style="1" customWidth="1"/>
    <col min="6" max="6" width="5.125" style="1" customWidth="1"/>
    <col min="7" max="7" width="34.875" style="1" customWidth="1"/>
    <col min="8" max="8" width="10.75" style="1" customWidth="1"/>
    <col min="9" max="9" width="5.125" style="1" customWidth="1"/>
    <col min="10" max="11" width="10.75" style="1" customWidth="1"/>
    <col min="12" max="12" width="5.125" style="1" customWidth="1"/>
    <col min="13" max="23" width="10.75" style="1" customWidth="1"/>
    <col min="24" max="16384" width="11" style="1"/>
  </cols>
  <sheetData>
    <row r="1" spans="3:9" s="8" customFormat="1" ht="39" customHeight="1">
      <c r="E1" s="2"/>
    </row>
    <row r="2" spans="3:9" s="109" customFormat="1" ht="30" customHeight="1">
      <c r="C2" s="107"/>
      <c r="D2" s="108"/>
      <c r="E2" s="108"/>
      <c r="F2" s="108"/>
      <c r="G2" s="108"/>
      <c r="H2" s="108"/>
      <c r="I2" s="108"/>
    </row>
    <row r="3" spans="3:9" ht="15" customHeight="1" thickBot="1">
      <c r="C3" s="3"/>
      <c r="D3" s="4"/>
      <c r="E3" s="4"/>
      <c r="F3" s="4"/>
      <c r="G3" s="4"/>
      <c r="H3" s="4"/>
      <c r="I3" s="4"/>
    </row>
    <row r="4" spans="3:9" ht="30" customHeight="1" thickTop="1" thickBot="1">
      <c r="C4" s="9" t="s">
        <v>0</v>
      </c>
      <c r="D4" s="10" t="s">
        <v>2</v>
      </c>
      <c r="F4" s="9" t="s">
        <v>0</v>
      </c>
      <c r="G4" s="10" t="s">
        <v>3</v>
      </c>
    </row>
    <row r="5" spans="3:9" ht="27.75" customHeight="1" thickTop="1">
      <c r="C5" s="11">
        <v>1</v>
      </c>
      <c r="D5" s="22" t="s">
        <v>56</v>
      </c>
      <c r="F5" s="11">
        <v>1</v>
      </c>
      <c r="G5" s="66" t="s">
        <v>133</v>
      </c>
    </row>
    <row r="6" spans="3:9" ht="27.75" customHeight="1">
      <c r="C6" s="11">
        <v>2</v>
      </c>
      <c r="D6" s="22" t="s">
        <v>57</v>
      </c>
      <c r="F6" s="11">
        <v>2</v>
      </c>
      <c r="G6" s="66" t="s">
        <v>134</v>
      </c>
    </row>
    <row r="7" spans="3:9" ht="27.75" customHeight="1">
      <c r="C7" s="11">
        <v>3</v>
      </c>
      <c r="D7" s="22" t="s">
        <v>58</v>
      </c>
      <c r="F7" s="11">
        <v>3</v>
      </c>
      <c r="G7" s="66" t="s">
        <v>135</v>
      </c>
    </row>
    <row r="8" spans="3:9" ht="27.75" customHeight="1">
      <c r="C8" s="11">
        <v>4</v>
      </c>
      <c r="D8" s="66" t="s">
        <v>130</v>
      </c>
      <c r="F8" s="11">
        <v>4</v>
      </c>
      <c r="G8" s="66" t="s">
        <v>132</v>
      </c>
    </row>
    <row r="9" spans="3:9" ht="27.75" customHeight="1">
      <c r="C9" s="11">
        <v>5</v>
      </c>
      <c r="D9" s="66" t="s">
        <v>8</v>
      </c>
      <c r="F9" s="11">
        <v>5</v>
      </c>
      <c r="G9" s="22"/>
    </row>
    <row r="10" spans="3:9" ht="27.75" customHeight="1">
      <c r="C10" s="11">
        <v>6</v>
      </c>
      <c r="D10" s="66" t="s">
        <v>131</v>
      </c>
      <c r="F10" s="11">
        <v>6</v>
      </c>
      <c r="G10" s="22"/>
    </row>
    <row r="11" spans="3:9" ht="27.75" customHeight="1">
      <c r="C11" s="11">
        <v>7</v>
      </c>
      <c r="D11" s="22"/>
      <c r="F11" s="11">
        <v>7</v>
      </c>
      <c r="G11" s="22"/>
    </row>
    <row r="12" spans="3:9" ht="27.75" customHeight="1">
      <c r="C12" s="11">
        <v>8</v>
      </c>
      <c r="D12" s="22"/>
      <c r="F12" s="11">
        <v>8</v>
      </c>
      <c r="G12" s="22"/>
    </row>
    <row r="13" spans="3:9" ht="27.75" customHeight="1">
      <c r="C13" s="11">
        <v>9</v>
      </c>
      <c r="D13" s="22"/>
      <c r="F13" s="11">
        <v>9</v>
      </c>
      <c r="G13" s="22"/>
    </row>
    <row r="14" spans="3:9" ht="27.75" customHeight="1">
      <c r="C14" s="11">
        <v>10</v>
      </c>
      <c r="D14" s="22"/>
      <c r="F14" s="11">
        <v>10</v>
      </c>
      <c r="G14" s="22"/>
    </row>
  </sheetData>
  <sheetProtection formatCells="0" formatColumns="0" formatRows="0" selectLockedCells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2"/>
  <dimension ref="C1:V12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5.125" style="1" customWidth="1"/>
    <col min="4" max="4" width="34.875" style="1" customWidth="1"/>
    <col min="5" max="5" width="3.5" style="1" customWidth="1"/>
    <col min="6" max="6" width="5.125" style="1" customWidth="1"/>
    <col min="7" max="7" width="34.875" style="1" customWidth="1"/>
    <col min="8" max="8" width="3.5" style="1" customWidth="1"/>
    <col min="9" max="9" width="5.125" style="1" customWidth="1"/>
    <col min="10" max="10" width="34.875" style="1" customWidth="1"/>
    <col min="11" max="11" width="3.5" style="1" customWidth="1"/>
    <col min="12" max="12" width="5.125" style="1" customWidth="1"/>
    <col min="13" max="13" width="34.875" style="1" customWidth="1"/>
    <col min="14" max="14" width="10.75" style="76" customWidth="1"/>
    <col min="15" max="15" width="17.375" style="76" bestFit="1" customWidth="1"/>
    <col min="16" max="16" width="18.875" style="76" bestFit="1" customWidth="1"/>
    <col min="17" max="17" width="18.375" style="76" bestFit="1" customWidth="1"/>
    <col min="18" max="18" width="22.125" style="76" bestFit="1" customWidth="1"/>
    <col min="19" max="22" width="10.75" style="76" customWidth="1"/>
    <col min="23" max="23" width="10.75" style="1" customWidth="1"/>
    <col min="24" max="16384" width="11" style="1"/>
  </cols>
  <sheetData>
    <row r="1" spans="3:22" s="8" customFormat="1" ht="39" customHeight="1">
      <c r="E1" s="2"/>
      <c r="N1" s="74"/>
      <c r="O1" s="74"/>
      <c r="P1" s="74"/>
      <c r="Q1" s="74"/>
      <c r="R1" s="74"/>
      <c r="S1" s="74"/>
      <c r="T1" s="74"/>
      <c r="U1" s="74"/>
      <c r="V1" s="74"/>
    </row>
    <row r="2" spans="3:22" s="109" customFormat="1" ht="30" customHeight="1">
      <c r="C2" s="107"/>
      <c r="D2" s="108"/>
      <c r="E2" s="108"/>
      <c r="F2" s="108"/>
      <c r="G2" s="108"/>
      <c r="H2" s="108"/>
      <c r="I2" s="108"/>
      <c r="N2" s="110"/>
      <c r="O2" s="110"/>
      <c r="P2" s="110"/>
      <c r="Q2" s="110"/>
      <c r="R2" s="110"/>
      <c r="S2" s="110"/>
      <c r="T2" s="110"/>
      <c r="U2" s="110"/>
      <c r="V2" s="110"/>
    </row>
    <row r="3" spans="3:22" s="54" customFormat="1" ht="15" customHeight="1" thickBot="1">
      <c r="C3" s="3"/>
      <c r="D3" s="106" t="str">
        <f>D4</f>
        <v>Critério 1</v>
      </c>
      <c r="E3" s="106" t="str">
        <f>G4</f>
        <v>Critério 2</v>
      </c>
      <c r="F3" s="55" t="str">
        <f>J4</f>
        <v>Critério 3</v>
      </c>
      <c r="G3" s="55" t="str">
        <f>M4</f>
        <v>Critério 4</v>
      </c>
      <c r="H3" s="99"/>
      <c r="I3" s="99"/>
    </row>
    <row r="4" spans="3:22" ht="30" customHeight="1" thickTop="1" thickBot="1">
      <c r="C4" s="9" t="s">
        <v>0</v>
      </c>
      <c r="D4" s="45" t="s">
        <v>157</v>
      </c>
      <c r="F4" s="9" t="s">
        <v>0</v>
      </c>
      <c r="G4" s="45" t="s">
        <v>158</v>
      </c>
      <c r="I4" s="9" t="s">
        <v>0</v>
      </c>
      <c r="J4" s="45" t="s">
        <v>159</v>
      </c>
      <c r="L4" s="9" t="s">
        <v>0</v>
      </c>
      <c r="M4" s="45" t="s">
        <v>160</v>
      </c>
      <c r="O4" s="55" t="str">
        <f>D4</f>
        <v>Critério 1</v>
      </c>
      <c r="P4" s="55" t="str">
        <f>G4</f>
        <v>Critério 2</v>
      </c>
      <c r="Q4" s="55" t="str">
        <f>J4</f>
        <v>Critério 3</v>
      </c>
      <c r="R4" s="55" t="str">
        <f>M4</f>
        <v>Critério 4</v>
      </c>
      <c r="S4" s="54"/>
    </row>
    <row r="5" spans="3:22" ht="30" customHeight="1" thickTop="1">
      <c r="C5" s="11">
        <v>1</v>
      </c>
      <c r="D5" s="66" t="s">
        <v>139</v>
      </c>
      <c r="F5" s="11">
        <v>1</v>
      </c>
      <c r="G5" s="22" t="s">
        <v>52</v>
      </c>
      <c r="I5" s="11">
        <v>1</v>
      </c>
      <c r="J5" s="66" t="s">
        <v>141</v>
      </c>
      <c r="L5" s="11">
        <v>1</v>
      </c>
      <c r="M5" s="66" t="s">
        <v>152</v>
      </c>
      <c r="O5" s="56">
        <f>COUNTIF('4° Passo'!J$5:J$804,'3° Passo'!$D5)</f>
        <v>3</v>
      </c>
      <c r="P5" s="56">
        <f>COUNTIF('4° Passo'!K$5:K$804,'3° Passo'!$G5)</f>
        <v>2</v>
      </c>
      <c r="Q5" s="56">
        <f>COUNTIF('4° Passo'!L$5:L$804,'3° Passo'!$J5)</f>
        <v>3</v>
      </c>
      <c r="R5" s="56">
        <f>COUNTIF('4° Passo'!M$5:M$804,'3° Passo'!$M5)</f>
        <v>6</v>
      </c>
      <c r="S5" s="54"/>
    </row>
    <row r="6" spans="3:22" ht="30" customHeight="1">
      <c r="C6" s="11">
        <v>2</v>
      </c>
      <c r="D6" s="66" t="s">
        <v>138</v>
      </c>
      <c r="F6" s="11">
        <v>2</v>
      </c>
      <c r="G6" s="66" t="s">
        <v>136</v>
      </c>
      <c r="I6" s="11">
        <v>2</v>
      </c>
      <c r="J6" s="66" t="s">
        <v>142</v>
      </c>
      <c r="L6" s="11">
        <v>2</v>
      </c>
      <c r="M6" s="22" t="s">
        <v>53</v>
      </c>
      <c r="O6" s="56">
        <f>COUNTIF('4° Passo'!J$5:J$804,'3° Passo'!$D6)</f>
        <v>3</v>
      </c>
      <c r="P6" s="56">
        <f>COUNTIF('4° Passo'!K$5:K$804,'3° Passo'!$G6)</f>
        <v>2</v>
      </c>
      <c r="Q6" s="56">
        <f>COUNTIF('4° Passo'!L$5:L$804,'3° Passo'!$J6)</f>
        <v>3</v>
      </c>
      <c r="R6" s="56">
        <f>COUNTIF('4° Passo'!M$5:M$804,'3° Passo'!$M6)</f>
        <v>0</v>
      </c>
      <c r="S6" s="54"/>
    </row>
    <row r="7" spans="3:22" ht="30" customHeight="1">
      <c r="C7" s="11">
        <v>3</v>
      </c>
      <c r="D7" s="66" t="s">
        <v>140</v>
      </c>
      <c r="F7" s="11">
        <v>3</v>
      </c>
      <c r="G7" s="66" t="s">
        <v>137</v>
      </c>
      <c r="I7" s="11">
        <v>3</v>
      </c>
      <c r="J7" s="66" t="s">
        <v>143</v>
      </c>
      <c r="L7" s="11">
        <v>3</v>
      </c>
      <c r="M7" s="22" t="s">
        <v>54</v>
      </c>
      <c r="O7" s="56">
        <f>COUNTIF('4° Passo'!J$5:J$804,'3° Passo'!$D7)</f>
        <v>2</v>
      </c>
      <c r="P7" s="56">
        <f>COUNTIF('4° Passo'!K$5:K$804,'3° Passo'!$G7)</f>
        <v>2</v>
      </c>
      <c r="Q7" s="56">
        <f>COUNTIF('4° Passo'!L$5:L$804,'3° Passo'!$J7)</f>
        <v>1</v>
      </c>
      <c r="R7" s="56">
        <f>COUNTIF('4° Passo'!M$5:M$804,'3° Passo'!$M7)</f>
        <v>2</v>
      </c>
      <c r="S7" s="54"/>
    </row>
    <row r="8" spans="3:22" ht="30" customHeight="1">
      <c r="C8" s="11">
        <v>4</v>
      </c>
      <c r="D8" s="22"/>
      <c r="F8" s="11">
        <v>4</v>
      </c>
      <c r="G8" s="22" t="s">
        <v>55</v>
      </c>
      <c r="I8" s="11">
        <v>4</v>
      </c>
      <c r="J8" s="66" t="s">
        <v>144</v>
      </c>
      <c r="L8" s="11">
        <v>4</v>
      </c>
      <c r="M8" s="22" t="s">
        <v>114</v>
      </c>
      <c r="O8" s="56">
        <f>COUNTIF('4° Passo'!J$5:J$804,'3° Passo'!$D8)</f>
        <v>0</v>
      </c>
      <c r="P8" s="56">
        <f>COUNTIF('4° Passo'!K$5:K$804,'3° Passo'!$G8)</f>
        <v>2</v>
      </c>
      <c r="Q8" s="56">
        <f>COUNTIF('4° Passo'!L$5:L$804,'3° Passo'!$J8)</f>
        <v>1</v>
      </c>
      <c r="R8" s="56">
        <f>COUNTIF('4° Passo'!M$5:M$804,'3° Passo'!$M8)</f>
        <v>0</v>
      </c>
      <c r="S8" s="54"/>
    </row>
    <row r="9" spans="3:22" ht="30" customHeight="1">
      <c r="C9" s="11">
        <v>5</v>
      </c>
      <c r="D9" s="14"/>
      <c r="E9" s="86"/>
      <c r="F9" s="87">
        <v>5</v>
      </c>
      <c r="G9" s="14"/>
      <c r="H9" s="86"/>
      <c r="I9" s="87">
        <v>5</v>
      </c>
      <c r="J9" s="14"/>
      <c r="K9" s="86"/>
      <c r="L9" s="87">
        <v>5</v>
      </c>
      <c r="M9" s="14"/>
      <c r="O9" s="56">
        <f>COUNTIF('4° Passo'!J$5:J$804,'3° Passo'!$D9)</f>
        <v>0</v>
      </c>
      <c r="P9" s="56">
        <f>COUNTIF('4° Passo'!K$5:K$804,'3° Passo'!$G9)</f>
        <v>0</v>
      </c>
      <c r="Q9" s="56">
        <f>COUNTIF('4° Passo'!L$5:L$804,'3° Passo'!$J9)</f>
        <v>0</v>
      </c>
      <c r="R9" s="56">
        <f>COUNTIF('4° Passo'!M$5:M$804,'3° Passo'!$M9)</f>
        <v>0</v>
      </c>
      <c r="S9" s="54"/>
    </row>
    <row r="10" spans="3:22" ht="30" customHeight="1">
      <c r="C10" s="11">
        <v>6</v>
      </c>
      <c r="D10" s="14"/>
      <c r="E10" s="86"/>
      <c r="F10" s="87">
        <v>6</v>
      </c>
      <c r="G10" s="14"/>
      <c r="H10" s="86"/>
      <c r="I10" s="87">
        <v>6</v>
      </c>
      <c r="J10" s="14"/>
      <c r="K10" s="86"/>
      <c r="L10" s="87">
        <v>6</v>
      </c>
      <c r="M10" s="14"/>
      <c r="O10" s="56">
        <f>COUNTIF('4° Passo'!J$5:J$804,'3° Passo'!$D10)</f>
        <v>0</v>
      </c>
      <c r="P10" s="56">
        <f>COUNTIF('4° Passo'!K$5:K$804,'3° Passo'!$G10)</f>
        <v>0</v>
      </c>
      <c r="Q10" s="56">
        <f>COUNTIF('4° Passo'!L$5:L$804,'3° Passo'!$J10)</f>
        <v>0</v>
      </c>
      <c r="R10" s="56">
        <f>COUNTIF('4° Passo'!M$5:M$804,'3° Passo'!$M10)</f>
        <v>0</v>
      </c>
      <c r="S10" s="54"/>
    </row>
    <row r="11" spans="3:22" ht="30" customHeight="1">
      <c r="C11" s="11">
        <v>7</v>
      </c>
      <c r="D11" s="14"/>
      <c r="E11" s="86"/>
      <c r="F11" s="87">
        <v>7</v>
      </c>
      <c r="G11" s="14"/>
      <c r="H11" s="86"/>
      <c r="I11" s="87">
        <v>7</v>
      </c>
      <c r="J11" s="14"/>
      <c r="K11" s="86"/>
      <c r="L11" s="87">
        <v>7</v>
      </c>
      <c r="M11" s="14"/>
      <c r="O11" s="56">
        <f>COUNTIF('4° Passo'!J$5:J$804,'3° Passo'!$D11)</f>
        <v>0</v>
      </c>
      <c r="P11" s="56">
        <f>COUNTIF('4° Passo'!K$5:K$804,'3° Passo'!$G11)</f>
        <v>0</v>
      </c>
      <c r="Q11" s="56">
        <f>COUNTIF('4° Passo'!L$5:L$804,'3° Passo'!$J11)</f>
        <v>0</v>
      </c>
      <c r="R11" s="56">
        <f>COUNTIF('4° Passo'!M$5:M$804,'3° Passo'!$M11)</f>
        <v>0</v>
      </c>
      <c r="S11" s="54"/>
    </row>
    <row r="12" spans="3:22" ht="30" customHeight="1">
      <c r="C12" s="11">
        <v>8</v>
      </c>
      <c r="D12" s="14"/>
      <c r="E12" s="86"/>
      <c r="F12" s="87">
        <v>8</v>
      </c>
      <c r="G12" s="14"/>
      <c r="H12" s="86"/>
      <c r="I12" s="87">
        <v>8</v>
      </c>
      <c r="J12" s="14"/>
      <c r="K12" s="86"/>
      <c r="L12" s="87">
        <v>8</v>
      </c>
      <c r="M12" s="14"/>
      <c r="O12" s="56">
        <f>COUNTIF('4° Passo'!J$5:J$804,'3° Passo'!$D12)</f>
        <v>0</v>
      </c>
      <c r="P12" s="56">
        <f>COUNTIF('4° Passo'!K$5:K$804,'3° Passo'!$G12)</f>
        <v>0</v>
      </c>
      <c r="Q12" s="56">
        <f>COUNTIF('4° Passo'!L$5:L$804,'3° Passo'!$J12)</f>
        <v>0</v>
      </c>
      <c r="R12" s="56">
        <f>COUNTIF('4° Passo'!M$5:M$804,'3° Passo'!$M12)</f>
        <v>0</v>
      </c>
      <c r="S12" s="54"/>
    </row>
  </sheetData>
  <sheetProtection formatCells="0" formatColumns="0" formatRows="0" selectLockedCells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>
    <tabColor theme="9"/>
  </sheetPr>
  <dimension ref="C1:V804"/>
  <sheetViews>
    <sheetView showGridLines="0" zoomScale="90" zoomScaleNormal="90" zoomScalePageLayoutView="80" workbookViewId="0">
      <pane xSplit="4" ySplit="4" topLeftCell="E5" activePane="bottomRight" state="frozen"/>
      <selection activeCell="A3" sqref="A3:IV3"/>
      <selection pane="topRight" activeCell="A3" sqref="A3:IV3"/>
      <selection pane="bottomLeft" activeCell="A3" sqref="A3:IV3"/>
      <selection pane="bottomRigh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6.375" style="1" customWidth="1"/>
    <col min="4" max="4" width="23.75" style="86" customWidth="1"/>
    <col min="5" max="5" width="13.125" style="86" customWidth="1"/>
    <col min="6" max="6" width="17.75" style="86" customWidth="1"/>
    <col min="7" max="7" width="15.375" style="86" customWidth="1"/>
    <col min="8" max="8" width="21.875" style="86" customWidth="1"/>
    <col min="9" max="9" width="17.5" style="86" customWidth="1"/>
    <col min="10" max="13" width="27" style="86" customWidth="1"/>
    <col min="14" max="23" width="10.75" style="1" customWidth="1"/>
    <col min="24" max="16384" width="11" style="1"/>
  </cols>
  <sheetData>
    <row r="1" spans="3:22" s="100" customFormat="1" ht="39" customHeight="1">
      <c r="E1" s="2"/>
      <c r="N1" s="74"/>
      <c r="O1" s="74"/>
      <c r="P1" s="74"/>
      <c r="Q1" s="74"/>
      <c r="R1" s="74"/>
      <c r="S1" s="74"/>
      <c r="T1" s="74"/>
      <c r="U1" s="74"/>
      <c r="V1" s="74"/>
    </row>
    <row r="2" spans="3:22" s="109" customFormat="1" ht="30" customHeight="1">
      <c r="C2" s="107"/>
      <c r="D2" s="108"/>
      <c r="E2" s="108"/>
      <c r="F2" s="108"/>
      <c r="G2" s="108"/>
      <c r="H2" s="108"/>
      <c r="I2" s="108"/>
    </row>
    <row r="3" spans="3:22" ht="15" customHeight="1" thickBot="1">
      <c r="C3" s="3"/>
      <c r="D3" s="4"/>
      <c r="E3" s="4"/>
      <c r="F3" s="4"/>
      <c r="G3" s="4"/>
      <c r="H3" s="4"/>
      <c r="I3" s="4"/>
      <c r="J3" s="1"/>
      <c r="K3" s="1"/>
      <c r="L3" s="1"/>
      <c r="M3" s="1"/>
    </row>
    <row r="4" spans="3:22" ht="36" customHeight="1" thickTop="1" thickBot="1">
      <c r="C4" s="9" t="s">
        <v>0</v>
      </c>
      <c r="D4" s="10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tr">
        <f>'3° Passo'!$O$4</f>
        <v>Critério 1</v>
      </c>
      <c r="K4" s="9" t="str">
        <f>'3° Passo'!$P$4</f>
        <v>Critério 2</v>
      </c>
      <c r="L4" s="9" t="str">
        <f>'3° Passo'!$Q$4</f>
        <v>Critério 3</v>
      </c>
      <c r="M4" s="9" t="str">
        <f>'3° Passo'!$R$4</f>
        <v>Critério 4</v>
      </c>
    </row>
    <row r="5" spans="3:22" ht="30" customHeight="1" thickTop="1">
      <c r="C5" s="11">
        <v>1</v>
      </c>
      <c r="D5" s="12" t="s">
        <v>69</v>
      </c>
      <c r="E5" s="13">
        <v>41416</v>
      </c>
      <c r="F5" s="22" t="s">
        <v>58</v>
      </c>
      <c r="G5" s="21">
        <v>1132150759</v>
      </c>
      <c r="H5" s="23" t="s">
        <v>77</v>
      </c>
      <c r="I5" s="12" t="s">
        <v>85</v>
      </c>
      <c r="J5" s="12" t="s">
        <v>139</v>
      </c>
      <c r="K5" s="12" t="s">
        <v>55</v>
      </c>
      <c r="L5" s="12" t="s">
        <v>141</v>
      </c>
      <c r="M5" s="12" t="s">
        <v>54</v>
      </c>
    </row>
    <row r="6" spans="3:22" ht="30" customHeight="1">
      <c r="C6" s="11">
        <v>2</v>
      </c>
      <c r="D6" s="12" t="s">
        <v>70</v>
      </c>
      <c r="E6" s="13">
        <v>41416</v>
      </c>
      <c r="F6" s="22" t="s">
        <v>56</v>
      </c>
      <c r="G6" s="21">
        <v>8190681442</v>
      </c>
      <c r="H6" s="23" t="s">
        <v>78</v>
      </c>
      <c r="I6" s="12" t="s">
        <v>86</v>
      </c>
      <c r="J6" s="12" t="s">
        <v>140</v>
      </c>
      <c r="K6" s="12" t="s">
        <v>137</v>
      </c>
      <c r="L6" s="12" t="s">
        <v>142</v>
      </c>
      <c r="M6" s="12" t="s">
        <v>152</v>
      </c>
    </row>
    <row r="7" spans="3:22" ht="30" customHeight="1">
      <c r="C7" s="11">
        <v>3</v>
      </c>
      <c r="D7" s="12" t="s">
        <v>71</v>
      </c>
      <c r="E7" s="13">
        <v>41416</v>
      </c>
      <c r="F7" s="22" t="s">
        <v>59</v>
      </c>
      <c r="G7" s="21">
        <v>8324596931</v>
      </c>
      <c r="H7" s="23" t="s">
        <v>79</v>
      </c>
      <c r="I7" s="12" t="s">
        <v>87</v>
      </c>
      <c r="J7" s="12" t="s">
        <v>139</v>
      </c>
      <c r="K7" s="12" t="s">
        <v>136</v>
      </c>
      <c r="L7" s="12" t="s">
        <v>143</v>
      </c>
      <c r="M7" s="12" t="s">
        <v>152</v>
      </c>
    </row>
    <row r="8" spans="3:22" ht="30" customHeight="1">
      <c r="C8" s="11">
        <v>4</v>
      </c>
      <c r="D8" s="12" t="s">
        <v>72</v>
      </c>
      <c r="E8" s="13">
        <v>41424</v>
      </c>
      <c r="F8" s="22" t="s">
        <v>59</v>
      </c>
      <c r="G8" s="21">
        <v>6731348788</v>
      </c>
      <c r="H8" s="23" t="s">
        <v>80</v>
      </c>
      <c r="I8" s="12" t="s">
        <v>88</v>
      </c>
      <c r="J8" s="12" t="s">
        <v>138</v>
      </c>
      <c r="K8" s="12" t="s">
        <v>52</v>
      </c>
      <c r="L8" s="12" t="s">
        <v>144</v>
      </c>
      <c r="M8" s="12" t="s">
        <v>152</v>
      </c>
    </row>
    <row r="9" spans="3:22" ht="30" customHeight="1">
      <c r="C9" s="11">
        <v>5</v>
      </c>
      <c r="D9" s="12" t="s">
        <v>73</v>
      </c>
      <c r="E9" s="13">
        <v>42859</v>
      </c>
      <c r="F9" s="22" t="s">
        <v>56</v>
      </c>
      <c r="G9" s="21">
        <v>8359590642</v>
      </c>
      <c r="H9" s="23" t="s">
        <v>81</v>
      </c>
      <c r="I9" s="12" t="s">
        <v>89</v>
      </c>
      <c r="J9" s="12" t="s">
        <v>138</v>
      </c>
      <c r="K9" s="12" t="s">
        <v>55</v>
      </c>
      <c r="L9" s="12" t="s">
        <v>141</v>
      </c>
      <c r="M9" s="12" t="s">
        <v>54</v>
      </c>
    </row>
    <row r="10" spans="3:22" ht="30" customHeight="1">
      <c r="C10" s="11">
        <v>6</v>
      </c>
      <c r="D10" s="88" t="s">
        <v>74</v>
      </c>
      <c r="E10" s="89">
        <v>42859</v>
      </c>
      <c r="F10" s="14" t="s">
        <v>57</v>
      </c>
      <c r="G10" s="90">
        <v>1134307911</v>
      </c>
      <c r="H10" s="91" t="s">
        <v>82</v>
      </c>
      <c r="I10" s="88" t="s">
        <v>90</v>
      </c>
      <c r="J10" s="88" t="s">
        <v>138</v>
      </c>
      <c r="K10" s="88" t="s">
        <v>137</v>
      </c>
      <c r="L10" s="88" t="s">
        <v>142</v>
      </c>
      <c r="M10" s="88" t="s">
        <v>152</v>
      </c>
    </row>
    <row r="11" spans="3:22" ht="30" customHeight="1">
      <c r="C11" s="11">
        <v>7</v>
      </c>
      <c r="D11" s="88" t="s">
        <v>75</v>
      </c>
      <c r="E11" s="89">
        <v>42859</v>
      </c>
      <c r="F11" s="14" t="s">
        <v>56</v>
      </c>
      <c r="G11" s="90">
        <v>8191828468</v>
      </c>
      <c r="H11" s="91" t="s">
        <v>83</v>
      </c>
      <c r="I11" s="88" t="s">
        <v>88</v>
      </c>
      <c r="J11" s="88" t="s">
        <v>139</v>
      </c>
      <c r="K11" s="88" t="s">
        <v>136</v>
      </c>
      <c r="L11" s="88" t="s">
        <v>141</v>
      </c>
      <c r="M11" s="88" t="s">
        <v>152</v>
      </c>
    </row>
    <row r="12" spans="3:22" ht="30" customHeight="1">
      <c r="C12" s="11">
        <v>8</v>
      </c>
      <c r="D12" s="88" t="s">
        <v>76</v>
      </c>
      <c r="E12" s="89">
        <v>42859</v>
      </c>
      <c r="F12" s="14" t="s">
        <v>56</v>
      </c>
      <c r="G12" s="90">
        <v>7543062913</v>
      </c>
      <c r="H12" s="91" t="s">
        <v>84</v>
      </c>
      <c r="I12" s="88" t="s">
        <v>91</v>
      </c>
      <c r="J12" s="88" t="s">
        <v>140</v>
      </c>
      <c r="K12" s="88" t="s">
        <v>52</v>
      </c>
      <c r="L12" s="88" t="s">
        <v>142</v>
      </c>
      <c r="M12" s="88" t="s">
        <v>152</v>
      </c>
    </row>
    <row r="13" spans="3:22" ht="30" customHeight="1">
      <c r="C13" s="11">
        <v>9</v>
      </c>
      <c r="D13" s="88"/>
      <c r="E13" s="89"/>
      <c r="F13" s="14"/>
      <c r="G13" s="90"/>
      <c r="H13" s="91"/>
      <c r="I13" s="88"/>
      <c r="J13" s="88"/>
      <c r="K13" s="88"/>
      <c r="L13" s="88"/>
      <c r="M13" s="88"/>
    </row>
    <row r="14" spans="3:22" ht="30" customHeight="1">
      <c r="C14" s="11">
        <v>10</v>
      </c>
      <c r="D14" s="88"/>
      <c r="E14" s="89"/>
      <c r="F14" s="14"/>
      <c r="G14" s="90"/>
      <c r="H14" s="91"/>
      <c r="I14" s="88"/>
      <c r="J14" s="88"/>
      <c r="K14" s="88"/>
      <c r="L14" s="88"/>
      <c r="M14" s="88"/>
    </row>
    <row r="15" spans="3:22" ht="30" customHeight="1">
      <c r="C15" s="11">
        <v>11</v>
      </c>
      <c r="D15" s="88"/>
      <c r="E15" s="89"/>
      <c r="F15" s="14"/>
      <c r="G15" s="90"/>
      <c r="H15" s="91"/>
      <c r="I15" s="88"/>
      <c r="J15" s="88"/>
      <c r="K15" s="88"/>
      <c r="L15" s="88"/>
      <c r="M15" s="88"/>
    </row>
    <row r="16" spans="3:22" ht="30" customHeight="1">
      <c r="C16" s="11">
        <v>12</v>
      </c>
      <c r="D16" s="88"/>
      <c r="E16" s="89"/>
      <c r="F16" s="14"/>
      <c r="G16" s="90"/>
      <c r="H16" s="91"/>
      <c r="I16" s="88"/>
      <c r="J16" s="88"/>
      <c r="K16" s="88"/>
      <c r="L16" s="88"/>
      <c r="M16" s="88"/>
    </row>
    <row r="17" spans="3:13" ht="30" customHeight="1">
      <c r="C17" s="11">
        <v>13</v>
      </c>
      <c r="D17" s="88"/>
      <c r="E17" s="89"/>
      <c r="F17" s="14"/>
      <c r="G17" s="90"/>
      <c r="H17" s="91"/>
      <c r="I17" s="88"/>
      <c r="J17" s="88"/>
      <c r="K17" s="88"/>
      <c r="L17" s="88"/>
      <c r="M17" s="88"/>
    </row>
    <row r="18" spans="3:13" ht="30" customHeight="1">
      <c r="C18" s="11">
        <v>14</v>
      </c>
      <c r="D18" s="88"/>
      <c r="E18" s="89"/>
      <c r="F18" s="14"/>
      <c r="G18" s="90"/>
      <c r="H18" s="91"/>
      <c r="I18" s="88"/>
      <c r="J18" s="88"/>
      <c r="K18" s="88"/>
      <c r="L18" s="88"/>
      <c r="M18" s="88"/>
    </row>
    <row r="19" spans="3:13" ht="30" customHeight="1">
      <c r="C19" s="11">
        <v>15</v>
      </c>
      <c r="D19" s="88"/>
      <c r="E19" s="89"/>
      <c r="F19" s="14"/>
      <c r="G19" s="90"/>
      <c r="H19" s="91"/>
      <c r="I19" s="88"/>
      <c r="J19" s="88"/>
      <c r="K19" s="88"/>
      <c r="L19" s="88"/>
      <c r="M19" s="88"/>
    </row>
    <row r="20" spans="3:13" ht="30" customHeight="1">
      <c r="C20" s="11">
        <v>16</v>
      </c>
      <c r="D20" s="88"/>
      <c r="E20" s="89"/>
      <c r="F20" s="14"/>
      <c r="G20" s="90"/>
      <c r="H20" s="91"/>
      <c r="I20" s="88"/>
      <c r="J20" s="88"/>
      <c r="K20" s="88"/>
      <c r="L20" s="88"/>
      <c r="M20" s="88"/>
    </row>
    <row r="21" spans="3:13" ht="30" customHeight="1">
      <c r="C21" s="11">
        <v>17</v>
      </c>
      <c r="D21" s="88"/>
      <c r="E21" s="89"/>
      <c r="F21" s="14"/>
      <c r="G21" s="90"/>
      <c r="H21" s="91"/>
      <c r="I21" s="88"/>
      <c r="J21" s="88"/>
      <c r="K21" s="88"/>
      <c r="L21" s="88"/>
      <c r="M21" s="88"/>
    </row>
    <row r="22" spans="3:13" ht="30" customHeight="1">
      <c r="C22" s="11">
        <v>18</v>
      </c>
      <c r="D22" s="88"/>
      <c r="E22" s="89"/>
      <c r="F22" s="14"/>
      <c r="G22" s="90"/>
      <c r="H22" s="91"/>
      <c r="I22" s="88"/>
      <c r="J22" s="88"/>
      <c r="K22" s="88"/>
      <c r="L22" s="88"/>
      <c r="M22" s="88"/>
    </row>
    <row r="23" spans="3:13" ht="30" customHeight="1">
      <c r="C23" s="11">
        <v>19</v>
      </c>
      <c r="D23" s="88"/>
      <c r="E23" s="89"/>
      <c r="F23" s="14"/>
      <c r="G23" s="90"/>
      <c r="H23" s="91"/>
      <c r="I23" s="88"/>
      <c r="J23" s="88"/>
      <c r="K23" s="88"/>
      <c r="L23" s="88"/>
      <c r="M23" s="88"/>
    </row>
    <row r="24" spans="3:13" ht="30" customHeight="1">
      <c r="C24" s="11">
        <v>20</v>
      </c>
      <c r="D24" s="88"/>
      <c r="E24" s="89"/>
      <c r="F24" s="14"/>
      <c r="G24" s="90"/>
      <c r="H24" s="91"/>
      <c r="I24" s="88"/>
      <c r="J24" s="88"/>
      <c r="K24" s="88"/>
      <c r="L24" s="88"/>
      <c r="M24" s="88"/>
    </row>
    <row r="25" spans="3:13" ht="30" customHeight="1">
      <c r="C25" s="11">
        <v>21</v>
      </c>
      <c r="D25" s="88"/>
      <c r="E25" s="89"/>
      <c r="F25" s="14"/>
      <c r="G25" s="90"/>
      <c r="H25" s="91"/>
      <c r="I25" s="88"/>
      <c r="J25" s="88"/>
      <c r="K25" s="88"/>
      <c r="L25" s="88"/>
      <c r="M25" s="88"/>
    </row>
    <row r="26" spans="3:13" ht="30" customHeight="1">
      <c r="C26" s="11">
        <v>22</v>
      </c>
      <c r="D26" s="88"/>
      <c r="E26" s="89"/>
      <c r="F26" s="14"/>
      <c r="G26" s="90"/>
      <c r="H26" s="91"/>
      <c r="I26" s="88"/>
      <c r="J26" s="88"/>
      <c r="K26" s="88"/>
      <c r="L26" s="88"/>
      <c r="M26" s="88"/>
    </row>
    <row r="27" spans="3:13" ht="30" customHeight="1">
      <c r="C27" s="11">
        <v>23</v>
      </c>
      <c r="D27" s="88"/>
      <c r="E27" s="89"/>
      <c r="F27" s="14"/>
      <c r="G27" s="90"/>
      <c r="H27" s="91"/>
      <c r="I27" s="88"/>
      <c r="J27" s="88"/>
      <c r="K27" s="88"/>
      <c r="L27" s="88"/>
      <c r="M27" s="88"/>
    </row>
    <row r="28" spans="3:13" ht="30" customHeight="1">
      <c r="C28" s="11">
        <v>24</v>
      </c>
      <c r="D28" s="88"/>
      <c r="E28" s="89"/>
      <c r="F28" s="14"/>
      <c r="G28" s="90"/>
      <c r="H28" s="91"/>
      <c r="I28" s="88"/>
      <c r="J28" s="88"/>
      <c r="K28" s="88"/>
      <c r="L28" s="88"/>
      <c r="M28" s="88"/>
    </row>
    <row r="29" spans="3:13" ht="30" customHeight="1">
      <c r="C29" s="11">
        <v>25</v>
      </c>
      <c r="D29" s="88"/>
      <c r="E29" s="89"/>
      <c r="F29" s="14"/>
      <c r="G29" s="90"/>
      <c r="H29" s="91"/>
      <c r="I29" s="88"/>
      <c r="J29" s="88"/>
      <c r="K29" s="88"/>
      <c r="L29" s="88"/>
      <c r="M29" s="88"/>
    </row>
    <row r="30" spans="3:13" ht="30" customHeight="1">
      <c r="C30" s="11">
        <v>26</v>
      </c>
      <c r="D30" s="88"/>
      <c r="E30" s="89"/>
      <c r="F30" s="14"/>
      <c r="G30" s="90"/>
      <c r="H30" s="91"/>
      <c r="I30" s="88"/>
      <c r="J30" s="88"/>
      <c r="K30" s="88"/>
      <c r="L30" s="88"/>
      <c r="M30" s="88"/>
    </row>
    <row r="31" spans="3:13" ht="30" customHeight="1">
      <c r="C31" s="11">
        <v>27</v>
      </c>
      <c r="D31" s="88"/>
      <c r="E31" s="89"/>
      <c r="F31" s="14"/>
      <c r="G31" s="90"/>
      <c r="H31" s="91"/>
      <c r="I31" s="88"/>
      <c r="J31" s="88"/>
      <c r="K31" s="88"/>
      <c r="L31" s="88"/>
      <c r="M31" s="88"/>
    </row>
    <row r="32" spans="3:13" ht="30" customHeight="1">
      <c r="C32" s="11">
        <v>28</v>
      </c>
      <c r="D32" s="88"/>
      <c r="E32" s="89"/>
      <c r="F32" s="14"/>
      <c r="G32" s="90"/>
      <c r="H32" s="91"/>
      <c r="I32" s="88"/>
      <c r="J32" s="88"/>
      <c r="K32" s="88"/>
      <c r="L32" s="88"/>
      <c r="M32" s="88"/>
    </row>
    <row r="33" spans="3:13" ht="30" customHeight="1">
      <c r="C33" s="11">
        <v>29</v>
      </c>
      <c r="D33" s="88"/>
      <c r="E33" s="89"/>
      <c r="F33" s="14"/>
      <c r="G33" s="90"/>
      <c r="H33" s="91"/>
      <c r="I33" s="88"/>
      <c r="J33" s="88"/>
      <c r="K33" s="88"/>
      <c r="L33" s="88"/>
      <c r="M33" s="88"/>
    </row>
    <row r="34" spans="3:13" ht="30" customHeight="1">
      <c r="C34" s="11">
        <v>30</v>
      </c>
      <c r="D34" s="88"/>
      <c r="E34" s="89"/>
      <c r="F34" s="14"/>
      <c r="G34" s="90"/>
      <c r="H34" s="91"/>
      <c r="I34" s="88"/>
      <c r="J34" s="88"/>
      <c r="K34" s="88"/>
      <c r="L34" s="88"/>
      <c r="M34" s="88"/>
    </row>
    <row r="35" spans="3:13" ht="30" customHeight="1">
      <c r="C35" s="11">
        <v>31</v>
      </c>
      <c r="D35" s="88"/>
      <c r="E35" s="89"/>
      <c r="F35" s="14"/>
      <c r="G35" s="90"/>
      <c r="H35" s="91"/>
      <c r="I35" s="88"/>
      <c r="J35" s="88"/>
      <c r="K35" s="88"/>
      <c r="L35" s="88"/>
      <c r="M35" s="88"/>
    </row>
    <row r="36" spans="3:13" ht="30" customHeight="1">
      <c r="C36" s="11">
        <v>32</v>
      </c>
      <c r="D36" s="88"/>
      <c r="E36" s="89"/>
      <c r="F36" s="14"/>
      <c r="G36" s="90"/>
      <c r="H36" s="91"/>
      <c r="I36" s="88"/>
      <c r="J36" s="88"/>
      <c r="K36" s="88"/>
      <c r="L36" s="88"/>
      <c r="M36" s="88"/>
    </row>
    <row r="37" spans="3:13" ht="30" customHeight="1">
      <c r="C37" s="11">
        <v>33</v>
      </c>
      <c r="D37" s="88"/>
      <c r="E37" s="89"/>
      <c r="F37" s="14"/>
      <c r="G37" s="90"/>
      <c r="H37" s="91"/>
      <c r="I37" s="88"/>
      <c r="J37" s="88"/>
      <c r="K37" s="88"/>
      <c r="L37" s="88"/>
      <c r="M37" s="88"/>
    </row>
    <row r="38" spans="3:13" ht="30" customHeight="1">
      <c r="C38" s="11">
        <v>34</v>
      </c>
      <c r="D38" s="88"/>
      <c r="E38" s="89"/>
      <c r="F38" s="14"/>
      <c r="G38" s="90"/>
      <c r="H38" s="91"/>
      <c r="I38" s="88"/>
      <c r="J38" s="88"/>
      <c r="K38" s="88"/>
      <c r="L38" s="88"/>
      <c r="M38" s="88"/>
    </row>
    <row r="39" spans="3:13" ht="30" customHeight="1">
      <c r="C39" s="11">
        <v>35</v>
      </c>
      <c r="D39" s="88"/>
      <c r="E39" s="89"/>
      <c r="F39" s="14"/>
      <c r="G39" s="90"/>
      <c r="H39" s="91"/>
      <c r="I39" s="88"/>
      <c r="J39" s="88"/>
      <c r="K39" s="88"/>
      <c r="L39" s="88"/>
      <c r="M39" s="88"/>
    </row>
    <row r="40" spans="3:13" ht="30" customHeight="1">
      <c r="C40" s="11">
        <v>36</v>
      </c>
      <c r="D40" s="88"/>
      <c r="E40" s="89"/>
      <c r="F40" s="14"/>
      <c r="G40" s="90"/>
      <c r="H40" s="91"/>
      <c r="I40" s="88"/>
      <c r="J40" s="88"/>
      <c r="K40" s="88"/>
      <c r="L40" s="88"/>
      <c r="M40" s="88"/>
    </row>
    <row r="41" spans="3:13" ht="30" customHeight="1">
      <c r="C41" s="11">
        <v>37</v>
      </c>
      <c r="D41" s="88"/>
      <c r="E41" s="89"/>
      <c r="F41" s="14"/>
      <c r="G41" s="90"/>
      <c r="H41" s="91"/>
      <c r="I41" s="88"/>
      <c r="J41" s="88"/>
      <c r="K41" s="88"/>
      <c r="L41" s="88"/>
      <c r="M41" s="88"/>
    </row>
    <row r="42" spans="3:13" ht="30" customHeight="1">
      <c r="C42" s="11">
        <v>38</v>
      </c>
      <c r="D42" s="88"/>
      <c r="E42" s="89"/>
      <c r="F42" s="14"/>
      <c r="G42" s="90"/>
      <c r="H42" s="91"/>
      <c r="I42" s="88"/>
      <c r="J42" s="88"/>
      <c r="K42" s="88"/>
      <c r="L42" s="88"/>
      <c r="M42" s="88"/>
    </row>
    <row r="43" spans="3:13" ht="30" customHeight="1">
      <c r="C43" s="11">
        <v>39</v>
      </c>
      <c r="D43" s="88"/>
      <c r="E43" s="89"/>
      <c r="F43" s="14"/>
      <c r="G43" s="90"/>
      <c r="H43" s="91"/>
      <c r="I43" s="88"/>
      <c r="J43" s="88"/>
      <c r="K43" s="88"/>
      <c r="L43" s="88"/>
      <c r="M43" s="88"/>
    </row>
    <row r="44" spans="3:13" ht="30" customHeight="1">
      <c r="C44" s="11">
        <v>40</v>
      </c>
      <c r="D44" s="88"/>
      <c r="E44" s="89"/>
      <c r="F44" s="14"/>
      <c r="G44" s="90"/>
      <c r="H44" s="91"/>
      <c r="I44" s="88"/>
      <c r="J44" s="88"/>
      <c r="K44" s="88"/>
      <c r="L44" s="88"/>
      <c r="M44" s="88"/>
    </row>
    <row r="45" spans="3:13" ht="30" customHeight="1">
      <c r="C45" s="11">
        <v>41</v>
      </c>
      <c r="D45" s="88"/>
      <c r="E45" s="89"/>
      <c r="F45" s="14"/>
      <c r="G45" s="90"/>
      <c r="H45" s="91"/>
      <c r="I45" s="88"/>
      <c r="J45" s="88"/>
      <c r="K45" s="88"/>
      <c r="L45" s="88"/>
      <c r="M45" s="88"/>
    </row>
    <row r="46" spans="3:13" ht="30" customHeight="1">
      <c r="C46" s="11">
        <v>42</v>
      </c>
      <c r="D46" s="88"/>
      <c r="E46" s="89"/>
      <c r="F46" s="14"/>
      <c r="G46" s="90"/>
      <c r="H46" s="91"/>
      <c r="I46" s="88"/>
      <c r="J46" s="88"/>
      <c r="K46" s="88"/>
      <c r="L46" s="88"/>
      <c r="M46" s="88"/>
    </row>
    <row r="47" spans="3:13" ht="30" customHeight="1">
      <c r="C47" s="11">
        <v>43</v>
      </c>
      <c r="D47" s="88"/>
      <c r="E47" s="89"/>
      <c r="F47" s="14"/>
      <c r="G47" s="90"/>
      <c r="H47" s="91"/>
      <c r="I47" s="88"/>
      <c r="J47" s="88"/>
      <c r="K47" s="88"/>
      <c r="L47" s="88"/>
      <c r="M47" s="88"/>
    </row>
    <row r="48" spans="3:13" ht="30" customHeight="1">
      <c r="C48" s="11">
        <v>44</v>
      </c>
      <c r="D48" s="88"/>
      <c r="E48" s="89"/>
      <c r="F48" s="14"/>
      <c r="G48" s="90"/>
      <c r="H48" s="91"/>
      <c r="I48" s="88"/>
      <c r="J48" s="88"/>
      <c r="K48" s="88"/>
      <c r="L48" s="88"/>
      <c r="M48" s="88"/>
    </row>
    <row r="49" spans="3:13" ht="30" customHeight="1">
      <c r="C49" s="11">
        <v>45</v>
      </c>
      <c r="D49" s="88"/>
      <c r="E49" s="89"/>
      <c r="F49" s="14"/>
      <c r="G49" s="90"/>
      <c r="H49" s="91"/>
      <c r="I49" s="88"/>
      <c r="J49" s="88"/>
      <c r="K49" s="88"/>
      <c r="L49" s="88"/>
      <c r="M49" s="88"/>
    </row>
    <row r="50" spans="3:13" ht="30" customHeight="1">
      <c r="C50" s="11">
        <v>46</v>
      </c>
      <c r="D50" s="88"/>
      <c r="E50" s="89"/>
      <c r="F50" s="14"/>
      <c r="G50" s="90"/>
      <c r="H50" s="91"/>
      <c r="I50" s="88"/>
      <c r="J50" s="88"/>
      <c r="K50" s="88"/>
      <c r="L50" s="88"/>
      <c r="M50" s="88"/>
    </row>
    <row r="51" spans="3:13" ht="30" customHeight="1">
      <c r="C51" s="11">
        <v>47</v>
      </c>
      <c r="D51" s="88"/>
      <c r="E51" s="89"/>
      <c r="F51" s="14"/>
      <c r="G51" s="90"/>
      <c r="H51" s="91"/>
      <c r="I51" s="88"/>
      <c r="J51" s="88"/>
      <c r="K51" s="88"/>
      <c r="L51" s="88"/>
      <c r="M51" s="88"/>
    </row>
    <row r="52" spans="3:13" ht="30" customHeight="1">
      <c r="C52" s="11">
        <v>48</v>
      </c>
      <c r="D52" s="88"/>
      <c r="E52" s="89"/>
      <c r="F52" s="14"/>
      <c r="G52" s="90"/>
      <c r="H52" s="91"/>
      <c r="I52" s="88"/>
      <c r="J52" s="88"/>
      <c r="K52" s="88"/>
      <c r="L52" s="88"/>
      <c r="M52" s="88"/>
    </row>
    <row r="53" spans="3:13" ht="30" customHeight="1">
      <c r="C53" s="11">
        <v>49</v>
      </c>
      <c r="D53" s="88"/>
      <c r="E53" s="89"/>
      <c r="F53" s="14"/>
      <c r="G53" s="90"/>
      <c r="H53" s="91"/>
      <c r="I53" s="88"/>
      <c r="J53" s="88"/>
      <c r="K53" s="88"/>
      <c r="L53" s="88"/>
      <c r="M53" s="88"/>
    </row>
    <row r="54" spans="3:13" ht="30" customHeight="1">
      <c r="C54" s="11">
        <v>50</v>
      </c>
      <c r="D54" s="88"/>
      <c r="E54" s="89"/>
      <c r="F54" s="14"/>
      <c r="G54" s="90"/>
      <c r="H54" s="91"/>
      <c r="I54" s="88"/>
      <c r="J54" s="88"/>
      <c r="K54" s="88"/>
      <c r="L54" s="88"/>
      <c r="M54" s="88"/>
    </row>
    <row r="55" spans="3:13" ht="30" customHeight="1">
      <c r="C55" s="11">
        <v>51</v>
      </c>
      <c r="D55" s="88"/>
      <c r="E55" s="89"/>
      <c r="F55" s="14"/>
      <c r="G55" s="90"/>
      <c r="H55" s="91"/>
      <c r="I55" s="88"/>
      <c r="J55" s="88"/>
      <c r="K55" s="88"/>
      <c r="L55" s="88"/>
      <c r="M55" s="88"/>
    </row>
    <row r="56" spans="3:13" ht="30" customHeight="1">
      <c r="C56" s="11">
        <v>52</v>
      </c>
      <c r="D56" s="88"/>
      <c r="E56" s="89"/>
      <c r="F56" s="14"/>
      <c r="G56" s="90"/>
      <c r="H56" s="91"/>
      <c r="I56" s="88"/>
      <c r="J56" s="88"/>
      <c r="K56" s="88"/>
      <c r="L56" s="88"/>
      <c r="M56" s="88"/>
    </row>
    <row r="57" spans="3:13" ht="30" customHeight="1">
      <c r="C57" s="11">
        <v>53</v>
      </c>
      <c r="D57" s="88"/>
      <c r="E57" s="89"/>
      <c r="F57" s="14"/>
      <c r="G57" s="90"/>
      <c r="H57" s="91"/>
      <c r="I57" s="88"/>
      <c r="J57" s="88"/>
      <c r="K57" s="88"/>
      <c r="L57" s="88"/>
      <c r="M57" s="88"/>
    </row>
    <row r="58" spans="3:13" ht="30" customHeight="1">
      <c r="C58" s="11">
        <v>54</v>
      </c>
      <c r="D58" s="88"/>
      <c r="E58" s="89"/>
      <c r="F58" s="14"/>
      <c r="G58" s="90"/>
      <c r="H58" s="91"/>
      <c r="I58" s="88"/>
      <c r="J58" s="88"/>
      <c r="K58" s="88"/>
      <c r="L58" s="88"/>
      <c r="M58" s="88"/>
    </row>
    <row r="59" spans="3:13" ht="30" customHeight="1">
      <c r="C59" s="11">
        <v>55</v>
      </c>
      <c r="D59" s="88"/>
      <c r="E59" s="89"/>
      <c r="F59" s="14"/>
      <c r="G59" s="90"/>
      <c r="H59" s="91"/>
      <c r="I59" s="88"/>
      <c r="J59" s="88"/>
      <c r="K59" s="88"/>
      <c r="L59" s="88"/>
      <c r="M59" s="88"/>
    </row>
    <row r="60" spans="3:13" ht="30" customHeight="1">
      <c r="C60" s="11">
        <v>56</v>
      </c>
      <c r="D60" s="88"/>
      <c r="E60" s="89"/>
      <c r="F60" s="14"/>
      <c r="G60" s="90"/>
      <c r="H60" s="91"/>
      <c r="I60" s="88"/>
      <c r="J60" s="88"/>
      <c r="K60" s="88"/>
      <c r="L60" s="88"/>
      <c r="M60" s="88"/>
    </row>
    <row r="61" spans="3:13" ht="30" customHeight="1">
      <c r="C61" s="11">
        <v>57</v>
      </c>
      <c r="D61" s="88"/>
      <c r="E61" s="89"/>
      <c r="F61" s="14"/>
      <c r="G61" s="90"/>
      <c r="H61" s="91"/>
      <c r="I61" s="88"/>
      <c r="J61" s="88"/>
      <c r="K61" s="88"/>
      <c r="L61" s="88"/>
      <c r="M61" s="88"/>
    </row>
    <row r="62" spans="3:13" ht="30" customHeight="1">
      <c r="C62" s="11">
        <v>58</v>
      </c>
      <c r="D62" s="88"/>
      <c r="E62" s="89"/>
      <c r="F62" s="14"/>
      <c r="G62" s="90"/>
      <c r="H62" s="91"/>
      <c r="I62" s="88"/>
      <c r="J62" s="88"/>
      <c r="K62" s="88"/>
      <c r="L62" s="88"/>
      <c r="M62" s="88"/>
    </row>
    <row r="63" spans="3:13" ht="30" customHeight="1">
      <c r="C63" s="11">
        <v>59</v>
      </c>
      <c r="D63" s="88"/>
      <c r="E63" s="89"/>
      <c r="F63" s="14"/>
      <c r="G63" s="90"/>
      <c r="H63" s="91"/>
      <c r="I63" s="88"/>
      <c r="J63" s="88"/>
      <c r="K63" s="88"/>
      <c r="L63" s="88"/>
      <c r="M63" s="88"/>
    </row>
    <row r="64" spans="3:13" ht="30" customHeight="1">
      <c r="C64" s="11">
        <v>60</v>
      </c>
      <c r="D64" s="88"/>
      <c r="E64" s="89"/>
      <c r="F64" s="14"/>
      <c r="G64" s="90"/>
      <c r="H64" s="91"/>
      <c r="I64" s="88"/>
      <c r="J64" s="88"/>
      <c r="K64" s="88"/>
      <c r="L64" s="88"/>
      <c r="M64" s="88"/>
    </row>
    <row r="65" spans="3:13" ht="30" customHeight="1">
      <c r="C65" s="11">
        <v>61</v>
      </c>
      <c r="D65" s="88"/>
      <c r="E65" s="89"/>
      <c r="F65" s="14"/>
      <c r="G65" s="90"/>
      <c r="H65" s="91"/>
      <c r="I65" s="88"/>
      <c r="J65" s="88"/>
      <c r="K65" s="88"/>
      <c r="L65" s="88"/>
      <c r="M65" s="88"/>
    </row>
    <row r="66" spans="3:13" ht="30" customHeight="1">
      <c r="C66" s="11">
        <v>62</v>
      </c>
      <c r="D66" s="88"/>
      <c r="E66" s="89"/>
      <c r="F66" s="14"/>
      <c r="G66" s="90"/>
      <c r="H66" s="91"/>
      <c r="I66" s="88"/>
      <c r="J66" s="88"/>
      <c r="K66" s="88"/>
      <c r="L66" s="88"/>
      <c r="M66" s="88"/>
    </row>
    <row r="67" spans="3:13" ht="30" customHeight="1">
      <c r="C67" s="11">
        <v>63</v>
      </c>
      <c r="D67" s="88"/>
      <c r="E67" s="89"/>
      <c r="F67" s="14"/>
      <c r="G67" s="90"/>
      <c r="H67" s="91"/>
      <c r="I67" s="88"/>
      <c r="J67" s="88"/>
      <c r="K67" s="88"/>
      <c r="L67" s="88"/>
      <c r="M67" s="88"/>
    </row>
    <row r="68" spans="3:13" ht="30" customHeight="1">
      <c r="C68" s="11">
        <v>64</v>
      </c>
      <c r="D68" s="88"/>
      <c r="E68" s="89"/>
      <c r="F68" s="14"/>
      <c r="G68" s="90"/>
      <c r="H68" s="91"/>
      <c r="I68" s="88"/>
      <c r="J68" s="88"/>
      <c r="K68" s="88"/>
      <c r="L68" s="88"/>
      <c r="M68" s="88"/>
    </row>
    <row r="69" spans="3:13" ht="30" customHeight="1">
      <c r="C69" s="11">
        <v>65</v>
      </c>
      <c r="D69" s="88"/>
      <c r="E69" s="89"/>
      <c r="F69" s="14"/>
      <c r="G69" s="90"/>
      <c r="H69" s="91"/>
      <c r="I69" s="88"/>
      <c r="J69" s="88"/>
      <c r="K69" s="88"/>
      <c r="L69" s="88"/>
      <c r="M69" s="88"/>
    </row>
    <row r="70" spans="3:13" ht="30" customHeight="1">
      <c r="C70" s="11">
        <v>66</v>
      </c>
      <c r="D70" s="88"/>
      <c r="E70" s="89"/>
      <c r="F70" s="14"/>
      <c r="G70" s="90"/>
      <c r="H70" s="91"/>
      <c r="I70" s="88"/>
      <c r="J70" s="88"/>
      <c r="K70" s="88"/>
      <c r="L70" s="88"/>
      <c r="M70" s="88"/>
    </row>
    <row r="71" spans="3:13" ht="30" customHeight="1">
      <c r="C71" s="11">
        <v>67</v>
      </c>
      <c r="D71" s="88"/>
      <c r="E71" s="89"/>
      <c r="F71" s="14"/>
      <c r="G71" s="90"/>
      <c r="H71" s="91"/>
      <c r="I71" s="88"/>
      <c r="J71" s="88"/>
      <c r="K71" s="88"/>
      <c r="L71" s="88"/>
      <c r="M71" s="88"/>
    </row>
    <row r="72" spans="3:13" ht="30" customHeight="1">
      <c r="C72" s="11">
        <v>68</v>
      </c>
      <c r="D72" s="88"/>
      <c r="E72" s="89"/>
      <c r="F72" s="14"/>
      <c r="G72" s="90"/>
      <c r="H72" s="91"/>
      <c r="I72" s="88"/>
      <c r="J72" s="88"/>
      <c r="K72" s="88"/>
      <c r="L72" s="88"/>
      <c r="M72" s="88"/>
    </row>
    <row r="73" spans="3:13" ht="30" customHeight="1">
      <c r="C73" s="11">
        <v>69</v>
      </c>
      <c r="D73" s="88"/>
      <c r="E73" s="89"/>
      <c r="F73" s="14"/>
      <c r="G73" s="90"/>
      <c r="H73" s="91"/>
      <c r="I73" s="88"/>
      <c r="J73" s="88"/>
      <c r="K73" s="88"/>
      <c r="L73" s="88"/>
      <c r="M73" s="88"/>
    </row>
    <row r="74" spans="3:13" ht="30" customHeight="1">
      <c r="C74" s="11">
        <v>70</v>
      </c>
      <c r="D74" s="88"/>
      <c r="E74" s="89"/>
      <c r="F74" s="14"/>
      <c r="G74" s="90"/>
      <c r="H74" s="91"/>
      <c r="I74" s="88"/>
      <c r="J74" s="88"/>
      <c r="K74" s="88"/>
      <c r="L74" s="88"/>
      <c r="M74" s="88"/>
    </row>
    <row r="75" spans="3:13" ht="30" customHeight="1">
      <c r="C75" s="11">
        <v>71</v>
      </c>
      <c r="D75" s="88"/>
      <c r="E75" s="89"/>
      <c r="F75" s="14"/>
      <c r="G75" s="90"/>
      <c r="H75" s="91"/>
      <c r="I75" s="88"/>
      <c r="J75" s="88"/>
      <c r="K75" s="88"/>
      <c r="L75" s="88"/>
      <c r="M75" s="88"/>
    </row>
    <row r="76" spans="3:13" ht="30" customHeight="1">
      <c r="C76" s="11">
        <v>72</v>
      </c>
      <c r="D76" s="88"/>
      <c r="E76" s="89"/>
      <c r="F76" s="14"/>
      <c r="G76" s="90"/>
      <c r="H76" s="91"/>
      <c r="I76" s="88"/>
      <c r="J76" s="88"/>
      <c r="K76" s="88"/>
      <c r="L76" s="88"/>
      <c r="M76" s="88"/>
    </row>
    <row r="77" spans="3:13" ht="30" customHeight="1">
      <c r="C77" s="11">
        <v>73</v>
      </c>
      <c r="D77" s="88"/>
      <c r="E77" s="89"/>
      <c r="F77" s="14"/>
      <c r="G77" s="90"/>
      <c r="H77" s="91"/>
      <c r="I77" s="88"/>
      <c r="J77" s="88"/>
      <c r="K77" s="88"/>
      <c r="L77" s="88"/>
      <c r="M77" s="88"/>
    </row>
    <row r="78" spans="3:13" ht="30" customHeight="1">
      <c r="C78" s="11">
        <v>74</v>
      </c>
      <c r="D78" s="88"/>
      <c r="E78" s="89"/>
      <c r="F78" s="14"/>
      <c r="G78" s="90"/>
      <c r="H78" s="91"/>
      <c r="I78" s="88"/>
      <c r="J78" s="88"/>
      <c r="K78" s="88"/>
      <c r="L78" s="88"/>
      <c r="M78" s="88"/>
    </row>
    <row r="79" spans="3:13" ht="30" customHeight="1">
      <c r="C79" s="11">
        <v>75</v>
      </c>
      <c r="D79" s="88"/>
      <c r="E79" s="89"/>
      <c r="F79" s="14"/>
      <c r="G79" s="90"/>
      <c r="H79" s="91"/>
      <c r="I79" s="88"/>
      <c r="J79" s="88"/>
      <c r="K79" s="88"/>
      <c r="L79" s="88"/>
      <c r="M79" s="88"/>
    </row>
    <row r="80" spans="3:13" ht="30" customHeight="1">
      <c r="C80" s="11">
        <v>76</v>
      </c>
      <c r="D80" s="88"/>
      <c r="E80" s="89"/>
      <c r="F80" s="14"/>
      <c r="G80" s="90"/>
      <c r="H80" s="91"/>
      <c r="I80" s="88"/>
      <c r="J80" s="88"/>
      <c r="K80" s="88"/>
      <c r="L80" s="88"/>
      <c r="M80" s="88"/>
    </row>
    <row r="81" spans="3:13" ht="30" customHeight="1">
      <c r="C81" s="11">
        <v>77</v>
      </c>
      <c r="D81" s="88"/>
      <c r="E81" s="89"/>
      <c r="F81" s="14"/>
      <c r="G81" s="90"/>
      <c r="H81" s="91"/>
      <c r="I81" s="88"/>
      <c r="J81" s="88"/>
      <c r="K81" s="88"/>
      <c r="L81" s="88"/>
      <c r="M81" s="88"/>
    </row>
    <row r="82" spans="3:13" ht="30" customHeight="1">
      <c r="C82" s="11">
        <v>78</v>
      </c>
      <c r="D82" s="88"/>
      <c r="E82" s="89"/>
      <c r="F82" s="14"/>
      <c r="G82" s="90"/>
      <c r="H82" s="91"/>
      <c r="I82" s="88"/>
      <c r="J82" s="88"/>
      <c r="K82" s="88"/>
      <c r="L82" s="88"/>
      <c r="M82" s="88"/>
    </row>
    <row r="83" spans="3:13" ht="30" customHeight="1">
      <c r="C83" s="11">
        <v>79</v>
      </c>
      <c r="D83" s="88"/>
      <c r="E83" s="89"/>
      <c r="F83" s="14"/>
      <c r="G83" s="90"/>
      <c r="H83" s="91"/>
      <c r="I83" s="88"/>
      <c r="J83" s="88"/>
      <c r="K83" s="88"/>
      <c r="L83" s="88"/>
      <c r="M83" s="88"/>
    </row>
    <row r="84" spans="3:13" ht="30" customHeight="1">
      <c r="C84" s="11">
        <v>80</v>
      </c>
      <c r="D84" s="88"/>
      <c r="E84" s="89"/>
      <c r="F84" s="14"/>
      <c r="G84" s="90"/>
      <c r="H84" s="91"/>
      <c r="I84" s="88"/>
      <c r="J84" s="88"/>
      <c r="K84" s="88"/>
      <c r="L84" s="88"/>
      <c r="M84" s="88"/>
    </row>
    <row r="85" spans="3:13" ht="30" customHeight="1">
      <c r="C85" s="11">
        <v>81</v>
      </c>
      <c r="D85" s="88"/>
      <c r="E85" s="89"/>
      <c r="F85" s="14"/>
      <c r="G85" s="90"/>
      <c r="H85" s="91"/>
      <c r="I85" s="88"/>
      <c r="J85" s="88"/>
      <c r="K85" s="88"/>
      <c r="L85" s="88"/>
      <c r="M85" s="88"/>
    </row>
    <row r="86" spans="3:13" ht="30" customHeight="1">
      <c r="C86" s="11">
        <v>82</v>
      </c>
      <c r="D86" s="88"/>
      <c r="E86" s="89"/>
      <c r="F86" s="14"/>
      <c r="G86" s="90"/>
      <c r="H86" s="91"/>
      <c r="I86" s="88"/>
      <c r="J86" s="88"/>
      <c r="K86" s="88"/>
      <c r="L86" s="88"/>
      <c r="M86" s="88"/>
    </row>
    <row r="87" spans="3:13" ht="30" customHeight="1">
      <c r="C87" s="11">
        <v>83</v>
      </c>
      <c r="D87" s="88"/>
      <c r="E87" s="89"/>
      <c r="F87" s="14"/>
      <c r="G87" s="90"/>
      <c r="H87" s="91"/>
      <c r="I87" s="88"/>
      <c r="J87" s="88"/>
      <c r="K87" s="88"/>
      <c r="L87" s="88"/>
      <c r="M87" s="88"/>
    </row>
    <row r="88" spans="3:13" ht="30" customHeight="1">
      <c r="C88" s="11">
        <v>84</v>
      </c>
      <c r="D88" s="88"/>
      <c r="E88" s="89"/>
      <c r="F88" s="14"/>
      <c r="G88" s="90"/>
      <c r="H88" s="91"/>
      <c r="I88" s="88"/>
      <c r="J88" s="88"/>
      <c r="K88" s="88"/>
      <c r="L88" s="88"/>
      <c r="M88" s="88"/>
    </row>
    <row r="89" spans="3:13" ht="30" customHeight="1">
      <c r="C89" s="11">
        <v>85</v>
      </c>
      <c r="D89" s="88"/>
      <c r="E89" s="89"/>
      <c r="F89" s="14"/>
      <c r="G89" s="90"/>
      <c r="H89" s="91"/>
      <c r="I89" s="88"/>
      <c r="J89" s="88"/>
      <c r="K89" s="88"/>
      <c r="L89" s="88"/>
      <c r="M89" s="88"/>
    </row>
    <row r="90" spans="3:13" ht="30" customHeight="1">
      <c r="C90" s="11">
        <v>86</v>
      </c>
      <c r="D90" s="88"/>
      <c r="E90" s="89"/>
      <c r="F90" s="14"/>
      <c r="G90" s="90"/>
      <c r="H90" s="91"/>
      <c r="I90" s="88"/>
      <c r="J90" s="88"/>
      <c r="K90" s="88"/>
      <c r="L90" s="88"/>
      <c r="M90" s="88"/>
    </row>
    <row r="91" spans="3:13" ht="30" customHeight="1">
      <c r="C91" s="11">
        <v>87</v>
      </c>
      <c r="D91" s="88"/>
      <c r="E91" s="89"/>
      <c r="F91" s="14"/>
      <c r="G91" s="90"/>
      <c r="H91" s="91"/>
      <c r="I91" s="88"/>
      <c r="J91" s="88"/>
      <c r="K91" s="88"/>
      <c r="L91" s="88"/>
      <c r="M91" s="88"/>
    </row>
    <row r="92" spans="3:13" ht="30" customHeight="1">
      <c r="C92" s="11">
        <v>88</v>
      </c>
      <c r="D92" s="88"/>
      <c r="E92" s="89"/>
      <c r="F92" s="14"/>
      <c r="G92" s="90"/>
      <c r="H92" s="91"/>
      <c r="I92" s="88"/>
      <c r="J92" s="88"/>
      <c r="K92" s="88"/>
      <c r="L92" s="88"/>
      <c r="M92" s="88"/>
    </row>
    <row r="93" spans="3:13" ht="30" customHeight="1">
      <c r="C93" s="11">
        <v>89</v>
      </c>
      <c r="D93" s="88"/>
      <c r="E93" s="89"/>
      <c r="F93" s="14"/>
      <c r="G93" s="90"/>
      <c r="H93" s="91"/>
      <c r="I93" s="88"/>
      <c r="J93" s="88"/>
      <c r="K93" s="88"/>
      <c r="L93" s="88"/>
      <c r="M93" s="88"/>
    </row>
    <row r="94" spans="3:13" ht="30" customHeight="1">
      <c r="C94" s="11">
        <v>90</v>
      </c>
      <c r="D94" s="88"/>
      <c r="E94" s="89"/>
      <c r="F94" s="14"/>
      <c r="G94" s="90"/>
      <c r="H94" s="91"/>
      <c r="I94" s="88"/>
      <c r="J94" s="88"/>
      <c r="K94" s="88"/>
      <c r="L94" s="88"/>
      <c r="M94" s="88"/>
    </row>
    <row r="95" spans="3:13" ht="30" customHeight="1">
      <c r="C95" s="11">
        <v>91</v>
      </c>
      <c r="D95" s="88"/>
      <c r="E95" s="89"/>
      <c r="F95" s="14"/>
      <c r="G95" s="90"/>
      <c r="H95" s="91"/>
      <c r="I95" s="88"/>
      <c r="J95" s="88"/>
      <c r="K95" s="88"/>
      <c r="L95" s="88"/>
      <c r="M95" s="88"/>
    </row>
    <row r="96" spans="3:13" ht="30" customHeight="1">
      <c r="C96" s="11">
        <v>92</v>
      </c>
      <c r="D96" s="88"/>
      <c r="E96" s="89"/>
      <c r="F96" s="14"/>
      <c r="G96" s="90"/>
      <c r="H96" s="91"/>
      <c r="I96" s="88"/>
      <c r="J96" s="88"/>
      <c r="K96" s="88"/>
      <c r="L96" s="88"/>
      <c r="M96" s="88"/>
    </row>
    <row r="97" spans="3:13" ht="30" customHeight="1">
      <c r="C97" s="11">
        <v>93</v>
      </c>
      <c r="D97" s="88"/>
      <c r="E97" s="89"/>
      <c r="F97" s="14"/>
      <c r="G97" s="90"/>
      <c r="H97" s="91"/>
      <c r="I97" s="88"/>
      <c r="J97" s="88"/>
      <c r="K97" s="88"/>
      <c r="L97" s="88"/>
      <c r="M97" s="88"/>
    </row>
    <row r="98" spans="3:13" ht="30" customHeight="1">
      <c r="C98" s="11">
        <v>94</v>
      </c>
      <c r="D98" s="88"/>
      <c r="E98" s="89"/>
      <c r="F98" s="14"/>
      <c r="G98" s="90"/>
      <c r="H98" s="91"/>
      <c r="I98" s="88"/>
      <c r="J98" s="88"/>
      <c r="K98" s="88"/>
      <c r="L98" s="88"/>
      <c r="M98" s="88"/>
    </row>
    <row r="99" spans="3:13" ht="30" customHeight="1">
      <c r="C99" s="11">
        <v>95</v>
      </c>
      <c r="D99" s="88"/>
      <c r="E99" s="89"/>
      <c r="F99" s="14"/>
      <c r="G99" s="90"/>
      <c r="H99" s="91"/>
      <c r="I99" s="88"/>
      <c r="J99" s="88"/>
      <c r="K99" s="88"/>
      <c r="L99" s="88"/>
      <c r="M99" s="88"/>
    </row>
    <row r="100" spans="3:13" ht="30" customHeight="1">
      <c r="C100" s="11">
        <v>96</v>
      </c>
      <c r="D100" s="88"/>
      <c r="E100" s="89"/>
      <c r="F100" s="14"/>
      <c r="G100" s="90"/>
      <c r="H100" s="91"/>
      <c r="I100" s="88"/>
      <c r="J100" s="88"/>
      <c r="K100" s="88"/>
      <c r="L100" s="88"/>
      <c r="M100" s="88"/>
    </row>
    <row r="101" spans="3:13" ht="30" customHeight="1">
      <c r="C101" s="11">
        <v>97</v>
      </c>
      <c r="D101" s="88"/>
      <c r="E101" s="89"/>
      <c r="F101" s="14"/>
      <c r="G101" s="90"/>
      <c r="H101" s="91"/>
      <c r="I101" s="88"/>
      <c r="J101" s="88"/>
      <c r="K101" s="88"/>
      <c r="L101" s="88"/>
      <c r="M101" s="88"/>
    </row>
    <row r="102" spans="3:13" ht="30" customHeight="1">
      <c r="C102" s="11">
        <v>98</v>
      </c>
      <c r="D102" s="88"/>
      <c r="E102" s="89"/>
      <c r="F102" s="14"/>
      <c r="G102" s="90"/>
      <c r="H102" s="91"/>
      <c r="I102" s="88"/>
      <c r="J102" s="88"/>
      <c r="K102" s="88"/>
      <c r="L102" s="88"/>
      <c r="M102" s="88"/>
    </row>
    <row r="103" spans="3:13" ht="30" customHeight="1">
      <c r="C103" s="11">
        <v>99</v>
      </c>
      <c r="D103" s="88"/>
      <c r="E103" s="89"/>
      <c r="F103" s="14"/>
      <c r="G103" s="90"/>
      <c r="H103" s="91"/>
      <c r="I103" s="88"/>
      <c r="J103" s="88"/>
      <c r="K103" s="88"/>
      <c r="L103" s="88"/>
      <c r="M103" s="88"/>
    </row>
    <row r="104" spans="3:13" ht="30" customHeight="1">
      <c r="C104" s="11">
        <v>100</v>
      </c>
      <c r="D104" s="88"/>
      <c r="E104" s="89"/>
      <c r="F104" s="14"/>
      <c r="G104" s="90"/>
      <c r="H104" s="91"/>
      <c r="I104" s="88"/>
      <c r="J104" s="88"/>
      <c r="K104" s="88"/>
      <c r="L104" s="88"/>
      <c r="M104" s="88"/>
    </row>
    <row r="105" spans="3:13" ht="30" customHeight="1">
      <c r="C105" s="11">
        <v>101</v>
      </c>
      <c r="D105" s="88"/>
      <c r="E105" s="89"/>
      <c r="F105" s="14"/>
      <c r="G105" s="90"/>
      <c r="H105" s="91"/>
      <c r="I105" s="88"/>
      <c r="J105" s="88"/>
      <c r="K105" s="88"/>
      <c r="L105" s="88"/>
      <c r="M105" s="88"/>
    </row>
    <row r="106" spans="3:13" ht="30" customHeight="1">
      <c r="C106" s="11">
        <v>102</v>
      </c>
      <c r="D106" s="88"/>
      <c r="E106" s="89"/>
      <c r="F106" s="14"/>
      <c r="G106" s="90"/>
      <c r="H106" s="91"/>
      <c r="I106" s="88"/>
      <c r="J106" s="88"/>
      <c r="K106" s="88"/>
      <c r="L106" s="88"/>
      <c r="M106" s="88"/>
    </row>
    <row r="107" spans="3:13" ht="30" customHeight="1">
      <c r="C107" s="11">
        <v>103</v>
      </c>
      <c r="D107" s="88"/>
      <c r="E107" s="89"/>
      <c r="F107" s="14"/>
      <c r="G107" s="90"/>
      <c r="H107" s="91"/>
      <c r="I107" s="88"/>
      <c r="J107" s="88"/>
      <c r="K107" s="88"/>
      <c r="L107" s="88"/>
      <c r="M107" s="88"/>
    </row>
    <row r="108" spans="3:13" ht="30" customHeight="1">
      <c r="C108" s="11">
        <v>104</v>
      </c>
      <c r="D108" s="88"/>
      <c r="E108" s="89"/>
      <c r="F108" s="14"/>
      <c r="G108" s="90"/>
      <c r="H108" s="91"/>
      <c r="I108" s="88"/>
      <c r="J108" s="88"/>
      <c r="K108" s="88"/>
      <c r="L108" s="88"/>
      <c r="M108" s="88"/>
    </row>
    <row r="109" spans="3:13" ht="30" customHeight="1">
      <c r="C109" s="11">
        <v>105</v>
      </c>
      <c r="D109" s="88"/>
      <c r="E109" s="89"/>
      <c r="F109" s="14"/>
      <c r="G109" s="90"/>
      <c r="H109" s="91"/>
      <c r="I109" s="88"/>
      <c r="J109" s="88"/>
      <c r="K109" s="88"/>
      <c r="L109" s="88"/>
      <c r="M109" s="88"/>
    </row>
    <row r="110" spans="3:13" ht="30" customHeight="1">
      <c r="C110" s="11">
        <v>106</v>
      </c>
      <c r="D110" s="88"/>
      <c r="E110" s="89"/>
      <c r="F110" s="14"/>
      <c r="G110" s="90"/>
      <c r="H110" s="91"/>
      <c r="I110" s="88"/>
      <c r="J110" s="88"/>
      <c r="K110" s="88"/>
      <c r="L110" s="88"/>
      <c r="M110" s="88"/>
    </row>
    <row r="111" spans="3:13" ht="30" customHeight="1">
      <c r="C111" s="11">
        <v>107</v>
      </c>
      <c r="D111" s="88"/>
      <c r="E111" s="89"/>
      <c r="F111" s="14"/>
      <c r="G111" s="90"/>
      <c r="H111" s="91"/>
      <c r="I111" s="88"/>
      <c r="J111" s="88"/>
      <c r="K111" s="88"/>
      <c r="L111" s="88"/>
      <c r="M111" s="88"/>
    </row>
    <row r="112" spans="3:13" ht="30" customHeight="1">
      <c r="C112" s="11">
        <v>108</v>
      </c>
      <c r="D112" s="88"/>
      <c r="E112" s="89"/>
      <c r="F112" s="14"/>
      <c r="G112" s="90"/>
      <c r="H112" s="91"/>
      <c r="I112" s="88"/>
      <c r="J112" s="88"/>
      <c r="K112" s="88"/>
      <c r="L112" s="88"/>
      <c r="M112" s="88"/>
    </row>
    <row r="113" spans="3:13" ht="30" customHeight="1">
      <c r="C113" s="11">
        <v>109</v>
      </c>
      <c r="D113" s="88"/>
      <c r="E113" s="89"/>
      <c r="F113" s="14"/>
      <c r="G113" s="90"/>
      <c r="H113" s="91"/>
      <c r="I113" s="88"/>
      <c r="J113" s="88"/>
      <c r="K113" s="88"/>
      <c r="L113" s="88"/>
      <c r="M113" s="88"/>
    </row>
    <row r="114" spans="3:13" ht="30" customHeight="1">
      <c r="C114" s="11">
        <v>110</v>
      </c>
      <c r="D114" s="88"/>
      <c r="E114" s="89"/>
      <c r="F114" s="14"/>
      <c r="G114" s="90"/>
      <c r="H114" s="91"/>
      <c r="I114" s="88"/>
      <c r="J114" s="88"/>
      <c r="K114" s="88"/>
      <c r="L114" s="88"/>
      <c r="M114" s="88"/>
    </row>
    <row r="115" spans="3:13" ht="30" customHeight="1">
      <c r="C115" s="11">
        <v>111</v>
      </c>
      <c r="D115" s="88"/>
      <c r="E115" s="89"/>
      <c r="F115" s="14"/>
      <c r="G115" s="90"/>
      <c r="H115" s="91"/>
      <c r="I115" s="88"/>
      <c r="J115" s="88"/>
      <c r="K115" s="88"/>
      <c r="L115" s="88"/>
      <c r="M115" s="88"/>
    </row>
    <row r="116" spans="3:13" ht="30" customHeight="1">
      <c r="C116" s="11">
        <v>112</v>
      </c>
      <c r="D116" s="88"/>
      <c r="E116" s="89"/>
      <c r="F116" s="14"/>
      <c r="G116" s="90"/>
      <c r="H116" s="91"/>
      <c r="I116" s="88"/>
      <c r="J116" s="88"/>
      <c r="K116" s="88"/>
      <c r="L116" s="88"/>
      <c r="M116" s="88"/>
    </row>
    <row r="117" spans="3:13" ht="30" customHeight="1">
      <c r="C117" s="11">
        <v>113</v>
      </c>
      <c r="D117" s="88"/>
      <c r="E117" s="89"/>
      <c r="F117" s="14"/>
      <c r="G117" s="90"/>
      <c r="H117" s="91"/>
      <c r="I117" s="88"/>
      <c r="J117" s="88"/>
      <c r="K117" s="88"/>
      <c r="L117" s="88"/>
      <c r="M117" s="88"/>
    </row>
    <row r="118" spans="3:13" ht="30" customHeight="1">
      <c r="C118" s="11">
        <v>114</v>
      </c>
      <c r="D118" s="88"/>
      <c r="E118" s="89"/>
      <c r="F118" s="14"/>
      <c r="G118" s="90"/>
      <c r="H118" s="91"/>
      <c r="I118" s="88"/>
      <c r="J118" s="88"/>
      <c r="K118" s="88"/>
      <c r="L118" s="88"/>
      <c r="M118" s="88"/>
    </row>
    <row r="119" spans="3:13" ht="30" customHeight="1">
      <c r="C119" s="11">
        <v>115</v>
      </c>
      <c r="D119" s="88"/>
      <c r="E119" s="89"/>
      <c r="F119" s="14"/>
      <c r="G119" s="90"/>
      <c r="H119" s="91"/>
      <c r="I119" s="88"/>
      <c r="J119" s="88"/>
      <c r="K119" s="88"/>
      <c r="L119" s="88"/>
      <c r="M119" s="88"/>
    </row>
    <row r="120" spans="3:13" ht="30" customHeight="1">
      <c r="C120" s="11">
        <v>116</v>
      </c>
      <c r="D120" s="88"/>
      <c r="E120" s="89"/>
      <c r="F120" s="14"/>
      <c r="G120" s="90"/>
      <c r="H120" s="91"/>
      <c r="I120" s="88"/>
      <c r="J120" s="88"/>
      <c r="K120" s="88"/>
      <c r="L120" s="88"/>
      <c r="M120" s="88"/>
    </row>
    <row r="121" spans="3:13" ht="30" customHeight="1">
      <c r="C121" s="11">
        <v>117</v>
      </c>
      <c r="D121" s="88"/>
      <c r="E121" s="89"/>
      <c r="F121" s="14"/>
      <c r="G121" s="90"/>
      <c r="H121" s="91"/>
      <c r="I121" s="88"/>
      <c r="J121" s="88"/>
      <c r="K121" s="88"/>
      <c r="L121" s="88"/>
      <c r="M121" s="88"/>
    </row>
    <row r="122" spans="3:13" ht="30" customHeight="1">
      <c r="C122" s="11">
        <v>118</v>
      </c>
      <c r="D122" s="88"/>
      <c r="E122" s="89"/>
      <c r="F122" s="14"/>
      <c r="G122" s="90"/>
      <c r="H122" s="91"/>
      <c r="I122" s="88"/>
      <c r="J122" s="88"/>
      <c r="K122" s="88"/>
      <c r="L122" s="88"/>
      <c r="M122" s="88"/>
    </row>
    <row r="123" spans="3:13" ht="30" customHeight="1">
      <c r="C123" s="11">
        <v>119</v>
      </c>
      <c r="D123" s="88"/>
      <c r="E123" s="89"/>
      <c r="F123" s="14"/>
      <c r="G123" s="90"/>
      <c r="H123" s="91"/>
      <c r="I123" s="88"/>
      <c r="J123" s="88"/>
      <c r="K123" s="88"/>
      <c r="L123" s="88"/>
      <c r="M123" s="88"/>
    </row>
    <row r="124" spans="3:13" ht="30" customHeight="1">
      <c r="C124" s="11">
        <v>120</v>
      </c>
      <c r="D124" s="88"/>
      <c r="E124" s="89"/>
      <c r="F124" s="14"/>
      <c r="G124" s="90"/>
      <c r="H124" s="91"/>
      <c r="I124" s="88"/>
      <c r="J124" s="88"/>
      <c r="K124" s="88"/>
      <c r="L124" s="88"/>
      <c r="M124" s="88"/>
    </row>
    <row r="125" spans="3:13" ht="30" customHeight="1">
      <c r="C125" s="11">
        <v>121</v>
      </c>
      <c r="D125" s="88"/>
      <c r="E125" s="89"/>
      <c r="F125" s="14"/>
      <c r="G125" s="90"/>
      <c r="H125" s="91"/>
      <c r="I125" s="88"/>
      <c r="J125" s="88"/>
      <c r="K125" s="88"/>
      <c r="L125" s="88"/>
      <c r="M125" s="88"/>
    </row>
    <row r="126" spans="3:13" ht="30" customHeight="1">
      <c r="C126" s="11">
        <v>122</v>
      </c>
      <c r="D126" s="88"/>
      <c r="E126" s="89"/>
      <c r="F126" s="14"/>
      <c r="G126" s="90"/>
      <c r="H126" s="91"/>
      <c r="I126" s="88"/>
      <c r="J126" s="88"/>
      <c r="K126" s="88"/>
      <c r="L126" s="88"/>
      <c r="M126" s="88"/>
    </row>
    <row r="127" spans="3:13" ht="30" customHeight="1">
      <c r="C127" s="11">
        <v>123</v>
      </c>
      <c r="D127" s="88"/>
      <c r="E127" s="89"/>
      <c r="F127" s="14"/>
      <c r="G127" s="90"/>
      <c r="H127" s="91"/>
      <c r="I127" s="88"/>
      <c r="J127" s="88"/>
      <c r="K127" s="88"/>
      <c r="L127" s="88"/>
      <c r="M127" s="88"/>
    </row>
    <row r="128" spans="3:13" ht="30" customHeight="1">
      <c r="C128" s="11">
        <v>124</v>
      </c>
      <c r="D128" s="88"/>
      <c r="E128" s="89"/>
      <c r="F128" s="14"/>
      <c r="G128" s="90"/>
      <c r="H128" s="91"/>
      <c r="I128" s="88"/>
      <c r="J128" s="88"/>
      <c r="K128" s="88"/>
      <c r="L128" s="88"/>
      <c r="M128" s="88"/>
    </row>
    <row r="129" spans="3:13" ht="30" customHeight="1">
      <c r="C129" s="11">
        <v>125</v>
      </c>
      <c r="D129" s="88"/>
      <c r="E129" s="89"/>
      <c r="F129" s="14"/>
      <c r="G129" s="90"/>
      <c r="H129" s="91"/>
      <c r="I129" s="88"/>
      <c r="J129" s="88"/>
      <c r="K129" s="88"/>
      <c r="L129" s="88"/>
      <c r="M129" s="88"/>
    </row>
    <row r="130" spans="3:13" ht="30" customHeight="1">
      <c r="C130" s="11">
        <v>126</v>
      </c>
      <c r="D130" s="88"/>
      <c r="E130" s="89"/>
      <c r="F130" s="14"/>
      <c r="G130" s="90"/>
      <c r="H130" s="91"/>
      <c r="I130" s="88"/>
      <c r="J130" s="88"/>
      <c r="K130" s="88"/>
      <c r="L130" s="88"/>
      <c r="M130" s="88"/>
    </row>
    <row r="131" spans="3:13" ht="30" customHeight="1">
      <c r="C131" s="11">
        <v>127</v>
      </c>
      <c r="D131" s="88"/>
      <c r="E131" s="89"/>
      <c r="F131" s="14"/>
      <c r="G131" s="90"/>
      <c r="H131" s="91"/>
      <c r="I131" s="88"/>
      <c r="J131" s="88"/>
      <c r="K131" s="88"/>
      <c r="L131" s="88"/>
      <c r="M131" s="88"/>
    </row>
    <row r="132" spans="3:13" ht="30" customHeight="1">
      <c r="C132" s="11">
        <v>128</v>
      </c>
      <c r="D132" s="88"/>
      <c r="E132" s="89"/>
      <c r="F132" s="14"/>
      <c r="G132" s="90"/>
      <c r="H132" s="91"/>
      <c r="I132" s="88"/>
      <c r="J132" s="88"/>
      <c r="K132" s="88"/>
      <c r="L132" s="88"/>
      <c r="M132" s="88"/>
    </row>
    <row r="133" spans="3:13" ht="30" customHeight="1">
      <c r="C133" s="11">
        <v>129</v>
      </c>
      <c r="D133" s="88"/>
      <c r="E133" s="89"/>
      <c r="F133" s="14"/>
      <c r="G133" s="90"/>
      <c r="H133" s="91"/>
      <c r="I133" s="88"/>
      <c r="J133" s="88"/>
      <c r="K133" s="88"/>
      <c r="L133" s="88"/>
      <c r="M133" s="88"/>
    </row>
    <row r="134" spans="3:13" ht="30" customHeight="1">
      <c r="C134" s="11">
        <v>130</v>
      </c>
      <c r="D134" s="88"/>
      <c r="E134" s="89"/>
      <c r="F134" s="14"/>
      <c r="G134" s="90"/>
      <c r="H134" s="91"/>
      <c r="I134" s="88"/>
      <c r="J134" s="88"/>
      <c r="K134" s="88"/>
      <c r="L134" s="88"/>
      <c r="M134" s="88"/>
    </row>
    <row r="135" spans="3:13" ht="30" customHeight="1">
      <c r="C135" s="11">
        <v>131</v>
      </c>
      <c r="D135" s="88"/>
      <c r="E135" s="89"/>
      <c r="F135" s="14"/>
      <c r="G135" s="90"/>
      <c r="H135" s="91"/>
      <c r="I135" s="88"/>
      <c r="J135" s="88"/>
      <c r="K135" s="88"/>
      <c r="L135" s="88"/>
      <c r="M135" s="88"/>
    </row>
    <row r="136" spans="3:13" ht="30" customHeight="1">
      <c r="C136" s="11">
        <v>132</v>
      </c>
      <c r="D136" s="88"/>
      <c r="E136" s="89"/>
      <c r="F136" s="14"/>
      <c r="G136" s="90"/>
      <c r="H136" s="91"/>
      <c r="I136" s="88"/>
      <c r="J136" s="88"/>
      <c r="K136" s="88"/>
      <c r="L136" s="88"/>
      <c r="M136" s="88"/>
    </row>
    <row r="137" spans="3:13" ht="30" customHeight="1">
      <c r="C137" s="11">
        <v>133</v>
      </c>
      <c r="D137" s="88"/>
      <c r="E137" s="89"/>
      <c r="F137" s="14"/>
      <c r="G137" s="90"/>
      <c r="H137" s="91"/>
      <c r="I137" s="88"/>
      <c r="J137" s="88"/>
      <c r="K137" s="88"/>
      <c r="L137" s="88"/>
      <c r="M137" s="88"/>
    </row>
    <row r="138" spans="3:13" ht="30" customHeight="1">
      <c r="C138" s="11">
        <v>134</v>
      </c>
      <c r="D138" s="88"/>
      <c r="E138" s="89"/>
      <c r="F138" s="14"/>
      <c r="G138" s="90"/>
      <c r="H138" s="91"/>
      <c r="I138" s="88"/>
      <c r="J138" s="88"/>
      <c r="K138" s="88"/>
      <c r="L138" s="88"/>
      <c r="M138" s="88"/>
    </row>
    <row r="139" spans="3:13" ht="30" customHeight="1">
      <c r="C139" s="11">
        <v>135</v>
      </c>
      <c r="D139" s="88"/>
      <c r="E139" s="89"/>
      <c r="F139" s="14"/>
      <c r="G139" s="90"/>
      <c r="H139" s="91"/>
      <c r="I139" s="88"/>
      <c r="J139" s="88"/>
      <c r="K139" s="88"/>
      <c r="L139" s="88"/>
      <c r="M139" s="88"/>
    </row>
    <row r="140" spans="3:13" ht="30" customHeight="1">
      <c r="C140" s="11">
        <v>136</v>
      </c>
      <c r="D140" s="88"/>
      <c r="E140" s="89"/>
      <c r="F140" s="14"/>
      <c r="G140" s="90"/>
      <c r="H140" s="91"/>
      <c r="I140" s="88"/>
      <c r="J140" s="88"/>
      <c r="K140" s="88"/>
      <c r="L140" s="88"/>
      <c r="M140" s="88"/>
    </row>
    <row r="141" spans="3:13" ht="30" customHeight="1">
      <c r="C141" s="11">
        <v>137</v>
      </c>
      <c r="D141" s="88"/>
      <c r="E141" s="89"/>
      <c r="F141" s="14"/>
      <c r="G141" s="90"/>
      <c r="H141" s="91"/>
      <c r="I141" s="88"/>
      <c r="J141" s="88"/>
      <c r="K141" s="88"/>
      <c r="L141" s="88"/>
      <c r="M141" s="88"/>
    </row>
    <row r="142" spans="3:13" ht="30" customHeight="1">
      <c r="C142" s="11">
        <v>138</v>
      </c>
      <c r="D142" s="88"/>
      <c r="E142" s="89"/>
      <c r="F142" s="14"/>
      <c r="G142" s="90"/>
      <c r="H142" s="91"/>
      <c r="I142" s="88"/>
      <c r="J142" s="88"/>
      <c r="K142" s="88"/>
      <c r="L142" s="88"/>
      <c r="M142" s="88"/>
    </row>
    <row r="143" spans="3:13" ht="30" customHeight="1">
      <c r="C143" s="11">
        <v>139</v>
      </c>
      <c r="D143" s="88"/>
      <c r="E143" s="89"/>
      <c r="F143" s="14"/>
      <c r="G143" s="90"/>
      <c r="H143" s="91"/>
      <c r="I143" s="88"/>
      <c r="J143" s="88"/>
      <c r="K143" s="88"/>
      <c r="L143" s="88"/>
      <c r="M143" s="88"/>
    </row>
    <row r="144" spans="3:13" ht="30" customHeight="1">
      <c r="C144" s="11">
        <v>140</v>
      </c>
      <c r="D144" s="88"/>
      <c r="E144" s="89"/>
      <c r="F144" s="14"/>
      <c r="G144" s="90"/>
      <c r="H144" s="91"/>
      <c r="I144" s="88"/>
      <c r="J144" s="88"/>
      <c r="K144" s="88"/>
      <c r="L144" s="88"/>
      <c r="M144" s="88"/>
    </row>
    <row r="145" spans="3:13" ht="30" customHeight="1">
      <c r="C145" s="11">
        <v>141</v>
      </c>
      <c r="D145" s="88"/>
      <c r="E145" s="89"/>
      <c r="F145" s="14"/>
      <c r="G145" s="90"/>
      <c r="H145" s="91"/>
      <c r="I145" s="88"/>
      <c r="J145" s="88"/>
      <c r="K145" s="88"/>
      <c r="L145" s="88"/>
      <c r="M145" s="88"/>
    </row>
    <row r="146" spans="3:13" ht="30" customHeight="1">
      <c r="C146" s="11">
        <v>142</v>
      </c>
      <c r="D146" s="88"/>
      <c r="E146" s="89"/>
      <c r="F146" s="14"/>
      <c r="G146" s="90"/>
      <c r="H146" s="91"/>
      <c r="I146" s="88"/>
      <c r="J146" s="88"/>
      <c r="K146" s="88"/>
      <c r="L146" s="88"/>
      <c r="M146" s="88"/>
    </row>
    <row r="147" spans="3:13" ht="30" customHeight="1">
      <c r="C147" s="11">
        <v>143</v>
      </c>
      <c r="D147" s="88"/>
      <c r="E147" s="89"/>
      <c r="F147" s="14"/>
      <c r="G147" s="90"/>
      <c r="H147" s="91"/>
      <c r="I147" s="88"/>
      <c r="J147" s="88"/>
      <c r="K147" s="88"/>
      <c r="L147" s="88"/>
      <c r="M147" s="88"/>
    </row>
    <row r="148" spans="3:13" ht="30" customHeight="1">
      <c r="C148" s="11">
        <v>144</v>
      </c>
      <c r="D148" s="88"/>
      <c r="E148" s="89"/>
      <c r="F148" s="14"/>
      <c r="G148" s="90"/>
      <c r="H148" s="91"/>
      <c r="I148" s="88"/>
      <c r="J148" s="88"/>
      <c r="K148" s="88"/>
      <c r="L148" s="88"/>
      <c r="M148" s="88"/>
    </row>
    <row r="149" spans="3:13" ht="30" customHeight="1">
      <c r="C149" s="11">
        <v>145</v>
      </c>
      <c r="D149" s="88"/>
      <c r="E149" s="89"/>
      <c r="F149" s="14"/>
      <c r="G149" s="90"/>
      <c r="H149" s="91"/>
      <c r="I149" s="88"/>
      <c r="J149" s="88"/>
      <c r="K149" s="88"/>
      <c r="L149" s="88"/>
      <c r="M149" s="88"/>
    </row>
    <row r="150" spans="3:13" ht="30" customHeight="1">
      <c r="C150" s="11">
        <v>146</v>
      </c>
      <c r="D150" s="88"/>
      <c r="E150" s="89"/>
      <c r="F150" s="14"/>
      <c r="G150" s="90"/>
      <c r="H150" s="91"/>
      <c r="I150" s="88"/>
      <c r="J150" s="88"/>
      <c r="K150" s="88"/>
      <c r="L150" s="88"/>
      <c r="M150" s="88"/>
    </row>
    <row r="151" spans="3:13" ht="30" customHeight="1">
      <c r="C151" s="11">
        <v>147</v>
      </c>
      <c r="D151" s="88"/>
      <c r="E151" s="89"/>
      <c r="F151" s="14"/>
      <c r="G151" s="90"/>
      <c r="H151" s="91"/>
      <c r="I151" s="88"/>
      <c r="J151" s="88"/>
      <c r="K151" s="88"/>
      <c r="L151" s="88"/>
      <c r="M151" s="88"/>
    </row>
    <row r="152" spans="3:13" ht="30" customHeight="1">
      <c r="C152" s="11">
        <v>148</v>
      </c>
      <c r="D152" s="88"/>
      <c r="E152" s="89"/>
      <c r="F152" s="14"/>
      <c r="G152" s="90"/>
      <c r="H152" s="91"/>
      <c r="I152" s="88"/>
      <c r="J152" s="88"/>
      <c r="K152" s="88"/>
      <c r="L152" s="88"/>
      <c r="M152" s="88"/>
    </row>
    <row r="153" spans="3:13" ht="30" customHeight="1">
      <c r="C153" s="11">
        <v>149</v>
      </c>
      <c r="D153" s="88"/>
      <c r="E153" s="89"/>
      <c r="F153" s="14"/>
      <c r="G153" s="90"/>
      <c r="H153" s="91"/>
      <c r="I153" s="88"/>
      <c r="J153" s="88"/>
      <c r="K153" s="88"/>
      <c r="L153" s="88"/>
      <c r="M153" s="88"/>
    </row>
    <row r="154" spans="3:13" ht="30" customHeight="1">
      <c r="C154" s="11">
        <v>150</v>
      </c>
      <c r="D154" s="88"/>
      <c r="E154" s="89"/>
      <c r="F154" s="14"/>
      <c r="G154" s="90"/>
      <c r="H154" s="91"/>
      <c r="I154" s="88"/>
      <c r="J154" s="88"/>
      <c r="K154" s="88"/>
      <c r="L154" s="88"/>
      <c r="M154" s="88"/>
    </row>
    <row r="155" spans="3:13" ht="30" customHeight="1">
      <c r="C155" s="11">
        <v>151</v>
      </c>
      <c r="D155" s="88"/>
      <c r="E155" s="89"/>
      <c r="F155" s="14"/>
      <c r="G155" s="90"/>
      <c r="H155" s="91"/>
      <c r="I155" s="88"/>
      <c r="J155" s="88"/>
      <c r="K155" s="88"/>
      <c r="L155" s="88"/>
      <c r="M155" s="88"/>
    </row>
    <row r="156" spans="3:13" ht="30" customHeight="1">
      <c r="C156" s="11">
        <v>152</v>
      </c>
      <c r="D156" s="88"/>
      <c r="E156" s="89"/>
      <c r="F156" s="14"/>
      <c r="G156" s="90"/>
      <c r="H156" s="91"/>
      <c r="I156" s="88"/>
      <c r="J156" s="88"/>
      <c r="K156" s="88"/>
      <c r="L156" s="88"/>
      <c r="M156" s="88"/>
    </row>
    <row r="157" spans="3:13" ht="30" customHeight="1">
      <c r="C157" s="11">
        <v>153</v>
      </c>
      <c r="D157" s="88"/>
      <c r="E157" s="89"/>
      <c r="F157" s="14"/>
      <c r="G157" s="90"/>
      <c r="H157" s="91"/>
      <c r="I157" s="88"/>
      <c r="J157" s="88"/>
      <c r="K157" s="88"/>
      <c r="L157" s="88"/>
      <c r="M157" s="88"/>
    </row>
    <row r="158" spans="3:13" ht="30" customHeight="1">
      <c r="C158" s="11">
        <v>154</v>
      </c>
      <c r="D158" s="88"/>
      <c r="E158" s="89"/>
      <c r="F158" s="14"/>
      <c r="G158" s="90"/>
      <c r="H158" s="91"/>
      <c r="I158" s="88"/>
      <c r="J158" s="88"/>
      <c r="K158" s="88"/>
      <c r="L158" s="88"/>
      <c r="M158" s="88"/>
    </row>
    <row r="159" spans="3:13" ht="30" customHeight="1">
      <c r="C159" s="11">
        <v>155</v>
      </c>
      <c r="D159" s="88"/>
      <c r="E159" s="89"/>
      <c r="F159" s="14"/>
      <c r="G159" s="90"/>
      <c r="H159" s="91"/>
      <c r="I159" s="88"/>
      <c r="J159" s="88"/>
      <c r="K159" s="88"/>
      <c r="L159" s="88"/>
      <c r="M159" s="88"/>
    </row>
    <row r="160" spans="3:13" ht="30" customHeight="1">
      <c r="C160" s="11">
        <v>156</v>
      </c>
      <c r="D160" s="88"/>
      <c r="E160" s="89"/>
      <c r="F160" s="14"/>
      <c r="G160" s="90"/>
      <c r="H160" s="91"/>
      <c r="I160" s="88"/>
      <c r="J160" s="88"/>
      <c r="K160" s="88"/>
      <c r="L160" s="88"/>
      <c r="M160" s="88"/>
    </row>
    <row r="161" spans="3:13" ht="30" customHeight="1">
      <c r="C161" s="11">
        <v>157</v>
      </c>
      <c r="D161" s="88"/>
      <c r="E161" s="89"/>
      <c r="F161" s="14"/>
      <c r="G161" s="90"/>
      <c r="H161" s="91"/>
      <c r="I161" s="88"/>
      <c r="J161" s="88"/>
      <c r="K161" s="88"/>
      <c r="L161" s="88"/>
      <c r="M161" s="88"/>
    </row>
    <row r="162" spans="3:13" ht="30" customHeight="1">
      <c r="C162" s="11">
        <v>158</v>
      </c>
      <c r="D162" s="88"/>
      <c r="E162" s="89"/>
      <c r="F162" s="14"/>
      <c r="G162" s="90"/>
      <c r="H162" s="91"/>
      <c r="I162" s="88"/>
      <c r="J162" s="88"/>
      <c r="K162" s="88"/>
      <c r="L162" s="88"/>
      <c r="M162" s="88"/>
    </row>
    <row r="163" spans="3:13" ht="30" customHeight="1">
      <c r="C163" s="11">
        <v>159</v>
      </c>
      <c r="D163" s="88"/>
      <c r="E163" s="89"/>
      <c r="F163" s="14"/>
      <c r="G163" s="90"/>
      <c r="H163" s="91"/>
      <c r="I163" s="88"/>
      <c r="J163" s="88"/>
      <c r="K163" s="88"/>
      <c r="L163" s="88"/>
      <c r="M163" s="88"/>
    </row>
    <row r="164" spans="3:13" ht="30" customHeight="1">
      <c r="C164" s="11">
        <v>160</v>
      </c>
      <c r="D164" s="88"/>
      <c r="E164" s="89"/>
      <c r="F164" s="14"/>
      <c r="G164" s="90"/>
      <c r="H164" s="91"/>
      <c r="I164" s="88"/>
      <c r="J164" s="88"/>
      <c r="K164" s="88"/>
      <c r="L164" s="88"/>
      <c r="M164" s="88"/>
    </row>
    <row r="165" spans="3:13" ht="30" customHeight="1">
      <c r="C165" s="11">
        <v>161</v>
      </c>
      <c r="D165" s="88"/>
      <c r="E165" s="89"/>
      <c r="F165" s="14"/>
      <c r="G165" s="90"/>
      <c r="H165" s="91"/>
      <c r="I165" s="88"/>
      <c r="J165" s="88"/>
      <c r="K165" s="88"/>
      <c r="L165" s="88"/>
      <c r="M165" s="88"/>
    </row>
    <row r="166" spans="3:13" ht="30" customHeight="1">
      <c r="C166" s="11">
        <v>162</v>
      </c>
      <c r="D166" s="88"/>
      <c r="E166" s="89"/>
      <c r="F166" s="14"/>
      <c r="G166" s="90"/>
      <c r="H166" s="91"/>
      <c r="I166" s="88"/>
      <c r="J166" s="88"/>
      <c r="K166" s="88"/>
      <c r="L166" s="88"/>
      <c r="M166" s="88"/>
    </row>
    <row r="167" spans="3:13" ht="30" customHeight="1">
      <c r="C167" s="11">
        <v>163</v>
      </c>
      <c r="D167" s="88"/>
      <c r="E167" s="89"/>
      <c r="F167" s="14"/>
      <c r="G167" s="90"/>
      <c r="H167" s="91"/>
      <c r="I167" s="88"/>
      <c r="J167" s="88"/>
      <c r="K167" s="88"/>
      <c r="L167" s="88"/>
      <c r="M167" s="88"/>
    </row>
    <row r="168" spans="3:13" ht="30" customHeight="1">
      <c r="C168" s="11">
        <v>164</v>
      </c>
      <c r="D168" s="88"/>
      <c r="E168" s="89"/>
      <c r="F168" s="14"/>
      <c r="G168" s="90"/>
      <c r="H168" s="91"/>
      <c r="I168" s="88"/>
      <c r="J168" s="88"/>
      <c r="K168" s="88"/>
      <c r="L168" s="88"/>
      <c r="M168" s="88"/>
    </row>
    <row r="169" spans="3:13" ht="30" customHeight="1">
      <c r="C169" s="11">
        <v>165</v>
      </c>
      <c r="D169" s="88"/>
      <c r="E169" s="89"/>
      <c r="F169" s="14"/>
      <c r="G169" s="90"/>
      <c r="H169" s="91"/>
      <c r="I169" s="88"/>
      <c r="J169" s="88"/>
      <c r="K169" s="88"/>
      <c r="L169" s="88"/>
      <c r="M169" s="88"/>
    </row>
    <row r="170" spans="3:13" ht="30" customHeight="1">
      <c r="C170" s="11">
        <v>166</v>
      </c>
      <c r="D170" s="88"/>
      <c r="E170" s="89"/>
      <c r="F170" s="14"/>
      <c r="G170" s="90"/>
      <c r="H170" s="91"/>
      <c r="I170" s="88"/>
      <c r="J170" s="88"/>
      <c r="K170" s="88"/>
      <c r="L170" s="88"/>
      <c r="M170" s="88"/>
    </row>
    <row r="171" spans="3:13" ht="30" customHeight="1">
      <c r="C171" s="11">
        <v>167</v>
      </c>
      <c r="D171" s="88"/>
      <c r="E171" s="89"/>
      <c r="F171" s="14"/>
      <c r="G171" s="90"/>
      <c r="H171" s="91"/>
      <c r="I171" s="88"/>
      <c r="J171" s="88"/>
      <c r="K171" s="88"/>
      <c r="L171" s="88"/>
      <c r="M171" s="88"/>
    </row>
    <row r="172" spans="3:13" ht="30" customHeight="1">
      <c r="C172" s="11">
        <v>168</v>
      </c>
      <c r="D172" s="88"/>
      <c r="E172" s="89"/>
      <c r="F172" s="14"/>
      <c r="G172" s="90"/>
      <c r="H172" s="91"/>
      <c r="I172" s="88"/>
      <c r="J172" s="88"/>
      <c r="K172" s="88"/>
      <c r="L172" s="88"/>
      <c r="M172" s="88"/>
    </row>
    <row r="173" spans="3:13" ht="30" customHeight="1">
      <c r="C173" s="11">
        <v>169</v>
      </c>
      <c r="D173" s="88"/>
      <c r="E173" s="89"/>
      <c r="F173" s="14"/>
      <c r="G173" s="90"/>
      <c r="H173" s="91"/>
      <c r="I173" s="88"/>
      <c r="J173" s="88"/>
      <c r="K173" s="88"/>
      <c r="L173" s="88"/>
      <c r="M173" s="88"/>
    </row>
    <row r="174" spans="3:13" ht="30" customHeight="1">
      <c r="C174" s="11">
        <v>170</v>
      </c>
      <c r="D174" s="88"/>
      <c r="E174" s="89"/>
      <c r="F174" s="14"/>
      <c r="G174" s="90"/>
      <c r="H174" s="91"/>
      <c r="I174" s="88"/>
      <c r="J174" s="88"/>
      <c r="K174" s="88"/>
      <c r="L174" s="88"/>
      <c r="M174" s="88"/>
    </row>
    <row r="175" spans="3:13" ht="30" customHeight="1">
      <c r="C175" s="11">
        <v>171</v>
      </c>
      <c r="D175" s="88"/>
      <c r="E175" s="89"/>
      <c r="F175" s="14"/>
      <c r="G175" s="90"/>
      <c r="H175" s="91"/>
      <c r="I175" s="88"/>
      <c r="J175" s="88"/>
      <c r="K175" s="88"/>
      <c r="L175" s="88"/>
      <c r="M175" s="88"/>
    </row>
    <row r="176" spans="3:13" ht="30" customHeight="1">
      <c r="C176" s="11">
        <v>172</v>
      </c>
      <c r="D176" s="88"/>
      <c r="E176" s="89"/>
      <c r="F176" s="14"/>
      <c r="G176" s="90"/>
      <c r="H176" s="91"/>
      <c r="I176" s="88"/>
      <c r="J176" s="88"/>
      <c r="K176" s="88"/>
      <c r="L176" s="88"/>
      <c r="M176" s="88"/>
    </row>
    <row r="177" spans="3:13" ht="30" customHeight="1">
      <c r="C177" s="11">
        <v>173</v>
      </c>
      <c r="D177" s="88"/>
      <c r="E177" s="89"/>
      <c r="F177" s="14"/>
      <c r="G177" s="90"/>
      <c r="H177" s="91"/>
      <c r="I177" s="88"/>
      <c r="J177" s="88"/>
      <c r="K177" s="88"/>
      <c r="L177" s="88"/>
      <c r="M177" s="88"/>
    </row>
    <row r="178" spans="3:13" ht="30" customHeight="1">
      <c r="C178" s="11">
        <v>174</v>
      </c>
      <c r="D178" s="88"/>
      <c r="E178" s="89"/>
      <c r="F178" s="14"/>
      <c r="G178" s="90"/>
      <c r="H178" s="91"/>
      <c r="I178" s="88"/>
      <c r="J178" s="88"/>
      <c r="K178" s="88"/>
      <c r="L178" s="88"/>
      <c r="M178" s="88"/>
    </row>
    <row r="179" spans="3:13" ht="30" customHeight="1">
      <c r="C179" s="11">
        <v>175</v>
      </c>
      <c r="D179" s="88"/>
      <c r="E179" s="89"/>
      <c r="F179" s="14"/>
      <c r="G179" s="90"/>
      <c r="H179" s="91"/>
      <c r="I179" s="88"/>
      <c r="J179" s="88"/>
      <c r="K179" s="88"/>
      <c r="L179" s="88"/>
      <c r="M179" s="88"/>
    </row>
    <row r="180" spans="3:13" ht="30" customHeight="1">
      <c r="C180" s="11">
        <v>176</v>
      </c>
      <c r="D180" s="88"/>
      <c r="E180" s="89"/>
      <c r="F180" s="14"/>
      <c r="G180" s="90"/>
      <c r="H180" s="91"/>
      <c r="I180" s="88"/>
      <c r="J180" s="88"/>
      <c r="K180" s="88"/>
      <c r="L180" s="88"/>
      <c r="M180" s="88"/>
    </row>
    <row r="181" spans="3:13" ht="30" customHeight="1">
      <c r="C181" s="11">
        <v>177</v>
      </c>
      <c r="D181" s="88"/>
      <c r="E181" s="89"/>
      <c r="F181" s="14"/>
      <c r="G181" s="90"/>
      <c r="H181" s="91"/>
      <c r="I181" s="88"/>
      <c r="J181" s="88"/>
      <c r="K181" s="88"/>
      <c r="L181" s="88"/>
      <c r="M181" s="88"/>
    </row>
    <row r="182" spans="3:13" ht="30" customHeight="1">
      <c r="C182" s="11">
        <v>178</v>
      </c>
      <c r="D182" s="88"/>
      <c r="E182" s="89"/>
      <c r="F182" s="14"/>
      <c r="G182" s="90"/>
      <c r="H182" s="91"/>
      <c r="I182" s="88"/>
      <c r="J182" s="88"/>
      <c r="K182" s="88"/>
      <c r="L182" s="88"/>
      <c r="M182" s="88"/>
    </row>
    <row r="183" spans="3:13" ht="30" customHeight="1">
      <c r="C183" s="11">
        <v>179</v>
      </c>
      <c r="D183" s="88"/>
      <c r="E183" s="89"/>
      <c r="F183" s="14"/>
      <c r="G183" s="90"/>
      <c r="H183" s="91"/>
      <c r="I183" s="88"/>
      <c r="J183" s="88"/>
      <c r="K183" s="88"/>
      <c r="L183" s="88"/>
      <c r="M183" s="88"/>
    </row>
    <row r="184" spans="3:13" ht="30" customHeight="1">
      <c r="C184" s="11">
        <v>180</v>
      </c>
      <c r="D184" s="88"/>
      <c r="E184" s="89"/>
      <c r="F184" s="14"/>
      <c r="G184" s="90"/>
      <c r="H184" s="91"/>
      <c r="I184" s="88"/>
      <c r="J184" s="88"/>
      <c r="K184" s="88"/>
      <c r="L184" s="88"/>
      <c r="M184" s="88"/>
    </row>
    <row r="185" spans="3:13" ht="30" customHeight="1">
      <c r="C185" s="11">
        <v>181</v>
      </c>
      <c r="D185" s="88"/>
      <c r="E185" s="89"/>
      <c r="F185" s="14"/>
      <c r="G185" s="90"/>
      <c r="H185" s="91"/>
      <c r="I185" s="88"/>
      <c r="J185" s="88"/>
      <c r="K185" s="88"/>
      <c r="L185" s="88"/>
      <c r="M185" s="88"/>
    </row>
    <row r="186" spans="3:13" ht="30" customHeight="1">
      <c r="C186" s="11">
        <v>182</v>
      </c>
      <c r="D186" s="88"/>
      <c r="E186" s="89"/>
      <c r="F186" s="14"/>
      <c r="G186" s="90"/>
      <c r="H186" s="91"/>
      <c r="I186" s="88"/>
      <c r="J186" s="88"/>
      <c r="K186" s="88"/>
      <c r="L186" s="88"/>
      <c r="M186" s="88"/>
    </row>
    <row r="187" spans="3:13" ht="30" customHeight="1">
      <c r="C187" s="11">
        <v>183</v>
      </c>
      <c r="D187" s="88"/>
      <c r="E187" s="89"/>
      <c r="F187" s="14"/>
      <c r="G187" s="90"/>
      <c r="H187" s="91"/>
      <c r="I187" s="88"/>
      <c r="J187" s="88"/>
      <c r="K187" s="88"/>
      <c r="L187" s="88"/>
      <c r="M187" s="88"/>
    </row>
    <row r="188" spans="3:13" ht="30" customHeight="1">
      <c r="C188" s="11">
        <v>184</v>
      </c>
      <c r="D188" s="88"/>
      <c r="E188" s="89"/>
      <c r="F188" s="14"/>
      <c r="G188" s="90"/>
      <c r="H188" s="91"/>
      <c r="I188" s="88"/>
      <c r="J188" s="88"/>
      <c r="K188" s="88"/>
      <c r="L188" s="88"/>
      <c r="M188" s="88"/>
    </row>
    <row r="189" spans="3:13" ht="30" customHeight="1">
      <c r="C189" s="11">
        <v>185</v>
      </c>
      <c r="D189" s="88"/>
      <c r="E189" s="89"/>
      <c r="F189" s="14"/>
      <c r="G189" s="90"/>
      <c r="H189" s="91"/>
      <c r="I189" s="88"/>
      <c r="J189" s="88"/>
      <c r="K189" s="88"/>
      <c r="L189" s="88"/>
      <c r="M189" s="88"/>
    </row>
    <row r="190" spans="3:13" ht="30" customHeight="1">
      <c r="C190" s="11">
        <v>186</v>
      </c>
      <c r="D190" s="88"/>
      <c r="E190" s="89"/>
      <c r="F190" s="14"/>
      <c r="G190" s="90"/>
      <c r="H190" s="91"/>
      <c r="I190" s="88"/>
      <c r="J190" s="88"/>
      <c r="K190" s="88"/>
      <c r="L190" s="88"/>
      <c r="M190" s="88"/>
    </row>
    <row r="191" spans="3:13" ht="30" customHeight="1">
      <c r="C191" s="11">
        <v>187</v>
      </c>
      <c r="D191" s="88"/>
      <c r="E191" s="89"/>
      <c r="F191" s="14"/>
      <c r="G191" s="90"/>
      <c r="H191" s="91"/>
      <c r="I191" s="88"/>
      <c r="J191" s="88"/>
      <c r="K191" s="88"/>
      <c r="L191" s="88"/>
      <c r="M191" s="88"/>
    </row>
    <row r="192" spans="3:13" ht="30" customHeight="1">
      <c r="C192" s="11">
        <v>188</v>
      </c>
      <c r="D192" s="88"/>
      <c r="E192" s="89"/>
      <c r="F192" s="14"/>
      <c r="G192" s="90"/>
      <c r="H192" s="91"/>
      <c r="I192" s="88"/>
      <c r="J192" s="88"/>
      <c r="K192" s="88"/>
      <c r="L192" s="88"/>
      <c r="M192" s="88"/>
    </row>
    <row r="193" spans="3:13" ht="30" customHeight="1">
      <c r="C193" s="11">
        <v>189</v>
      </c>
      <c r="D193" s="88"/>
      <c r="E193" s="89"/>
      <c r="F193" s="14"/>
      <c r="G193" s="90"/>
      <c r="H193" s="91"/>
      <c r="I193" s="88"/>
      <c r="J193" s="88"/>
      <c r="K193" s="88"/>
      <c r="L193" s="88"/>
      <c r="M193" s="88"/>
    </row>
    <row r="194" spans="3:13" ht="30" customHeight="1">
      <c r="C194" s="11">
        <v>190</v>
      </c>
      <c r="D194" s="88"/>
      <c r="E194" s="89"/>
      <c r="F194" s="14"/>
      <c r="G194" s="90"/>
      <c r="H194" s="91"/>
      <c r="I194" s="88"/>
      <c r="J194" s="88"/>
      <c r="K194" s="88"/>
      <c r="L194" s="88"/>
      <c r="M194" s="88"/>
    </row>
    <row r="195" spans="3:13" ht="30" customHeight="1">
      <c r="C195" s="11">
        <v>191</v>
      </c>
      <c r="D195" s="88"/>
      <c r="E195" s="89"/>
      <c r="F195" s="14"/>
      <c r="G195" s="90"/>
      <c r="H195" s="91"/>
      <c r="I195" s="88"/>
      <c r="J195" s="88"/>
      <c r="K195" s="88"/>
      <c r="L195" s="88"/>
      <c r="M195" s="88"/>
    </row>
    <row r="196" spans="3:13" ht="30" customHeight="1">
      <c r="C196" s="11">
        <v>192</v>
      </c>
      <c r="D196" s="88"/>
      <c r="E196" s="89"/>
      <c r="F196" s="14"/>
      <c r="G196" s="90"/>
      <c r="H196" s="91"/>
      <c r="I196" s="88"/>
      <c r="J196" s="88"/>
      <c r="K196" s="88"/>
      <c r="L196" s="88"/>
      <c r="M196" s="88"/>
    </row>
    <row r="197" spans="3:13" ht="30" customHeight="1">
      <c r="C197" s="11">
        <v>193</v>
      </c>
      <c r="D197" s="88"/>
      <c r="E197" s="89"/>
      <c r="F197" s="14"/>
      <c r="G197" s="90"/>
      <c r="H197" s="91"/>
      <c r="I197" s="88"/>
      <c r="J197" s="88"/>
      <c r="K197" s="88"/>
      <c r="L197" s="88"/>
      <c r="M197" s="88"/>
    </row>
    <row r="198" spans="3:13" ht="30" customHeight="1">
      <c r="C198" s="11">
        <v>194</v>
      </c>
      <c r="D198" s="88"/>
      <c r="E198" s="89"/>
      <c r="F198" s="14"/>
      <c r="G198" s="90"/>
      <c r="H198" s="91"/>
      <c r="I198" s="88"/>
      <c r="J198" s="88"/>
      <c r="K198" s="88"/>
      <c r="L198" s="88"/>
      <c r="M198" s="88"/>
    </row>
    <row r="199" spans="3:13" ht="30" customHeight="1">
      <c r="C199" s="11">
        <v>195</v>
      </c>
      <c r="D199" s="88"/>
      <c r="E199" s="89"/>
      <c r="F199" s="14"/>
      <c r="G199" s="90"/>
      <c r="H199" s="91"/>
      <c r="I199" s="88"/>
      <c r="J199" s="88"/>
      <c r="K199" s="88"/>
      <c r="L199" s="88"/>
      <c r="M199" s="88"/>
    </row>
    <row r="200" spans="3:13" ht="30" customHeight="1">
      <c r="C200" s="11">
        <v>196</v>
      </c>
      <c r="D200" s="88"/>
      <c r="E200" s="89"/>
      <c r="F200" s="14"/>
      <c r="G200" s="90"/>
      <c r="H200" s="91"/>
      <c r="I200" s="88"/>
      <c r="J200" s="88"/>
      <c r="K200" s="88"/>
      <c r="L200" s="88"/>
      <c r="M200" s="88"/>
    </row>
    <row r="201" spans="3:13" ht="30" customHeight="1">
      <c r="C201" s="11">
        <v>197</v>
      </c>
      <c r="D201" s="88"/>
      <c r="E201" s="89"/>
      <c r="F201" s="14"/>
      <c r="G201" s="90"/>
      <c r="H201" s="91"/>
      <c r="I201" s="88"/>
      <c r="J201" s="88"/>
      <c r="K201" s="88"/>
      <c r="L201" s="88"/>
      <c r="M201" s="88"/>
    </row>
    <row r="202" spans="3:13" ht="30" customHeight="1">
      <c r="C202" s="11">
        <v>198</v>
      </c>
      <c r="D202" s="88"/>
      <c r="E202" s="89"/>
      <c r="F202" s="14"/>
      <c r="G202" s="90"/>
      <c r="H202" s="91"/>
      <c r="I202" s="88"/>
      <c r="J202" s="88"/>
      <c r="K202" s="88"/>
      <c r="L202" s="88"/>
      <c r="M202" s="88"/>
    </row>
    <row r="203" spans="3:13" ht="30" customHeight="1">
      <c r="C203" s="11">
        <v>199</v>
      </c>
      <c r="D203" s="88"/>
      <c r="E203" s="89"/>
      <c r="F203" s="14"/>
      <c r="G203" s="90"/>
      <c r="H203" s="91"/>
      <c r="I203" s="88"/>
      <c r="J203" s="88"/>
      <c r="K203" s="88"/>
      <c r="L203" s="88"/>
      <c r="M203" s="88"/>
    </row>
    <row r="204" spans="3:13" ht="30" customHeight="1">
      <c r="C204" s="11">
        <v>200</v>
      </c>
      <c r="D204" s="88"/>
      <c r="E204" s="89"/>
      <c r="F204" s="14"/>
      <c r="G204" s="90"/>
      <c r="H204" s="91"/>
      <c r="I204" s="88"/>
      <c r="J204" s="88"/>
      <c r="K204" s="88"/>
      <c r="L204" s="88"/>
      <c r="M204" s="88"/>
    </row>
    <row r="205" spans="3:13" ht="30" customHeight="1">
      <c r="C205" s="11">
        <v>201</v>
      </c>
      <c r="D205" s="88"/>
      <c r="E205" s="89"/>
      <c r="F205" s="14"/>
      <c r="G205" s="90"/>
      <c r="H205" s="91"/>
      <c r="I205" s="88"/>
      <c r="J205" s="88"/>
      <c r="K205" s="88"/>
      <c r="L205" s="88"/>
      <c r="M205" s="88"/>
    </row>
    <row r="206" spans="3:13" ht="30" customHeight="1">
      <c r="C206" s="11">
        <v>202</v>
      </c>
      <c r="D206" s="88"/>
      <c r="E206" s="89"/>
      <c r="F206" s="14"/>
      <c r="G206" s="90"/>
      <c r="H206" s="91"/>
      <c r="I206" s="88"/>
      <c r="J206" s="88"/>
      <c r="K206" s="88"/>
      <c r="L206" s="88"/>
      <c r="M206" s="88"/>
    </row>
    <row r="207" spans="3:13" ht="30" customHeight="1">
      <c r="C207" s="11">
        <v>203</v>
      </c>
      <c r="D207" s="88"/>
      <c r="E207" s="89"/>
      <c r="F207" s="14"/>
      <c r="G207" s="90"/>
      <c r="H207" s="91"/>
      <c r="I207" s="88"/>
      <c r="J207" s="88"/>
      <c r="K207" s="88"/>
      <c r="L207" s="88"/>
      <c r="M207" s="88"/>
    </row>
    <row r="208" spans="3:13" ht="30" customHeight="1">
      <c r="C208" s="11">
        <v>204</v>
      </c>
      <c r="D208" s="88"/>
      <c r="E208" s="89"/>
      <c r="F208" s="14"/>
      <c r="G208" s="90"/>
      <c r="H208" s="91"/>
      <c r="I208" s="88"/>
      <c r="J208" s="88"/>
      <c r="K208" s="88"/>
      <c r="L208" s="88"/>
      <c r="M208" s="88"/>
    </row>
    <row r="209" spans="3:13" ht="30" customHeight="1">
      <c r="C209" s="11">
        <v>205</v>
      </c>
      <c r="D209" s="88"/>
      <c r="E209" s="89"/>
      <c r="F209" s="14"/>
      <c r="G209" s="90"/>
      <c r="H209" s="91"/>
      <c r="I209" s="88"/>
      <c r="J209" s="88"/>
      <c r="K209" s="88"/>
      <c r="L209" s="88"/>
      <c r="M209" s="88"/>
    </row>
    <row r="210" spans="3:13" ht="30" customHeight="1">
      <c r="C210" s="11">
        <v>206</v>
      </c>
      <c r="D210" s="88"/>
      <c r="E210" s="89"/>
      <c r="F210" s="14"/>
      <c r="G210" s="90"/>
      <c r="H210" s="91"/>
      <c r="I210" s="88"/>
      <c r="J210" s="88"/>
      <c r="K210" s="88"/>
      <c r="L210" s="88"/>
      <c r="M210" s="88"/>
    </row>
    <row r="211" spans="3:13" ht="30" customHeight="1">
      <c r="C211" s="11">
        <v>207</v>
      </c>
      <c r="D211" s="88"/>
      <c r="E211" s="89"/>
      <c r="F211" s="14"/>
      <c r="G211" s="90"/>
      <c r="H211" s="91"/>
      <c r="I211" s="88"/>
      <c r="J211" s="88"/>
      <c r="K211" s="88"/>
      <c r="L211" s="88"/>
      <c r="M211" s="88"/>
    </row>
    <row r="212" spans="3:13" ht="30" customHeight="1">
      <c r="C212" s="11">
        <v>208</v>
      </c>
      <c r="D212" s="88"/>
      <c r="E212" s="89"/>
      <c r="F212" s="14"/>
      <c r="G212" s="90"/>
      <c r="H212" s="91"/>
      <c r="I212" s="88"/>
      <c r="J212" s="88"/>
      <c r="K212" s="88"/>
      <c r="L212" s="88"/>
      <c r="M212" s="88"/>
    </row>
    <row r="213" spans="3:13" ht="30" customHeight="1">
      <c r="C213" s="11">
        <v>209</v>
      </c>
      <c r="D213" s="88"/>
      <c r="E213" s="89"/>
      <c r="F213" s="14"/>
      <c r="G213" s="90"/>
      <c r="H213" s="91"/>
      <c r="I213" s="88"/>
      <c r="J213" s="88"/>
      <c r="K213" s="88"/>
      <c r="L213" s="88"/>
      <c r="M213" s="88"/>
    </row>
    <row r="214" spans="3:13" ht="30" customHeight="1">
      <c r="C214" s="11">
        <v>210</v>
      </c>
      <c r="D214" s="88"/>
      <c r="E214" s="89"/>
      <c r="F214" s="14"/>
      <c r="G214" s="90"/>
      <c r="H214" s="91"/>
      <c r="I214" s="88"/>
      <c r="J214" s="88"/>
      <c r="K214" s="88"/>
      <c r="L214" s="88"/>
      <c r="M214" s="88"/>
    </row>
    <row r="215" spans="3:13" ht="30" customHeight="1">
      <c r="C215" s="11">
        <v>211</v>
      </c>
      <c r="D215" s="88"/>
      <c r="E215" s="89"/>
      <c r="F215" s="14"/>
      <c r="G215" s="90"/>
      <c r="H215" s="91"/>
      <c r="I215" s="88"/>
      <c r="J215" s="88"/>
      <c r="K215" s="88"/>
      <c r="L215" s="88"/>
      <c r="M215" s="88"/>
    </row>
    <row r="216" spans="3:13" ht="30" customHeight="1">
      <c r="C216" s="11">
        <v>212</v>
      </c>
      <c r="D216" s="88"/>
      <c r="E216" s="89"/>
      <c r="F216" s="14"/>
      <c r="G216" s="90"/>
      <c r="H216" s="91"/>
      <c r="I216" s="88"/>
      <c r="J216" s="88"/>
      <c r="K216" s="88"/>
      <c r="L216" s="88"/>
      <c r="M216" s="88"/>
    </row>
    <row r="217" spans="3:13" ht="30" customHeight="1">
      <c r="C217" s="11">
        <v>213</v>
      </c>
      <c r="D217" s="88"/>
      <c r="E217" s="89"/>
      <c r="F217" s="14"/>
      <c r="G217" s="90"/>
      <c r="H217" s="91"/>
      <c r="I217" s="88"/>
      <c r="J217" s="88"/>
      <c r="K217" s="88"/>
      <c r="L217" s="88"/>
      <c r="M217" s="88"/>
    </row>
    <row r="218" spans="3:13" ht="30" customHeight="1">
      <c r="C218" s="11">
        <v>214</v>
      </c>
      <c r="D218" s="88"/>
      <c r="E218" s="89"/>
      <c r="F218" s="14"/>
      <c r="G218" s="90"/>
      <c r="H218" s="91"/>
      <c r="I218" s="88"/>
      <c r="J218" s="88"/>
      <c r="K218" s="88"/>
      <c r="L218" s="88"/>
      <c r="M218" s="88"/>
    </row>
    <row r="219" spans="3:13" ht="30" customHeight="1">
      <c r="C219" s="11">
        <v>215</v>
      </c>
      <c r="D219" s="88"/>
      <c r="E219" s="89"/>
      <c r="F219" s="14"/>
      <c r="G219" s="90"/>
      <c r="H219" s="91"/>
      <c r="I219" s="88"/>
      <c r="J219" s="88"/>
      <c r="K219" s="88"/>
      <c r="L219" s="88"/>
      <c r="M219" s="88"/>
    </row>
    <row r="220" spans="3:13" ht="30" customHeight="1">
      <c r="C220" s="11">
        <v>216</v>
      </c>
      <c r="D220" s="88"/>
      <c r="E220" s="89"/>
      <c r="F220" s="14"/>
      <c r="G220" s="90"/>
      <c r="H220" s="91"/>
      <c r="I220" s="88"/>
      <c r="J220" s="88"/>
      <c r="K220" s="88"/>
      <c r="L220" s="88"/>
      <c r="M220" s="88"/>
    </row>
    <row r="221" spans="3:13" ht="30" customHeight="1">
      <c r="C221" s="11">
        <v>217</v>
      </c>
      <c r="D221" s="88"/>
      <c r="E221" s="89"/>
      <c r="F221" s="14"/>
      <c r="G221" s="90"/>
      <c r="H221" s="91"/>
      <c r="I221" s="88"/>
      <c r="J221" s="88"/>
      <c r="K221" s="88"/>
      <c r="L221" s="88"/>
      <c r="M221" s="88"/>
    </row>
    <row r="222" spans="3:13" ht="30" customHeight="1">
      <c r="C222" s="11">
        <v>218</v>
      </c>
      <c r="D222" s="88"/>
      <c r="E222" s="89"/>
      <c r="F222" s="14"/>
      <c r="G222" s="90"/>
      <c r="H222" s="91"/>
      <c r="I222" s="88"/>
      <c r="J222" s="88"/>
      <c r="K222" s="88"/>
      <c r="L222" s="88"/>
      <c r="M222" s="88"/>
    </row>
    <row r="223" spans="3:13" ht="30" customHeight="1">
      <c r="C223" s="11">
        <v>219</v>
      </c>
      <c r="D223" s="88"/>
      <c r="E223" s="89"/>
      <c r="F223" s="14"/>
      <c r="G223" s="90"/>
      <c r="H223" s="91"/>
      <c r="I223" s="88"/>
      <c r="J223" s="88"/>
      <c r="K223" s="88"/>
      <c r="L223" s="88"/>
      <c r="M223" s="88"/>
    </row>
    <row r="224" spans="3:13" ht="30" customHeight="1">
      <c r="C224" s="11">
        <v>220</v>
      </c>
      <c r="D224" s="88"/>
      <c r="E224" s="89"/>
      <c r="F224" s="14"/>
      <c r="G224" s="90"/>
      <c r="H224" s="91"/>
      <c r="I224" s="88"/>
      <c r="J224" s="88"/>
      <c r="K224" s="88"/>
      <c r="L224" s="88"/>
      <c r="M224" s="88"/>
    </row>
    <row r="225" spans="3:13" ht="30" customHeight="1">
      <c r="C225" s="11">
        <v>221</v>
      </c>
      <c r="D225" s="88"/>
      <c r="E225" s="89"/>
      <c r="F225" s="14"/>
      <c r="G225" s="90"/>
      <c r="H225" s="91"/>
      <c r="I225" s="88"/>
      <c r="J225" s="88"/>
      <c r="K225" s="88"/>
      <c r="L225" s="88"/>
      <c r="M225" s="88"/>
    </row>
    <row r="226" spans="3:13" ht="30" customHeight="1">
      <c r="C226" s="11">
        <v>222</v>
      </c>
      <c r="D226" s="88"/>
      <c r="E226" s="89"/>
      <c r="F226" s="14"/>
      <c r="G226" s="90"/>
      <c r="H226" s="91"/>
      <c r="I226" s="88"/>
      <c r="J226" s="88"/>
      <c r="K226" s="88"/>
      <c r="L226" s="88"/>
      <c r="M226" s="88"/>
    </row>
    <row r="227" spans="3:13" ht="30" customHeight="1">
      <c r="C227" s="11">
        <v>223</v>
      </c>
      <c r="D227" s="88"/>
      <c r="E227" s="89"/>
      <c r="F227" s="14"/>
      <c r="G227" s="90"/>
      <c r="H227" s="91"/>
      <c r="I227" s="88"/>
      <c r="J227" s="88"/>
      <c r="K227" s="88"/>
      <c r="L227" s="88"/>
      <c r="M227" s="88"/>
    </row>
    <row r="228" spans="3:13" ht="30" customHeight="1">
      <c r="C228" s="11">
        <v>224</v>
      </c>
      <c r="D228" s="88"/>
      <c r="E228" s="89"/>
      <c r="F228" s="14"/>
      <c r="G228" s="90"/>
      <c r="H228" s="91"/>
      <c r="I228" s="88"/>
      <c r="J228" s="88"/>
      <c r="K228" s="88"/>
      <c r="L228" s="88"/>
      <c r="M228" s="88"/>
    </row>
    <row r="229" spans="3:13" ht="30" customHeight="1">
      <c r="C229" s="11">
        <v>225</v>
      </c>
      <c r="D229" s="88"/>
      <c r="E229" s="89"/>
      <c r="F229" s="14"/>
      <c r="G229" s="90"/>
      <c r="H229" s="91"/>
      <c r="I229" s="88"/>
      <c r="J229" s="88"/>
      <c r="K229" s="88"/>
      <c r="L229" s="88"/>
      <c r="M229" s="88"/>
    </row>
    <row r="230" spans="3:13" ht="30" customHeight="1">
      <c r="C230" s="11">
        <v>226</v>
      </c>
      <c r="D230" s="88"/>
      <c r="E230" s="89"/>
      <c r="F230" s="14"/>
      <c r="G230" s="90"/>
      <c r="H230" s="91"/>
      <c r="I230" s="88"/>
      <c r="J230" s="88"/>
      <c r="K230" s="88"/>
      <c r="L230" s="88"/>
      <c r="M230" s="88"/>
    </row>
    <row r="231" spans="3:13" ht="30" customHeight="1">
      <c r="C231" s="11">
        <v>227</v>
      </c>
      <c r="D231" s="88"/>
      <c r="E231" s="89"/>
      <c r="F231" s="14"/>
      <c r="G231" s="90"/>
      <c r="H231" s="91"/>
      <c r="I231" s="88"/>
      <c r="J231" s="88"/>
      <c r="K231" s="88"/>
      <c r="L231" s="88"/>
      <c r="M231" s="88"/>
    </row>
    <row r="232" spans="3:13" ht="30" customHeight="1">
      <c r="C232" s="11">
        <v>228</v>
      </c>
      <c r="D232" s="88"/>
      <c r="E232" s="89"/>
      <c r="F232" s="14"/>
      <c r="G232" s="90"/>
      <c r="H232" s="91"/>
      <c r="I232" s="88"/>
      <c r="J232" s="88"/>
      <c r="K232" s="88"/>
      <c r="L232" s="88"/>
      <c r="M232" s="88"/>
    </row>
    <row r="233" spans="3:13" ht="30" customHeight="1">
      <c r="C233" s="11">
        <v>229</v>
      </c>
      <c r="D233" s="88"/>
      <c r="E233" s="89"/>
      <c r="F233" s="14"/>
      <c r="G233" s="90"/>
      <c r="H233" s="91"/>
      <c r="I233" s="88"/>
      <c r="J233" s="88"/>
      <c r="K233" s="88"/>
      <c r="L233" s="88"/>
      <c r="M233" s="88"/>
    </row>
    <row r="234" spans="3:13" ht="30" customHeight="1">
      <c r="C234" s="11">
        <v>230</v>
      </c>
      <c r="D234" s="88"/>
      <c r="E234" s="89"/>
      <c r="F234" s="14"/>
      <c r="G234" s="90"/>
      <c r="H234" s="91"/>
      <c r="I234" s="88"/>
      <c r="J234" s="88"/>
      <c r="K234" s="88"/>
      <c r="L234" s="88"/>
      <c r="M234" s="88"/>
    </row>
    <row r="235" spans="3:13" ht="30" customHeight="1">
      <c r="C235" s="11">
        <v>231</v>
      </c>
      <c r="D235" s="88"/>
      <c r="E235" s="89"/>
      <c r="F235" s="14"/>
      <c r="G235" s="90"/>
      <c r="H235" s="91"/>
      <c r="I235" s="88"/>
      <c r="J235" s="88"/>
      <c r="K235" s="88"/>
      <c r="L235" s="88"/>
      <c r="M235" s="88"/>
    </row>
    <row r="236" spans="3:13" ht="30" customHeight="1">
      <c r="C236" s="11">
        <v>232</v>
      </c>
      <c r="D236" s="88"/>
      <c r="E236" s="89"/>
      <c r="F236" s="14"/>
      <c r="G236" s="90"/>
      <c r="H236" s="91"/>
      <c r="I236" s="88"/>
      <c r="J236" s="88"/>
      <c r="K236" s="88"/>
      <c r="L236" s="88"/>
      <c r="M236" s="88"/>
    </row>
    <row r="237" spans="3:13" ht="30" customHeight="1">
      <c r="C237" s="11">
        <v>233</v>
      </c>
      <c r="D237" s="88"/>
      <c r="E237" s="89"/>
      <c r="F237" s="14"/>
      <c r="G237" s="90"/>
      <c r="H237" s="91"/>
      <c r="I237" s="88"/>
      <c r="J237" s="88"/>
      <c r="K237" s="88"/>
      <c r="L237" s="88"/>
      <c r="M237" s="88"/>
    </row>
    <row r="238" spans="3:13" ht="30" customHeight="1">
      <c r="C238" s="11">
        <v>234</v>
      </c>
      <c r="D238" s="88"/>
      <c r="E238" s="89"/>
      <c r="F238" s="14"/>
      <c r="G238" s="90"/>
      <c r="H238" s="91"/>
      <c r="I238" s="88"/>
      <c r="J238" s="88"/>
      <c r="K238" s="88"/>
      <c r="L238" s="88"/>
      <c r="M238" s="88"/>
    </row>
    <row r="239" spans="3:13" ht="30" customHeight="1">
      <c r="C239" s="11">
        <v>235</v>
      </c>
      <c r="D239" s="88"/>
      <c r="E239" s="89"/>
      <c r="F239" s="14"/>
      <c r="G239" s="90"/>
      <c r="H239" s="91"/>
      <c r="I239" s="88"/>
      <c r="J239" s="88"/>
      <c r="K239" s="88"/>
      <c r="L239" s="88"/>
      <c r="M239" s="88"/>
    </row>
    <row r="240" spans="3:13" ht="30" customHeight="1">
      <c r="C240" s="11">
        <v>236</v>
      </c>
      <c r="D240" s="88"/>
      <c r="E240" s="89"/>
      <c r="F240" s="14"/>
      <c r="G240" s="90"/>
      <c r="H240" s="91"/>
      <c r="I240" s="88"/>
      <c r="J240" s="88"/>
      <c r="K240" s="88"/>
      <c r="L240" s="88"/>
      <c r="M240" s="88"/>
    </row>
    <row r="241" spans="3:13" ht="30" customHeight="1">
      <c r="C241" s="11">
        <v>237</v>
      </c>
      <c r="D241" s="88"/>
      <c r="E241" s="89"/>
      <c r="F241" s="14"/>
      <c r="G241" s="90"/>
      <c r="H241" s="91"/>
      <c r="I241" s="88"/>
      <c r="J241" s="88"/>
      <c r="K241" s="88"/>
      <c r="L241" s="88"/>
      <c r="M241" s="88"/>
    </row>
    <row r="242" spans="3:13" ht="30" customHeight="1">
      <c r="C242" s="11">
        <v>238</v>
      </c>
      <c r="D242" s="88"/>
      <c r="E242" s="89"/>
      <c r="F242" s="14"/>
      <c r="G242" s="90"/>
      <c r="H242" s="91"/>
      <c r="I242" s="88"/>
      <c r="J242" s="88"/>
      <c r="K242" s="88"/>
      <c r="L242" s="88"/>
      <c r="M242" s="88"/>
    </row>
    <row r="243" spans="3:13" ht="30" customHeight="1">
      <c r="C243" s="11">
        <v>239</v>
      </c>
      <c r="D243" s="88"/>
      <c r="E243" s="89"/>
      <c r="F243" s="14"/>
      <c r="G243" s="90"/>
      <c r="H243" s="91"/>
      <c r="I243" s="88"/>
      <c r="J243" s="88"/>
      <c r="K243" s="88"/>
      <c r="L243" s="88"/>
      <c r="M243" s="88"/>
    </row>
    <row r="244" spans="3:13" ht="30" customHeight="1">
      <c r="C244" s="11">
        <v>240</v>
      </c>
      <c r="D244" s="88"/>
      <c r="E244" s="89"/>
      <c r="F244" s="14"/>
      <c r="G244" s="90"/>
      <c r="H244" s="91"/>
      <c r="I244" s="88"/>
      <c r="J244" s="88"/>
      <c r="K244" s="88"/>
      <c r="L244" s="88"/>
      <c r="M244" s="88"/>
    </row>
    <row r="245" spans="3:13" ht="30" customHeight="1">
      <c r="C245" s="11">
        <v>241</v>
      </c>
      <c r="D245" s="88"/>
      <c r="E245" s="89"/>
      <c r="F245" s="14"/>
      <c r="G245" s="90"/>
      <c r="H245" s="91"/>
      <c r="I245" s="88"/>
      <c r="J245" s="88"/>
      <c r="K245" s="88"/>
      <c r="L245" s="88"/>
      <c r="M245" s="88"/>
    </row>
    <row r="246" spans="3:13" ht="30" customHeight="1">
      <c r="C246" s="11">
        <v>242</v>
      </c>
      <c r="D246" s="88"/>
      <c r="E246" s="89"/>
      <c r="F246" s="14"/>
      <c r="G246" s="90"/>
      <c r="H246" s="91"/>
      <c r="I246" s="88"/>
      <c r="J246" s="88"/>
      <c r="K246" s="88"/>
      <c r="L246" s="88"/>
      <c r="M246" s="88"/>
    </row>
    <row r="247" spans="3:13" ht="30" customHeight="1">
      <c r="C247" s="11">
        <v>243</v>
      </c>
      <c r="D247" s="88"/>
      <c r="E247" s="89"/>
      <c r="F247" s="14"/>
      <c r="G247" s="90"/>
      <c r="H247" s="91"/>
      <c r="I247" s="88"/>
      <c r="J247" s="88"/>
      <c r="K247" s="88"/>
      <c r="L247" s="88"/>
      <c r="M247" s="88"/>
    </row>
    <row r="248" spans="3:13" ht="30" customHeight="1">
      <c r="C248" s="11">
        <v>244</v>
      </c>
      <c r="D248" s="88"/>
      <c r="E248" s="89"/>
      <c r="F248" s="14"/>
      <c r="G248" s="90"/>
      <c r="H248" s="91"/>
      <c r="I248" s="88"/>
      <c r="J248" s="88"/>
      <c r="K248" s="88"/>
      <c r="L248" s="88"/>
      <c r="M248" s="88"/>
    </row>
    <row r="249" spans="3:13" ht="30" customHeight="1">
      <c r="C249" s="11">
        <v>245</v>
      </c>
      <c r="D249" s="88"/>
      <c r="E249" s="89"/>
      <c r="F249" s="14"/>
      <c r="G249" s="90"/>
      <c r="H249" s="91"/>
      <c r="I249" s="88"/>
      <c r="J249" s="88"/>
      <c r="K249" s="88"/>
      <c r="L249" s="88"/>
      <c r="M249" s="88"/>
    </row>
    <row r="250" spans="3:13" ht="30" customHeight="1">
      <c r="C250" s="11">
        <v>246</v>
      </c>
      <c r="D250" s="88"/>
      <c r="E250" s="89"/>
      <c r="F250" s="14"/>
      <c r="G250" s="90"/>
      <c r="H250" s="91"/>
      <c r="I250" s="88"/>
      <c r="J250" s="88"/>
      <c r="K250" s="88"/>
      <c r="L250" s="88"/>
      <c r="M250" s="88"/>
    </row>
    <row r="251" spans="3:13" ht="30" customHeight="1">
      <c r="C251" s="11">
        <v>247</v>
      </c>
      <c r="D251" s="88"/>
      <c r="E251" s="89"/>
      <c r="F251" s="14"/>
      <c r="G251" s="90"/>
      <c r="H251" s="91"/>
      <c r="I251" s="88"/>
      <c r="J251" s="88"/>
      <c r="K251" s="88"/>
      <c r="L251" s="88"/>
      <c r="M251" s="88"/>
    </row>
    <row r="252" spans="3:13" ht="30" customHeight="1">
      <c r="C252" s="11">
        <v>248</v>
      </c>
      <c r="D252" s="88"/>
      <c r="E252" s="89"/>
      <c r="F252" s="14"/>
      <c r="G252" s="90"/>
      <c r="H252" s="91"/>
      <c r="I252" s="88"/>
      <c r="J252" s="88"/>
      <c r="K252" s="88"/>
      <c r="L252" s="88"/>
      <c r="M252" s="88"/>
    </row>
    <row r="253" spans="3:13" ht="30" customHeight="1">
      <c r="C253" s="11">
        <v>249</v>
      </c>
      <c r="D253" s="88"/>
      <c r="E253" s="89"/>
      <c r="F253" s="14"/>
      <c r="G253" s="90"/>
      <c r="H253" s="91"/>
      <c r="I253" s="88"/>
      <c r="J253" s="88"/>
      <c r="K253" s="88"/>
      <c r="L253" s="88"/>
      <c r="M253" s="88"/>
    </row>
    <row r="254" spans="3:13" ht="30" customHeight="1">
      <c r="C254" s="11">
        <v>250</v>
      </c>
      <c r="D254" s="88"/>
      <c r="E254" s="89"/>
      <c r="F254" s="14"/>
      <c r="G254" s="90"/>
      <c r="H254" s="91"/>
      <c r="I254" s="88"/>
      <c r="J254" s="88"/>
      <c r="K254" s="88"/>
      <c r="L254" s="88"/>
      <c r="M254" s="88"/>
    </row>
    <row r="255" spans="3:13" ht="30" customHeight="1">
      <c r="C255" s="11">
        <v>251</v>
      </c>
      <c r="D255" s="88"/>
      <c r="E255" s="89"/>
      <c r="F255" s="14"/>
      <c r="G255" s="90"/>
      <c r="H255" s="91"/>
      <c r="I255" s="88"/>
      <c r="J255" s="88"/>
      <c r="K255" s="88"/>
      <c r="L255" s="88"/>
      <c r="M255" s="88"/>
    </row>
    <row r="256" spans="3:13" ht="30" customHeight="1">
      <c r="C256" s="11">
        <v>252</v>
      </c>
      <c r="D256" s="88"/>
      <c r="E256" s="89"/>
      <c r="F256" s="14"/>
      <c r="G256" s="90"/>
      <c r="H256" s="91"/>
      <c r="I256" s="88"/>
      <c r="J256" s="88"/>
      <c r="K256" s="88"/>
      <c r="L256" s="88"/>
      <c r="M256" s="88"/>
    </row>
    <row r="257" spans="3:13" ht="30" customHeight="1">
      <c r="C257" s="11">
        <v>253</v>
      </c>
      <c r="D257" s="88"/>
      <c r="E257" s="89"/>
      <c r="F257" s="14"/>
      <c r="G257" s="90"/>
      <c r="H257" s="91"/>
      <c r="I257" s="88"/>
      <c r="J257" s="88"/>
      <c r="K257" s="88"/>
      <c r="L257" s="88"/>
      <c r="M257" s="88"/>
    </row>
    <row r="258" spans="3:13" ht="30" customHeight="1">
      <c r="C258" s="11">
        <v>254</v>
      </c>
      <c r="D258" s="88"/>
      <c r="E258" s="89"/>
      <c r="F258" s="14"/>
      <c r="G258" s="90"/>
      <c r="H258" s="91"/>
      <c r="I258" s="88"/>
      <c r="J258" s="88"/>
      <c r="K258" s="88"/>
      <c r="L258" s="88"/>
      <c r="M258" s="88"/>
    </row>
    <row r="259" spans="3:13" ht="30" customHeight="1">
      <c r="C259" s="11">
        <v>255</v>
      </c>
      <c r="D259" s="88"/>
      <c r="E259" s="89"/>
      <c r="F259" s="14"/>
      <c r="G259" s="90"/>
      <c r="H259" s="91"/>
      <c r="I259" s="88"/>
      <c r="J259" s="88"/>
      <c r="K259" s="88"/>
      <c r="L259" s="88"/>
      <c r="M259" s="88"/>
    </row>
    <row r="260" spans="3:13" ht="30" customHeight="1">
      <c r="C260" s="11">
        <v>256</v>
      </c>
      <c r="D260" s="88"/>
      <c r="E260" s="89"/>
      <c r="F260" s="14"/>
      <c r="G260" s="90"/>
      <c r="H260" s="91"/>
      <c r="I260" s="88"/>
      <c r="J260" s="88"/>
      <c r="K260" s="88"/>
      <c r="L260" s="88"/>
      <c r="M260" s="88"/>
    </row>
    <row r="261" spans="3:13" ht="30" customHeight="1">
      <c r="C261" s="11">
        <v>257</v>
      </c>
      <c r="D261" s="88"/>
      <c r="E261" s="89"/>
      <c r="F261" s="14"/>
      <c r="G261" s="90"/>
      <c r="H261" s="91"/>
      <c r="I261" s="88"/>
      <c r="J261" s="88"/>
      <c r="K261" s="88"/>
      <c r="L261" s="88"/>
      <c r="M261" s="88"/>
    </row>
    <row r="262" spans="3:13" ht="30" customHeight="1">
      <c r="C262" s="11">
        <v>258</v>
      </c>
      <c r="D262" s="88"/>
      <c r="E262" s="89"/>
      <c r="F262" s="14"/>
      <c r="G262" s="90"/>
      <c r="H262" s="91"/>
      <c r="I262" s="88"/>
      <c r="J262" s="88"/>
      <c r="K262" s="88"/>
      <c r="L262" s="88"/>
      <c r="M262" s="88"/>
    </row>
    <row r="263" spans="3:13" ht="30" customHeight="1">
      <c r="C263" s="11">
        <v>259</v>
      </c>
      <c r="D263" s="88"/>
      <c r="E263" s="89"/>
      <c r="F263" s="14"/>
      <c r="G263" s="90"/>
      <c r="H263" s="91"/>
      <c r="I263" s="88"/>
      <c r="J263" s="88"/>
      <c r="K263" s="88"/>
      <c r="L263" s="88"/>
      <c r="M263" s="88"/>
    </row>
    <row r="264" spans="3:13" ht="30" customHeight="1">
      <c r="C264" s="11">
        <v>260</v>
      </c>
      <c r="D264" s="88"/>
      <c r="E264" s="89"/>
      <c r="F264" s="14"/>
      <c r="G264" s="90"/>
      <c r="H264" s="91"/>
      <c r="I264" s="88"/>
      <c r="J264" s="88"/>
      <c r="K264" s="88"/>
      <c r="L264" s="88"/>
      <c r="M264" s="88"/>
    </row>
    <row r="265" spans="3:13" ht="30" customHeight="1">
      <c r="C265" s="11">
        <v>261</v>
      </c>
      <c r="D265" s="88"/>
      <c r="E265" s="89"/>
      <c r="F265" s="14"/>
      <c r="G265" s="90"/>
      <c r="H265" s="91"/>
      <c r="I265" s="88"/>
      <c r="J265" s="88"/>
      <c r="K265" s="88"/>
      <c r="L265" s="88"/>
      <c r="M265" s="88"/>
    </row>
    <row r="266" spans="3:13" ht="30" customHeight="1">
      <c r="C266" s="11">
        <v>262</v>
      </c>
      <c r="D266" s="88"/>
      <c r="E266" s="89"/>
      <c r="F266" s="14"/>
      <c r="G266" s="90"/>
      <c r="H266" s="91"/>
      <c r="I266" s="88"/>
      <c r="J266" s="88"/>
      <c r="K266" s="88"/>
      <c r="L266" s="88"/>
      <c r="M266" s="88"/>
    </row>
    <row r="267" spans="3:13" ht="30" customHeight="1">
      <c r="C267" s="11">
        <v>263</v>
      </c>
      <c r="D267" s="88"/>
      <c r="E267" s="89"/>
      <c r="F267" s="14"/>
      <c r="G267" s="90"/>
      <c r="H267" s="91"/>
      <c r="I267" s="88"/>
      <c r="J267" s="88"/>
      <c r="K267" s="88"/>
      <c r="L267" s="88"/>
      <c r="M267" s="88"/>
    </row>
    <row r="268" spans="3:13" ht="30" customHeight="1">
      <c r="C268" s="11">
        <v>264</v>
      </c>
      <c r="D268" s="88"/>
      <c r="E268" s="89"/>
      <c r="F268" s="14"/>
      <c r="G268" s="90"/>
      <c r="H268" s="91"/>
      <c r="I268" s="88"/>
      <c r="J268" s="88"/>
      <c r="K268" s="88"/>
      <c r="L268" s="88"/>
      <c r="M268" s="88"/>
    </row>
    <row r="269" spans="3:13" ht="30" customHeight="1">
      <c r="C269" s="11">
        <v>265</v>
      </c>
      <c r="D269" s="88"/>
      <c r="E269" s="89"/>
      <c r="F269" s="14"/>
      <c r="G269" s="90"/>
      <c r="H269" s="91"/>
      <c r="I269" s="88"/>
      <c r="J269" s="88"/>
      <c r="K269" s="88"/>
      <c r="L269" s="88"/>
      <c r="M269" s="88"/>
    </row>
    <row r="270" spans="3:13" ht="30" customHeight="1">
      <c r="C270" s="11">
        <v>266</v>
      </c>
      <c r="D270" s="88"/>
      <c r="E270" s="89"/>
      <c r="F270" s="14"/>
      <c r="G270" s="90"/>
      <c r="H270" s="91"/>
      <c r="I270" s="88"/>
      <c r="J270" s="88"/>
      <c r="K270" s="88"/>
      <c r="L270" s="88"/>
      <c r="M270" s="88"/>
    </row>
    <row r="271" spans="3:13" ht="30" customHeight="1">
      <c r="C271" s="11">
        <v>267</v>
      </c>
      <c r="D271" s="88"/>
      <c r="E271" s="89"/>
      <c r="F271" s="14"/>
      <c r="G271" s="90"/>
      <c r="H271" s="91"/>
      <c r="I271" s="88"/>
      <c r="J271" s="88"/>
      <c r="K271" s="88"/>
      <c r="L271" s="88"/>
      <c r="M271" s="88"/>
    </row>
    <row r="272" spans="3:13" ht="30" customHeight="1">
      <c r="C272" s="11">
        <v>268</v>
      </c>
      <c r="D272" s="88"/>
      <c r="E272" s="89"/>
      <c r="F272" s="14"/>
      <c r="G272" s="90"/>
      <c r="H272" s="91"/>
      <c r="I272" s="88"/>
      <c r="J272" s="88"/>
      <c r="K272" s="88"/>
      <c r="L272" s="88"/>
      <c r="M272" s="88"/>
    </row>
    <row r="273" spans="3:13" ht="30" customHeight="1">
      <c r="C273" s="11">
        <v>269</v>
      </c>
      <c r="D273" s="88"/>
      <c r="E273" s="89"/>
      <c r="F273" s="14"/>
      <c r="G273" s="90"/>
      <c r="H273" s="91"/>
      <c r="I273" s="88"/>
      <c r="J273" s="88"/>
      <c r="K273" s="88"/>
      <c r="L273" s="88"/>
      <c r="M273" s="88"/>
    </row>
    <row r="274" spans="3:13" ht="30" customHeight="1">
      <c r="C274" s="11">
        <v>270</v>
      </c>
      <c r="D274" s="88"/>
      <c r="E274" s="89"/>
      <c r="F274" s="14"/>
      <c r="G274" s="90"/>
      <c r="H274" s="91"/>
      <c r="I274" s="88"/>
      <c r="J274" s="88"/>
      <c r="K274" s="88"/>
      <c r="L274" s="88"/>
      <c r="M274" s="88"/>
    </row>
    <row r="275" spans="3:13" ht="30" customHeight="1">
      <c r="C275" s="11">
        <v>271</v>
      </c>
      <c r="D275" s="88"/>
      <c r="E275" s="89"/>
      <c r="F275" s="14"/>
      <c r="G275" s="90"/>
      <c r="H275" s="91"/>
      <c r="I275" s="88"/>
      <c r="J275" s="88"/>
      <c r="K275" s="88"/>
      <c r="L275" s="88"/>
      <c r="M275" s="88"/>
    </row>
    <row r="276" spans="3:13" ht="30" customHeight="1">
      <c r="C276" s="11">
        <v>272</v>
      </c>
      <c r="D276" s="88"/>
      <c r="E276" s="89"/>
      <c r="F276" s="14"/>
      <c r="G276" s="90"/>
      <c r="H276" s="91"/>
      <c r="I276" s="88"/>
      <c r="J276" s="88"/>
      <c r="K276" s="88"/>
      <c r="L276" s="88"/>
      <c r="M276" s="88"/>
    </row>
    <row r="277" spans="3:13" ht="30" customHeight="1">
      <c r="C277" s="11">
        <v>273</v>
      </c>
      <c r="D277" s="88"/>
      <c r="E277" s="89"/>
      <c r="F277" s="14"/>
      <c r="G277" s="90"/>
      <c r="H277" s="91"/>
      <c r="I277" s="88"/>
      <c r="J277" s="88"/>
      <c r="K277" s="88"/>
      <c r="L277" s="88"/>
      <c r="M277" s="88"/>
    </row>
    <row r="278" spans="3:13" ht="30" customHeight="1">
      <c r="C278" s="11">
        <v>274</v>
      </c>
      <c r="D278" s="88"/>
      <c r="E278" s="89"/>
      <c r="F278" s="14"/>
      <c r="G278" s="90"/>
      <c r="H278" s="91"/>
      <c r="I278" s="88"/>
      <c r="J278" s="88"/>
      <c r="K278" s="88"/>
      <c r="L278" s="88"/>
      <c r="M278" s="88"/>
    </row>
    <row r="279" spans="3:13" ht="30" customHeight="1">
      <c r="C279" s="11">
        <v>275</v>
      </c>
      <c r="D279" s="88"/>
      <c r="E279" s="89"/>
      <c r="F279" s="14"/>
      <c r="G279" s="90"/>
      <c r="H279" s="91"/>
      <c r="I279" s="88"/>
      <c r="J279" s="88"/>
      <c r="K279" s="88"/>
      <c r="L279" s="88"/>
      <c r="M279" s="88"/>
    </row>
    <row r="280" spans="3:13" ht="30" customHeight="1">
      <c r="C280" s="11">
        <v>276</v>
      </c>
      <c r="D280" s="88"/>
      <c r="E280" s="89"/>
      <c r="F280" s="14"/>
      <c r="G280" s="90"/>
      <c r="H280" s="91"/>
      <c r="I280" s="88"/>
      <c r="J280" s="88"/>
      <c r="K280" s="88"/>
      <c r="L280" s="88"/>
      <c r="M280" s="88"/>
    </row>
    <row r="281" spans="3:13" ht="30" customHeight="1">
      <c r="C281" s="11">
        <v>277</v>
      </c>
      <c r="D281" s="88"/>
      <c r="E281" s="89"/>
      <c r="F281" s="14"/>
      <c r="G281" s="90"/>
      <c r="H281" s="91"/>
      <c r="I281" s="88"/>
      <c r="J281" s="88"/>
      <c r="K281" s="88"/>
      <c r="L281" s="88"/>
      <c r="M281" s="88"/>
    </row>
    <row r="282" spans="3:13" ht="30" customHeight="1">
      <c r="C282" s="11">
        <v>278</v>
      </c>
      <c r="D282" s="88"/>
      <c r="E282" s="89"/>
      <c r="F282" s="14"/>
      <c r="G282" s="90"/>
      <c r="H282" s="91"/>
      <c r="I282" s="88"/>
      <c r="J282" s="88"/>
      <c r="K282" s="88"/>
      <c r="L282" s="88"/>
      <c r="M282" s="88"/>
    </row>
    <row r="283" spans="3:13" ht="30" customHeight="1">
      <c r="C283" s="11">
        <v>279</v>
      </c>
      <c r="D283" s="88"/>
      <c r="E283" s="89"/>
      <c r="F283" s="14"/>
      <c r="G283" s="90"/>
      <c r="H283" s="91"/>
      <c r="I283" s="88"/>
      <c r="J283" s="88"/>
      <c r="K283" s="88"/>
      <c r="L283" s="88"/>
      <c r="M283" s="88"/>
    </row>
    <row r="284" spans="3:13" ht="30" customHeight="1">
      <c r="C284" s="11">
        <v>280</v>
      </c>
      <c r="D284" s="88"/>
      <c r="E284" s="89"/>
      <c r="F284" s="14"/>
      <c r="G284" s="90"/>
      <c r="H284" s="91"/>
      <c r="I284" s="88"/>
      <c r="J284" s="88"/>
      <c r="K284" s="88"/>
      <c r="L284" s="88"/>
      <c r="M284" s="88"/>
    </row>
    <row r="285" spans="3:13" ht="30" customHeight="1">
      <c r="C285" s="11">
        <v>281</v>
      </c>
      <c r="D285" s="88"/>
      <c r="E285" s="89"/>
      <c r="F285" s="14"/>
      <c r="G285" s="90"/>
      <c r="H285" s="91"/>
      <c r="I285" s="88"/>
      <c r="J285" s="88"/>
      <c r="K285" s="88"/>
      <c r="L285" s="88"/>
      <c r="M285" s="88"/>
    </row>
    <row r="286" spans="3:13" ht="30" customHeight="1">
      <c r="C286" s="11">
        <v>282</v>
      </c>
      <c r="D286" s="88"/>
      <c r="E286" s="89"/>
      <c r="F286" s="14"/>
      <c r="G286" s="90"/>
      <c r="H286" s="91"/>
      <c r="I286" s="88"/>
      <c r="J286" s="88"/>
      <c r="K286" s="88"/>
      <c r="L286" s="88"/>
      <c r="M286" s="88"/>
    </row>
    <row r="287" spans="3:13" ht="30" customHeight="1">
      <c r="C287" s="11">
        <v>283</v>
      </c>
      <c r="D287" s="88"/>
      <c r="E287" s="89"/>
      <c r="F287" s="14"/>
      <c r="G287" s="90"/>
      <c r="H287" s="91"/>
      <c r="I287" s="88"/>
      <c r="J287" s="88"/>
      <c r="K287" s="88"/>
      <c r="L287" s="88"/>
      <c r="M287" s="88"/>
    </row>
    <row r="288" spans="3:13" ht="30" customHeight="1">
      <c r="C288" s="11">
        <v>284</v>
      </c>
      <c r="D288" s="88"/>
      <c r="E288" s="89"/>
      <c r="F288" s="14"/>
      <c r="G288" s="90"/>
      <c r="H288" s="91"/>
      <c r="I288" s="88"/>
      <c r="J288" s="88"/>
      <c r="K288" s="88"/>
      <c r="L288" s="88"/>
      <c r="M288" s="88"/>
    </row>
    <row r="289" spans="3:13" ht="30" customHeight="1">
      <c r="C289" s="11">
        <v>285</v>
      </c>
      <c r="D289" s="88"/>
      <c r="E289" s="89"/>
      <c r="F289" s="14"/>
      <c r="G289" s="90"/>
      <c r="H289" s="91"/>
      <c r="I289" s="88"/>
      <c r="J289" s="88"/>
      <c r="K289" s="88"/>
      <c r="L289" s="88"/>
      <c r="M289" s="88"/>
    </row>
    <row r="290" spans="3:13" ht="30" customHeight="1">
      <c r="C290" s="11">
        <v>286</v>
      </c>
      <c r="D290" s="88"/>
      <c r="E290" s="89"/>
      <c r="F290" s="14"/>
      <c r="G290" s="90"/>
      <c r="H290" s="91"/>
      <c r="I290" s="88"/>
      <c r="J290" s="88"/>
      <c r="K290" s="88"/>
      <c r="L290" s="88"/>
      <c r="M290" s="88"/>
    </row>
    <row r="291" spans="3:13" ht="30" customHeight="1">
      <c r="C291" s="11">
        <v>287</v>
      </c>
      <c r="D291" s="88"/>
      <c r="E291" s="89"/>
      <c r="F291" s="14"/>
      <c r="G291" s="90"/>
      <c r="H291" s="91"/>
      <c r="I291" s="88"/>
      <c r="J291" s="88"/>
      <c r="K291" s="88"/>
      <c r="L291" s="88"/>
      <c r="M291" s="88"/>
    </row>
    <row r="292" spans="3:13" ht="30" customHeight="1">
      <c r="C292" s="11">
        <v>288</v>
      </c>
      <c r="D292" s="88"/>
      <c r="E292" s="89"/>
      <c r="F292" s="14"/>
      <c r="G292" s="90"/>
      <c r="H292" s="91"/>
      <c r="I292" s="88"/>
      <c r="J292" s="88"/>
      <c r="K292" s="88"/>
      <c r="L292" s="88"/>
      <c r="M292" s="88"/>
    </row>
    <row r="293" spans="3:13" ht="30" customHeight="1">
      <c r="C293" s="11">
        <v>289</v>
      </c>
      <c r="D293" s="88"/>
      <c r="E293" s="89"/>
      <c r="F293" s="14"/>
      <c r="G293" s="90"/>
      <c r="H293" s="91"/>
      <c r="I293" s="88"/>
      <c r="J293" s="88"/>
      <c r="K293" s="88"/>
      <c r="L293" s="88"/>
      <c r="M293" s="88"/>
    </row>
    <row r="294" spans="3:13" ht="30" customHeight="1">
      <c r="C294" s="11">
        <v>290</v>
      </c>
      <c r="D294" s="88"/>
      <c r="E294" s="89"/>
      <c r="F294" s="14"/>
      <c r="G294" s="90"/>
      <c r="H294" s="91"/>
      <c r="I294" s="88"/>
      <c r="J294" s="88"/>
      <c r="K294" s="88"/>
      <c r="L294" s="88"/>
      <c r="M294" s="88"/>
    </row>
    <row r="295" spans="3:13" ht="30" customHeight="1">
      <c r="C295" s="11">
        <v>291</v>
      </c>
      <c r="D295" s="88"/>
      <c r="E295" s="89"/>
      <c r="F295" s="14"/>
      <c r="G295" s="90"/>
      <c r="H295" s="91"/>
      <c r="I295" s="88"/>
      <c r="J295" s="88"/>
      <c r="K295" s="88"/>
      <c r="L295" s="88"/>
      <c r="M295" s="88"/>
    </row>
    <row r="296" spans="3:13" ht="30" customHeight="1">
      <c r="C296" s="11">
        <v>292</v>
      </c>
      <c r="D296" s="88"/>
      <c r="E296" s="89"/>
      <c r="F296" s="14"/>
      <c r="G296" s="90"/>
      <c r="H296" s="91"/>
      <c r="I296" s="88"/>
      <c r="J296" s="88"/>
      <c r="K296" s="88"/>
      <c r="L296" s="88"/>
      <c r="M296" s="88"/>
    </row>
    <row r="297" spans="3:13" ht="30" customHeight="1">
      <c r="C297" s="11">
        <v>293</v>
      </c>
      <c r="D297" s="88"/>
      <c r="E297" s="89"/>
      <c r="F297" s="14"/>
      <c r="G297" s="90"/>
      <c r="H297" s="91"/>
      <c r="I297" s="88"/>
      <c r="J297" s="88"/>
      <c r="K297" s="88"/>
      <c r="L297" s="88"/>
      <c r="M297" s="88"/>
    </row>
    <row r="298" spans="3:13" ht="30" customHeight="1">
      <c r="C298" s="11">
        <v>294</v>
      </c>
      <c r="D298" s="88"/>
      <c r="E298" s="89"/>
      <c r="F298" s="14"/>
      <c r="G298" s="90"/>
      <c r="H298" s="91"/>
      <c r="I298" s="88"/>
      <c r="J298" s="88"/>
      <c r="K298" s="88"/>
      <c r="L298" s="88"/>
      <c r="M298" s="88"/>
    </row>
    <row r="299" spans="3:13" ht="30" customHeight="1">
      <c r="C299" s="11">
        <v>295</v>
      </c>
      <c r="D299" s="88"/>
      <c r="E299" s="89"/>
      <c r="F299" s="14"/>
      <c r="G299" s="90"/>
      <c r="H299" s="91"/>
      <c r="I299" s="88"/>
      <c r="J299" s="88"/>
      <c r="K299" s="88"/>
      <c r="L299" s="88"/>
      <c r="M299" s="88"/>
    </row>
    <row r="300" spans="3:13" ht="30" customHeight="1">
      <c r="C300" s="11">
        <v>296</v>
      </c>
      <c r="D300" s="88"/>
      <c r="E300" s="89"/>
      <c r="F300" s="14"/>
      <c r="G300" s="90"/>
      <c r="H300" s="91"/>
      <c r="I300" s="88"/>
      <c r="J300" s="88"/>
      <c r="K300" s="88"/>
      <c r="L300" s="88"/>
      <c r="M300" s="88"/>
    </row>
    <row r="301" spans="3:13" ht="30" customHeight="1">
      <c r="C301" s="11">
        <v>297</v>
      </c>
      <c r="D301" s="88"/>
      <c r="E301" s="89"/>
      <c r="F301" s="14"/>
      <c r="G301" s="90"/>
      <c r="H301" s="91"/>
      <c r="I301" s="88"/>
      <c r="J301" s="88"/>
      <c r="K301" s="88"/>
      <c r="L301" s="88"/>
      <c r="M301" s="88"/>
    </row>
    <row r="302" spans="3:13" ht="30" customHeight="1">
      <c r="C302" s="11">
        <v>298</v>
      </c>
      <c r="D302" s="88"/>
      <c r="E302" s="89"/>
      <c r="F302" s="14"/>
      <c r="G302" s="90"/>
      <c r="H302" s="91"/>
      <c r="I302" s="88"/>
      <c r="J302" s="88"/>
      <c r="K302" s="88"/>
      <c r="L302" s="88"/>
      <c r="M302" s="88"/>
    </row>
    <row r="303" spans="3:13" ht="30" customHeight="1">
      <c r="C303" s="11">
        <v>299</v>
      </c>
      <c r="D303" s="88"/>
      <c r="E303" s="89"/>
      <c r="F303" s="14"/>
      <c r="G303" s="90"/>
      <c r="H303" s="91"/>
      <c r="I303" s="88"/>
      <c r="J303" s="88"/>
      <c r="K303" s="88"/>
      <c r="L303" s="88"/>
      <c r="M303" s="88"/>
    </row>
    <row r="304" spans="3:13" ht="30" customHeight="1">
      <c r="C304" s="11">
        <v>300</v>
      </c>
      <c r="D304" s="88"/>
      <c r="E304" s="89"/>
      <c r="F304" s="14"/>
      <c r="G304" s="90"/>
      <c r="H304" s="91"/>
      <c r="I304" s="88"/>
      <c r="J304" s="88"/>
      <c r="K304" s="88"/>
      <c r="L304" s="88"/>
      <c r="M304" s="88"/>
    </row>
    <row r="305" spans="3:13" ht="30" customHeight="1">
      <c r="C305" s="11">
        <v>301</v>
      </c>
      <c r="D305" s="88"/>
      <c r="E305" s="89"/>
      <c r="F305" s="14"/>
      <c r="G305" s="90"/>
      <c r="H305" s="91"/>
      <c r="I305" s="88"/>
      <c r="J305" s="88"/>
      <c r="K305" s="88"/>
      <c r="L305" s="88"/>
      <c r="M305" s="88"/>
    </row>
    <row r="306" spans="3:13" ht="30" customHeight="1">
      <c r="C306" s="11">
        <v>302</v>
      </c>
      <c r="D306" s="88"/>
      <c r="E306" s="89"/>
      <c r="F306" s="14"/>
      <c r="G306" s="90"/>
      <c r="H306" s="91"/>
      <c r="I306" s="88"/>
      <c r="J306" s="88"/>
      <c r="K306" s="88"/>
      <c r="L306" s="88"/>
      <c r="M306" s="88"/>
    </row>
    <row r="307" spans="3:13" ht="30" customHeight="1">
      <c r="C307" s="11">
        <v>303</v>
      </c>
      <c r="D307" s="88"/>
      <c r="E307" s="89"/>
      <c r="F307" s="14"/>
      <c r="G307" s="90"/>
      <c r="H307" s="91"/>
      <c r="I307" s="88"/>
      <c r="J307" s="88"/>
      <c r="K307" s="88"/>
      <c r="L307" s="88"/>
      <c r="M307" s="88"/>
    </row>
    <row r="308" spans="3:13" ht="30" customHeight="1">
      <c r="C308" s="11">
        <v>304</v>
      </c>
      <c r="D308" s="88"/>
      <c r="E308" s="89"/>
      <c r="F308" s="14"/>
      <c r="G308" s="90"/>
      <c r="H308" s="91"/>
      <c r="I308" s="88"/>
      <c r="J308" s="88"/>
      <c r="K308" s="88"/>
      <c r="L308" s="88"/>
      <c r="M308" s="88"/>
    </row>
    <row r="309" spans="3:13" ht="30" customHeight="1">
      <c r="C309" s="11">
        <v>305</v>
      </c>
      <c r="D309" s="88"/>
      <c r="E309" s="89"/>
      <c r="F309" s="14"/>
      <c r="G309" s="90"/>
      <c r="H309" s="91"/>
      <c r="I309" s="88"/>
      <c r="J309" s="88"/>
      <c r="K309" s="88"/>
      <c r="L309" s="88"/>
      <c r="M309" s="88"/>
    </row>
    <row r="310" spans="3:13" ht="30" customHeight="1">
      <c r="C310" s="11">
        <v>306</v>
      </c>
      <c r="D310" s="88"/>
      <c r="E310" s="89"/>
      <c r="F310" s="14"/>
      <c r="G310" s="90"/>
      <c r="H310" s="91"/>
      <c r="I310" s="88"/>
      <c r="J310" s="88"/>
      <c r="K310" s="88"/>
      <c r="L310" s="88"/>
      <c r="M310" s="88"/>
    </row>
    <row r="311" spans="3:13" ht="30" customHeight="1">
      <c r="C311" s="11">
        <v>307</v>
      </c>
      <c r="D311" s="88"/>
      <c r="E311" s="89"/>
      <c r="F311" s="14"/>
      <c r="G311" s="90"/>
      <c r="H311" s="91"/>
      <c r="I311" s="88"/>
      <c r="J311" s="88"/>
      <c r="K311" s="88"/>
      <c r="L311" s="88"/>
      <c r="M311" s="88"/>
    </row>
    <row r="312" spans="3:13" ht="30" customHeight="1">
      <c r="C312" s="11">
        <v>308</v>
      </c>
      <c r="D312" s="88"/>
      <c r="E312" s="89"/>
      <c r="F312" s="14"/>
      <c r="G312" s="90"/>
      <c r="H312" s="91"/>
      <c r="I312" s="88"/>
      <c r="J312" s="88"/>
      <c r="K312" s="88"/>
      <c r="L312" s="88"/>
      <c r="M312" s="88"/>
    </row>
    <row r="313" spans="3:13" ht="30" customHeight="1">
      <c r="C313" s="11">
        <v>309</v>
      </c>
      <c r="D313" s="88"/>
      <c r="E313" s="89"/>
      <c r="F313" s="14"/>
      <c r="G313" s="90"/>
      <c r="H313" s="91"/>
      <c r="I313" s="88"/>
      <c r="J313" s="88"/>
      <c r="K313" s="88"/>
      <c r="L313" s="88"/>
      <c r="M313" s="88"/>
    </row>
    <row r="314" spans="3:13" ht="30" customHeight="1">
      <c r="C314" s="11">
        <v>310</v>
      </c>
      <c r="D314" s="88"/>
      <c r="E314" s="89"/>
      <c r="F314" s="14"/>
      <c r="G314" s="90"/>
      <c r="H314" s="91"/>
      <c r="I314" s="88"/>
      <c r="J314" s="88"/>
      <c r="K314" s="88"/>
      <c r="L314" s="88"/>
      <c r="M314" s="88"/>
    </row>
    <row r="315" spans="3:13" ht="30" customHeight="1">
      <c r="C315" s="11">
        <v>311</v>
      </c>
      <c r="D315" s="88"/>
      <c r="E315" s="89"/>
      <c r="F315" s="14"/>
      <c r="G315" s="90"/>
      <c r="H315" s="91"/>
      <c r="I315" s="88"/>
      <c r="J315" s="88"/>
      <c r="K315" s="88"/>
      <c r="L315" s="88"/>
      <c r="M315" s="88"/>
    </row>
    <row r="316" spans="3:13" ht="30" customHeight="1">
      <c r="C316" s="11">
        <v>312</v>
      </c>
      <c r="D316" s="88"/>
      <c r="E316" s="89"/>
      <c r="F316" s="14"/>
      <c r="G316" s="90"/>
      <c r="H316" s="91"/>
      <c r="I316" s="88"/>
      <c r="J316" s="88"/>
      <c r="K316" s="88"/>
      <c r="L316" s="88"/>
      <c r="M316" s="88"/>
    </row>
    <row r="317" spans="3:13" ht="30" customHeight="1">
      <c r="C317" s="11">
        <v>313</v>
      </c>
      <c r="D317" s="88"/>
      <c r="E317" s="89"/>
      <c r="F317" s="14"/>
      <c r="G317" s="90"/>
      <c r="H317" s="91"/>
      <c r="I317" s="88"/>
      <c r="J317" s="88"/>
      <c r="K317" s="88"/>
      <c r="L317" s="88"/>
      <c r="M317" s="88"/>
    </row>
    <row r="318" spans="3:13" ht="30" customHeight="1">
      <c r="C318" s="11">
        <v>314</v>
      </c>
      <c r="D318" s="88"/>
      <c r="E318" s="89"/>
      <c r="F318" s="14"/>
      <c r="G318" s="90"/>
      <c r="H318" s="91"/>
      <c r="I318" s="88"/>
      <c r="J318" s="88"/>
      <c r="K318" s="88"/>
      <c r="L318" s="88"/>
      <c r="M318" s="88"/>
    </row>
    <row r="319" spans="3:13" ht="30" customHeight="1">
      <c r="C319" s="11">
        <v>315</v>
      </c>
      <c r="D319" s="88"/>
      <c r="E319" s="89"/>
      <c r="F319" s="14"/>
      <c r="G319" s="90"/>
      <c r="H319" s="91"/>
      <c r="I319" s="88"/>
      <c r="J319" s="88"/>
      <c r="K319" s="88"/>
      <c r="L319" s="88"/>
      <c r="M319" s="88"/>
    </row>
    <row r="320" spans="3:13" ht="30" customHeight="1">
      <c r="C320" s="11">
        <v>316</v>
      </c>
      <c r="D320" s="88"/>
      <c r="E320" s="89"/>
      <c r="F320" s="14"/>
      <c r="G320" s="90"/>
      <c r="H320" s="91"/>
      <c r="I320" s="88"/>
      <c r="J320" s="88"/>
      <c r="K320" s="88"/>
      <c r="L320" s="88"/>
      <c r="M320" s="88"/>
    </row>
    <row r="321" spans="3:13" ht="30" customHeight="1">
      <c r="C321" s="11">
        <v>317</v>
      </c>
      <c r="D321" s="88"/>
      <c r="E321" s="89"/>
      <c r="F321" s="14"/>
      <c r="G321" s="90"/>
      <c r="H321" s="91"/>
      <c r="I321" s="88"/>
      <c r="J321" s="88"/>
      <c r="K321" s="88"/>
      <c r="L321" s="88"/>
      <c r="M321" s="88"/>
    </row>
    <row r="322" spans="3:13" ht="30" customHeight="1">
      <c r="C322" s="11">
        <v>318</v>
      </c>
      <c r="D322" s="88"/>
      <c r="E322" s="89"/>
      <c r="F322" s="14"/>
      <c r="G322" s="90"/>
      <c r="H322" s="91"/>
      <c r="I322" s="88"/>
      <c r="J322" s="88"/>
      <c r="K322" s="88"/>
      <c r="L322" s="88"/>
      <c r="M322" s="88"/>
    </row>
    <row r="323" spans="3:13" ht="30" customHeight="1">
      <c r="C323" s="11">
        <v>319</v>
      </c>
      <c r="D323" s="88"/>
      <c r="E323" s="89"/>
      <c r="F323" s="14"/>
      <c r="G323" s="90"/>
      <c r="H323" s="91"/>
      <c r="I323" s="88"/>
      <c r="J323" s="88"/>
      <c r="K323" s="88"/>
      <c r="L323" s="88"/>
      <c r="M323" s="88"/>
    </row>
    <row r="324" spans="3:13" ht="30" customHeight="1">
      <c r="C324" s="11">
        <v>320</v>
      </c>
      <c r="D324" s="88"/>
      <c r="E324" s="89"/>
      <c r="F324" s="14"/>
      <c r="G324" s="90"/>
      <c r="H324" s="91"/>
      <c r="I324" s="88"/>
      <c r="J324" s="88"/>
      <c r="K324" s="88"/>
      <c r="L324" s="88"/>
      <c r="M324" s="88"/>
    </row>
    <row r="325" spans="3:13" ht="30" customHeight="1">
      <c r="C325" s="11">
        <v>321</v>
      </c>
      <c r="D325" s="88"/>
      <c r="E325" s="89"/>
      <c r="F325" s="14"/>
      <c r="G325" s="90"/>
      <c r="H325" s="91"/>
      <c r="I325" s="88"/>
      <c r="J325" s="88"/>
      <c r="K325" s="88"/>
      <c r="L325" s="88"/>
      <c r="M325" s="88"/>
    </row>
    <row r="326" spans="3:13" ht="30" customHeight="1">
      <c r="C326" s="11">
        <v>322</v>
      </c>
      <c r="D326" s="88"/>
      <c r="E326" s="89"/>
      <c r="F326" s="14"/>
      <c r="G326" s="90"/>
      <c r="H326" s="91"/>
      <c r="I326" s="88"/>
      <c r="J326" s="88"/>
      <c r="K326" s="88"/>
      <c r="L326" s="88"/>
      <c r="M326" s="88"/>
    </row>
    <row r="327" spans="3:13" ht="30" customHeight="1">
      <c r="C327" s="11">
        <v>323</v>
      </c>
      <c r="D327" s="88"/>
      <c r="E327" s="89"/>
      <c r="F327" s="14"/>
      <c r="G327" s="90"/>
      <c r="H327" s="91"/>
      <c r="I327" s="88"/>
      <c r="J327" s="88"/>
      <c r="K327" s="88"/>
      <c r="L327" s="88"/>
      <c r="M327" s="88"/>
    </row>
    <row r="328" spans="3:13" ht="30" customHeight="1">
      <c r="C328" s="11">
        <v>324</v>
      </c>
      <c r="D328" s="88"/>
      <c r="E328" s="89"/>
      <c r="F328" s="14"/>
      <c r="G328" s="90"/>
      <c r="H328" s="91"/>
      <c r="I328" s="88"/>
      <c r="J328" s="88"/>
      <c r="K328" s="88"/>
      <c r="L328" s="88"/>
      <c r="M328" s="88"/>
    </row>
    <row r="329" spans="3:13" ht="30" customHeight="1">
      <c r="C329" s="11">
        <v>325</v>
      </c>
      <c r="D329" s="88"/>
      <c r="E329" s="89"/>
      <c r="F329" s="14"/>
      <c r="G329" s="90"/>
      <c r="H329" s="91"/>
      <c r="I329" s="88"/>
      <c r="J329" s="88"/>
      <c r="K329" s="88"/>
      <c r="L329" s="88"/>
      <c r="M329" s="88"/>
    </row>
    <row r="330" spans="3:13" ht="30" customHeight="1">
      <c r="C330" s="11">
        <v>326</v>
      </c>
      <c r="D330" s="88"/>
      <c r="E330" s="89"/>
      <c r="F330" s="14"/>
      <c r="G330" s="90"/>
      <c r="H330" s="91"/>
      <c r="I330" s="88"/>
      <c r="J330" s="88"/>
      <c r="K330" s="88"/>
      <c r="L330" s="88"/>
      <c r="M330" s="88"/>
    </row>
    <row r="331" spans="3:13" ht="30" customHeight="1">
      <c r="C331" s="11">
        <v>327</v>
      </c>
      <c r="D331" s="88"/>
      <c r="E331" s="89"/>
      <c r="F331" s="14"/>
      <c r="G331" s="90"/>
      <c r="H331" s="91"/>
      <c r="I331" s="88"/>
      <c r="J331" s="88"/>
      <c r="K331" s="88"/>
      <c r="L331" s="88"/>
      <c r="M331" s="88"/>
    </row>
    <row r="332" spans="3:13" ht="30" customHeight="1">
      <c r="C332" s="11">
        <v>328</v>
      </c>
      <c r="D332" s="88"/>
      <c r="E332" s="89"/>
      <c r="F332" s="14"/>
      <c r="G332" s="90"/>
      <c r="H332" s="91"/>
      <c r="I332" s="88"/>
      <c r="J332" s="88"/>
      <c r="K332" s="88"/>
      <c r="L332" s="88"/>
      <c r="M332" s="88"/>
    </row>
    <row r="333" spans="3:13" ht="30" customHeight="1">
      <c r="C333" s="11">
        <v>329</v>
      </c>
      <c r="D333" s="88"/>
      <c r="E333" s="89"/>
      <c r="F333" s="14"/>
      <c r="G333" s="90"/>
      <c r="H333" s="91"/>
      <c r="I333" s="88"/>
      <c r="J333" s="88"/>
      <c r="K333" s="88"/>
      <c r="L333" s="88"/>
      <c r="M333" s="88"/>
    </row>
    <row r="334" spans="3:13" ht="30" customHeight="1">
      <c r="C334" s="11">
        <v>330</v>
      </c>
      <c r="D334" s="88"/>
      <c r="E334" s="89"/>
      <c r="F334" s="14"/>
      <c r="G334" s="90"/>
      <c r="H334" s="91"/>
      <c r="I334" s="88"/>
      <c r="J334" s="88"/>
      <c r="K334" s="88"/>
      <c r="L334" s="88"/>
      <c r="M334" s="88"/>
    </row>
    <row r="335" spans="3:13" ht="30" customHeight="1">
      <c r="C335" s="11">
        <v>331</v>
      </c>
      <c r="D335" s="88"/>
      <c r="E335" s="89"/>
      <c r="F335" s="14"/>
      <c r="G335" s="90"/>
      <c r="H335" s="91"/>
      <c r="I335" s="88"/>
      <c r="J335" s="88"/>
      <c r="K335" s="88"/>
      <c r="L335" s="88"/>
      <c r="M335" s="88"/>
    </row>
    <row r="336" spans="3:13" ht="30" customHeight="1">
      <c r="C336" s="11">
        <v>332</v>
      </c>
      <c r="D336" s="88"/>
      <c r="E336" s="89"/>
      <c r="F336" s="14"/>
      <c r="G336" s="90"/>
      <c r="H336" s="91"/>
      <c r="I336" s="88"/>
      <c r="J336" s="88"/>
      <c r="K336" s="88"/>
      <c r="L336" s="88"/>
      <c r="M336" s="88"/>
    </row>
    <row r="337" spans="3:13" ht="30" customHeight="1">
      <c r="C337" s="11">
        <v>333</v>
      </c>
      <c r="D337" s="88"/>
      <c r="E337" s="89"/>
      <c r="F337" s="14"/>
      <c r="G337" s="90"/>
      <c r="H337" s="91"/>
      <c r="I337" s="88"/>
      <c r="J337" s="88"/>
      <c r="K337" s="88"/>
      <c r="L337" s="88"/>
      <c r="M337" s="88"/>
    </row>
    <row r="338" spans="3:13" ht="30" customHeight="1">
      <c r="C338" s="11">
        <v>334</v>
      </c>
      <c r="D338" s="88"/>
      <c r="E338" s="89"/>
      <c r="F338" s="14"/>
      <c r="G338" s="90"/>
      <c r="H338" s="91"/>
      <c r="I338" s="88"/>
      <c r="J338" s="88"/>
      <c r="K338" s="88"/>
      <c r="L338" s="88"/>
      <c r="M338" s="88"/>
    </row>
    <row r="339" spans="3:13" ht="30" customHeight="1">
      <c r="C339" s="11">
        <v>335</v>
      </c>
      <c r="D339" s="88"/>
      <c r="E339" s="89"/>
      <c r="F339" s="14"/>
      <c r="G339" s="90"/>
      <c r="H339" s="91"/>
      <c r="I339" s="88"/>
      <c r="J339" s="88"/>
      <c r="K339" s="88"/>
      <c r="L339" s="88"/>
      <c r="M339" s="88"/>
    </row>
    <row r="340" spans="3:13" ht="30" customHeight="1">
      <c r="C340" s="11">
        <v>336</v>
      </c>
      <c r="D340" s="88"/>
      <c r="E340" s="89"/>
      <c r="F340" s="14"/>
      <c r="G340" s="90"/>
      <c r="H340" s="91"/>
      <c r="I340" s="88"/>
      <c r="J340" s="88"/>
      <c r="K340" s="88"/>
      <c r="L340" s="88"/>
      <c r="M340" s="88"/>
    </row>
    <row r="341" spans="3:13" ht="30" customHeight="1">
      <c r="C341" s="11">
        <v>337</v>
      </c>
      <c r="D341" s="88"/>
      <c r="E341" s="89"/>
      <c r="F341" s="14"/>
      <c r="G341" s="90"/>
      <c r="H341" s="91"/>
      <c r="I341" s="88"/>
      <c r="J341" s="88"/>
      <c r="K341" s="88"/>
      <c r="L341" s="88"/>
      <c r="M341" s="88"/>
    </row>
    <row r="342" spans="3:13" ht="30" customHeight="1">
      <c r="C342" s="11">
        <v>338</v>
      </c>
      <c r="D342" s="88"/>
      <c r="E342" s="89"/>
      <c r="F342" s="14"/>
      <c r="G342" s="90"/>
      <c r="H342" s="91"/>
      <c r="I342" s="88"/>
      <c r="J342" s="88"/>
      <c r="K342" s="88"/>
      <c r="L342" s="88"/>
      <c r="M342" s="88"/>
    </row>
    <row r="343" spans="3:13" ht="30" customHeight="1">
      <c r="C343" s="11">
        <v>339</v>
      </c>
      <c r="D343" s="88"/>
      <c r="E343" s="89"/>
      <c r="F343" s="14"/>
      <c r="G343" s="90"/>
      <c r="H343" s="91"/>
      <c r="I343" s="88"/>
      <c r="J343" s="88"/>
      <c r="K343" s="88"/>
      <c r="L343" s="88"/>
      <c r="M343" s="88"/>
    </row>
    <row r="344" spans="3:13" ht="30" customHeight="1">
      <c r="C344" s="11">
        <v>340</v>
      </c>
      <c r="D344" s="88"/>
      <c r="E344" s="89"/>
      <c r="F344" s="14"/>
      <c r="G344" s="90"/>
      <c r="H344" s="91"/>
      <c r="I344" s="88"/>
      <c r="J344" s="88"/>
      <c r="K344" s="88"/>
      <c r="L344" s="88"/>
      <c r="M344" s="88"/>
    </row>
    <row r="345" spans="3:13" ht="30" customHeight="1">
      <c r="C345" s="11">
        <v>341</v>
      </c>
      <c r="D345" s="88"/>
      <c r="E345" s="89"/>
      <c r="F345" s="14"/>
      <c r="G345" s="90"/>
      <c r="H345" s="91"/>
      <c r="I345" s="88"/>
      <c r="J345" s="88"/>
      <c r="K345" s="88"/>
      <c r="L345" s="88"/>
      <c r="M345" s="88"/>
    </row>
    <row r="346" spans="3:13" ht="30" customHeight="1">
      <c r="C346" s="11">
        <v>342</v>
      </c>
      <c r="D346" s="88"/>
      <c r="E346" s="89"/>
      <c r="F346" s="14"/>
      <c r="G346" s="90"/>
      <c r="H346" s="91"/>
      <c r="I346" s="88"/>
      <c r="J346" s="88"/>
      <c r="K346" s="88"/>
      <c r="L346" s="88"/>
      <c r="M346" s="88"/>
    </row>
    <row r="347" spans="3:13" ht="30" customHeight="1">
      <c r="C347" s="11">
        <v>343</v>
      </c>
      <c r="D347" s="88"/>
      <c r="E347" s="89"/>
      <c r="F347" s="14"/>
      <c r="G347" s="90"/>
      <c r="H347" s="91"/>
      <c r="I347" s="88"/>
      <c r="J347" s="88"/>
      <c r="K347" s="88"/>
      <c r="L347" s="88"/>
      <c r="M347" s="88"/>
    </row>
    <row r="348" spans="3:13" ht="30" customHeight="1">
      <c r="C348" s="11">
        <v>344</v>
      </c>
      <c r="D348" s="88"/>
      <c r="E348" s="89"/>
      <c r="F348" s="14"/>
      <c r="G348" s="90"/>
      <c r="H348" s="91"/>
      <c r="I348" s="88"/>
      <c r="J348" s="88"/>
      <c r="K348" s="88"/>
      <c r="L348" s="88"/>
      <c r="M348" s="88"/>
    </row>
    <row r="349" spans="3:13" ht="30" customHeight="1">
      <c r="C349" s="11">
        <v>345</v>
      </c>
      <c r="D349" s="88"/>
      <c r="E349" s="89"/>
      <c r="F349" s="14"/>
      <c r="G349" s="90"/>
      <c r="H349" s="91"/>
      <c r="I349" s="88"/>
      <c r="J349" s="88"/>
      <c r="K349" s="88"/>
      <c r="L349" s="88"/>
      <c r="M349" s="88"/>
    </row>
    <row r="350" spans="3:13" ht="30" customHeight="1">
      <c r="C350" s="11">
        <v>346</v>
      </c>
      <c r="D350" s="88"/>
      <c r="E350" s="89"/>
      <c r="F350" s="14"/>
      <c r="G350" s="90"/>
      <c r="H350" s="91"/>
      <c r="I350" s="88"/>
      <c r="J350" s="88"/>
      <c r="K350" s="88"/>
      <c r="L350" s="88"/>
      <c r="M350" s="88"/>
    </row>
    <row r="351" spans="3:13" ht="30" customHeight="1">
      <c r="C351" s="11">
        <v>347</v>
      </c>
      <c r="D351" s="88"/>
      <c r="E351" s="89"/>
      <c r="F351" s="14"/>
      <c r="G351" s="90"/>
      <c r="H351" s="91"/>
      <c r="I351" s="88"/>
      <c r="J351" s="88"/>
      <c r="K351" s="88"/>
      <c r="L351" s="88"/>
      <c r="M351" s="88"/>
    </row>
    <row r="352" spans="3:13" ht="30" customHeight="1">
      <c r="C352" s="11">
        <v>348</v>
      </c>
      <c r="D352" s="88"/>
      <c r="E352" s="89"/>
      <c r="F352" s="14"/>
      <c r="G352" s="90"/>
      <c r="H352" s="91"/>
      <c r="I352" s="88"/>
      <c r="J352" s="88"/>
      <c r="K352" s="88"/>
      <c r="L352" s="88"/>
      <c r="M352" s="88"/>
    </row>
    <row r="353" spans="3:13" ht="30" customHeight="1">
      <c r="C353" s="11">
        <v>349</v>
      </c>
      <c r="D353" s="88"/>
      <c r="E353" s="89"/>
      <c r="F353" s="14"/>
      <c r="G353" s="90"/>
      <c r="H353" s="91"/>
      <c r="I353" s="88"/>
      <c r="J353" s="88"/>
      <c r="K353" s="88"/>
      <c r="L353" s="88"/>
      <c r="M353" s="88"/>
    </row>
    <row r="354" spans="3:13" ht="30" customHeight="1">
      <c r="C354" s="11">
        <v>350</v>
      </c>
      <c r="D354" s="88"/>
      <c r="E354" s="89"/>
      <c r="F354" s="14"/>
      <c r="G354" s="90"/>
      <c r="H354" s="91"/>
      <c r="I354" s="88"/>
      <c r="J354" s="88"/>
      <c r="K354" s="88"/>
      <c r="L354" s="88"/>
      <c r="M354" s="88"/>
    </row>
    <row r="355" spans="3:13" ht="30" customHeight="1">
      <c r="C355" s="11">
        <v>351</v>
      </c>
      <c r="D355" s="88"/>
      <c r="E355" s="89"/>
      <c r="F355" s="14"/>
      <c r="G355" s="90"/>
      <c r="H355" s="91"/>
      <c r="I355" s="88"/>
      <c r="J355" s="88"/>
      <c r="K355" s="88"/>
      <c r="L355" s="88"/>
      <c r="M355" s="88"/>
    </row>
    <row r="356" spans="3:13" ht="30" customHeight="1">
      <c r="C356" s="11">
        <v>352</v>
      </c>
      <c r="D356" s="88"/>
      <c r="E356" s="89"/>
      <c r="F356" s="14"/>
      <c r="G356" s="90"/>
      <c r="H356" s="91"/>
      <c r="I356" s="88"/>
      <c r="J356" s="88"/>
      <c r="K356" s="88"/>
      <c r="L356" s="88"/>
      <c r="M356" s="88"/>
    </row>
    <row r="357" spans="3:13" ht="30" customHeight="1">
      <c r="C357" s="11">
        <v>353</v>
      </c>
      <c r="D357" s="88"/>
      <c r="E357" s="89"/>
      <c r="F357" s="14"/>
      <c r="G357" s="90"/>
      <c r="H357" s="91"/>
      <c r="I357" s="88"/>
      <c r="J357" s="88"/>
      <c r="K357" s="88"/>
      <c r="L357" s="88"/>
      <c r="M357" s="88"/>
    </row>
    <row r="358" spans="3:13" ht="30" customHeight="1">
      <c r="C358" s="11">
        <v>354</v>
      </c>
      <c r="D358" s="88"/>
      <c r="E358" s="89"/>
      <c r="F358" s="14"/>
      <c r="G358" s="90"/>
      <c r="H358" s="91"/>
      <c r="I358" s="88"/>
      <c r="J358" s="88"/>
      <c r="K358" s="88"/>
      <c r="L358" s="88"/>
      <c r="M358" s="88"/>
    </row>
    <row r="359" spans="3:13" ht="30" customHeight="1">
      <c r="C359" s="11">
        <v>355</v>
      </c>
      <c r="D359" s="88"/>
      <c r="E359" s="89"/>
      <c r="F359" s="14"/>
      <c r="G359" s="90"/>
      <c r="H359" s="91"/>
      <c r="I359" s="88"/>
      <c r="J359" s="88"/>
      <c r="K359" s="88"/>
      <c r="L359" s="88"/>
      <c r="M359" s="88"/>
    </row>
    <row r="360" spans="3:13" ht="30" customHeight="1">
      <c r="C360" s="11">
        <v>356</v>
      </c>
      <c r="D360" s="88"/>
      <c r="E360" s="89"/>
      <c r="F360" s="14"/>
      <c r="G360" s="90"/>
      <c r="H360" s="91"/>
      <c r="I360" s="88"/>
      <c r="J360" s="88"/>
      <c r="K360" s="88"/>
      <c r="L360" s="88"/>
      <c r="M360" s="88"/>
    </row>
    <row r="361" spans="3:13" ht="30" customHeight="1">
      <c r="C361" s="11">
        <v>357</v>
      </c>
      <c r="D361" s="88"/>
      <c r="E361" s="89"/>
      <c r="F361" s="14"/>
      <c r="G361" s="90"/>
      <c r="H361" s="91"/>
      <c r="I361" s="88"/>
      <c r="J361" s="88"/>
      <c r="K361" s="88"/>
      <c r="L361" s="88"/>
      <c r="M361" s="88"/>
    </row>
    <row r="362" spans="3:13" ht="30" customHeight="1">
      <c r="C362" s="11">
        <v>358</v>
      </c>
      <c r="D362" s="88"/>
      <c r="E362" s="89"/>
      <c r="F362" s="14"/>
      <c r="G362" s="90"/>
      <c r="H362" s="91"/>
      <c r="I362" s="88"/>
      <c r="J362" s="88"/>
      <c r="K362" s="88"/>
      <c r="L362" s="88"/>
      <c r="M362" s="88"/>
    </row>
    <row r="363" spans="3:13" ht="30" customHeight="1">
      <c r="C363" s="11">
        <v>359</v>
      </c>
      <c r="D363" s="88"/>
      <c r="E363" s="89"/>
      <c r="F363" s="14"/>
      <c r="G363" s="90"/>
      <c r="H363" s="91"/>
      <c r="I363" s="88"/>
      <c r="J363" s="88"/>
      <c r="K363" s="88"/>
      <c r="L363" s="88"/>
      <c r="M363" s="88"/>
    </row>
    <row r="364" spans="3:13" ht="30" customHeight="1">
      <c r="C364" s="11">
        <v>360</v>
      </c>
      <c r="D364" s="88"/>
      <c r="E364" s="89"/>
      <c r="F364" s="14"/>
      <c r="G364" s="90"/>
      <c r="H364" s="91"/>
      <c r="I364" s="88"/>
      <c r="J364" s="88"/>
      <c r="K364" s="88"/>
      <c r="L364" s="88"/>
      <c r="M364" s="88"/>
    </row>
    <row r="365" spans="3:13" ht="30" customHeight="1">
      <c r="C365" s="11">
        <v>361</v>
      </c>
      <c r="D365" s="88"/>
      <c r="E365" s="89"/>
      <c r="F365" s="14"/>
      <c r="G365" s="90"/>
      <c r="H365" s="91"/>
      <c r="I365" s="88"/>
      <c r="J365" s="88"/>
      <c r="K365" s="88"/>
      <c r="L365" s="88"/>
      <c r="M365" s="88"/>
    </row>
    <row r="366" spans="3:13" ht="30" customHeight="1">
      <c r="C366" s="11">
        <v>362</v>
      </c>
      <c r="D366" s="88"/>
      <c r="E366" s="89"/>
      <c r="F366" s="14"/>
      <c r="G366" s="90"/>
      <c r="H366" s="91"/>
      <c r="I366" s="88"/>
      <c r="J366" s="88"/>
      <c r="K366" s="88"/>
      <c r="L366" s="88"/>
      <c r="M366" s="88"/>
    </row>
    <row r="367" spans="3:13" ht="30" customHeight="1">
      <c r="C367" s="11">
        <v>363</v>
      </c>
      <c r="D367" s="88"/>
      <c r="E367" s="89"/>
      <c r="F367" s="14"/>
      <c r="G367" s="90"/>
      <c r="H367" s="91"/>
      <c r="I367" s="88"/>
      <c r="J367" s="88"/>
      <c r="K367" s="88"/>
      <c r="L367" s="88"/>
      <c r="M367" s="88"/>
    </row>
    <row r="368" spans="3:13" ht="30" customHeight="1">
      <c r="C368" s="11">
        <v>364</v>
      </c>
      <c r="D368" s="88"/>
      <c r="E368" s="89"/>
      <c r="F368" s="14"/>
      <c r="G368" s="90"/>
      <c r="H368" s="91"/>
      <c r="I368" s="88"/>
      <c r="J368" s="88"/>
      <c r="K368" s="88"/>
      <c r="L368" s="88"/>
      <c r="M368" s="88"/>
    </row>
    <row r="369" spans="3:13" ht="30" customHeight="1">
      <c r="C369" s="11">
        <v>365</v>
      </c>
      <c r="D369" s="88"/>
      <c r="E369" s="89"/>
      <c r="F369" s="14"/>
      <c r="G369" s="90"/>
      <c r="H369" s="91"/>
      <c r="I369" s="88"/>
      <c r="J369" s="88"/>
      <c r="K369" s="88"/>
      <c r="L369" s="88"/>
      <c r="M369" s="88"/>
    </row>
    <row r="370" spans="3:13" ht="30" customHeight="1">
      <c r="C370" s="11">
        <v>366</v>
      </c>
      <c r="D370" s="88"/>
      <c r="E370" s="89"/>
      <c r="F370" s="14"/>
      <c r="G370" s="90"/>
      <c r="H370" s="91"/>
      <c r="I370" s="88"/>
      <c r="J370" s="88"/>
      <c r="K370" s="88"/>
      <c r="L370" s="88"/>
      <c r="M370" s="88"/>
    </row>
    <row r="371" spans="3:13" ht="30" customHeight="1">
      <c r="C371" s="11">
        <v>367</v>
      </c>
      <c r="D371" s="88"/>
      <c r="E371" s="89"/>
      <c r="F371" s="14"/>
      <c r="G371" s="90"/>
      <c r="H371" s="91"/>
      <c r="I371" s="88"/>
      <c r="J371" s="88"/>
      <c r="K371" s="88"/>
      <c r="L371" s="88"/>
      <c r="M371" s="88"/>
    </row>
    <row r="372" spans="3:13" ht="30" customHeight="1">
      <c r="C372" s="11">
        <v>368</v>
      </c>
      <c r="D372" s="88"/>
      <c r="E372" s="89"/>
      <c r="F372" s="14"/>
      <c r="G372" s="90"/>
      <c r="H372" s="91"/>
      <c r="I372" s="88"/>
      <c r="J372" s="88"/>
      <c r="K372" s="88"/>
      <c r="L372" s="88"/>
      <c r="M372" s="88"/>
    </row>
    <row r="373" spans="3:13" ht="30" customHeight="1">
      <c r="C373" s="11">
        <v>369</v>
      </c>
      <c r="D373" s="88"/>
      <c r="E373" s="89"/>
      <c r="F373" s="14"/>
      <c r="G373" s="90"/>
      <c r="H373" s="91"/>
      <c r="I373" s="88"/>
      <c r="J373" s="88"/>
      <c r="K373" s="88"/>
      <c r="L373" s="88"/>
      <c r="M373" s="88"/>
    </row>
    <row r="374" spans="3:13" ht="30" customHeight="1">
      <c r="C374" s="11">
        <v>370</v>
      </c>
      <c r="D374" s="88"/>
      <c r="E374" s="89"/>
      <c r="F374" s="14"/>
      <c r="G374" s="90"/>
      <c r="H374" s="91"/>
      <c r="I374" s="88"/>
      <c r="J374" s="88"/>
      <c r="K374" s="88"/>
      <c r="L374" s="88"/>
      <c r="M374" s="88"/>
    </row>
    <row r="375" spans="3:13" ht="30" customHeight="1">
      <c r="C375" s="11">
        <v>371</v>
      </c>
      <c r="D375" s="88"/>
      <c r="E375" s="89"/>
      <c r="F375" s="14"/>
      <c r="G375" s="90"/>
      <c r="H375" s="91"/>
      <c r="I375" s="88"/>
      <c r="J375" s="88"/>
      <c r="K375" s="88"/>
      <c r="L375" s="88"/>
      <c r="M375" s="88"/>
    </row>
    <row r="376" spans="3:13" ht="30" customHeight="1">
      <c r="C376" s="11">
        <v>372</v>
      </c>
      <c r="D376" s="88"/>
      <c r="E376" s="89"/>
      <c r="F376" s="14"/>
      <c r="G376" s="90"/>
      <c r="H376" s="91"/>
      <c r="I376" s="88"/>
      <c r="J376" s="88"/>
      <c r="K376" s="88"/>
      <c r="L376" s="88"/>
      <c r="M376" s="88"/>
    </row>
    <row r="377" spans="3:13" ht="30" customHeight="1">
      <c r="C377" s="11">
        <v>373</v>
      </c>
      <c r="D377" s="88"/>
      <c r="E377" s="89"/>
      <c r="F377" s="14"/>
      <c r="G377" s="90"/>
      <c r="H377" s="91"/>
      <c r="I377" s="88"/>
      <c r="J377" s="88"/>
      <c r="K377" s="88"/>
      <c r="L377" s="88"/>
      <c r="M377" s="88"/>
    </row>
    <row r="378" spans="3:13" ht="30" customHeight="1">
      <c r="C378" s="11">
        <v>374</v>
      </c>
      <c r="D378" s="88"/>
      <c r="E378" s="89"/>
      <c r="F378" s="14"/>
      <c r="G378" s="90"/>
      <c r="H378" s="91"/>
      <c r="I378" s="88"/>
      <c r="J378" s="88"/>
      <c r="K378" s="88"/>
      <c r="L378" s="88"/>
      <c r="M378" s="88"/>
    </row>
    <row r="379" spans="3:13" ht="30" customHeight="1">
      <c r="C379" s="11">
        <v>375</v>
      </c>
      <c r="D379" s="88"/>
      <c r="E379" s="89"/>
      <c r="F379" s="14"/>
      <c r="G379" s="90"/>
      <c r="H379" s="91"/>
      <c r="I379" s="88"/>
      <c r="J379" s="88"/>
      <c r="K379" s="88"/>
      <c r="L379" s="88"/>
      <c r="M379" s="88"/>
    </row>
    <row r="380" spans="3:13" ht="30" customHeight="1">
      <c r="C380" s="11">
        <v>376</v>
      </c>
      <c r="D380" s="88"/>
      <c r="E380" s="89"/>
      <c r="F380" s="14"/>
      <c r="G380" s="90"/>
      <c r="H380" s="91"/>
      <c r="I380" s="88"/>
      <c r="J380" s="88"/>
      <c r="K380" s="88"/>
      <c r="L380" s="88"/>
      <c r="M380" s="88"/>
    </row>
    <row r="381" spans="3:13" ht="30" customHeight="1">
      <c r="C381" s="11">
        <v>377</v>
      </c>
      <c r="D381" s="88"/>
      <c r="E381" s="89"/>
      <c r="F381" s="14"/>
      <c r="G381" s="90"/>
      <c r="H381" s="91"/>
      <c r="I381" s="88"/>
      <c r="J381" s="88"/>
      <c r="K381" s="88"/>
      <c r="L381" s="88"/>
      <c r="M381" s="88"/>
    </row>
    <row r="382" spans="3:13" ht="30" customHeight="1">
      <c r="C382" s="11">
        <v>378</v>
      </c>
      <c r="D382" s="88"/>
      <c r="E382" s="89"/>
      <c r="F382" s="14"/>
      <c r="G382" s="90"/>
      <c r="H382" s="91"/>
      <c r="I382" s="88"/>
      <c r="J382" s="88"/>
      <c r="K382" s="88"/>
      <c r="L382" s="88"/>
      <c r="M382" s="88"/>
    </row>
    <row r="383" spans="3:13" ht="30" customHeight="1">
      <c r="C383" s="11">
        <v>379</v>
      </c>
      <c r="D383" s="88"/>
      <c r="E383" s="89"/>
      <c r="F383" s="14"/>
      <c r="G383" s="90"/>
      <c r="H383" s="91"/>
      <c r="I383" s="88"/>
      <c r="J383" s="88"/>
      <c r="K383" s="88"/>
      <c r="L383" s="88"/>
      <c r="M383" s="88"/>
    </row>
    <row r="384" spans="3:13" ht="30" customHeight="1">
      <c r="C384" s="11">
        <v>380</v>
      </c>
      <c r="D384" s="88"/>
      <c r="E384" s="89"/>
      <c r="F384" s="14"/>
      <c r="G384" s="90"/>
      <c r="H384" s="91"/>
      <c r="I384" s="88"/>
      <c r="J384" s="88"/>
      <c r="K384" s="88"/>
      <c r="L384" s="88"/>
      <c r="M384" s="88"/>
    </row>
    <row r="385" spans="3:13" ht="30" customHeight="1">
      <c r="C385" s="11">
        <v>381</v>
      </c>
      <c r="D385" s="88"/>
      <c r="E385" s="89"/>
      <c r="F385" s="14"/>
      <c r="G385" s="90"/>
      <c r="H385" s="91"/>
      <c r="I385" s="88"/>
      <c r="J385" s="88"/>
      <c r="K385" s="88"/>
      <c r="L385" s="88"/>
      <c r="M385" s="88"/>
    </row>
    <row r="386" spans="3:13" ht="30" customHeight="1">
      <c r="C386" s="11">
        <v>382</v>
      </c>
      <c r="D386" s="88"/>
      <c r="E386" s="89"/>
      <c r="F386" s="14"/>
      <c r="G386" s="90"/>
      <c r="H386" s="91"/>
      <c r="I386" s="88"/>
      <c r="J386" s="88"/>
      <c r="K386" s="88"/>
      <c r="L386" s="88"/>
      <c r="M386" s="88"/>
    </row>
    <row r="387" spans="3:13" ht="30" customHeight="1">
      <c r="C387" s="11">
        <v>383</v>
      </c>
      <c r="D387" s="88"/>
      <c r="E387" s="89"/>
      <c r="F387" s="14"/>
      <c r="G387" s="90"/>
      <c r="H387" s="91"/>
      <c r="I387" s="88"/>
      <c r="J387" s="88"/>
      <c r="K387" s="88"/>
      <c r="L387" s="88"/>
      <c r="M387" s="88"/>
    </row>
    <row r="388" spans="3:13" ht="30" customHeight="1">
      <c r="C388" s="11">
        <v>384</v>
      </c>
      <c r="D388" s="88"/>
      <c r="E388" s="89"/>
      <c r="F388" s="14"/>
      <c r="G388" s="90"/>
      <c r="H388" s="91"/>
      <c r="I388" s="88"/>
      <c r="J388" s="88"/>
      <c r="K388" s="88"/>
      <c r="L388" s="88"/>
      <c r="M388" s="88"/>
    </row>
    <row r="389" spans="3:13" ht="30" customHeight="1">
      <c r="C389" s="11">
        <v>385</v>
      </c>
      <c r="D389" s="88"/>
      <c r="E389" s="89"/>
      <c r="F389" s="14"/>
      <c r="G389" s="90"/>
      <c r="H389" s="91"/>
      <c r="I389" s="88"/>
      <c r="J389" s="88"/>
      <c r="K389" s="88"/>
      <c r="L389" s="88"/>
      <c r="M389" s="88"/>
    </row>
    <row r="390" spans="3:13" ht="30" customHeight="1">
      <c r="C390" s="11">
        <v>386</v>
      </c>
      <c r="D390" s="88"/>
      <c r="E390" s="89"/>
      <c r="F390" s="14"/>
      <c r="G390" s="90"/>
      <c r="H390" s="91"/>
      <c r="I390" s="88"/>
      <c r="J390" s="88"/>
      <c r="K390" s="88"/>
      <c r="L390" s="88"/>
      <c r="M390" s="88"/>
    </row>
    <row r="391" spans="3:13" ht="30" customHeight="1">
      <c r="C391" s="11">
        <v>387</v>
      </c>
      <c r="D391" s="88"/>
      <c r="E391" s="89"/>
      <c r="F391" s="14"/>
      <c r="G391" s="90"/>
      <c r="H391" s="91"/>
      <c r="I391" s="88"/>
      <c r="J391" s="88"/>
      <c r="K391" s="88"/>
      <c r="L391" s="88"/>
      <c r="M391" s="88"/>
    </row>
    <row r="392" spans="3:13" ht="30" customHeight="1">
      <c r="C392" s="11">
        <v>388</v>
      </c>
      <c r="D392" s="88"/>
      <c r="E392" s="89"/>
      <c r="F392" s="14"/>
      <c r="G392" s="90"/>
      <c r="H392" s="91"/>
      <c r="I392" s="88"/>
      <c r="J392" s="88"/>
      <c r="K392" s="88"/>
      <c r="L392" s="88"/>
      <c r="M392" s="88"/>
    </row>
    <row r="393" spans="3:13" ht="30" customHeight="1">
      <c r="C393" s="11">
        <v>389</v>
      </c>
      <c r="D393" s="88"/>
      <c r="E393" s="89"/>
      <c r="F393" s="14"/>
      <c r="G393" s="90"/>
      <c r="H393" s="91"/>
      <c r="I393" s="88"/>
      <c r="J393" s="88"/>
      <c r="K393" s="88"/>
      <c r="L393" s="88"/>
      <c r="M393" s="88"/>
    </row>
    <row r="394" spans="3:13" ht="30" customHeight="1">
      <c r="C394" s="11">
        <v>390</v>
      </c>
      <c r="D394" s="88"/>
      <c r="E394" s="89"/>
      <c r="F394" s="14"/>
      <c r="G394" s="90"/>
      <c r="H394" s="91"/>
      <c r="I394" s="88"/>
      <c r="J394" s="88"/>
      <c r="K394" s="88"/>
      <c r="L394" s="88"/>
      <c r="M394" s="88"/>
    </row>
    <row r="395" spans="3:13" ht="30" customHeight="1">
      <c r="C395" s="11">
        <v>391</v>
      </c>
      <c r="D395" s="88"/>
      <c r="E395" s="89"/>
      <c r="F395" s="14"/>
      <c r="G395" s="90"/>
      <c r="H395" s="91"/>
      <c r="I395" s="88"/>
      <c r="J395" s="88"/>
      <c r="K395" s="88"/>
      <c r="L395" s="88"/>
      <c r="M395" s="88"/>
    </row>
    <row r="396" spans="3:13" ht="30" customHeight="1">
      <c r="C396" s="11">
        <v>392</v>
      </c>
      <c r="D396" s="88"/>
      <c r="E396" s="89"/>
      <c r="F396" s="14"/>
      <c r="G396" s="90"/>
      <c r="H396" s="91"/>
      <c r="I396" s="88"/>
      <c r="J396" s="88"/>
      <c r="K396" s="88"/>
      <c r="L396" s="88"/>
      <c r="M396" s="88"/>
    </row>
    <row r="397" spans="3:13" ht="30" customHeight="1">
      <c r="C397" s="11">
        <v>393</v>
      </c>
      <c r="D397" s="88"/>
      <c r="E397" s="89"/>
      <c r="F397" s="14"/>
      <c r="G397" s="90"/>
      <c r="H397" s="91"/>
      <c r="I397" s="88"/>
      <c r="J397" s="88"/>
      <c r="K397" s="88"/>
      <c r="L397" s="88"/>
      <c r="M397" s="88"/>
    </row>
    <row r="398" spans="3:13" ht="30" customHeight="1">
      <c r="C398" s="11">
        <v>394</v>
      </c>
      <c r="D398" s="88"/>
      <c r="E398" s="89"/>
      <c r="F398" s="14"/>
      <c r="G398" s="90"/>
      <c r="H398" s="91"/>
      <c r="I398" s="88"/>
      <c r="J398" s="88"/>
      <c r="K398" s="88"/>
      <c r="L398" s="88"/>
      <c r="M398" s="88"/>
    </row>
    <row r="399" spans="3:13" ht="30" customHeight="1">
      <c r="C399" s="11">
        <v>395</v>
      </c>
      <c r="D399" s="88"/>
      <c r="E399" s="89"/>
      <c r="F399" s="14"/>
      <c r="G399" s="90"/>
      <c r="H399" s="91"/>
      <c r="I399" s="88"/>
      <c r="J399" s="88"/>
      <c r="K399" s="88"/>
      <c r="L399" s="88"/>
      <c r="M399" s="88"/>
    </row>
    <row r="400" spans="3:13" ht="30" customHeight="1">
      <c r="C400" s="11">
        <v>396</v>
      </c>
      <c r="D400" s="88"/>
      <c r="E400" s="89"/>
      <c r="F400" s="14"/>
      <c r="G400" s="90"/>
      <c r="H400" s="91"/>
      <c r="I400" s="88"/>
      <c r="J400" s="88"/>
      <c r="K400" s="88"/>
      <c r="L400" s="88"/>
      <c r="M400" s="88"/>
    </row>
    <row r="401" spans="3:13" ht="30" customHeight="1">
      <c r="C401" s="11">
        <v>397</v>
      </c>
      <c r="D401" s="88"/>
      <c r="E401" s="89"/>
      <c r="F401" s="14"/>
      <c r="G401" s="90"/>
      <c r="H401" s="91"/>
      <c r="I401" s="88"/>
      <c r="J401" s="88"/>
      <c r="K401" s="88"/>
      <c r="L401" s="88"/>
      <c r="M401" s="88"/>
    </row>
    <row r="402" spans="3:13" ht="30" customHeight="1">
      <c r="C402" s="11">
        <v>398</v>
      </c>
      <c r="D402" s="88"/>
      <c r="E402" s="89"/>
      <c r="F402" s="14"/>
      <c r="G402" s="90"/>
      <c r="H402" s="91"/>
      <c r="I402" s="88"/>
      <c r="J402" s="88"/>
      <c r="K402" s="88"/>
      <c r="L402" s="88"/>
      <c r="M402" s="88"/>
    </row>
    <row r="403" spans="3:13" ht="30" customHeight="1">
      <c r="C403" s="11">
        <v>399</v>
      </c>
      <c r="D403" s="88"/>
      <c r="E403" s="89"/>
      <c r="F403" s="14"/>
      <c r="G403" s="90"/>
      <c r="H403" s="91"/>
      <c r="I403" s="88"/>
      <c r="J403" s="88"/>
      <c r="K403" s="88"/>
      <c r="L403" s="88"/>
      <c r="M403" s="88"/>
    </row>
    <row r="404" spans="3:13" ht="30" customHeight="1">
      <c r="C404" s="11">
        <v>400</v>
      </c>
      <c r="D404" s="88"/>
      <c r="E404" s="89"/>
      <c r="F404" s="14"/>
      <c r="G404" s="90"/>
      <c r="H404" s="91"/>
      <c r="I404" s="88"/>
      <c r="J404" s="88"/>
      <c r="K404" s="88"/>
      <c r="L404" s="88"/>
      <c r="M404" s="88"/>
    </row>
    <row r="405" spans="3:13" ht="30" customHeight="1">
      <c r="C405" s="11">
        <v>401</v>
      </c>
      <c r="D405" s="88"/>
      <c r="E405" s="89"/>
      <c r="F405" s="14"/>
      <c r="G405" s="90"/>
      <c r="H405" s="91"/>
      <c r="I405" s="88"/>
      <c r="J405" s="88"/>
      <c r="K405" s="88"/>
      <c r="L405" s="88"/>
      <c r="M405" s="88"/>
    </row>
    <row r="406" spans="3:13" ht="30" customHeight="1">
      <c r="C406" s="11">
        <v>402</v>
      </c>
      <c r="D406" s="88"/>
      <c r="E406" s="89"/>
      <c r="F406" s="14"/>
      <c r="G406" s="90"/>
      <c r="H406" s="91"/>
      <c r="I406" s="88"/>
      <c r="J406" s="88"/>
      <c r="K406" s="88"/>
      <c r="L406" s="88"/>
      <c r="M406" s="88"/>
    </row>
    <row r="407" spans="3:13" ht="30" customHeight="1">
      <c r="C407" s="11">
        <v>403</v>
      </c>
      <c r="D407" s="88"/>
      <c r="E407" s="89"/>
      <c r="F407" s="14"/>
      <c r="G407" s="90"/>
      <c r="H407" s="91"/>
      <c r="I407" s="88"/>
      <c r="J407" s="88"/>
      <c r="K407" s="88"/>
      <c r="L407" s="88"/>
      <c r="M407" s="88"/>
    </row>
    <row r="408" spans="3:13" ht="30" customHeight="1">
      <c r="C408" s="11">
        <v>404</v>
      </c>
      <c r="D408" s="88"/>
      <c r="E408" s="89"/>
      <c r="F408" s="14"/>
      <c r="G408" s="90"/>
      <c r="H408" s="91"/>
      <c r="I408" s="88"/>
      <c r="J408" s="88"/>
      <c r="K408" s="88"/>
      <c r="L408" s="88"/>
      <c r="M408" s="88"/>
    </row>
    <row r="409" spans="3:13" ht="30" customHeight="1">
      <c r="C409" s="11">
        <v>405</v>
      </c>
      <c r="D409" s="88"/>
      <c r="E409" s="89"/>
      <c r="F409" s="14"/>
      <c r="G409" s="90"/>
      <c r="H409" s="91"/>
      <c r="I409" s="88"/>
      <c r="J409" s="88"/>
      <c r="K409" s="88"/>
      <c r="L409" s="88"/>
      <c r="M409" s="88"/>
    </row>
    <row r="410" spans="3:13" ht="30" customHeight="1">
      <c r="C410" s="11">
        <v>406</v>
      </c>
      <c r="D410" s="88"/>
      <c r="E410" s="89"/>
      <c r="F410" s="14"/>
      <c r="G410" s="90"/>
      <c r="H410" s="91"/>
      <c r="I410" s="88"/>
      <c r="J410" s="88"/>
      <c r="K410" s="88"/>
      <c r="L410" s="88"/>
      <c r="M410" s="88"/>
    </row>
    <row r="411" spans="3:13" ht="30" customHeight="1">
      <c r="C411" s="11">
        <v>407</v>
      </c>
      <c r="D411" s="88"/>
      <c r="E411" s="89"/>
      <c r="F411" s="14"/>
      <c r="G411" s="90"/>
      <c r="H411" s="91"/>
      <c r="I411" s="88"/>
      <c r="J411" s="88"/>
      <c r="K411" s="88"/>
      <c r="L411" s="88"/>
      <c r="M411" s="88"/>
    </row>
    <row r="412" spans="3:13" ht="30" customHeight="1">
      <c r="C412" s="11">
        <v>408</v>
      </c>
      <c r="D412" s="88"/>
      <c r="E412" s="89"/>
      <c r="F412" s="14"/>
      <c r="G412" s="90"/>
      <c r="H412" s="91"/>
      <c r="I412" s="88"/>
      <c r="J412" s="88"/>
      <c r="K412" s="88"/>
      <c r="L412" s="88"/>
      <c r="M412" s="88"/>
    </row>
    <row r="413" spans="3:13" ht="30" customHeight="1">
      <c r="C413" s="11">
        <v>409</v>
      </c>
      <c r="D413" s="88"/>
      <c r="E413" s="89"/>
      <c r="F413" s="14"/>
      <c r="G413" s="90"/>
      <c r="H413" s="91"/>
      <c r="I413" s="88"/>
      <c r="J413" s="88"/>
      <c r="K413" s="88"/>
      <c r="L413" s="88"/>
      <c r="M413" s="88"/>
    </row>
    <row r="414" spans="3:13" ht="30" customHeight="1">
      <c r="C414" s="11">
        <v>410</v>
      </c>
      <c r="D414" s="88"/>
      <c r="E414" s="89"/>
      <c r="F414" s="14"/>
      <c r="G414" s="90"/>
      <c r="H414" s="91"/>
      <c r="I414" s="88"/>
      <c r="J414" s="88"/>
      <c r="K414" s="88"/>
      <c r="L414" s="88"/>
      <c r="M414" s="88"/>
    </row>
    <row r="415" spans="3:13" ht="30" customHeight="1">
      <c r="C415" s="11">
        <v>411</v>
      </c>
      <c r="D415" s="88"/>
      <c r="E415" s="89"/>
      <c r="F415" s="14"/>
      <c r="G415" s="90"/>
      <c r="H415" s="91"/>
      <c r="I415" s="88"/>
      <c r="J415" s="88"/>
      <c r="K415" s="88"/>
      <c r="L415" s="88"/>
      <c r="M415" s="88"/>
    </row>
    <row r="416" spans="3:13" ht="30" customHeight="1">
      <c r="C416" s="11">
        <v>412</v>
      </c>
      <c r="D416" s="88"/>
      <c r="E416" s="89"/>
      <c r="F416" s="14"/>
      <c r="G416" s="90"/>
      <c r="H416" s="91"/>
      <c r="I416" s="88"/>
      <c r="J416" s="88"/>
      <c r="K416" s="88"/>
      <c r="L416" s="88"/>
      <c r="M416" s="88"/>
    </row>
    <row r="417" spans="3:13" ht="30" customHeight="1">
      <c r="C417" s="11">
        <v>413</v>
      </c>
      <c r="D417" s="88"/>
      <c r="E417" s="89"/>
      <c r="F417" s="14"/>
      <c r="G417" s="90"/>
      <c r="H417" s="91"/>
      <c r="I417" s="88"/>
      <c r="J417" s="88"/>
      <c r="K417" s="88"/>
      <c r="L417" s="88"/>
      <c r="M417" s="88"/>
    </row>
    <row r="418" spans="3:13" ht="30" customHeight="1">
      <c r="C418" s="11">
        <v>414</v>
      </c>
      <c r="D418" s="88"/>
      <c r="E418" s="89"/>
      <c r="F418" s="14"/>
      <c r="G418" s="90"/>
      <c r="H418" s="91"/>
      <c r="I418" s="88"/>
      <c r="J418" s="88"/>
      <c r="K418" s="88"/>
      <c r="L418" s="88"/>
      <c r="M418" s="88"/>
    </row>
    <row r="419" spans="3:13" ht="30" customHeight="1">
      <c r="C419" s="11">
        <v>415</v>
      </c>
      <c r="D419" s="88"/>
      <c r="E419" s="89"/>
      <c r="F419" s="14"/>
      <c r="G419" s="90"/>
      <c r="H419" s="91"/>
      <c r="I419" s="88"/>
      <c r="J419" s="88"/>
      <c r="K419" s="88"/>
      <c r="L419" s="88"/>
      <c r="M419" s="88"/>
    </row>
    <row r="420" spans="3:13" ht="30" customHeight="1">
      <c r="C420" s="11">
        <v>416</v>
      </c>
      <c r="D420" s="88"/>
      <c r="E420" s="89"/>
      <c r="F420" s="14"/>
      <c r="G420" s="90"/>
      <c r="H420" s="91"/>
      <c r="I420" s="88"/>
      <c r="J420" s="88"/>
      <c r="K420" s="88"/>
      <c r="L420" s="88"/>
      <c r="M420" s="88"/>
    </row>
    <row r="421" spans="3:13" ht="30" customHeight="1">
      <c r="C421" s="11">
        <v>417</v>
      </c>
      <c r="D421" s="88"/>
      <c r="E421" s="89"/>
      <c r="F421" s="14"/>
      <c r="G421" s="90"/>
      <c r="H421" s="91"/>
      <c r="I421" s="88"/>
      <c r="J421" s="88"/>
      <c r="K421" s="88"/>
      <c r="L421" s="88"/>
      <c r="M421" s="88"/>
    </row>
    <row r="422" spans="3:13" ht="30" customHeight="1">
      <c r="C422" s="11">
        <v>418</v>
      </c>
      <c r="D422" s="88"/>
      <c r="E422" s="89"/>
      <c r="F422" s="14"/>
      <c r="G422" s="90"/>
      <c r="H422" s="91"/>
      <c r="I422" s="88"/>
      <c r="J422" s="88"/>
      <c r="K422" s="88"/>
      <c r="L422" s="88"/>
      <c r="M422" s="88"/>
    </row>
    <row r="423" spans="3:13" ht="30" customHeight="1">
      <c r="C423" s="11">
        <v>419</v>
      </c>
      <c r="D423" s="88"/>
      <c r="E423" s="89"/>
      <c r="F423" s="14"/>
      <c r="G423" s="90"/>
      <c r="H423" s="91"/>
      <c r="I423" s="88"/>
      <c r="J423" s="88"/>
      <c r="K423" s="88"/>
      <c r="L423" s="88"/>
      <c r="M423" s="88"/>
    </row>
    <row r="424" spans="3:13" ht="30" customHeight="1">
      <c r="C424" s="11">
        <v>420</v>
      </c>
      <c r="D424" s="88"/>
      <c r="E424" s="89"/>
      <c r="F424" s="14"/>
      <c r="G424" s="90"/>
      <c r="H424" s="91"/>
      <c r="I424" s="88"/>
      <c r="J424" s="88"/>
      <c r="K424" s="88"/>
      <c r="L424" s="88"/>
      <c r="M424" s="88"/>
    </row>
    <row r="425" spans="3:13" ht="30" customHeight="1">
      <c r="C425" s="11">
        <v>421</v>
      </c>
      <c r="D425" s="88"/>
      <c r="E425" s="89"/>
      <c r="F425" s="14"/>
      <c r="G425" s="90"/>
      <c r="H425" s="91"/>
      <c r="I425" s="88"/>
      <c r="J425" s="88"/>
      <c r="K425" s="88"/>
      <c r="L425" s="88"/>
      <c r="M425" s="88"/>
    </row>
    <row r="426" spans="3:13" ht="30" customHeight="1">
      <c r="C426" s="11">
        <v>422</v>
      </c>
      <c r="D426" s="88"/>
      <c r="E426" s="89"/>
      <c r="F426" s="14"/>
      <c r="G426" s="90"/>
      <c r="H426" s="91"/>
      <c r="I426" s="88"/>
      <c r="J426" s="88"/>
      <c r="K426" s="88"/>
      <c r="L426" s="88"/>
      <c r="M426" s="88"/>
    </row>
    <row r="427" spans="3:13" ht="30" customHeight="1">
      <c r="C427" s="11">
        <v>423</v>
      </c>
      <c r="D427" s="88"/>
      <c r="E427" s="89"/>
      <c r="F427" s="14"/>
      <c r="G427" s="90"/>
      <c r="H427" s="91"/>
      <c r="I427" s="88"/>
      <c r="J427" s="88"/>
      <c r="K427" s="88"/>
      <c r="L427" s="88"/>
      <c r="M427" s="88"/>
    </row>
    <row r="428" spans="3:13" ht="30" customHeight="1">
      <c r="C428" s="11">
        <v>424</v>
      </c>
      <c r="D428" s="88"/>
      <c r="E428" s="89"/>
      <c r="F428" s="14"/>
      <c r="G428" s="90"/>
      <c r="H428" s="91"/>
      <c r="I428" s="88"/>
      <c r="J428" s="88"/>
      <c r="K428" s="88"/>
      <c r="L428" s="88"/>
      <c r="M428" s="88"/>
    </row>
    <row r="429" spans="3:13" ht="30" customHeight="1">
      <c r="C429" s="11">
        <v>425</v>
      </c>
      <c r="D429" s="88"/>
      <c r="E429" s="89"/>
      <c r="F429" s="14"/>
      <c r="G429" s="90"/>
      <c r="H429" s="91"/>
      <c r="I429" s="88"/>
      <c r="J429" s="88"/>
      <c r="K429" s="88"/>
      <c r="L429" s="88"/>
      <c r="M429" s="88"/>
    </row>
    <row r="430" spans="3:13" ht="30" customHeight="1">
      <c r="C430" s="11">
        <v>426</v>
      </c>
      <c r="D430" s="88"/>
      <c r="E430" s="89"/>
      <c r="F430" s="14"/>
      <c r="G430" s="90"/>
      <c r="H430" s="91"/>
      <c r="I430" s="88"/>
      <c r="J430" s="88"/>
      <c r="K430" s="88"/>
      <c r="L430" s="88"/>
      <c r="M430" s="88"/>
    </row>
    <row r="431" spans="3:13" ht="30" customHeight="1">
      <c r="C431" s="11">
        <v>427</v>
      </c>
      <c r="D431" s="88"/>
      <c r="E431" s="89"/>
      <c r="F431" s="14"/>
      <c r="G431" s="90"/>
      <c r="H431" s="91"/>
      <c r="I431" s="88"/>
      <c r="J431" s="88"/>
      <c r="K431" s="88"/>
      <c r="L431" s="88"/>
      <c r="M431" s="88"/>
    </row>
    <row r="432" spans="3:13" ht="30" customHeight="1">
      <c r="C432" s="11">
        <v>428</v>
      </c>
      <c r="D432" s="88"/>
      <c r="E432" s="89"/>
      <c r="F432" s="14"/>
      <c r="G432" s="90"/>
      <c r="H432" s="91"/>
      <c r="I432" s="88"/>
      <c r="J432" s="88"/>
      <c r="K432" s="88"/>
      <c r="L432" s="88"/>
      <c r="M432" s="88"/>
    </row>
    <row r="433" spans="3:13" ht="30" customHeight="1">
      <c r="C433" s="11">
        <v>429</v>
      </c>
      <c r="D433" s="88"/>
      <c r="E433" s="89"/>
      <c r="F433" s="14"/>
      <c r="G433" s="90"/>
      <c r="H433" s="91"/>
      <c r="I433" s="88"/>
      <c r="J433" s="88"/>
      <c r="K433" s="88"/>
      <c r="L433" s="88"/>
      <c r="M433" s="88"/>
    </row>
    <row r="434" spans="3:13" ht="30" customHeight="1">
      <c r="C434" s="11">
        <v>430</v>
      </c>
      <c r="D434" s="88"/>
      <c r="E434" s="89"/>
      <c r="F434" s="14"/>
      <c r="G434" s="90"/>
      <c r="H434" s="91"/>
      <c r="I434" s="88"/>
      <c r="J434" s="88"/>
      <c r="K434" s="88"/>
      <c r="L434" s="88"/>
      <c r="M434" s="88"/>
    </row>
    <row r="435" spans="3:13" ht="30" customHeight="1">
      <c r="C435" s="11">
        <v>431</v>
      </c>
      <c r="D435" s="88"/>
      <c r="E435" s="89"/>
      <c r="F435" s="14"/>
      <c r="G435" s="90"/>
      <c r="H435" s="91"/>
      <c r="I435" s="88"/>
      <c r="J435" s="88"/>
      <c r="K435" s="88"/>
      <c r="L435" s="88"/>
      <c r="M435" s="88"/>
    </row>
    <row r="436" spans="3:13" ht="30" customHeight="1">
      <c r="C436" s="11">
        <v>432</v>
      </c>
      <c r="D436" s="88"/>
      <c r="E436" s="89"/>
      <c r="F436" s="14"/>
      <c r="G436" s="90"/>
      <c r="H436" s="91"/>
      <c r="I436" s="88"/>
      <c r="J436" s="88"/>
      <c r="K436" s="88"/>
      <c r="L436" s="88"/>
      <c r="M436" s="88"/>
    </row>
    <row r="437" spans="3:13" ht="30" customHeight="1">
      <c r="C437" s="11">
        <v>433</v>
      </c>
      <c r="D437" s="88"/>
      <c r="E437" s="89"/>
      <c r="F437" s="14"/>
      <c r="G437" s="90"/>
      <c r="H437" s="91"/>
      <c r="I437" s="88"/>
      <c r="J437" s="88"/>
      <c r="K437" s="88"/>
      <c r="L437" s="88"/>
      <c r="M437" s="88"/>
    </row>
    <row r="438" spans="3:13" ht="30" customHeight="1">
      <c r="C438" s="11">
        <v>434</v>
      </c>
      <c r="D438" s="88"/>
      <c r="E438" s="89"/>
      <c r="F438" s="14"/>
      <c r="G438" s="90"/>
      <c r="H438" s="91"/>
      <c r="I438" s="88"/>
      <c r="J438" s="88"/>
      <c r="K438" s="88"/>
      <c r="L438" s="88"/>
      <c r="M438" s="88"/>
    </row>
    <row r="439" spans="3:13" ht="30" customHeight="1">
      <c r="C439" s="11">
        <v>435</v>
      </c>
      <c r="D439" s="88"/>
      <c r="E439" s="89"/>
      <c r="F439" s="14"/>
      <c r="G439" s="90"/>
      <c r="H439" s="91"/>
      <c r="I439" s="88"/>
      <c r="J439" s="88"/>
      <c r="K439" s="88"/>
      <c r="L439" s="88"/>
      <c r="M439" s="88"/>
    </row>
    <row r="440" spans="3:13" ht="30" customHeight="1">
      <c r="C440" s="11">
        <v>436</v>
      </c>
      <c r="D440" s="88"/>
      <c r="E440" s="89"/>
      <c r="F440" s="14"/>
      <c r="G440" s="90"/>
      <c r="H440" s="91"/>
      <c r="I440" s="88"/>
      <c r="J440" s="88"/>
      <c r="K440" s="88"/>
      <c r="L440" s="88"/>
      <c r="M440" s="88"/>
    </row>
    <row r="441" spans="3:13" ht="30" customHeight="1">
      <c r="C441" s="11">
        <v>437</v>
      </c>
      <c r="D441" s="88"/>
      <c r="E441" s="89"/>
      <c r="F441" s="14"/>
      <c r="G441" s="90"/>
      <c r="H441" s="91"/>
      <c r="I441" s="88"/>
      <c r="J441" s="88"/>
      <c r="K441" s="88"/>
      <c r="L441" s="88"/>
      <c r="M441" s="88"/>
    </row>
    <row r="442" spans="3:13" ht="30" customHeight="1">
      <c r="C442" s="11">
        <v>438</v>
      </c>
      <c r="D442" s="88"/>
      <c r="E442" s="89"/>
      <c r="F442" s="14"/>
      <c r="G442" s="90"/>
      <c r="H442" s="91"/>
      <c r="I442" s="88"/>
      <c r="J442" s="88"/>
      <c r="K442" s="88"/>
      <c r="L442" s="88"/>
      <c r="M442" s="88"/>
    </row>
    <row r="443" spans="3:13" ht="30" customHeight="1">
      <c r="C443" s="11">
        <v>439</v>
      </c>
      <c r="D443" s="88"/>
      <c r="E443" s="89"/>
      <c r="F443" s="14"/>
      <c r="G443" s="90"/>
      <c r="H443" s="91"/>
      <c r="I443" s="88"/>
      <c r="J443" s="88"/>
      <c r="K443" s="88"/>
      <c r="L443" s="88"/>
      <c r="M443" s="88"/>
    </row>
    <row r="444" spans="3:13" ht="30" customHeight="1">
      <c r="C444" s="11">
        <v>440</v>
      </c>
      <c r="D444" s="88"/>
      <c r="E444" s="89"/>
      <c r="F444" s="14"/>
      <c r="G444" s="90"/>
      <c r="H444" s="91"/>
      <c r="I444" s="88"/>
      <c r="J444" s="88"/>
      <c r="K444" s="88"/>
      <c r="L444" s="88"/>
      <c r="M444" s="88"/>
    </row>
    <row r="445" spans="3:13" ht="30" customHeight="1">
      <c r="C445" s="11">
        <v>441</v>
      </c>
      <c r="D445" s="88"/>
      <c r="E445" s="89"/>
      <c r="F445" s="14"/>
      <c r="G445" s="90"/>
      <c r="H445" s="91"/>
      <c r="I445" s="88"/>
      <c r="J445" s="88"/>
      <c r="K445" s="88"/>
      <c r="L445" s="88"/>
      <c r="M445" s="88"/>
    </row>
    <row r="446" spans="3:13" ht="30" customHeight="1">
      <c r="C446" s="11">
        <v>442</v>
      </c>
      <c r="D446" s="88"/>
      <c r="E446" s="89"/>
      <c r="F446" s="14"/>
      <c r="G446" s="90"/>
      <c r="H446" s="91"/>
      <c r="I446" s="88"/>
      <c r="J446" s="88"/>
      <c r="K446" s="88"/>
      <c r="L446" s="88"/>
      <c r="M446" s="88"/>
    </row>
    <row r="447" spans="3:13" ht="30" customHeight="1">
      <c r="C447" s="11">
        <v>443</v>
      </c>
      <c r="D447" s="88"/>
      <c r="E447" s="89"/>
      <c r="F447" s="14"/>
      <c r="G447" s="90"/>
      <c r="H447" s="91"/>
      <c r="I447" s="88"/>
      <c r="J447" s="88"/>
      <c r="K447" s="88"/>
      <c r="L447" s="88"/>
      <c r="M447" s="88"/>
    </row>
    <row r="448" spans="3:13" ht="30" customHeight="1">
      <c r="C448" s="11">
        <v>444</v>
      </c>
      <c r="D448" s="88"/>
      <c r="E448" s="89"/>
      <c r="F448" s="14"/>
      <c r="G448" s="90"/>
      <c r="H448" s="91"/>
      <c r="I448" s="88"/>
      <c r="J448" s="88"/>
      <c r="K448" s="88"/>
      <c r="L448" s="88"/>
      <c r="M448" s="88"/>
    </row>
    <row r="449" spans="3:13" ht="30" customHeight="1">
      <c r="C449" s="11">
        <v>445</v>
      </c>
      <c r="D449" s="88"/>
      <c r="E449" s="89"/>
      <c r="F449" s="14"/>
      <c r="G449" s="90"/>
      <c r="H449" s="91"/>
      <c r="I449" s="88"/>
      <c r="J449" s="88"/>
      <c r="K449" s="88"/>
      <c r="L449" s="88"/>
      <c r="M449" s="88"/>
    </row>
    <row r="450" spans="3:13" ht="30" customHeight="1">
      <c r="C450" s="11">
        <v>446</v>
      </c>
      <c r="D450" s="88"/>
      <c r="E450" s="89"/>
      <c r="F450" s="14"/>
      <c r="G450" s="90"/>
      <c r="H450" s="91"/>
      <c r="I450" s="88"/>
      <c r="J450" s="88"/>
      <c r="K450" s="88"/>
      <c r="L450" s="88"/>
      <c r="M450" s="88"/>
    </row>
    <row r="451" spans="3:13" ht="30" customHeight="1">
      <c r="C451" s="11">
        <v>447</v>
      </c>
      <c r="D451" s="88"/>
      <c r="E451" s="89"/>
      <c r="F451" s="14"/>
      <c r="G451" s="90"/>
      <c r="H451" s="91"/>
      <c r="I451" s="88"/>
      <c r="J451" s="88"/>
      <c r="K451" s="88"/>
      <c r="L451" s="88"/>
      <c r="M451" s="88"/>
    </row>
    <row r="452" spans="3:13" ht="30" customHeight="1">
      <c r="C452" s="11">
        <v>448</v>
      </c>
      <c r="D452" s="88"/>
      <c r="E452" s="89"/>
      <c r="F452" s="14"/>
      <c r="G452" s="90"/>
      <c r="H452" s="91"/>
      <c r="I452" s="88"/>
      <c r="J452" s="88"/>
      <c r="K452" s="88"/>
      <c r="L452" s="88"/>
      <c r="M452" s="88"/>
    </row>
    <row r="453" spans="3:13" ht="30" customHeight="1">
      <c r="C453" s="11">
        <v>449</v>
      </c>
      <c r="D453" s="88"/>
      <c r="E453" s="89"/>
      <c r="F453" s="14"/>
      <c r="G453" s="90"/>
      <c r="H453" s="91"/>
      <c r="I453" s="88"/>
      <c r="J453" s="88"/>
      <c r="K453" s="88"/>
      <c r="L453" s="88"/>
      <c r="M453" s="88"/>
    </row>
    <row r="454" spans="3:13" ht="30" customHeight="1">
      <c r="C454" s="11">
        <v>450</v>
      </c>
      <c r="D454" s="88"/>
      <c r="E454" s="89"/>
      <c r="F454" s="14"/>
      <c r="G454" s="90"/>
      <c r="H454" s="91"/>
      <c r="I454" s="88"/>
      <c r="J454" s="88"/>
      <c r="K454" s="88"/>
      <c r="L454" s="88"/>
      <c r="M454" s="88"/>
    </row>
    <row r="455" spans="3:13" ht="30" customHeight="1">
      <c r="C455" s="11">
        <v>451</v>
      </c>
      <c r="D455" s="88"/>
      <c r="E455" s="89"/>
      <c r="F455" s="14"/>
      <c r="G455" s="90"/>
      <c r="H455" s="91"/>
      <c r="I455" s="88"/>
      <c r="J455" s="88"/>
      <c r="K455" s="88"/>
      <c r="L455" s="88"/>
      <c r="M455" s="88"/>
    </row>
    <row r="456" spans="3:13" ht="30" customHeight="1">
      <c r="C456" s="11">
        <v>452</v>
      </c>
      <c r="D456" s="88"/>
      <c r="E456" s="89"/>
      <c r="F456" s="14"/>
      <c r="G456" s="90"/>
      <c r="H456" s="91"/>
      <c r="I456" s="88"/>
      <c r="J456" s="88"/>
      <c r="K456" s="88"/>
      <c r="L456" s="88"/>
      <c r="M456" s="88"/>
    </row>
    <row r="457" spans="3:13" ht="30" customHeight="1">
      <c r="C457" s="11">
        <v>453</v>
      </c>
      <c r="D457" s="88"/>
      <c r="E457" s="89"/>
      <c r="F457" s="14"/>
      <c r="G457" s="90"/>
      <c r="H457" s="91"/>
      <c r="I457" s="88"/>
      <c r="J457" s="88"/>
      <c r="K457" s="88"/>
      <c r="L457" s="88"/>
      <c r="M457" s="88"/>
    </row>
    <row r="458" spans="3:13" ht="30" customHeight="1">
      <c r="C458" s="11">
        <v>454</v>
      </c>
      <c r="D458" s="88"/>
      <c r="E458" s="89"/>
      <c r="F458" s="14"/>
      <c r="G458" s="90"/>
      <c r="H458" s="91"/>
      <c r="I458" s="88"/>
      <c r="J458" s="88"/>
      <c r="K458" s="88"/>
      <c r="L458" s="88"/>
      <c r="M458" s="88"/>
    </row>
    <row r="459" spans="3:13" ht="30" customHeight="1">
      <c r="C459" s="11">
        <v>455</v>
      </c>
      <c r="D459" s="88"/>
      <c r="E459" s="89"/>
      <c r="F459" s="14"/>
      <c r="G459" s="90"/>
      <c r="H459" s="91"/>
      <c r="I459" s="88"/>
      <c r="J459" s="88"/>
      <c r="K459" s="88"/>
      <c r="L459" s="88"/>
      <c r="M459" s="88"/>
    </row>
    <row r="460" spans="3:13" ht="30" customHeight="1">
      <c r="C460" s="11">
        <v>456</v>
      </c>
      <c r="D460" s="88"/>
      <c r="E460" s="89"/>
      <c r="F460" s="14"/>
      <c r="G460" s="90"/>
      <c r="H460" s="91"/>
      <c r="I460" s="88"/>
      <c r="J460" s="88"/>
      <c r="K460" s="88"/>
      <c r="L460" s="88"/>
      <c r="M460" s="88"/>
    </row>
    <row r="461" spans="3:13" ht="30" customHeight="1">
      <c r="C461" s="11">
        <v>457</v>
      </c>
      <c r="D461" s="88"/>
      <c r="E461" s="89"/>
      <c r="F461" s="14"/>
      <c r="G461" s="90"/>
      <c r="H461" s="91"/>
      <c r="I461" s="88"/>
      <c r="J461" s="88"/>
      <c r="K461" s="88"/>
      <c r="L461" s="88"/>
      <c r="M461" s="88"/>
    </row>
    <row r="462" spans="3:13" ht="30" customHeight="1">
      <c r="C462" s="11">
        <v>458</v>
      </c>
      <c r="D462" s="88"/>
      <c r="E462" s="89"/>
      <c r="F462" s="14"/>
      <c r="G462" s="90"/>
      <c r="H462" s="91"/>
      <c r="I462" s="88"/>
      <c r="J462" s="88"/>
      <c r="K462" s="88"/>
      <c r="L462" s="88"/>
      <c r="M462" s="88"/>
    </row>
    <row r="463" spans="3:13" ht="30" customHeight="1">
      <c r="C463" s="11">
        <v>459</v>
      </c>
      <c r="D463" s="88"/>
      <c r="E463" s="89"/>
      <c r="F463" s="14"/>
      <c r="G463" s="90"/>
      <c r="H463" s="91"/>
      <c r="I463" s="88"/>
      <c r="J463" s="88"/>
      <c r="K463" s="88"/>
      <c r="L463" s="88"/>
      <c r="M463" s="88"/>
    </row>
    <row r="464" spans="3:13" ht="30" customHeight="1">
      <c r="C464" s="11">
        <v>460</v>
      </c>
      <c r="D464" s="88"/>
      <c r="E464" s="89"/>
      <c r="F464" s="14"/>
      <c r="G464" s="90"/>
      <c r="H464" s="91"/>
      <c r="I464" s="88"/>
      <c r="J464" s="88"/>
      <c r="K464" s="88"/>
      <c r="L464" s="88"/>
      <c r="M464" s="88"/>
    </row>
    <row r="465" spans="3:13" ht="30" customHeight="1">
      <c r="C465" s="11">
        <v>461</v>
      </c>
      <c r="D465" s="88"/>
      <c r="E465" s="89"/>
      <c r="F465" s="14"/>
      <c r="G465" s="90"/>
      <c r="H465" s="91"/>
      <c r="I465" s="88"/>
      <c r="J465" s="88"/>
      <c r="K465" s="88"/>
      <c r="L465" s="88"/>
      <c r="M465" s="88"/>
    </row>
    <row r="466" spans="3:13" ht="30" customHeight="1">
      <c r="C466" s="11">
        <v>462</v>
      </c>
      <c r="D466" s="88"/>
      <c r="E466" s="89"/>
      <c r="F466" s="14"/>
      <c r="G466" s="90"/>
      <c r="H466" s="91"/>
      <c r="I466" s="88"/>
      <c r="J466" s="88"/>
      <c r="K466" s="88"/>
      <c r="L466" s="88"/>
      <c r="M466" s="88"/>
    </row>
    <row r="467" spans="3:13" ht="30" customHeight="1">
      <c r="C467" s="11">
        <v>463</v>
      </c>
      <c r="D467" s="88"/>
      <c r="E467" s="89"/>
      <c r="F467" s="14"/>
      <c r="G467" s="90"/>
      <c r="H467" s="91"/>
      <c r="I467" s="88"/>
      <c r="J467" s="88"/>
      <c r="K467" s="88"/>
      <c r="L467" s="88"/>
      <c r="M467" s="88"/>
    </row>
    <row r="468" spans="3:13" ht="30" customHeight="1">
      <c r="C468" s="11">
        <v>464</v>
      </c>
      <c r="D468" s="88"/>
      <c r="E468" s="89"/>
      <c r="F468" s="14"/>
      <c r="G468" s="90"/>
      <c r="H468" s="91"/>
      <c r="I468" s="88"/>
      <c r="J468" s="88"/>
      <c r="K468" s="88"/>
      <c r="L468" s="88"/>
      <c r="M468" s="88"/>
    </row>
    <row r="469" spans="3:13" ht="30" customHeight="1">
      <c r="C469" s="11">
        <v>465</v>
      </c>
      <c r="D469" s="88"/>
      <c r="E469" s="89"/>
      <c r="F469" s="14"/>
      <c r="G469" s="90"/>
      <c r="H469" s="91"/>
      <c r="I469" s="88"/>
      <c r="J469" s="88"/>
      <c r="K469" s="88"/>
      <c r="L469" s="88"/>
      <c r="M469" s="88"/>
    </row>
    <row r="470" spans="3:13" ht="30" customHeight="1">
      <c r="C470" s="11">
        <v>466</v>
      </c>
      <c r="D470" s="88"/>
      <c r="E470" s="89"/>
      <c r="F470" s="14"/>
      <c r="G470" s="90"/>
      <c r="H470" s="91"/>
      <c r="I470" s="88"/>
      <c r="J470" s="88"/>
      <c r="K470" s="88"/>
      <c r="L470" s="88"/>
      <c r="M470" s="88"/>
    </row>
    <row r="471" spans="3:13" ht="30" customHeight="1">
      <c r="C471" s="11">
        <v>467</v>
      </c>
      <c r="D471" s="88"/>
      <c r="E471" s="89"/>
      <c r="F471" s="14"/>
      <c r="G471" s="90"/>
      <c r="H471" s="91"/>
      <c r="I471" s="88"/>
      <c r="J471" s="88"/>
      <c r="K471" s="88"/>
      <c r="L471" s="88"/>
      <c r="M471" s="88"/>
    </row>
    <row r="472" spans="3:13" ht="30" customHeight="1">
      <c r="C472" s="11">
        <v>468</v>
      </c>
      <c r="D472" s="88"/>
      <c r="E472" s="89"/>
      <c r="F472" s="14"/>
      <c r="G472" s="90"/>
      <c r="H472" s="91"/>
      <c r="I472" s="88"/>
      <c r="J472" s="88"/>
      <c r="K472" s="88"/>
      <c r="L472" s="88"/>
      <c r="M472" s="88"/>
    </row>
    <row r="473" spans="3:13" ht="30" customHeight="1">
      <c r="C473" s="11">
        <v>469</v>
      </c>
      <c r="D473" s="88"/>
      <c r="E473" s="89"/>
      <c r="F473" s="14"/>
      <c r="G473" s="90"/>
      <c r="H473" s="91"/>
      <c r="I473" s="88"/>
      <c r="J473" s="88"/>
      <c r="K473" s="88"/>
      <c r="L473" s="88"/>
      <c r="M473" s="88"/>
    </row>
    <row r="474" spans="3:13" ht="30" customHeight="1">
      <c r="C474" s="11">
        <v>470</v>
      </c>
      <c r="D474" s="88"/>
      <c r="E474" s="89"/>
      <c r="F474" s="14"/>
      <c r="G474" s="90"/>
      <c r="H474" s="91"/>
      <c r="I474" s="88"/>
      <c r="J474" s="88"/>
      <c r="K474" s="88"/>
      <c r="L474" s="88"/>
      <c r="M474" s="88"/>
    </row>
    <row r="475" spans="3:13" ht="30" customHeight="1">
      <c r="C475" s="11">
        <v>471</v>
      </c>
      <c r="D475" s="88"/>
      <c r="E475" s="89"/>
      <c r="F475" s="14"/>
      <c r="G475" s="90"/>
      <c r="H475" s="91"/>
      <c r="I475" s="88"/>
      <c r="J475" s="88"/>
      <c r="K475" s="88"/>
      <c r="L475" s="88"/>
      <c r="M475" s="88"/>
    </row>
    <row r="476" spans="3:13" ht="30" customHeight="1">
      <c r="C476" s="11">
        <v>472</v>
      </c>
      <c r="D476" s="88"/>
      <c r="E476" s="89"/>
      <c r="F476" s="14"/>
      <c r="G476" s="90"/>
      <c r="H476" s="91"/>
      <c r="I476" s="88"/>
      <c r="J476" s="88"/>
      <c r="K476" s="88"/>
      <c r="L476" s="88"/>
      <c r="M476" s="88"/>
    </row>
    <row r="477" spans="3:13" ht="30" customHeight="1">
      <c r="C477" s="11">
        <v>473</v>
      </c>
      <c r="D477" s="88"/>
      <c r="E477" s="89"/>
      <c r="F477" s="14"/>
      <c r="G477" s="90"/>
      <c r="H477" s="91"/>
      <c r="I477" s="88"/>
      <c r="J477" s="88"/>
      <c r="K477" s="88"/>
      <c r="L477" s="88"/>
      <c r="M477" s="88"/>
    </row>
    <row r="478" spans="3:13" ht="30" customHeight="1">
      <c r="C478" s="11">
        <v>474</v>
      </c>
      <c r="D478" s="88"/>
      <c r="E478" s="89"/>
      <c r="F478" s="14"/>
      <c r="G478" s="90"/>
      <c r="H478" s="91"/>
      <c r="I478" s="88"/>
      <c r="J478" s="88"/>
      <c r="K478" s="88"/>
      <c r="L478" s="88"/>
      <c r="M478" s="88"/>
    </row>
    <row r="479" spans="3:13" ht="30" customHeight="1">
      <c r="C479" s="11">
        <v>475</v>
      </c>
      <c r="D479" s="88"/>
      <c r="E479" s="89"/>
      <c r="F479" s="14"/>
      <c r="G479" s="90"/>
      <c r="H479" s="91"/>
      <c r="I479" s="88"/>
      <c r="J479" s="88"/>
      <c r="K479" s="88"/>
      <c r="L479" s="88"/>
      <c r="M479" s="88"/>
    </row>
    <row r="480" spans="3:13" ht="30" customHeight="1">
      <c r="C480" s="11">
        <v>476</v>
      </c>
      <c r="D480" s="88"/>
      <c r="E480" s="89"/>
      <c r="F480" s="14"/>
      <c r="G480" s="90"/>
      <c r="H480" s="91"/>
      <c r="I480" s="88"/>
      <c r="J480" s="88"/>
      <c r="K480" s="88"/>
      <c r="L480" s="88"/>
      <c r="M480" s="88"/>
    </row>
    <row r="481" spans="3:13" ht="30" customHeight="1">
      <c r="C481" s="11">
        <v>477</v>
      </c>
      <c r="D481" s="88"/>
      <c r="E481" s="89"/>
      <c r="F481" s="14"/>
      <c r="G481" s="90"/>
      <c r="H481" s="91"/>
      <c r="I481" s="88"/>
      <c r="J481" s="88"/>
      <c r="K481" s="88"/>
      <c r="L481" s="88"/>
      <c r="M481" s="88"/>
    </row>
    <row r="482" spans="3:13" ht="30" customHeight="1">
      <c r="C482" s="11">
        <v>478</v>
      </c>
      <c r="D482" s="88"/>
      <c r="E482" s="89"/>
      <c r="F482" s="14"/>
      <c r="G482" s="90"/>
      <c r="H482" s="91"/>
      <c r="I482" s="88"/>
      <c r="J482" s="88"/>
      <c r="K482" s="88"/>
      <c r="L482" s="88"/>
      <c r="M482" s="88"/>
    </row>
    <row r="483" spans="3:13" ht="30" customHeight="1">
      <c r="C483" s="11">
        <v>479</v>
      </c>
      <c r="D483" s="88"/>
      <c r="E483" s="89"/>
      <c r="F483" s="14"/>
      <c r="G483" s="90"/>
      <c r="H483" s="91"/>
      <c r="I483" s="88"/>
      <c r="J483" s="88"/>
      <c r="K483" s="88"/>
      <c r="L483" s="88"/>
      <c r="M483" s="88"/>
    </row>
    <row r="484" spans="3:13" ht="30" customHeight="1">
      <c r="C484" s="11">
        <v>480</v>
      </c>
      <c r="D484" s="88"/>
      <c r="E484" s="89"/>
      <c r="F484" s="14"/>
      <c r="G484" s="90"/>
      <c r="H484" s="91"/>
      <c r="I484" s="88"/>
      <c r="J484" s="88"/>
      <c r="K484" s="88"/>
      <c r="L484" s="88"/>
      <c r="M484" s="88"/>
    </row>
    <row r="485" spans="3:13" ht="30" customHeight="1">
      <c r="C485" s="11">
        <v>481</v>
      </c>
      <c r="D485" s="88"/>
      <c r="E485" s="89"/>
      <c r="F485" s="14"/>
      <c r="G485" s="90"/>
      <c r="H485" s="91"/>
      <c r="I485" s="88"/>
      <c r="J485" s="88"/>
      <c r="K485" s="88"/>
      <c r="L485" s="88"/>
      <c r="M485" s="88"/>
    </row>
    <row r="486" spans="3:13" ht="30" customHeight="1">
      <c r="C486" s="11">
        <v>482</v>
      </c>
      <c r="D486" s="88"/>
      <c r="E486" s="89"/>
      <c r="F486" s="14"/>
      <c r="G486" s="90"/>
      <c r="H486" s="91"/>
      <c r="I486" s="88"/>
      <c r="J486" s="88"/>
      <c r="K486" s="88"/>
      <c r="L486" s="88"/>
      <c r="M486" s="88"/>
    </row>
    <row r="487" spans="3:13" ht="30" customHeight="1">
      <c r="C487" s="11">
        <v>483</v>
      </c>
      <c r="D487" s="88"/>
      <c r="E487" s="89"/>
      <c r="F487" s="14"/>
      <c r="G487" s="90"/>
      <c r="H487" s="91"/>
      <c r="I487" s="88"/>
      <c r="J487" s="88"/>
      <c r="K487" s="88"/>
      <c r="L487" s="88"/>
      <c r="M487" s="88"/>
    </row>
    <row r="488" spans="3:13" ht="30" customHeight="1">
      <c r="C488" s="11">
        <v>484</v>
      </c>
      <c r="D488" s="88"/>
      <c r="E488" s="89"/>
      <c r="F488" s="14"/>
      <c r="G488" s="90"/>
      <c r="H488" s="91"/>
      <c r="I488" s="88"/>
      <c r="J488" s="88"/>
      <c r="K488" s="88"/>
      <c r="L488" s="88"/>
      <c r="M488" s="88"/>
    </row>
    <row r="489" spans="3:13" ht="30" customHeight="1">
      <c r="C489" s="11">
        <v>485</v>
      </c>
      <c r="D489" s="88"/>
      <c r="E489" s="89"/>
      <c r="F489" s="14"/>
      <c r="G489" s="90"/>
      <c r="H489" s="91"/>
      <c r="I489" s="88"/>
      <c r="J489" s="88"/>
      <c r="K489" s="88"/>
      <c r="L489" s="88"/>
      <c r="M489" s="88"/>
    </row>
    <row r="490" spans="3:13" ht="30" customHeight="1">
      <c r="C490" s="11">
        <v>486</v>
      </c>
      <c r="D490" s="88"/>
      <c r="E490" s="89"/>
      <c r="F490" s="14"/>
      <c r="G490" s="90"/>
      <c r="H490" s="91"/>
      <c r="I490" s="88"/>
      <c r="J490" s="88"/>
      <c r="K490" s="88"/>
      <c r="L490" s="88"/>
      <c r="M490" s="88"/>
    </row>
    <row r="491" spans="3:13" ht="30" customHeight="1">
      <c r="C491" s="11">
        <v>487</v>
      </c>
      <c r="D491" s="88"/>
      <c r="E491" s="89"/>
      <c r="F491" s="14"/>
      <c r="G491" s="90"/>
      <c r="H491" s="91"/>
      <c r="I491" s="88"/>
      <c r="J491" s="88"/>
      <c r="K491" s="88"/>
      <c r="L491" s="88"/>
      <c r="M491" s="88"/>
    </row>
    <row r="492" spans="3:13" ht="30" customHeight="1">
      <c r="C492" s="11">
        <v>488</v>
      </c>
      <c r="D492" s="88"/>
      <c r="E492" s="89"/>
      <c r="F492" s="14"/>
      <c r="G492" s="90"/>
      <c r="H492" s="91"/>
      <c r="I492" s="88"/>
      <c r="J492" s="88"/>
      <c r="K492" s="88"/>
      <c r="L492" s="88"/>
      <c r="M492" s="88"/>
    </row>
    <row r="493" spans="3:13" ht="30" customHeight="1">
      <c r="C493" s="11">
        <v>489</v>
      </c>
      <c r="D493" s="88"/>
      <c r="E493" s="89"/>
      <c r="F493" s="14"/>
      <c r="G493" s="90"/>
      <c r="H493" s="91"/>
      <c r="I493" s="88"/>
      <c r="J493" s="88"/>
      <c r="K493" s="88"/>
      <c r="L493" s="88"/>
      <c r="M493" s="88"/>
    </row>
    <row r="494" spans="3:13" ht="30" customHeight="1">
      <c r="C494" s="11">
        <v>490</v>
      </c>
      <c r="D494" s="88"/>
      <c r="E494" s="89"/>
      <c r="F494" s="14"/>
      <c r="G494" s="90"/>
      <c r="H494" s="91"/>
      <c r="I494" s="88"/>
      <c r="J494" s="88"/>
      <c r="K494" s="88"/>
      <c r="L494" s="88"/>
      <c r="M494" s="88"/>
    </row>
    <row r="495" spans="3:13" ht="30" customHeight="1">
      <c r="C495" s="11">
        <v>491</v>
      </c>
      <c r="D495" s="88"/>
      <c r="E495" s="89"/>
      <c r="F495" s="14"/>
      <c r="G495" s="90"/>
      <c r="H495" s="91"/>
      <c r="I495" s="88"/>
      <c r="J495" s="88"/>
      <c r="K495" s="88"/>
      <c r="L495" s="88"/>
      <c r="M495" s="88"/>
    </row>
    <row r="496" spans="3:13" ht="30" customHeight="1">
      <c r="C496" s="11">
        <v>492</v>
      </c>
      <c r="D496" s="88"/>
      <c r="E496" s="89"/>
      <c r="F496" s="14"/>
      <c r="G496" s="90"/>
      <c r="H496" s="91"/>
      <c r="I496" s="88"/>
      <c r="J496" s="88"/>
      <c r="K496" s="88"/>
      <c r="L496" s="88"/>
      <c r="M496" s="88"/>
    </row>
    <row r="497" spans="3:13" ht="30" customHeight="1">
      <c r="C497" s="11">
        <v>493</v>
      </c>
      <c r="D497" s="88"/>
      <c r="E497" s="89"/>
      <c r="F497" s="14"/>
      <c r="G497" s="90"/>
      <c r="H497" s="91"/>
      <c r="I497" s="88"/>
      <c r="J497" s="88"/>
      <c r="K497" s="88"/>
      <c r="L497" s="88"/>
      <c r="M497" s="88"/>
    </row>
    <row r="498" spans="3:13" ht="30" customHeight="1">
      <c r="C498" s="11">
        <v>494</v>
      </c>
      <c r="D498" s="88"/>
      <c r="E498" s="89"/>
      <c r="F498" s="14"/>
      <c r="G498" s="90"/>
      <c r="H498" s="91"/>
      <c r="I498" s="88"/>
      <c r="J498" s="88"/>
      <c r="K498" s="88"/>
      <c r="L498" s="88"/>
      <c r="M498" s="88"/>
    </row>
    <row r="499" spans="3:13" ht="30" customHeight="1">
      <c r="C499" s="11">
        <v>495</v>
      </c>
      <c r="D499" s="88"/>
      <c r="E499" s="89"/>
      <c r="F499" s="14"/>
      <c r="G499" s="90"/>
      <c r="H499" s="91"/>
      <c r="I499" s="88"/>
      <c r="J499" s="88"/>
      <c r="K499" s="88"/>
      <c r="L499" s="88"/>
      <c r="M499" s="88"/>
    </row>
    <row r="500" spans="3:13" ht="30" customHeight="1">
      <c r="C500" s="11">
        <v>496</v>
      </c>
      <c r="D500" s="88"/>
      <c r="E500" s="89"/>
      <c r="F500" s="14"/>
      <c r="G500" s="90"/>
      <c r="H500" s="91"/>
      <c r="I500" s="88"/>
      <c r="J500" s="88"/>
      <c r="K500" s="88"/>
      <c r="L500" s="88"/>
      <c r="M500" s="88"/>
    </row>
    <row r="501" spans="3:13" ht="30" customHeight="1">
      <c r="C501" s="11">
        <v>497</v>
      </c>
      <c r="D501" s="88"/>
      <c r="E501" s="89"/>
      <c r="F501" s="14"/>
      <c r="G501" s="90"/>
      <c r="H501" s="91"/>
      <c r="I501" s="88"/>
      <c r="J501" s="88"/>
      <c r="K501" s="88"/>
      <c r="L501" s="88"/>
      <c r="M501" s="88"/>
    </row>
    <row r="502" spans="3:13" ht="30" customHeight="1">
      <c r="C502" s="11">
        <v>498</v>
      </c>
      <c r="D502" s="88"/>
      <c r="E502" s="89"/>
      <c r="F502" s="14"/>
      <c r="G502" s="90"/>
      <c r="H502" s="91"/>
      <c r="I502" s="88"/>
      <c r="J502" s="88"/>
      <c r="K502" s="88"/>
      <c r="L502" s="88"/>
      <c r="M502" s="88"/>
    </row>
    <row r="503" spans="3:13" ht="30" customHeight="1">
      <c r="C503" s="11">
        <v>499</v>
      </c>
      <c r="D503" s="88"/>
      <c r="E503" s="89"/>
      <c r="F503" s="14"/>
      <c r="G503" s="90"/>
      <c r="H503" s="91"/>
      <c r="I503" s="88"/>
      <c r="J503" s="88"/>
      <c r="K503" s="88"/>
      <c r="L503" s="88"/>
      <c r="M503" s="88"/>
    </row>
    <row r="504" spans="3:13" ht="30" customHeight="1">
      <c r="C504" s="11">
        <v>500</v>
      </c>
      <c r="D504" s="88"/>
      <c r="E504" s="89"/>
      <c r="F504" s="14"/>
      <c r="G504" s="90"/>
      <c r="H504" s="91"/>
      <c r="I504" s="88"/>
      <c r="J504" s="88"/>
      <c r="K504" s="88"/>
      <c r="L504" s="88"/>
      <c r="M504" s="88"/>
    </row>
    <row r="505" spans="3:13" ht="30" customHeight="1">
      <c r="C505" s="11">
        <v>501</v>
      </c>
      <c r="D505" s="88"/>
      <c r="E505" s="89"/>
      <c r="F505" s="14"/>
      <c r="G505" s="90"/>
      <c r="H505" s="91"/>
      <c r="I505" s="88"/>
      <c r="J505" s="88"/>
      <c r="K505" s="88"/>
      <c r="L505" s="88"/>
      <c r="M505" s="88"/>
    </row>
    <row r="506" spans="3:13" ht="30" customHeight="1">
      <c r="C506" s="11">
        <v>502</v>
      </c>
      <c r="D506" s="88"/>
      <c r="E506" s="89"/>
      <c r="F506" s="14"/>
      <c r="G506" s="90"/>
      <c r="H506" s="91"/>
      <c r="I506" s="88"/>
      <c r="J506" s="88"/>
      <c r="K506" s="88"/>
      <c r="L506" s="88"/>
      <c r="M506" s="88"/>
    </row>
    <row r="507" spans="3:13" ht="30" customHeight="1">
      <c r="C507" s="11">
        <v>503</v>
      </c>
      <c r="D507" s="88"/>
      <c r="E507" s="89"/>
      <c r="F507" s="14"/>
      <c r="G507" s="90"/>
      <c r="H507" s="91"/>
      <c r="I507" s="88"/>
      <c r="J507" s="88"/>
      <c r="K507" s="88"/>
      <c r="L507" s="88"/>
      <c r="M507" s="88"/>
    </row>
    <row r="508" spans="3:13" ht="30" customHeight="1">
      <c r="C508" s="11">
        <v>504</v>
      </c>
      <c r="D508" s="88"/>
      <c r="E508" s="89"/>
      <c r="F508" s="14"/>
      <c r="G508" s="90"/>
      <c r="H508" s="91"/>
      <c r="I508" s="88"/>
      <c r="J508" s="88"/>
      <c r="K508" s="88"/>
      <c r="L508" s="88"/>
      <c r="M508" s="88"/>
    </row>
    <row r="509" spans="3:13" ht="30" customHeight="1">
      <c r="C509" s="11">
        <v>505</v>
      </c>
      <c r="D509" s="88"/>
      <c r="E509" s="89"/>
      <c r="F509" s="14"/>
      <c r="G509" s="90"/>
      <c r="H509" s="91"/>
      <c r="I509" s="88"/>
      <c r="J509" s="88"/>
      <c r="K509" s="88"/>
      <c r="L509" s="88"/>
      <c r="M509" s="88"/>
    </row>
    <row r="510" spans="3:13" ht="30" customHeight="1">
      <c r="C510" s="11">
        <v>506</v>
      </c>
      <c r="D510" s="88"/>
      <c r="E510" s="89"/>
      <c r="F510" s="14"/>
      <c r="G510" s="90"/>
      <c r="H510" s="91"/>
      <c r="I510" s="88"/>
      <c r="J510" s="88"/>
      <c r="K510" s="88"/>
      <c r="L510" s="88"/>
      <c r="M510" s="88"/>
    </row>
    <row r="511" spans="3:13" ht="30" customHeight="1">
      <c r="C511" s="11">
        <v>507</v>
      </c>
      <c r="D511" s="88"/>
      <c r="E511" s="89"/>
      <c r="F511" s="14"/>
      <c r="G511" s="90"/>
      <c r="H511" s="91"/>
      <c r="I511" s="88"/>
      <c r="J511" s="88"/>
      <c r="K511" s="88"/>
      <c r="L511" s="88"/>
      <c r="M511" s="88"/>
    </row>
    <row r="512" spans="3:13" ht="30" customHeight="1">
      <c r="C512" s="11">
        <v>508</v>
      </c>
      <c r="D512" s="88"/>
      <c r="E512" s="89"/>
      <c r="F512" s="14"/>
      <c r="G512" s="90"/>
      <c r="H512" s="91"/>
      <c r="I512" s="88"/>
      <c r="J512" s="88"/>
      <c r="K512" s="88"/>
      <c r="L512" s="88"/>
      <c r="M512" s="88"/>
    </row>
    <row r="513" spans="3:13" ht="30" customHeight="1">
      <c r="C513" s="11">
        <v>509</v>
      </c>
      <c r="D513" s="88"/>
      <c r="E513" s="89"/>
      <c r="F513" s="14"/>
      <c r="G513" s="90"/>
      <c r="H513" s="91"/>
      <c r="I513" s="88"/>
      <c r="J513" s="88"/>
      <c r="K513" s="88"/>
      <c r="L513" s="88"/>
      <c r="M513" s="88"/>
    </row>
    <row r="514" spans="3:13" ht="30" customHeight="1">
      <c r="C514" s="11">
        <v>510</v>
      </c>
      <c r="D514" s="88"/>
      <c r="E514" s="89"/>
      <c r="F514" s="14"/>
      <c r="G514" s="90"/>
      <c r="H514" s="91"/>
      <c r="I514" s="88"/>
      <c r="J514" s="88"/>
      <c r="K514" s="88"/>
      <c r="L514" s="88"/>
      <c r="M514" s="88"/>
    </row>
    <row r="515" spans="3:13" ht="30" customHeight="1">
      <c r="C515" s="11">
        <v>511</v>
      </c>
      <c r="D515" s="88"/>
      <c r="E515" s="89"/>
      <c r="F515" s="14"/>
      <c r="G515" s="90"/>
      <c r="H515" s="91"/>
      <c r="I515" s="88"/>
      <c r="J515" s="88"/>
      <c r="K515" s="88"/>
      <c r="L515" s="88"/>
      <c r="M515" s="88"/>
    </row>
    <row r="516" spans="3:13" ht="30" customHeight="1">
      <c r="C516" s="11">
        <v>512</v>
      </c>
      <c r="D516" s="88"/>
      <c r="E516" s="89"/>
      <c r="F516" s="14"/>
      <c r="G516" s="90"/>
      <c r="H516" s="91"/>
      <c r="I516" s="88"/>
      <c r="J516" s="88"/>
      <c r="K516" s="88"/>
      <c r="L516" s="88"/>
      <c r="M516" s="88"/>
    </row>
    <row r="517" spans="3:13" ht="30" customHeight="1">
      <c r="C517" s="11">
        <v>513</v>
      </c>
      <c r="D517" s="88"/>
      <c r="E517" s="89"/>
      <c r="F517" s="14"/>
      <c r="G517" s="90"/>
      <c r="H517" s="91"/>
      <c r="I517" s="88"/>
      <c r="J517" s="88"/>
      <c r="K517" s="88"/>
      <c r="L517" s="88"/>
      <c r="M517" s="88"/>
    </row>
    <row r="518" spans="3:13" ht="30" customHeight="1">
      <c r="C518" s="11">
        <v>514</v>
      </c>
      <c r="D518" s="88"/>
      <c r="E518" s="89"/>
      <c r="F518" s="14"/>
      <c r="G518" s="90"/>
      <c r="H518" s="91"/>
      <c r="I518" s="88"/>
      <c r="J518" s="88"/>
      <c r="K518" s="88"/>
      <c r="L518" s="88"/>
      <c r="M518" s="88"/>
    </row>
    <row r="519" spans="3:13" ht="30" customHeight="1">
      <c r="C519" s="11">
        <v>515</v>
      </c>
      <c r="D519" s="88"/>
      <c r="E519" s="89"/>
      <c r="F519" s="14"/>
      <c r="G519" s="90"/>
      <c r="H519" s="91"/>
      <c r="I519" s="88"/>
      <c r="J519" s="88"/>
      <c r="K519" s="88"/>
      <c r="L519" s="88"/>
      <c r="M519" s="88"/>
    </row>
    <row r="520" spans="3:13" ht="30" customHeight="1">
      <c r="C520" s="11">
        <v>516</v>
      </c>
      <c r="D520" s="88"/>
      <c r="E520" s="89"/>
      <c r="F520" s="14"/>
      <c r="G520" s="90"/>
      <c r="H520" s="91"/>
      <c r="I520" s="88"/>
      <c r="J520" s="88"/>
      <c r="K520" s="88"/>
      <c r="L520" s="88"/>
      <c r="M520" s="88"/>
    </row>
    <row r="521" spans="3:13" ht="30" customHeight="1">
      <c r="C521" s="11">
        <v>517</v>
      </c>
      <c r="D521" s="88"/>
      <c r="E521" s="89"/>
      <c r="F521" s="14"/>
      <c r="G521" s="90"/>
      <c r="H521" s="91"/>
      <c r="I521" s="88"/>
      <c r="J521" s="88"/>
      <c r="K521" s="88"/>
      <c r="L521" s="88"/>
      <c r="M521" s="88"/>
    </row>
    <row r="522" spans="3:13" ht="30" customHeight="1">
      <c r="C522" s="11">
        <v>518</v>
      </c>
      <c r="D522" s="88"/>
      <c r="E522" s="89"/>
      <c r="F522" s="14"/>
      <c r="G522" s="90"/>
      <c r="H522" s="91"/>
      <c r="I522" s="88"/>
      <c r="J522" s="88"/>
      <c r="K522" s="88"/>
      <c r="L522" s="88"/>
      <c r="M522" s="88"/>
    </row>
    <row r="523" spans="3:13" ht="30" customHeight="1">
      <c r="C523" s="11">
        <v>519</v>
      </c>
      <c r="D523" s="88"/>
      <c r="E523" s="89"/>
      <c r="F523" s="14"/>
      <c r="G523" s="90"/>
      <c r="H523" s="91"/>
      <c r="I523" s="88"/>
      <c r="J523" s="88"/>
      <c r="K523" s="88"/>
      <c r="L523" s="88"/>
      <c r="M523" s="88"/>
    </row>
    <row r="524" spans="3:13" ht="30" customHeight="1">
      <c r="C524" s="11">
        <v>520</v>
      </c>
      <c r="D524" s="88"/>
      <c r="E524" s="89"/>
      <c r="F524" s="14"/>
      <c r="G524" s="90"/>
      <c r="H524" s="91"/>
      <c r="I524" s="88"/>
      <c r="J524" s="88"/>
      <c r="K524" s="88"/>
      <c r="L524" s="88"/>
      <c r="M524" s="88"/>
    </row>
    <row r="525" spans="3:13" ht="30" customHeight="1">
      <c r="C525" s="11">
        <v>521</v>
      </c>
      <c r="D525" s="88"/>
      <c r="E525" s="89"/>
      <c r="F525" s="14"/>
      <c r="G525" s="90"/>
      <c r="H525" s="91"/>
      <c r="I525" s="88"/>
      <c r="J525" s="88"/>
      <c r="K525" s="88"/>
      <c r="L525" s="88"/>
      <c r="M525" s="88"/>
    </row>
    <row r="526" spans="3:13" ht="30" customHeight="1">
      <c r="C526" s="11">
        <v>522</v>
      </c>
      <c r="D526" s="88"/>
      <c r="E526" s="89"/>
      <c r="F526" s="14"/>
      <c r="G526" s="90"/>
      <c r="H526" s="91"/>
      <c r="I526" s="88"/>
      <c r="J526" s="88"/>
      <c r="K526" s="88"/>
      <c r="L526" s="88"/>
      <c r="M526" s="88"/>
    </row>
    <row r="527" spans="3:13" ht="30" customHeight="1">
      <c r="C527" s="11">
        <v>523</v>
      </c>
      <c r="D527" s="88"/>
      <c r="E527" s="89"/>
      <c r="F527" s="14"/>
      <c r="G527" s="90"/>
      <c r="H527" s="91"/>
      <c r="I527" s="88"/>
      <c r="J527" s="88"/>
      <c r="K527" s="88"/>
      <c r="L527" s="88"/>
      <c r="M527" s="88"/>
    </row>
    <row r="528" spans="3:13" ht="30" customHeight="1">
      <c r="C528" s="11">
        <v>524</v>
      </c>
      <c r="D528" s="88"/>
      <c r="E528" s="89"/>
      <c r="F528" s="14"/>
      <c r="G528" s="90"/>
      <c r="H528" s="91"/>
      <c r="I528" s="88"/>
      <c r="J528" s="88"/>
      <c r="K528" s="88"/>
      <c r="L528" s="88"/>
      <c r="M528" s="88"/>
    </row>
    <row r="529" spans="3:13" ht="30" customHeight="1">
      <c r="C529" s="11">
        <v>525</v>
      </c>
      <c r="D529" s="88"/>
      <c r="E529" s="89"/>
      <c r="F529" s="14"/>
      <c r="G529" s="90"/>
      <c r="H529" s="91"/>
      <c r="I529" s="88"/>
      <c r="J529" s="88"/>
      <c r="K529" s="88"/>
      <c r="L529" s="88"/>
      <c r="M529" s="88"/>
    </row>
    <row r="530" spans="3:13" ht="30" customHeight="1">
      <c r="C530" s="11">
        <v>526</v>
      </c>
      <c r="D530" s="88"/>
      <c r="E530" s="89"/>
      <c r="F530" s="14"/>
      <c r="G530" s="90"/>
      <c r="H530" s="91"/>
      <c r="I530" s="88"/>
      <c r="J530" s="88"/>
      <c r="K530" s="88"/>
      <c r="L530" s="88"/>
      <c r="M530" s="88"/>
    </row>
    <row r="531" spans="3:13" ht="30" customHeight="1">
      <c r="C531" s="11">
        <v>527</v>
      </c>
      <c r="D531" s="88"/>
      <c r="E531" s="89"/>
      <c r="F531" s="14"/>
      <c r="G531" s="90"/>
      <c r="H531" s="91"/>
      <c r="I531" s="88"/>
      <c r="J531" s="88"/>
      <c r="K531" s="88"/>
      <c r="L531" s="88"/>
      <c r="M531" s="88"/>
    </row>
    <row r="532" spans="3:13" ht="30" customHeight="1">
      <c r="C532" s="11">
        <v>528</v>
      </c>
      <c r="D532" s="88"/>
      <c r="E532" s="89"/>
      <c r="F532" s="14"/>
      <c r="G532" s="90"/>
      <c r="H532" s="91"/>
      <c r="I532" s="88"/>
      <c r="J532" s="88"/>
      <c r="K532" s="88"/>
      <c r="L532" s="88"/>
      <c r="M532" s="88"/>
    </row>
    <row r="533" spans="3:13" ht="30" customHeight="1">
      <c r="C533" s="11">
        <v>529</v>
      </c>
      <c r="D533" s="88"/>
      <c r="E533" s="89"/>
      <c r="F533" s="14"/>
      <c r="G533" s="90"/>
      <c r="H533" s="91"/>
      <c r="I533" s="88"/>
      <c r="J533" s="88"/>
      <c r="K533" s="88"/>
      <c r="L533" s="88"/>
      <c r="M533" s="88"/>
    </row>
    <row r="534" spans="3:13" ht="30" customHeight="1">
      <c r="C534" s="11">
        <v>530</v>
      </c>
      <c r="D534" s="88"/>
      <c r="E534" s="89"/>
      <c r="F534" s="14"/>
      <c r="G534" s="90"/>
      <c r="H534" s="91"/>
      <c r="I534" s="88"/>
      <c r="J534" s="88"/>
      <c r="K534" s="88"/>
      <c r="L534" s="88"/>
      <c r="M534" s="88"/>
    </row>
    <row r="535" spans="3:13" ht="30" customHeight="1">
      <c r="C535" s="11">
        <v>531</v>
      </c>
      <c r="D535" s="88"/>
      <c r="E535" s="89"/>
      <c r="F535" s="14"/>
      <c r="G535" s="90"/>
      <c r="H535" s="91"/>
      <c r="I535" s="88"/>
      <c r="J535" s="88"/>
      <c r="K535" s="88"/>
      <c r="L535" s="88"/>
      <c r="M535" s="88"/>
    </row>
    <row r="536" spans="3:13" ht="30" customHeight="1">
      <c r="C536" s="11">
        <v>532</v>
      </c>
      <c r="D536" s="88"/>
      <c r="E536" s="89"/>
      <c r="F536" s="14"/>
      <c r="G536" s="90"/>
      <c r="H536" s="91"/>
      <c r="I536" s="88"/>
      <c r="J536" s="88"/>
      <c r="K536" s="88"/>
      <c r="L536" s="88"/>
      <c r="M536" s="88"/>
    </row>
    <row r="537" spans="3:13" ht="30" customHeight="1">
      <c r="C537" s="11">
        <v>533</v>
      </c>
      <c r="D537" s="88"/>
      <c r="E537" s="89"/>
      <c r="F537" s="14"/>
      <c r="G537" s="90"/>
      <c r="H537" s="91"/>
      <c r="I537" s="88"/>
      <c r="J537" s="88"/>
      <c r="K537" s="88"/>
      <c r="L537" s="88"/>
      <c r="M537" s="88"/>
    </row>
    <row r="538" spans="3:13" ht="30" customHeight="1">
      <c r="C538" s="11">
        <v>534</v>
      </c>
      <c r="D538" s="88"/>
      <c r="E538" s="89"/>
      <c r="F538" s="14"/>
      <c r="G538" s="90"/>
      <c r="H538" s="91"/>
      <c r="I538" s="88"/>
      <c r="J538" s="88"/>
      <c r="K538" s="88"/>
      <c r="L538" s="88"/>
      <c r="M538" s="88"/>
    </row>
    <row r="539" spans="3:13" ht="30" customHeight="1">
      <c r="C539" s="11">
        <v>535</v>
      </c>
      <c r="D539" s="88"/>
      <c r="E539" s="89"/>
      <c r="F539" s="14"/>
      <c r="G539" s="90"/>
      <c r="H539" s="91"/>
      <c r="I539" s="88"/>
      <c r="J539" s="88"/>
      <c r="K539" s="88"/>
      <c r="L539" s="88"/>
      <c r="M539" s="88"/>
    </row>
    <row r="540" spans="3:13" ht="30" customHeight="1">
      <c r="C540" s="11">
        <v>536</v>
      </c>
      <c r="D540" s="88"/>
      <c r="E540" s="89"/>
      <c r="F540" s="14"/>
      <c r="G540" s="90"/>
      <c r="H540" s="91"/>
      <c r="I540" s="88"/>
      <c r="J540" s="88"/>
      <c r="K540" s="88"/>
      <c r="L540" s="88"/>
      <c r="M540" s="88"/>
    </row>
    <row r="541" spans="3:13" ht="30" customHeight="1">
      <c r="C541" s="11">
        <v>537</v>
      </c>
      <c r="D541" s="88"/>
      <c r="E541" s="89"/>
      <c r="F541" s="14"/>
      <c r="G541" s="90"/>
      <c r="H541" s="91"/>
      <c r="I541" s="88"/>
      <c r="J541" s="88"/>
      <c r="K541" s="88"/>
      <c r="L541" s="88"/>
      <c r="M541" s="88"/>
    </row>
    <row r="542" spans="3:13" ht="30" customHeight="1">
      <c r="C542" s="11">
        <v>538</v>
      </c>
      <c r="D542" s="88"/>
      <c r="E542" s="89"/>
      <c r="F542" s="14"/>
      <c r="G542" s="90"/>
      <c r="H542" s="91"/>
      <c r="I542" s="88"/>
      <c r="J542" s="88"/>
      <c r="K542" s="88"/>
      <c r="L542" s="88"/>
      <c r="M542" s="88"/>
    </row>
    <row r="543" spans="3:13" ht="30" customHeight="1">
      <c r="C543" s="11">
        <v>539</v>
      </c>
      <c r="D543" s="88"/>
      <c r="E543" s="89"/>
      <c r="F543" s="14"/>
      <c r="G543" s="90"/>
      <c r="H543" s="91"/>
      <c r="I543" s="88"/>
      <c r="J543" s="88"/>
      <c r="K543" s="88"/>
      <c r="L543" s="88"/>
      <c r="M543" s="88"/>
    </row>
    <row r="544" spans="3:13" ht="30" customHeight="1">
      <c r="C544" s="11">
        <v>540</v>
      </c>
      <c r="D544" s="88"/>
      <c r="E544" s="89"/>
      <c r="F544" s="14"/>
      <c r="G544" s="90"/>
      <c r="H544" s="91"/>
      <c r="I544" s="88"/>
      <c r="J544" s="88"/>
      <c r="K544" s="88"/>
      <c r="L544" s="88"/>
      <c r="M544" s="88"/>
    </row>
    <row r="545" spans="3:13" ht="30" customHeight="1">
      <c r="C545" s="11">
        <v>541</v>
      </c>
      <c r="D545" s="88"/>
      <c r="E545" s="89"/>
      <c r="F545" s="14"/>
      <c r="G545" s="90"/>
      <c r="H545" s="91"/>
      <c r="I545" s="88"/>
      <c r="J545" s="88"/>
      <c r="K545" s="88"/>
      <c r="L545" s="88"/>
      <c r="M545" s="88"/>
    </row>
    <row r="546" spans="3:13" ht="30" customHeight="1">
      <c r="C546" s="11">
        <v>542</v>
      </c>
      <c r="D546" s="88"/>
      <c r="E546" s="89"/>
      <c r="F546" s="14"/>
      <c r="G546" s="90"/>
      <c r="H546" s="91"/>
      <c r="I546" s="88"/>
      <c r="J546" s="88"/>
      <c r="K546" s="88"/>
      <c r="L546" s="88"/>
      <c r="M546" s="88"/>
    </row>
    <row r="547" spans="3:13" ht="30" customHeight="1">
      <c r="C547" s="11">
        <v>543</v>
      </c>
      <c r="D547" s="88"/>
      <c r="E547" s="89"/>
      <c r="F547" s="14"/>
      <c r="G547" s="90"/>
      <c r="H547" s="91"/>
      <c r="I547" s="88"/>
      <c r="J547" s="88"/>
      <c r="K547" s="88"/>
      <c r="L547" s="88"/>
      <c r="M547" s="88"/>
    </row>
    <row r="548" spans="3:13" ht="30" customHeight="1">
      <c r="C548" s="11">
        <v>544</v>
      </c>
      <c r="D548" s="88"/>
      <c r="E548" s="89"/>
      <c r="F548" s="14"/>
      <c r="G548" s="90"/>
      <c r="H548" s="91"/>
      <c r="I548" s="88"/>
      <c r="J548" s="88"/>
      <c r="K548" s="88"/>
      <c r="L548" s="88"/>
      <c r="M548" s="88"/>
    </row>
    <row r="549" spans="3:13" ht="30" customHeight="1">
      <c r="C549" s="11">
        <v>545</v>
      </c>
      <c r="D549" s="88"/>
      <c r="E549" s="89"/>
      <c r="F549" s="14"/>
      <c r="G549" s="90"/>
      <c r="H549" s="91"/>
      <c r="I549" s="88"/>
      <c r="J549" s="88"/>
      <c r="K549" s="88"/>
      <c r="L549" s="88"/>
      <c r="M549" s="88"/>
    </row>
    <row r="550" spans="3:13" ht="30" customHeight="1">
      <c r="C550" s="11">
        <v>546</v>
      </c>
      <c r="D550" s="88"/>
      <c r="E550" s="89"/>
      <c r="F550" s="14"/>
      <c r="G550" s="90"/>
      <c r="H550" s="91"/>
      <c r="I550" s="88"/>
      <c r="J550" s="88"/>
      <c r="K550" s="88"/>
      <c r="L550" s="88"/>
      <c r="M550" s="88"/>
    </row>
    <row r="551" spans="3:13" ht="30" customHeight="1">
      <c r="C551" s="11">
        <v>547</v>
      </c>
      <c r="D551" s="88"/>
      <c r="E551" s="89"/>
      <c r="F551" s="14"/>
      <c r="G551" s="90"/>
      <c r="H551" s="91"/>
      <c r="I551" s="88"/>
      <c r="J551" s="88"/>
      <c r="K551" s="88"/>
      <c r="L551" s="88"/>
      <c r="M551" s="88"/>
    </row>
    <row r="552" spans="3:13" ht="30" customHeight="1">
      <c r="C552" s="11">
        <v>548</v>
      </c>
      <c r="D552" s="88"/>
      <c r="E552" s="89"/>
      <c r="F552" s="14"/>
      <c r="G552" s="90"/>
      <c r="H552" s="91"/>
      <c r="I552" s="88"/>
      <c r="J552" s="88"/>
      <c r="K552" s="88"/>
      <c r="L552" s="88"/>
      <c r="M552" s="88"/>
    </row>
    <row r="553" spans="3:13" ht="30" customHeight="1">
      <c r="C553" s="11">
        <v>549</v>
      </c>
      <c r="D553" s="88"/>
      <c r="E553" s="89"/>
      <c r="F553" s="14"/>
      <c r="G553" s="90"/>
      <c r="H553" s="91"/>
      <c r="I553" s="88"/>
      <c r="J553" s="88"/>
      <c r="K553" s="88"/>
      <c r="L553" s="88"/>
      <c r="M553" s="88"/>
    </row>
    <row r="554" spans="3:13" ht="30" customHeight="1">
      <c r="C554" s="11">
        <v>550</v>
      </c>
      <c r="D554" s="88"/>
      <c r="E554" s="89"/>
      <c r="F554" s="14"/>
      <c r="G554" s="90"/>
      <c r="H554" s="91"/>
      <c r="I554" s="88"/>
      <c r="J554" s="88"/>
      <c r="K554" s="88"/>
      <c r="L554" s="88"/>
      <c r="M554" s="88"/>
    </row>
    <row r="555" spans="3:13" ht="30" customHeight="1">
      <c r="C555" s="11">
        <v>551</v>
      </c>
      <c r="D555" s="88"/>
      <c r="E555" s="89"/>
      <c r="F555" s="14"/>
      <c r="G555" s="90"/>
      <c r="H555" s="91"/>
      <c r="I555" s="88"/>
      <c r="J555" s="88"/>
      <c r="K555" s="88"/>
      <c r="L555" s="88"/>
      <c r="M555" s="88"/>
    </row>
    <row r="556" spans="3:13" ht="30" customHeight="1">
      <c r="C556" s="11">
        <v>552</v>
      </c>
      <c r="D556" s="88"/>
      <c r="E556" s="89"/>
      <c r="F556" s="14"/>
      <c r="G556" s="90"/>
      <c r="H556" s="91"/>
      <c r="I556" s="88"/>
      <c r="J556" s="88"/>
      <c r="K556" s="88"/>
      <c r="L556" s="88"/>
      <c r="M556" s="88"/>
    </row>
    <row r="557" spans="3:13" ht="30" customHeight="1">
      <c r="C557" s="11">
        <v>553</v>
      </c>
      <c r="D557" s="88"/>
      <c r="E557" s="89"/>
      <c r="F557" s="14"/>
      <c r="G557" s="90"/>
      <c r="H557" s="91"/>
      <c r="I557" s="88"/>
      <c r="J557" s="88"/>
      <c r="K557" s="88"/>
      <c r="L557" s="88"/>
      <c r="M557" s="88"/>
    </row>
    <row r="558" spans="3:13" ht="30" customHeight="1">
      <c r="C558" s="11">
        <v>554</v>
      </c>
      <c r="D558" s="88"/>
      <c r="E558" s="89"/>
      <c r="F558" s="14"/>
      <c r="G558" s="90"/>
      <c r="H558" s="91"/>
      <c r="I558" s="88"/>
      <c r="J558" s="88"/>
      <c r="K558" s="88"/>
      <c r="L558" s="88"/>
      <c r="M558" s="88"/>
    </row>
    <row r="559" spans="3:13" ht="30" customHeight="1">
      <c r="C559" s="11">
        <v>555</v>
      </c>
      <c r="D559" s="88"/>
      <c r="E559" s="89"/>
      <c r="F559" s="14"/>
      <c r="G559" s="90"/>
      <c r="H559" s="91"/>
      <c r="I559" s="88"/>
      <c r="J559" s="88"/>
      <c r="K559" s="88"/>
      <c r="L559" s="88"/>
      <c r="M559" s="88"/>
    </row>
    <row r="560" spans="3:13" ht="30" customHeight="1">
      <c r="C560" s="11">
        <v>556</v>
      </c>
      <c r="D560" s="88"/>
      <c r="E560" s="89"/>
      <c r="F560" s="14"/>
      <c r="G560" s="90"/>
      <c r="H560" s="91"/>
      <c r="I560" s="88"/>
      <c r="J560" s="88"/>
      <c r="K560" s="88"/>
      <c r="L560" s="88"/>
      <c r="M560" s="88"/>
    </row>
    <row r="561" spans="3:13" ht="30" customHeight="1">
      <c r="C561" s="11">
        <v>557</v>
      </c>
      <c r="D561" s="88"/>
      <c r="E561" s="89"/>
      <c r="F561" s="14"/>
      <c r="G561" s="90"/>
      <c r="H561" s="91"/>
      <c r="I561" s="88"/>
      <c r="J561" s="88"/>
      <c r="K561" s="88"/>
      <c r="L561" s="88"/>
      <c r="M561" s="88"/>
    </row>
    <row r="562" spans="3:13" ht="30" customHeight="1">
      <c r="C562" s="11">
        <v>558</v>
      </c>
      <c r="D562" s="88"/>
      <c r="E562" s="89"/>
      <c r="F562" s="14"/>
      <c r="G562" s="90"/>
      <c r="H562" s="91"/>
      <c r="I562" s="88"/>
      <c r="J562" s="88"/>
      <c r="K562" s="88"/>
      <c r="L562" s="88"/>
      <c r="M562" s="88"/>
    </row>
    <row r="563" spans="3:13" ht="30" customHeight="1">
      <c r="C563" s="11">
        <v>559</v>
      </c>
      <c r="D563" s="88"/>
      <c r="E563" s="89"/>
      <c r="F563" s="14"/>
      <c r="G563" s="90"/>
      <c r="H563" s="91"/>
      <c r="I563" s="88"/>
      <c r="J563" s="88"/>
      <c r="K563" s="88"/>
      <c r="L563" s="88"/>
      <c r="M563" s="88"/>
    </row>
    <row r="564" spans="3:13" ht="30" customHeight="1">
      <c r="C564" s="11">
        <v>560</v>
      </c>
      <c r="D564" s="88"/>
      <c r="E564" s="89"/>
      <c r="F564" s="14"/>
      <c r="G564" s="90"/>
      <c r="H564" s="91"/>
      <c r="I564" s="88"/>
      <c r="J564" s="88"/>
      <c r="K564" s="88"/>
      <c r="L564" s="88"/>
      <c r="M564" s="88"/>
    </row>
    <row r="565" spans="3:13" ht="30" customHeight="1">
      <c r="C565" s="11">
        <v>561</v>
      </c>
      <c r="D565" s="88"/>
      <c r="E565" s="89"/>
      <c r="F565" s="14"/>
      <c r="G565" s="90"/>
      <c r="H565" s="91"/>
      <c r="I565" s="88"/>
      <c r="J565" s="88"/>
      <c r="K565" s="88"/>
      <c r="L565" s="88"/>
      <c r="M565" s="88"/>
    </row>
    <row r="566" spans="3:13" ht="30" customHeight="1">
      <c r="C566" s="11">
        <v>562</v>
      </c>
      <c r="D566" s="88"/>
      <c r="E566" s="89"/>
      <c r="F566" s="14"/>
      <c r="G566" s="90"/>
      <c r="H566" s="91"/>
      <c r="I566" s="88"/>
      <c r="J566" s="88"/>
      <c r="K566" s="88"/>
      <c r="L566" s="88"/>
      <c r="M566" s="88"/>
    </row>
    <row r="567" spans="3:13" ht="30" customHeight="1">
      <c r="C567" s="11">
        <v>563</v>
      </c>
      <c r="D567" s="88"/>
      <c r="E567" s="89"/>
      <c r="F567" s="14"/>
      <c r="G567" s="90"/>
      <c r="H567" s="91"/>
      <c r="I567" s="88"/>
      <c r="J567" s="88"/>
      <c r="K567" s="88"/>
      <c r="L567" s="88"/>
      <c r="M567" s="88"/>
    </row>
    <row r="568" spans="3:13" ht="30" customHeight="1">
      <c r="C568" s="11">
        <v>564</v>
      </c>
      <c r="D568" s="88"/>
      <c r="E568" s="89"/>
      <c r="F568" s="14"/>
      <c r="G568" s="90"/>
      <c r="H568" s="91"/>
      <c r="I568" s="88"/>
      <c r="J568" s="88"/>
      <c r="K568" s="88"/>
      <c r="L568" s="88"/>
      <c r="M568" s="88"/>
    </row>
    <row r="569" spans="3:13" ht="30" customHeight="1">
      <c r="C569" s="11">
        <v>565</v>
      </c>
      <c r="D569" s="88"/>
      <c r="E569" s="89"/>
      <c r="F569" s="14"/>
      <c r="G569" s="90"/>
      <c r="H569" s="91"/>
      <c r="I569" s="88"/>
      <c r="J569" s="88"/>
      <c r="K569" s="88"/>
      <c r="L569" s="88"/>
      <c r="M569" s="88"/>
    </row>
    <row r="570" spans="3:13" ht="30" customHeight="1">
      <c r="C570" s="11">
        <v>566</v>
      </c>
      <c r="D570" s="88"/>
      <c r="E570" s="89"/>
      <c r="F570" s="14"/>
      <c r="G570" s="90"/>
      <c r="H570" s="91"/>
      <c r="I570" s="88"/>
      <c r="J570" s="88"/>
      <c r="K570" s="88"/>
      <c r="L570" s="88"/>
      <c r="M570" s="88"/>
    </row>
    <row r="571" spans="3:13" ht="30" customHeight="1">
      <c r="C571" s="11">
        <v>567</v>
      </c>
      <c r="D571" s="88"/>
      <c r="E571" s="89"/>
      <c r="F571" s="14"/>
      <c r="G571" s="90"/>
      <c r="H571" s="91"/>
      <c r="I571" s="88"/>
      <c r="J571" s="88"/>
      <c r="K571" s="88"/>
      <c r="L571" s="88"/>
      <c r="M571" s="88"/>
    </row>
    <row r="572" spans="3:13" ht="30" customHeight="1">
      <c r="C572" s="11">
        <v>568</v>
      </c>
      <c r="D572" s="88"/>
      <c r="E572" s="89"/>
      <c r="F572" s="14"/>
      <c r="G572" s="90"/>
      <c r="H572" s="91"/>
      <c r="I572" s="88"/>
      <c r="J572" s="88"/>
      <c r="K572" s="88"/>
      <c r="L572" s="88"/>
      <c r="M572" s="88"/>
    </row>
    <row r="573" spans="3:13" ht="30" customHeight="1">
      <c r="C573" s="11">
        <v>569</v>
      </c>
      <c r="D573" s="88"/>
      <c r="E573" s="89"/>
      <c r="F573" s="14"/>
      <c r="G573" s="90"/>
      <c r="H573" s="91"/>
      <c r="I573" s="88"/>
      <c r="J573" s="88"/>
      <c r="K573" s="88"/>
      <c r="L573" s="88"/>
      <c r="M573" s="88"/>
    </row>
    <row r="574" spans="3:13" ht="30" customHeight="1">
      <c r="C574" s="11">
        <v>570</v>
      </c>
      <c r="D574" s="88"/>
      <c r="E574" s="89"/>
      <c r="F574" s="14"/>
      <c r="G574" s="90"/>
      <c r="H574" s="91"/>
      <c r="I574" s="88"/>
      <c r="J574" s="88"/>
      <c r="K574" s="88"/>
      <c r="L574" s="88"/>
      <c r="M574" s="88"/>
    </row>
    <row r="575" spans="3:13" ht="30" customHeight="1">
      <c r="C575" s="11">
        <v>571</v>
      </c>
      <c r="D575" s="88"/>
      <c r="E575" s="89"/>
      <c r="F575" s="14"/>
      <c r="G575" s="90"/>
      <c r="H575" s="91"/>
      <c r="I575" s="88"/>
      <c r="J575" s="88"/>
      <c r="K575" s="88"/>
      <c r="L575" s="88"/>
      <c r="M575" s="88"/>
    </row>
    <row r="576" spans="3:13" ht="30" customHeight="1">
      <c r="C576" s="11">
        <v>572</v>
      </c>
      <c r="D576" s="88"/>
      <c r="E576" s="89"/>
      <c r="F576" s="14"/>
      <c r="G576" s="90"/>
      <c r="H576" s="91"/>
      <c r="I576" s="88"/>
      <c r="J576" s="88"/>
      <c r="K576" s="88"/>
      <c r="L576" s="88"/>
      <c r="M576" s="88"/>
    </row>
    <row r="577" spans="3:13" ht="30" customHeight="1">
      <c r="C577" s="11">
        <v>573</v>
      </c>
      <c r="D577" s="88"/>
      <c r="E577" s="89"/>
      <c r="F577" s="14"/>
      <c r="G577" s="90"/>
      <c r="H577" s="91"/>
      <c r="I577" s="88"/>
      <c r="J577" s="88"/>
      <c r="K577" s="88"/>
      <c r="L577" s="88"/>
      <c r="M577" s="88"/>
    </row>
    <row r="578" spans="3:13" ht="30" customHeight="1">
      <c r="C578" s="11">
        <v>574</v>
      </c>
      <c r="D578" s="88"/>
      <c r="E578" s="89"/>
      <c r="F578" s="14"/>
      <c r="G578" s="90"/>
      <c r="H578" s="91"/>
      <c r="I578" s="88"/>
      <c r="J578" s="88"/>
      <c r="K578" s="88"/>
      <c r="L578" s="88"/>
      <c r="M578" s="88"/>
    </row>
    <row r="579" spans="3:13" ht="30" customHeight="1">
      <c r="C579" s="11">
        <v>575</v>
      </c>
      <c r="D579" s="88"/>
      <c r="E579" s="89"/>
      <c r="F579" s="14"/>
      <c r="G579" s="90"/>
      <c r="H579" s="91"/>
      <c r="I579" s="88"/>
      <c r="J579" s="88"/>
      <c r="K579" s="88"/>
      <c r="L579" s="88"/>
      <c r="M579" s="88"/>
    </row>
    <row r="580" spans="3:13" ht="30" customHeight="1">
      <c r="C580" s="11">
        <v>576</v>
      </c>
      <c r="D580" s="88"/>
      <c r="E580" s="89"/>
      <c r="F580" s="14"/>
      <c r="G580" s="90"/>
      <c r="H580" s="91"/>
      <c r="I580" s="88"/>
      <c r="J580" s="88"/>
      <c r="K580" s="88"/>
      <c r="L580" s="88"/>
      <c r="M580" s="88"/>
    </row>
    <row r="581" spans="3:13" ht="30" customHeight="1">
      <c r="C581" s="11">
        <v>577</v>
      </c>
      <c r="D581" s="88"/>
      <c r="E581" s="89"/>
      <c r="F581" s="14"/>
      <c r="G581" s="90"/>
      <c r="H581" s="91"/>
      <c r="I581" s="88"/>
      <c r="J581" s="88"/>
      <c r="K581" s="88"/>
      <c r="L581" s="88"/>
      <c r="M581" s="88"/>
    </row>
    <row r="582" spans="3:13" ht="30" customHeight="1">
      <c r="C582" s="11">
        <v>578</v>
      </c>
      <c r="D582" s="88"/>
      <c r="E582" s="89"/>
      <c r="F582" s="14"/>
      <c r="G582" s="90"/>
      <c r="H582" s="91"/>
      <c r="I582" s="88"/>
      <c r="J582" s="88"/>
      <c r="K582" s="88"/>
      <c r="L582" s="88"/>
      <c r="M582" s="88"/>
    </row>
    <row r="583" spans="3:13" ht="30" customHeight="1">
      <c r="C583" s="11">
        <v>579</v>
      </c>
      <c r="D583" s="88"/>
      <c r="E583" s="89"/>
      <c r="F583" s="14"/>
      <c r="G583" s="90"/>
      <c r="H583" s="91"/>
      <c r="I583" s="88"/>
      <c r="J583" s="88"/>
      <c r="K583" s="88"/>
      <c r="L583" s="88"/>
      <c r="M583" s="88"/>
    </row>
    <row r="584" spans="3:13" ht="30" customHeight="1">
      <c r="C584" s="11">
        <v>580</v>
      </c>
      <c r="D584" s="88"/>
      <c r="E584" s="89"/>
      <c r="F584" s="14"/>
      <c r="G584" s="90"/>
      <c r="H584" s="91"/>
      <c r="I584" s="88"/>
      <c r="J584" s="88"/>
      <c r="K584" s="88"/>
      <c r="L584" s="88"/>
      <c r="M584" s="88"/>
    </row>
    <row r="585" spans="3:13" ht="30" customHeight="1">
      <c r="C585" s="11">
        <v>581</v>
      </c>
      <c r="D585" s="88"/>
      <c r="E585" s="89"/>
      <c r="F585" s="14"/>
      <c r="G585" s="90"/>
      <c r="H585" s="91"/>
      <c r="I585" s="88"/>
      <c r="J585" s="88"/>
      <c r="K585" s="88"/>
      <c r="L585" s="88"/>
      <c r="M585" s="88"/>
    </row>
    <row r="586" spans="3:13" ht="30" customHeight="1">
      <c r="C586" s="11">
        <v>582</v>
      </c>
      <c r="D586" s="88"/>
      <c r="E586" s="89"/>
      <c r="F586" s="14"/>
      <c r="G586" s="90"/>
      <c r="H586" s="91"/>
      <c r="I586" s="88"/>
      <c r="J586" s="88"/>
      <c r="K586" s="88"/>
      <c r="L586" s="88"/>
      <c r="M586" s="88"/>
    </row>
    <row r="587" spans="3:13" ht="30" customHeight="1">
      <c r="C587" s="11">
        <v>583</v>
      </c>
      <c r="D587" s="88"/>
      <c r="E587" s="89"/>
      <c r="F587" s="14"/>
      <c r="G587" s="90"/>
      <c r="H587" s="91"/>
      <c r="I587" s="88"/>
      <c r="J587" s="88"/>
      <c r="K587" s="88"/>
      <c r="L587" s="88"/>
      <c r="M587" s="88"/>
    </row>
    <row r="588" spans="3:13" ht="30" customHeight="1">
      <c r="C588" s="11">
        <v>584</v>
      </c>
      <c r="D588" s="88"/>
      <c r="E588" s="89"/>
      <c r="F588" s="14"/>
      <c r="G588" s="90"/>
      <c r="H588" s="91"/>
      <c r="I588" s="88"/>
      <c r="J588" s="88"/>
      <c r="K588" s="88"/>
      <c r="L588" s="88"/>
      <c r="M588" s="88"/>
    </row>
    <row r="589" spans="3:13" ht="30" customHeight="1">
      <c r="C589" s="11">
        <v>585</v>
      </c>
      <c r="D589" s="88"/>
      <c r="E589" s="89"/>
      <c r="F589" s="14"/>
      <c r="G589" s="90"/>
      <c r="H589" s="91"/>
      <c r="I589" s="88"/>
      <c r="J589" s="88"/>
      <c r="K589" s="88"/>
      <c r="L589" s="88"/>
      <c r="M589" s="88"/>
    </row>
    <row r="590" spans="3:13" ht="30" customHeight="1">
      <c r="C590" s="11">
        <v>586</v>
      </c>
      <c r="D590" s="88"/>
      <c r="E590" s="89"/>
      <c r="F590" s="14"/>
      <c r="G590" s="90"/>
      <c r="H590" s="91"/>
      <c r="I590" s="88"/>
      <c r="J590" s="88"/>
      <c r="K590" s="88"/>
      <c r="L590" s="88"/>
      <c r="M590" s="88"/>
    </row>
    <row r="591" spans="3:13" ht="30" customHeight="1">
      <c r="C591" s="11">
        <v>587</v>
      </c>
      <c r="D591" s="88"/>
      <c r="E591" s="89"/>
      <c r="F591" s="14"/>
      <c r="G591" s="90"/>
      <c r="H591" s="91"/>
      <c r="I591" s="88"/>
      <c r="J591" s="88"/>
      <c r="K591" s="88"/>
      <c r="L591" s="88"/>
      <c r="M591" s="88"/>
    </row>
    <row r="592" spans="3:13" ht="30" customHeight="1">
      <c r="C592" s="11">
        <v>588</v>
      </c>
      <c r="D592" s="88"/>
      <c r="E592" s="89"/>
      <c r="F592" s="14"/>
      <c r="G592" s="90"/>
      <c r="H592" s="91"/>
      <c r="I592" s="88"/>
      <c r="J592" s="88"/>
      <c r="K592" s="88"/>
      <c r="L592" s="88"/>
      <c r="M592" s="88"/>
    </row>
    <row r="593" spans="3:13" ht="30" customHeight="1">
      <c r="C593" s="11">
        <v>589</v>
      </c>
      <c r="D593" s="88"/>
      <c r="E593" s="89"/>
      <c r="F593" s="14"/>
      <c r="G593" s="90"/>
      <c r="H593" s="91"/>
      <c r="I593" s="88"/>
      <c r="J593" s="88"/>
      <c r="K593" s="88"/>
      <c r="L593" s="88"/>
      <c r="M593" s="88"/>
    </row>
    <row r="594" spans="3:13" ht="30" customHeight="1">
      <c r="C594" s="11">
        <v>590</v>
      </c>
      <c r="D594" s="88"/>
      <c r="E594" s="89"/>
      <c r="F594" s="14"/>
      <c r="G594" s="90"/>
      <c r="H594" s="91"/>
      <c r="I594" s="88"/>
      <c r="J594" s="88"/>
      <c r="K594" s="88"/>
      <c r="L594" s="88"/>
      <c r="M594" s="88"/>
    </row>
    <row r="595" spans="3:13" ht="30" customHeight="1">
      <c r="C595" s="11">
        <v>591</v>
      </c>
      <c r="D595" s="88"/>
      <c r="E595" s="89"/>
      <c r="F595" s="14"/>
      <c r="G595" s="90"/>
      <c r="H595" s="91"/>
      <c r="I595" s="88"/>
      <c r="J595" s="88"/>
      <c r="K595" s="88"/>
      <c r="L595" s="88"/>
      <c r="M595" s="88"/>
    </row>
    <row r="596" spans="3:13" ht="30" customHeight="1">
      <c r="C596" s="11">
        <v>592</v>
      </c>
      <c r="D596" s="88"/>
      <c r="E596" s="89"/>
      <c r="F596" s="14"/>
      <c r="G596" s="90"/>
      <c r="H596" s="91"/>
      <c r="I596" s="88"/>
      <c r="J596" s="88"/>
      <c r="K596" s="88"/>
      <c r="L596" s="88"/>
      <c r="M596" s="88"/>
    </row>
    <row r="597" spans="3:13" ht="30" customHeight="1">
      <c r="C597" s="11">
        <v>593</v>
      </c>
      <c r="D597" s="88"/>
      <c r="E597" s="89"/>
      <c r="F597" s="14"/>
      <c r="G597" s="90"/>
      <c r="H597" s="91"/>
      <c r="I597" s="88"/>
      <c r="J597" s="88"/>
      <c r="K597" s="88"/>
      <c r="L597" s="88"/>
      <c r="M597" s="88"/>
    </row>
    <row r="598" spans="3:13" ht="30" customHeight="1">
      <c r="C598" s="11">
        <v>594</v>
      </c>
      <c r="D598" s="88"/>
      <c r="E598" s="89"/>
      <c r="F598" s="14"/>
      <c r="G598" s="90"/>
      <c r="H598" s="91"/>
      <c r="I598" s="88"/>
      <c r="J598" s="88"/>
      <c r="K598" s="88"/>
      <c r="L598" s="88"/>
      <c r="M598" s="88"/>
    </row>
    <row r="599" spans="3:13" ht="30" customHeight="1">
      <c r="C599" s="11">
        <v>595</v>
      </c>
      <c r="D599" s="88"/>
      <c r="E599" s="89"/>
      <c r="F599" s="14"/>
      <c r="G599" s="90"/>
      <c r="H599" s="91"/>
      <c r="I599" s="88"/>
      <c r="J599" s="88"/>
      <c r="K599" s="88"/>
      <c r="L599" s="88"/>
      <c r="M599" s="88"/>
    </row>
    <row r="600" spans="3:13" ht="30" customHeight="1">
      <c r="C600" s="11">
        <v>596</v>
      </c>
      <c r="D600" s="88"/>
      <c r="E600" s="89"/>
      <c r="F600" s="14"/>
      <c r="G600" s="90"/>
      <c r="H600" s="91"/>
      <c r="I600" s="88"/>
      <c r="J600" s="88"/>
      <c r="K600" s="88"/>
      <c r="L600" s="88"/>
      <c r="M600" s="88"/>
    </row>
    <row r="601" spans="3:13" ht="30" customHeight="1">
      <c r="C601" s="11">
        <v>597</v>
      </c>
      <c r="D601" s="88"/>
      <c r="E601" s="89"/>
      <c r="F601" s="14"/>
      <c r="G601" s="90"/>
      <c r="H601" s="91"/>
      <c r="I601" s="88"/>
      <c r="J601" s="88"/>
      <c r="K601" s="88"/>
      <c r="L601" s="88"/>
      <c r="M601" s="88"/>
    </row>
    <row r="602" spans="3:13" ht="30" customHeight="1">
      <c r="C602" s="11">
        <v>598</v>
      </c>
      <c r="D602" s="88"/>
      <c r="E602" s="89"/>
      <c r="F602" s="14"/>
      <c r="G602" s="90"/>
      <c r="H602" s="91"/>
      <c r="I602" s="88"/>
      <c r="J602" s="88"/>
      <c r="K602" s="88"/>
      <c r="L602" s="88"/>
      <c r="M602" s="88"/>
    </row>
    <row r="603" spans="3:13" ht="30" customHeight="1">
      <c r="C603" s="11">
        <v>599</v>
      </c>
      <c r="D603" s="88"/>
      <c r="E603" s="89"/>
      <c r="F603" s="14"/>
      <c r="G603" s="90"/>
      <c r="H603" s="91"/>
      <c r="I603" s="88"/>
      <c r="J603" s="88"/>
      <c r="K603" s="88"/>
      <c r="L603" s="88"/>
      <c r="M603" s="88"/>
    </row>
    <row r="604" spans="3:13" ht="30" customHeight="1">
      <c r="C604" s="11">
        <v>600</v>
      </c>
      <c r="D604" s="88"/>
      <c r="E604" s="89"/>
      <c r="F604" s="14"/>
      <c r="G604" s="90"/>
      <c r="H604" s="91"/>
      <c r="I604" s="88"/>
      <c r="J604" s="88"/>
      <c r="K604" s="88"/>
      <c r="L604" s="88"/>
      <c r="M604" s="88"/>
    </row>
    <row r="605" spans="3:13" ht="30" customHeight="1">
      <c r="C605" s="11">
        <v>601</v>
      </c>
      <c r="D605" s="88"/>
      <c r="E605" s="89"/>
      <c r="F605" s="14"/>
      <c r="G605" s="90"/>
      <c r="H605" s="91"/>
      <c r="I605" s="88"/>
      <c r="J605" s="88"/>
      <c r="K605" s="88"/>
      <c r="L605" s="88"/>
      <c r="M605" s="88"/>
    </row>
    <row r="606" spans="3:13" ht="30" customHeight="1">
      <c r="C606" s="11">
        <v>602</v>
      </c>
      <c r="D606" s="88"/>
      <c r="E606" s="89"/>
      <c r="F606" s="14"/>
      <c r="G606" s="90"/>
      <c r="H606" s="91"/>
      <c r="I606" s="88"/>
      <c r="J606" s="88"/>
      <c r="K606" s="88"/>
      <c r="L606" s="88"/>
      <c r="M606" s="88"/>
    </row>
    <row r="607" spans="3:13" ht="30" customHeight="1">
      <c r="C607" s="11">
        <v>603</v>
      </c>
      <c r="D607" s="88"/>
      <c r="E607" s="89"/>
      <c r="F607" s="14"/>
      <c r="G607" s="90"/>
      <c r="H607" s="91"/>
      <c r="I607" s="88"/>
      <c r="J607" s="88"/>
      <c r="K607" s="88"/>
      <c r="L607" s="88"/>
      <c r="M607" s="88"/>
    </row>
    <row r="608" spans="3:13" ht="30" customHeight="1">
      <c r="C608" s="11">
        <v>604</v>
      </c>
      <c r="D608" s="88"/>
      <c r="E608" s="89"/>
      <c r="F608" s="14"/>
      <c r="G608" s="90"/>
      <c r="H608" s="91"/>
      <c r="I608" s="88"/>
      <c r="J608" s="88"/>
      <c r="K608" s="88"/>
      <c r="L608" s="88"/>
      <c r="M608" s="88"/>
    </row>
    <row r="609" spans="3:13" ht="30" customHeight="1">
      <c r="C609" s="11">
        <v>605</v>
      </c>
      <c r="D609" s="88"/>
      <c r="E609" s="89"/>
      <c r="F609" s="14"/>
      <c r="G609" s="90"/>
      <c r="H609" s="91"/>
      <c r="I609" s="88"/>
      <c r="J609" s="88"/>
      <c r="K609" s="88"/>
      <c r="L609" s="88"/>
      <c r="M609" s="88"/>
    </row>
    <row r="610" spans="3:13" ht="30" customHeight="1">
      <c r="C610" s="11">
        <v>606</v>
      </c>
      <c r="D610" s="88"/>
      <c r="E610" s="89"/>
      <c r="F610" s="14"/>
      <c r="G610" s="90"/>
      <c r="H610" s="91"/>
      <c r="I610" s="88"/>
      <c r="J610" s="88"/>
      <c r="K610" s="88"/>
      <c r="L610" s="88"/>
      <c r="M610" s="88"/>
    </row>
    <row r="611" spans="3:13" ht="30" customHeight="1">
      <c r="C611" s="11">
        <v>607</v>
      </c>
      <c r="D611" s="88"/>
      <c r="E611" s="89"/>
      <c r="F611" s="14"/>
      <c r="G611" s="90"/>
      <c r="H611" s="91"/>
      <c r="I611" s="88"/>
      <c r="J611" s="88"/>
      <c r="K611" s="88"/>
      <c r="L611" s="88"/>
      <c r="M611" s="88"/>
    </row>
    <row r="612" spans="3:13" ht="30" customHeight="1">
      <c r="C612" s="11">
        <v>608</v>
      </c>
      <c r="D612" s="88"/>
      <c r="E612" s="89"/>
      <c r="F612" s="14"/>
      <c r="G612" s="90"/>
      <c r="H612" s="91"/>
      <c r="I612" s="88"/>
      <c r="J612" s="88"/>
      <c r="K612" s="88"/>
      <c r="L612" s="88"/>
      <c r="M612" s="88"/>
    </row>
    <row r="613" spans="3:13" ht="30" customHeight="1">
      <c r="C613" s="11">
        <v>609</v>
      </c>
      <c r="D613" s="88"/>
      <c r="E613" s="89"/>
      <c r="F613" s="14"/>
      <c r="G613" s="90"/>
      <c r="H613" s="91"/>
      <c r="I613" s="88"/>
      <c r="J613" s="88"/>
      <c r="K613" s="88"/>
      <c r="L613" s="88"/>
      <c r="M613" s="88"/>
    </row>
    <row r="614" spans="3:13" ht="30" customHeight="1">
      <c r="C614" s="11">
        <v>610</v>
      </c>
      <c r="D614" s="88"/>
      <c r="E614" s="89"/>
      <c r="F614" s="14"/>
      <c r="G614" s="90"/>
      <c r="H614" s="91"/>
      <c r="I614" s="88"/>
      <c r="J614" s="88"/>
      <c r="K614" s="88"/>
      <c r="L614" s="88"/>
      <c r="M614" s="88"/>
    </row>
    <row r="615" spans="3:13" ht="30" customHeight="1">
      <c r="C615" s="11">
        <v>611</v>
      </c>
      <c r="D615" s="88"/>
      <c r="E615" s="89"/>
      <c r="F615" s="14"/>
      <c r="G615" s="90"/>
      <c r="H615" s="91"/>
      <c r="I615" s="88"/>
      <c r="J615" s="88"/>
      <c r="K615" s="88"/>
      <c r="L615" s="88"/>
      <c r="M615" s="88"/>
    </row>
    <row r="616" spans="3:13" ht="30" customHeight="1">
      <c r="C616" s="11">
        <v>612</v>
      </c>
      <c r="D616" s="88"/>
      <c r="E616" s="89"/>
      <c r="F616" s="14"/>
      <c r="G616" s="90"/>
      <c r="H616" s="91"/>
      <c r="I616" s="88"/>
      <c r="J616" s="88"/>
      <c r="K616" s="88"/>
      <c r="L616" s="88"/>
      <c r="M616" s="88"/>
    </row>
    <row r="617" spans="3:13" ht="30" customHeight="1">
      <c r="C617" s="11">
        <v>613</v>
      </c>
      <c r="D617" s="88"/>
      <c r="E617" s="89"/>
      <c r="F617" s="14"/>
      <c r="G617" s="90"/>
      <c r="H617" s="91"/>
      <c r="I617" s="88"/>
      <c r="J617" s="88"/>
      <c r="K617" s="88"/>
      <c r="L617" s="88"/>
      <c r="M617" s="88"/>
    </row>
    <row r="618" spans="3:13" ht="30" customHeight="1">
      <c r="C618" s="11">
        <v>614</v>
      </c>
      <c r="D618" s="88"/>
      <c r="E618" s="89"/>
      <c r="F618" s="14"/>
      <c r="G618" s="90"/>
      <c r="H618" s="91"/>
      <c r="I618" s="88"/>
      <c r="J618" s="88"/>
      <c r="K618" s="88"/>
      <c r="L618" s="88"/>
      <c r="M618" s="88"/>
    </row>
    <row r="619" spans="3:13" ht="30" customHeight="1">
      <c r="C619" s="11">
        <v>615</v>
      </c>
      <c r="D619" s="88"/>
      <c r="E619" s="89"/>
      <c r="F619" s="14"/>
      <c r="G619" s="90"/>
      <c r="H619" s="91"/>
      <c r="I619" s="88"/>
      <c r="J619" s="88"/>
      <c r="K619" s="88"/>
      <c r="L619" s="88"/>
      <c r="M619" s="88"/>
    </row>
    <row r="620" spans="3:13" ht="30" customHeight="1">
      <c r="C620" s="11">
        <v>616</v>
      </c>
      <c r="D620" s="88"/>
      <c r="E620" s="89"/>
      <c r="F620" s="14"/>
      <c r="G620" s="90"/>
      <c r="H620" s="91"/>
      <c r="I620" s="88"/>
      <c r="J620" s="88"/>
      <c r="K620" s="88"/>
      <c r="L620" s="88"/>
      <c r="M620" s="88"/>
    </row>
    <row r="621" spans="3:13" ht="30" customHeight="1">
      <c r="C621" s="11">
        <v>617</v>
      </c>
      <c r="D621" s="88"/>
      <c r="E621" s="89"/>
      <c r="F621" s="14"/>
      <c r="G621" s="90"/>
      <c r="H621" s="91"/>
      <c r="I621" s="88"/>
      <c r="J621" s="88"/>
      <c r="K621" s="88"/>
      <c r="L621" s="88"/>
      <c r="M621" s="88"/>
    </row>
    <row r="622" spans="3:13" ht="30" customHeight="1">
      <c r="C622" s="11">
        <v>618</v>
      </c>
      <c r="D622" s="88"/>
      <c r="E622" s="89"/>
      <c r="F622" s="14"/>
      <c r="G622" s="90"/>
      <c r="H622" s="91"/>
      <c r="I622" s="88"/>
      <c r="J622" s="88"/>
      <c r="K622" s="88"/>
      <c r="L622" s="88"/>
      <c r="M622" s="88"/>
    </row>
    <row r="623" spans="3:13" ht="30" customHeight="1">
      <c r="C623" s="11">
        <v>619</v>
      </c>
      <c r="D623" s="88"/>
      <c r="E623" s="89"/>
      <c r="F623" s="14"/>
      <c r="G623" s="90"/>
      <c r="H623" s="91"/>
      <c r="I623" s="88"/>
      <c r="J623" s="88"/>
      <c r="K623" s="88"/>
      <c r="L623" s="88"/>
      <c r="M623" s="88"/>
    </row>
    <row r="624" spans="3:13" ht="30" customHeight="1">
      <c r="C624" s="11">
        <v>620</v>
      </c>
      <c r="D624" s="88"/>
      <c r="E624" s="89"/>
      <c r="F624" s="14"/>
      <c r="G624" s="90"/>
      <c r="H624" s="91"/>
      <c r="I624" s="88"/>
      <c r="J624" s="88"/>
      <c r="K624" s="88"/>
      <c r="L624" s="88"/>
      <c r="M624" s="88"/>
    </row>
    <row r="625" spans="3:13" ht="30" customHeight="1">
      <c r="C625" s="11">
        <v>621</v>
      </c>
      <c r="D625" s="88"/>
      <c r="E625" s="89"/>
      <c r="F625" s="14"/>
      <c r="G625" s="90"/>
      <c r="H625" s="91"/>
      <c r="I625" s="88"/>
      <c r="J625" s="88"/>
      <c r="K625" s="88"/>
      <c r="L625" s="88"/>
      <c r="M625" s="88"/>
    </row>
    <row r="626" spans="3:13" ht="30" customHeight="1">
      <c r="C626" s="11">
        <v>622</v>
      </c>
      <c r="D626" s="88"/>
      <c r="E626" s="89"/>
      <c r="F626" s="14"/>
      <c r="G626" s="90"/>
      <c r="H626" s="91"/>
      <c r="I626" s="88"/>
      <c r="J626" s="88"/>
      <c r="K626" s="88"/>
      <c r="L626" s="88"/>
      <c r="M626" s="88"/>
    </row>
    <row r="627" spans="3:13" ht="30" customHeight="1">
      <c r="C627" s="11">
        <v>623</v>
      </c>
      <c r="D627" s="88"/>
      <c r="E627" s="89"/>
      <c r="F627" s="14"/>
      <c r="G627" s="90"/>
      <c r="H627" s="91"/>
      <c r="I627" s="88"/>
      <c r="J627" s="88"/>
      <c r="K627" s="88"/>
      <c r="L627" s="88"/>
      <c r="M627" s="88"/>
    </row>
    <row r="628" spans="3:13" ht="30" customHeight="1">
      <c r="C628" s="11">
        <v>624</v>
      </c>
      <c r="D628" s="88"/>
      <c r="E628" s="89"/>
      <c r="F628" s="14"/>
      <c r="G628" s="90"/>
      <c r="H628" s="91"/>
      <c r="I628" s="88"/>
      <c r="J628" s="88"/>
      <c r="K628" s="88"/>
      <c r="L628" s="88"/>
      <c r="M628" s="88"/>
    </row>
    <row r="629" spans="3:13" ht="30" customHeight="1">
      <c r="C629" s="11">
        <v>625</v>
      </c>
      <c r="D629" s="88"/>
      <c r="E629" s="89"/>
      <c r="F629" s="14"/>
      <c r="G629" s="90"/>
      <c r="H629" s="91"/>
      <c r="I629" s="88"/>
      <c r="J629" s="88"/>
      <c r="K629" s="88"/>
      <c r="L629" s="88"/>
      <c r="M629" s="88"/>
    </row>
    <row r="630" spans="3:13" ht="30" customHeight="1">
      <c r="C630" s="11">
        <v>626</v>
      </c>
      <c r="D630" s="88"/>
      <c r="E630" s="89"/>
      <c r="F630" s="14"/>
      <c r="G630" s="90"/>
      <c r="H630" s="91"/>
      <c r="I630" s="88"/>
      <c r="J630" s="88"/>
      <c r="K630" s="88"/>
      <c r="L630" s="88"/>
      <c r="M630" s="88"/>
    </row>
    <row r="631" spans="3:13" ht="30" customHeight="1">
      <c r="C631" s="11">
        <v>627</v>
      </c>
      <c r="D631" s="88"/>
      <c r="E631" s="89"/>
      <c r="F631" s="14"/>
      <c r="G631" s="90"/>
      <c r="H631" s="91"/>
      <c r="I631" s="88"/>
      <c r="J631" s="88"/>
      <c r="K631" s="88"/>
      <c r="L631" s="88"/>
      <c r="M631" s="88"/>
    </row>
    <row r="632" spans="3:13" ht="30" customHeight="1">
      <c r="C632" s="11">
        <v>628</v>
      </c>
      <c r="D632" s="88"/>
      <c r="E632" s="89"/>
      <c r="F632" s="14"/>
      <c r="G632" s="90"/>
      <c r="H632" s="91"/>
      <c r="I632" s="88"/>
      <c r="J632" s="88"/>
      <c r="K632" s="88"/>
      <c r="L632" s="88"/>
      <c r="M632" s="88"/>
    </row>
    <row r="633" spans="3:13" ht="30" customHeight="1">
      <c r="C633" s="11">
        <v>629</v>
      </c>
      <c r="D633" s="88"/>
      <c r="E633" s="89"/>
      <c r="F633" s="14"/>
      <c r="G633" s="90"/>
      <c r="H633" s="91"/>
      <c r="I633" s="88"/>
      <c r="J633" s="88"/>
      <c r="K633" s="88"/>
      <c r="L633" s="88"/>
      <c r="M633" s="88"/>
    </row>
    <row r="634" spans="3:13" ht="30" customHeight="1">
      <c r="C634" s="11">
        <v>630</v>
      </c>
      <c r="D634" s="88"/>
      <c r="E634" s="89"/>
      <c r="F634" s="14"/>
      <c r="G634" s="90"/>
      <c r="H634" s="91"/>
      <c r="I634" s="88"/>
      <c r="J634" s="88"/>
      <c r="K634" s="88"/>
      <c r="L634" s="88"/>
      <c r="M634" s="88"/>
    </row>
    <row r="635" spans="3:13" ht="30" customHeight="1">
      <c r="C635" s="11">
        <v>631</v>
      </c>
      <c r="D635" s="88"/>
      <c r="E635" s="89"/>
      <c r="F635" s="14"/>
      <c r="G635" s="90"/>
      <c r="H635" s="91"/>
      <c r="I635" s="88"/>
      <c r="J635" s="88"/>
      <c r="K635" s="88"/>
      <c r="L635" s="88"/>
      <c r="M635" s="88"/>
    </row>
    <row r="636" spans="3:13" ht="30" customHeight="1">
      <c r="C636" s="11">
        <v>632</v>
      </c>
      <c r="D636" s="88"/>
      <c r="E636" s="89"/>
      <c r="F636" s="14"/>
      <c r="G636" s="90"/>
      <c r="H636" s="91"/>
      <c r="I636" s="88"/>
      <c r="J636" s="88"/>
      <c r="K636" s="88"/>
      <c r="L636" s="88"/>
      <c r="M636" s="88"/>
    </row>
    <row r="637" spans="3:13" ht="30" customHeight="1">
      <c r="C637" s="11">
        <v>633</v>
      </c>
      <c r="D637" s="88"/>
      <c r="E637" s="89"/>
      <c r="F637" s="14"/>
      <c r="G637" s="90"/>
      <c r="H637" s="91"/>
      <c r="I637" s="88"/>
      <c r="J637" s="88"/>
      <c r="K637" s="88"/>
      <c r="L637" s="88"/>
      <c r="M637" s="88"/>
    </row>
    <row r="638" spans="3:13" ht="30" customHeight="1">
      <c r="C638" s="11">
        <v>634</v>
      </c>
      <c r="D638" s="88"/>
      <c r="E638" s="89"/>
      <c r="F638" s="14"/>
      <c r="G638" s="90"/>
      <c r="H638" s="91"/>
      <c r="I638" s="88"/>
      <c r="J638" s="88"/>
      <c r="K638" s="88"/>
      <c r="L638" s="88"/>
      <c r="M638" s="88"/>
    </row>
    <row r="639" spans="3:13" ht="30" customHeight="1">
      <c r="C639" s="11">
        <v>635</v>
      </c>
      <c r="D639" s="88"/>
      <c r="E639" s="89"/>
      <c r="F639" s="14"/>
      <c r="G639" s="90"/>
      <c r="H639" s="91"/>
      <c r="I639" s="88"/>
      <c r="J639" s="88"/>
      <c r="K639" s="88"/>
      <c r="L639" s="88"/>
      <c r="M639" s="88"/>
    </row>
    <row r="640" spans="3:13" ht="30" customHeight="1">
      <c r="C640" s="11">
        <v>636</v>
      </c>
      <c r="D640" s="88"/>
      <c r="E640" s="89"/>
      <c r="F640" s="14"/>
      <c r="G640" s="90"/>
      <c r="H640" s="91"/>
      <c r="I640" s="88"/>
      <c r="J640" s="88"/>
      <c r="K640" s="88"/>
      <c r="L640" s="88"/>
      <c r="M640" s="88"/>
    </row>
    <row r="641" spans="3:13" ht="30" customHeight="1">
      <c r="C641" s="11">
        <v>637</v>
      </c>
      <c r="D641" s="88"/>
      <c r="E641" s="89"/>
      <c r="F641" s="14"/>
      <c r="G641" s="90"/>
      <c r="H641" s="91"/>
      <c r="I641" s="88"/>
      <c r="J641" s="88"/>
      <c r="K641" s="88"/>
      <c r="L641" s="88"/>
      <c r="M641" s="88"/>
    </row>
    <row r="642" spans="3:13" ht="30" customHeight="1">
      <c r="C642" s="11">
        <v>638</v>
      </c>
      <c r="D642" s="88"/>
      <c r="E642" s="89"/>
      <c r="F642" s="14"/>
      <c r="G642" s="90"/>
      <c r="H642" s="91"/>
      <c r="I642" s="88"/>
      <c r="J642" s="88"/>
      <c r="K642" s="88"/>
      <c r="L642" s="88"/>
      <c r="M642" s="88"/>
    </row>
    <row r="643" spans="3:13" ht="30" customHeight="1">
      <c r="C643" s="11">
        <v>639</v>
      </c>
      <c r="D643" s="88"/>
      <c r="E643" s="89"/>
      <c r="F643" s="14"/>
      <c r="G643" s="90"/>
      <c r="H643" s="91"/>
      <c r="I643" s="88"/>
      <c r="J643" s="88"/>
      <c r="K643" s="88"/>
      <c r="L643" s="88"/>
      <c r="M643" s="88"/>
    </row>
    <row r="644" spans="3:13" ht="30" customHeight="1">
      <c r="C644" s="11">
        <v>640</v>
      </c>
      <c r="D644" s="88"/>
      <c r="E644" s="89"/>
      <c r="F644" s="14"/>
      <c r="G644" s="90"/>
      <c r="H644" s="91"/>
      <c r="I644" s="88"/>
      <c r="J644" s="88"/>
      <c r="K644" s="88"/>
      <c r="L644" s="88"/>
      <c r="M644" s="88"/>
    </row>
    <row r="645" spans="3:13" ht="30" customHeight="1">
      <c r="C645" s="11">
        <v>641</v>
      </c>
      <c r="D645" s="88"/>
      <c r="E645" s="89"/>
      <c r="F645" s="14"/>
      <c r="G645" s="90"/>
      <c r="H645" s="91"/>
      <c r="I645" s="88"/>
      <c r="J645" s="88"/>
      <c r="K645" s="88"/>
      <c r="L645" s="88"/>
      <c r="M645" s="88"/>
    </row>
    <row r="646" spans="3:13" ht="30" customHeight="1">
      <c r="C646" s="11">
        <v>642</v>
      </c>
      <c r="D646" s="88"/>
      <c r="E646" s="89"/>
      <c r="F646" s="14"/>
      <c r="G646" s="90"/>
      <c r="H646" s="91"/>
      <c r="I646" s="88"/>
      <c r="J646" s="88"/>
      <c r="K646" s="88"/>
      <c r="L646" s="88"/>
      <c r="M646" s="88"/>
    </row>
    <row r="647" spans="3:13" ht="30" customHeight="1">
      <c r="C647" s="11">
        <v>643</v>
      </c>
      <c r="D647" s="88"/>
      <c r="E647" s="89"/>
      <c r="F647" s="14"/>
      <c r="G647" s="90"/>
      <c r="H647" s="91"/>
      <c r="I647" s="88"/>
      <c r="J647" s="88"/>
      <c r="K647" s="88"/>
      <c r="L647" s="88"/>
      <c r="M647" s="88"/>
    </row>
    <row r="648" spans="3:13" ht="30" customHeight="1">
      <c r="C648" s="11">
        <v>644</v>
      </c>
      <c r="D648" s="88"/>
      <c r="E648" s="89"/>
      <c r="F648" s="14"/>
      <c r="G648" s="90"/>
      <c r="H648" s="91"/>
      <c r="I648" s="88"/>
      <c r="J648" s="88"/>
      <c r="K648" s="88"/>
      <c r="L648" s="88"/>
      <c r="M648" s="88"/>
    </row>
    <row r="649" spans="3:13" ht="30" customHeight="1">
      <c r="C649" s="11">
        <v>645</v>
      </c>
      <c r="D649" s="88"/>
      <c r="E649" s="89"/>
      <c r="F649" s="14"/>
      <c r="G649" s="90"/>
      <c r="H649" s="91"/>
      <c r="I649" s="88"/>
      <c r="J649" s="88"/>
      <c r="K649" s="88"/>
      <c r="L649" s="88"/>
      <c r="M649" s="88"/>
    </row>
    <row r="650" spans="3:13" ht="30" customHeight="1">
      <c r="C650" s="11">
        <v>646</v>
      </c>
      <c r="D650" s="88"/>
      <c r="E650" s="89"/>
      <c r="F650" s="14"/>
      <c r="G650" s="90"/>
      <c r="H650" s="91"/>
      <c r="I650" s="88"/>
      <c r="J650" s="88"/>
      <c r="K650" s="88"/>
      <c r="L650" s="88"/>
      <c r="M650" s="88"/>
    </row>
    <row r="651" spans="3:13" ht="30" customHeight="1">
      <c r="C651" s="11">
        <v>647</v>
      </c>
      <c r="D651" s="88"/>
      <c r="E651" s="89"/>
      <c r="F651" s="14"/>
      <c r="G651" s="90"/>
      <c r="H651" s="91"/>
      <c r="I651" s="88"/>
      <c r="J651" s="88"/>
      <c r="K651" s="88"/>
      <c r="L651" s="88"/>
      <c r="M651" s="88"/>
    </row>
    <row r="652" spans="3:13" ht="30" customHeight="1">
      <c r="C652" s="11">
        <v>648</v>
      </c>
      <c r="D652" s="88"/>
      <c r="E652" s="89"/>
      <c r="F652" s="14"/>
      <c r="G652" s="90"/>
      <c r="H652" s="91"/>
      <c r="I652" s="88"/>
      <c r="J652" s="88"/>
      <c r="K652" s="88"/>
      <c r="L652" s="88"/>
      <c r="M652" s="88"/>
    </row>
    <row r="653" spans="3:13" ht="30" customHeight="1">
      <c r="C653" s="11">
        <v>649</v>
      </c>
      <c r="D653" s="88"/>
      <c r="E653" s="89"/>
      <c r="F653" s="14"/>
      <c r="G653" s="90"/>
      <c r="H653" s="91"/>
      <c r="I653" s="88"/>
      <c r="J653" s="88"/>
      <c r="K653" s="88"/>
      <c r="L653" s="88"/>
      <c r="M653" s="88"/>
    </row>
    <row r="654" spans="3:13" ht="30" customHeight="1">
      <c r="C654" s="11">
        <v>650</v>
      </c>
      <c r="D654" s="88"/>
      <c r="E654" s="89"/>
      <c r="F654" s="14"/>
      <c r="G654" s="90"/>
      <c r="H654" s="91"/>
      <c r="I654" s="88"/>
      <c r="J654" s="88"/>
      <c r="K654" s="88"/>
      <c r="L654" s="88"/>
      <c r="M654" s="88"/>
    </row>
    <row r="655" spans="3:13" ht="30" customHeight="1">
      <c r="C655" s="11">
        <v>651</v>
      </c>
      <c r="D655" s="88"/>
      <c r="E655" s="89"/>
      <c r="F655" s="14"/>
      <c r="G655" s="90"/>
      <c r="H655" s="91"/>
      <c r="I655" s="88"/>
      <c r="J655" s="88"/>
      <c r="K655" s="88"/>
      <c r="L655" s="88"/>
      <c r="M655" s="88"/>
    </row>
    <row r="656" spans="3:13" ht="30" customHeight="1">
      <c r="C656" s="11">
        <v>652</v>
      </c>
      <c r="D656" s="88"/>
      <c r="E656" s="89"/>
      <c r="F656" s="14"/>
      <c r="G656" s="90"/>
      <c r="H656" s="91"/>
      <c r="I656" s="88"/>
      <c r="J656" s="88"/>
      <c r="K656" s="88"/>
      <c r="L656" s="88"/>
      <c r="M656" s="88"/>
    </row>
    <row r="657" spans="3:13" ht="30" customHeight="1">
      <c r="C657" s="11">
        <v>653</v>
      </c>
      <c r="D657" s="88"/>
      <c r="E657" s="89"/>
      <c r="F657" s="14"/>
      <c r="G657" s="90"/>
      <c r="H657" s="91"/>
      <c r="I657" s="88"/>
      <c r="J657" s="88"/>
      <c r="K657" s="88"/>
      <c r="L657" s="88"/>
      <c r="M657" s="88"/>
    </row>
    <row r="658" spans="3:13" ht="30" customHeight="1">
      <c r="C658" s="11">
        <v>654</v>
      </c>
      <c r="D658" s="88"/>
      <c r="E658" s="89"/>
      <c r="F658" s="14"/>
      <c r="G658" s="90"/>
      <c r="H658" s="91"/>
      <c r="I658" s="88"/>
      <c r="J658" s="88"/>
      <c r="K658" s="88"/>
      <c r="L658" s="88"/>
      <c r="M658" s="88"/>
    </row>
    <row r="659" spans="3:13" ht="30" customHeight="1">
      <c r="C659" s="11">
        <v>655</v>
      </c>
      <c r="D659" s="88"/>
      <c r="E659" s="89"/>
      <c r="F659" s="14"/>
      <c r="G659" s="90"/>
      <c r="H659" s="91"/>
      <c r="I659" s="88"/>
      <c r="J659" s="88"/>
      <c r="K659" s="88"/>
      <c r="L659" s="88"/>
      <c r="M659" s="88"/>
    </row>
    <row r="660" spans="3:13" ht="30" customHeight="1">
      <c r="C660" s="11">
        <v>656</v>
      </c>
      <c r="D660" s="88"/>
      <c r="E660" s="89"/>
      <c r="F660" s="14"/>
      <c r="G660" s="90"/>
      <c r="H660" s="91"/>
      <c r="I660" s="88"/>
      <c r="J660" s="88"/>
      <c r="K660" s="88"/>
      <c r="L660" s="88"/>
      <c r="M660" s="88"/>
    </row>
    <row r="661" spans="3:13" ht="30" customHeight="1">
      <c r="C661" s="11">
        <v>657</v>
      </c>
      <c r="D661" s="88"/>
      <c r="E661" s="89"/>
      <c r="F661" s="14"/>
      <c r="G661" s="90"/>
      <c r="H661" s="91"/>
      <c r="I661" s="88"/>
      <c r="J661" s="88"/>
      <c r="K661" s="88"/>
      <c r="L661" s="88"/>
      <c r="M661" s="88"/>
    </row>
    <row r="662" spans="3:13" ht="30" customHeight="1">
      <c r="C662" s="11">
        <v>658</v>
      </c>
      <c r="D662" s="88"/>
      <c r="E662" s="89"/>
      <c r="F662" s="14"/>
      <c r="G662" s="90"/>
      <c r="H662" s="91"/>
      <c r="I662" s="88"/>
      <c r="J662" s="88"/>
      <c r="K662" s="88"/>
      <c r="L662" s="88"/>
      <c r="M662" s="88"/>
    </row>
    <row r="663" spans="3:13" ht="30" customHeight="1">
      <c r="C663" s="11">
        <v>659</v>
      </c>
      <c r="D663" s="88"/>
      <c r="E663" s="89"/>
      <c r="F663" s="14"/>
      <c r="G663" s="90"/>
      <c r="H663" s="91"/>
      <c r="I663" s="88"/>
      <c r="J663" s="88"/>
      <c r="K663" s="88"/>
      <c r="L663" s="88"/>
      <c r="M663" s="88"/>
    </row>
    <row r="664" spans="3:13" ht="30" customHeight="1">
      <c r="C664" s="11">
        <v>660</v>
      </c>
      <c r="D664" s="88"/>
      <c r="E664" s="89"/>
      <c r="F664" s="14"/>
      <c r="G664" s="90"/>
      <c r="H664" s="91"/>
      <c r="I664" s="88"/>
      <c r="J664" s="88"/>
      <c r="K664" s="88"/>
      <c r="L664" s="88"/>
      <c r="M664" s="88"/>
    </row>
    <row r="665" spans="3:13" ht="30" customHeight="1">
      <c r="C665" s="11">
        <v>661</v>
      </c>
      <c r="D665" s="88"/>
      <c r="E665" s="89"/>
      <c r="F665" s="14"/>
      <c r="G665" s="90"/>
      <c r="H665" s="91"/>
      <c r="I665" s="88"/>
      <c r="J665" s="88"/>
      <c r="K665" s="88"/>
      <c r="L665" s="88"/>
      <c r="M665" s="88"/>
    </row>
    <row r="666" spans="3:13" ht="30" customHeight="1">
      <c r="C666" s="11">
        <v>662</v>
      </c>
      <c r="D666" s="88"/>
      <c r="E666" s="89"/>
      <c r="F666" s="14"/>
      <c r="G666" s="90"/>
      <c r="H666" s="91"/>
      <c r="I666" s="88"/>
      <c r="J666" s="88"/>
      <c r="K666" s="88"/>
      <c r="L666" s="88"/>
      <c r="M666" s="88"/>
    </row>
    <row r="667" spans="3:13" ht="30" customHeight="1">
      <c r="C667" s="11">
        <v>663</v>
      </c>
      <c r="D667" s="88"/>
      <c r="E667" s="89"/>
      <c r="F667" s="14"/>
      <c r="G667" s="90"/>
      <c r="H667" s="91"/>
      <c r="I667" s="88"/>
      <c r="J667" s="88"/>
      <c r="K667" s="88"/>
      <c r="L667" s="88"/>
      <c r="M667" s="88"/>
    </row>
    <row r="668" spans="3:13" ht="30" customHeight="1">
      <c r="C668" s="11">
        <v>664</v>
      </c>
      <c r="D668" s="88"/>
      <c r="E668" s="89"/>
      <c r="F668" s="14"/>
      <c r="G668" s="90"/>
      <c r="H668" s="91"/>
      <c r="I668" s="88"/>
      <c r="J668" s="88"/>
      <c r="K668" s="88"/>
      <c r="L668" s="88"/>
      <c r="M668" s="88"/>
    </row>
    <row r="669" spans="3:13" ht="30" customHeight="1">
      <c r="C669" s="11">
        <v>665</v>
      </c>
      <c r="D669" s="88"/>
      <c r="E669" s="89"/>
      <c r="F669" s="14"/>
      <c r="G669" s="90"/>
      <c r="H669" s="91"/>
      <c r="I669" s="88"/>
      <c r="J669" s="88"/>
      <c r="K669" s="88"/>
      <c r="L669" s="88"/>
      <c r="M669" s="88"/>
    </row>
    <row r="670" spans="3:13" ht="30" customHeight="1">
      <c r="C670" s="11">
        <v>666</v>
      </c>
      <c r="D670" s="88"/>
      <c r="E670" s="89"/>
      <c r="F670" s="14"/>
      <c r="G670" s="90"/>
      <c r="H670" s="91"/>
      <c r="I670" s="88"/>
      <c r="J670" s="88"/>
      <c r="K670" s="88"/>
      <c r="L670" s="88"/>
      <c r="M670" s="88"/>
    </row>
    <row r="671" spans="3:13" ht="30" customHeight="1">
      <c r="C671" s="11">
        <v>667</v>
      </c>
      <c r="D671" s="88"/>
      <c r="E671" s="89"/>
      <c r="F671" s="14"/>
      <c r="G671" s="90"/>
      <c r="H671" s="91"/>
      <c r="I671" s="88"/>
      <c r="J671" s="88"/>
      <c r="K671" s="88"/>
      <c r="L671" s="88"/>
      <c r="M671" s="88"/>
    </row>
    <row r="672" spans="3:13" ht="30" customHeight="1">
      <c r="C672" s="11">
        <v>668</v>
      </c>
      <c r="D672" s="88"/>
      <c r="E672" s="89"/>
      <c r="F672" s="14"/>
      <c r="G672" s="90"/>
      <c r="H672" s="91"/>
      <c r="I672" s="88"/>
      <c r="J672" s="88"/>
      <c r="K672" s="88"/>
      <c r="L672" s="88"/>
      <c r="M672" s="88"/>
    </row>
    <row r="673" spans="3:13" ht="30" customHeight="1">
      <c r="C673" s="11">
        <v>669</v>
      </c>
      <c r="D673" s="88"/>
      <c r="E673" s="89"/>
      <c r="F673" s="14"/>
      <c r="G673" s="90"/>
      <c r="H673" s="91"/>
      <c r="I673" s="88"/>
      <c r="J673" s="88"/>
      <c r="K673" s="88"/>
      <c r="L673" s="88"/>
      <c r="M673" s="88"/>
    </row>
    <row r="674" spans="3:13" ht="30" customHeight="1">
      <c r="C674" s="11">
        <v>670</v>
      </c>
      <c r="D674" s="88"/>
      <c r="E674" s="89"/>
      <c r="F674" s="14"/>
      <c r="G674" s="90"/>
      <c r="H674" s="91"/>
      <c r="I674" s="88"/>
      <c r="J674" s="88"/>
      <c r="K674" s="88"/>
      <c r="L674" s="88"/>
      <c r="M674" s="88"/>
    </row>
    <row r="675" spans="3:13" ht="30" customHeight="1">
      <c r="C675" s="11">
        <v>671</v>
      </c>
      <c r="D675" s="88"/>
      <c r="E675" s="89"/>
      <c r="F675" s="14"/>
      <c r="G675" s="90"/>
      <c r="H675" s="91"/>
      <c r="I675" s="88"/>
      <c r="J675" s="88"/>
      <c r="K675" s="88"/>
      <c r="L675" s="88"/>
      <c r="M675" s="88"/>
    </row>
    <row r="676" spans="3:13" ht="30" customHeight="1">
      <c r="C676" s="11">
        <v>672</v>
      </c>
      <c r="D676" s="88"/>
      <c r="E676" s="89"/>
      <c r="F676" s="14"/>
      <c r="G676" s="90"/>
      <c r="H676" s="91"/>
      <c r="I676" s="88"/>
      <c r="J676" s="88"/>
      <c r="K676" s="88"/>
      <c r="L676" s="88"/>
      <c r="M676" s="88"/>
    </row>
    <row r="677" spans="3:13" ht="30" customHeight="1">
      <c r="C677" s="11">
        <v>673</v>
      </c>
      <c r="D677" s="88"/>
      <c r="E677" s="89"/>
      <c r="F677" s="14"/>
      <c r="G677" s="90"/>
      <c r="H677" s="91"/>
      <c r="I677" s="88"/>
      <c r="J677" s="88"/>
      <c r="K677" s="88"/>
      <c r="L677" s="88"/>
      <c r="M677" s="88"/>
    </row>
    <row r="678" spans="3:13" ht="30" customHeight="1">
      <c r="C678" s="11">
        <v>674</v>
      </c>
      <c r="D678" s="88"/>
      <c r="E678" s="89"/>
      <c r="F678" s="14"/>
      <c r="G678" s="90"/>
      <c r="H678" s="91"/>
      <c r="I678" s="88"/>
      <c r="J678" s="88"/>
      <c r="K678" s="88"/>
      <c r="L678" s="88"/>
      <c r="M678" s="88"/>
    </row>
    <row r="679" spans="3:13" ht="30" customHeight="1">
      <c r="C679" s="11">
        <v>675</v>
      </c>
      <c r="D679" s="88"/>
      <c r="E679" s="89"/>
      <c r="F679" s="14"/>
      <c r="G679" s="90"/>
      <c r="H679" s="91"/>
      <c r="I679" s="88"/>
      <c r="J679" s="88"/>
      <c r="K679" s="88"/>
      <c r="L679" s="88"/>
      <c r="M679" s="88"/>
    </row>
    <row r="680" spans="3:13" ht="30" customHeight="1">
      <c r="C680" s="11">
        <v>676</v>
      </c>
      <c r="D680" s="88"/>
      <c r="E680" s="89"/>
      <c r="F680" s="14"/>
      <c r="G680" s="90"/>
      <c r="H680" s="91"/>
      <c r="I680" s="88"/>
      <c r="J680" s="88"/>
      <c r="K680" s="88"/>
      <c r="L680" s="88"/>
      <c r="M680" s="88"/>
    </row>
    <row r="681" spans="3:13" ht="30" customHeight="1">
      <c r="C681" s="11">
        <v>677</v>
      </c>
      <c r="D681" s="88"/>
      <c r="E681" s="89"/>
      <c r="F681" s="14"/>
      <c r="G681" s="90"/>
      <c r="H681" s="91"/>
      <c r="I681" s="88"/>
      <c r="J681" s="88"/>
      <c r="K681" s="88"/>
      <c r="L681" s="88"/>
      <c r="M681" s="88"/>
    </row>
    <row r="682" spans="3:13" ht="30" customHeight="1">
      <c r="C682" s="11">
        <v>678</v>
      </c>
      <c r="D682" s="88"/>
      <c r="E682" s="89"/>
      <c r="F682" s="14"/>
      <c r="G682" s="90"/>
      <c r="H682" s="91"/>
      <c r="I682" s="88"/>
      <c r="J682" s="88"/>
      <c r="K682" s="88"/>
      <c r="L682" s="88"/>
      <c r="M682" s="88"/>
    </row>
    <row r="683" spans="3:13" ht="30" customHeight="1">
      <c r="C683" s="11">
        <v>679</v>
      </c>
      <c r="D683" s="88"/>
      <c r="E683" s="89"/>
      <c r="F683" s="14"/>
      <c r="G683" s="90"/>
      <c r="H683" s="91"/>
      <c r="I683" s="88"/>
      <c r="J683" s="88"/>
      <c r="K683" s="88"/>
      <c r="L683" s="88"/>
      <c r="M683" s="88"/>
    </row>
    <row r="684" spans="3:13" ht="30" customHeight="1">
      <c r="C684" s="11">
        <v>680</v>
      </c>
      <c r="D684" s="88"/>
      <c r="E684" s="89"/>
      <c r="F684" s="14"/>
      <c r="G684" s="90"/>
      <c r="H684" s="91"/>
      <c r="I684" s="88"/>
      <c r="J684" s="88"/>
      <c r="K684" s="88"/>
      <c r="L684" s="88"/>
      <c r="M684" s="88"/>
    </row>
    <row r="685" spans="3:13" ht="30" customHeight="1">
      <c r="C685" s="11">
        <v>681</v>
      </c>
      <c r="D685" s="88"/>
      <c r="E685" s="89"/>
      <c r="F685" s="14"/>
      <c r="G685" s="90"/>
      <c r="H685" s="91"/>
      <c r="I685" s="88"/>
      <c r="J685" s="88"/>
      <c r="K685" s="88"/>
      <c r="L685" s="88"/>
      <c r="M685" s="88"/>
    </row>
    <row r="686" spans="3:13" ht="30" customHeight="1">
      <c r="C686" s="11">
        <v>682</v>
      </c>
      <c r="D686" s="88"/>
      <c r="E686" s="89"/>
      <c r="F686" s="14"/>
      <c r="G686" s="90"/>
      <c r="H686" s="91"/>
      <c r="I686" s="88"/>
      <c r="J686" s="88"/>
      <c r="K686" s="88"/>
      <c r="L686" s="88"/>
      <c r="M686" s="88"/>
    </row>
    <row r="687" spans="3:13" ht="30" customHeight="1">
      <c r="C687" s="11">
        <v>683</v>
      </c>
      <c r="D687" s="88"/>
      <c r="E687" s="89"/>
      <c r="F687" s="14"/>
      <c r="G687" s="90"/>
      <c r="H687" s="91"/>
      <c r="I687" s="88"/>
      <c r="J687" s="88"/>
      <c r="K687" s="88"/>
      <c r="L687" s="88"/>
      <c r="M687" s="88"/>
    </row>
    <row r="688" spans="3:13" ht="30" customHeight="1">
      <c r="C688" s="11">
        <v>684</v>
      </c>
      <c r="D688" s="88"/>
      <c r="E688" s="89"/>
      <c r="F688" s="14"/>
      <c r="G688" s="90"/>
      <c r="H688" s="91"/>
      <c r="I688" s="88"/>
      <c r="J688" s="88"/>
      <c r="K688" s="88"/>
      <c r="L688" s="88"/>
      <c r="M688" s="88"/>
    </row>
    <row r="689" spans="3:13" ht="30" customHeight="1">
      <c r="C689" s="11">
        <v>685</v>
      </c>
      <c r="D689" s="88"/>
      <c r="E689" s="89"/>
      <c r="F689" s="14"/>
      <c r="G689" s="90"/>
      <c r="H689" s="91"/>
      <c r="I689" s="88"/>
      <c r="J689" s="88"/>
      <c r="K689" s="88"/>
      <c r="L689" s="88"/>
      <c r="M689" s="88"/>
    </row>
    <row r="690" spans="3:13" ht="30" customHeight="1">
      <c r="C690" s="11">
        <v>686</v>
      </c>
      <c r="D690" s="88"/>
      <c r="E690" s="89"/>
      <c r="F690" s="14"/>
      <c r="G690" s="90"/>
      <c r="H690" s="91"/>
      <c r="I690" s="88"/>
      <c r="J690" s="88"/>
      <c r="K690" s="88"/>
      <c r="L690" s="88"/>
      <c r="M690" s="88"/>
    </row>
    <row r="691" spans="3:13" ht="30" customHeight="1">
      <c r="C691" s="11">
        <v>687</v>
      </c>
      <c r="D691" s="88"/>
      <c r="E691" s="89"/>
      <c r="F691" s="14"/>
      <c r="G691" s="90"/>
      <c r="H691" s="91"/>
      <c r="I691" s="88"/>
      <c r="J691" s="88"/>
      <c r="K691" s="88"/>
      <c r="L691" s="88"/>
      <c r="M691" s="88"/>
    </row>
    <row r="692" spans="3:13" ht="30" customHeight="1">
      <c r="C692" s="11">
        <v>688</v>
      </c>
      <c r="D692" s="88"/>
      <c r="E692" s="89"/>
      <c r="F692" s="14"/>
      <c r="G692" s="90"/>
      <c r="H692" s="91"/>
      <c r="I692" s="88"/>
      <c r="J692" s="88"/>
      <c r="K692" s="88"/>
      <c r="L692" s="88"/>
      <c r="M692" s="88"/>
    </row>
    <row r="693" spans="3:13" ht="30" customHeight="1">
      <c r="C693" s="11">
        <v>689</v>
      </c>
      <c r="D693" s="88"/>
      <c r="E693" s="89"/>
      <c r="F693" s="14"/>
      <c r="G693" s="90"/>
      <c r="H693" s="91"/>
      <c r="I693" s="88"/>
      <c r="J693" s="88"/>
      <c r="K693" s="88"/>
      <c r="L693" s="88"/>
      <c r="M693" s="88"/>
    </row>
    <row r="694" spans="3:13" ht="30" customHeight="1">
      <c r="C694" s="11">
        <v>690</v>
      </c>
      <c r="D694" s="88"/>
      <c r="E694" s="89"/>
      <c r="F694" s="14"/>
      <c r="G694" s="90"/>
      <c r="H694" s="91"/>
      <c r="I694" s="88"/>
      <c r="J694" s="88"/>
      <c r="K694" s="88"/>
      <c r="L694" s="88"/>
      <c r="M694" s="88"/>
    </row>
    <row r="695" spans="3:13" ht="30" customHeight="1">
      <c r="C695" s="11">
        <v>691</v>
      </c>
      <c r="D695" s="88"/>
      <c r="E695" s="89"/>
      <c r="F695" s="14"/>
      <c r="G695" s="90"/>
      <c r="H695" s="91"/>
      <c r="I695" s="88"/>
      <c r="J695" s="88"/>
      <c r="K695" s="88"/>
      <c r="L695" s="88"/>
      <c r="M695" s="88"/>
    </row>
    <row r="696" spans="3:13" ht="30" customHeight="1">
      <c r="C696" s="11">
        <v>692</v>
      </c>
      <c r="D696" s="88"/>
      <c r="E696" s="89"/>
      <c r="F696" s="14"/>
      <c r="G696" s="90"/>
      <c r="H696" s="91"/>
      <c r="I696" s="88"/>
      <c r="J696" s="88"/>
      <c r="K696" s="88"/>
      <c r="L696" s="88"/>
      <c r="M696" s="88"/>
    </row>
    <row r="697" spans="3:13" ht="30" customHeight="1">
      <c r="C697" s="11">
        <v>693</v>
      </c>
      <c r="D697" s="88"/>
      <c r="E697" s="89"/>
      <c r="F697" s="14"/>
      <c r="G697" s="90"/>
      <c r="H697" s="91"/>
      <c r="I697" s="88"/>
      <c r="J697" s="88"/>
      <c r="K697" s="88"/>
      <c r="L697" s="88"/>
      <c r="M697" s="88"/>
    </row>
    <row r="698" spans="3:13" ht="30" customHeight="1">
      <c r="C698" s="11">
        <v>694</v>
      </c>
      <c r="D698" s="88"/>
      <c r="E698" s="89"/>
      <c r="F698" s="14"/>
      <c r="G698" s="90"/>
      <c r="H698" s="91"/>
      <c r="I698" s="88"/>
      <c r="J698" s="88"/>
      <c r="K698" s="88"/>
      <c r="L698" s="88"/>
      <c r="M698" s="88"/>
    </row>
    <row r="699" spans="3:13" ht="30" customHeight="1">
      <c r="C699" s="11">
        <v>695</v>
      </c>
      <c r="D699" s="88"/>
      <c r="E699" s="89"/>
      <c r="F699" s="14"/>
      <c r="G699" s="90"/>
      <c r="H699" s="91"/>
      <c r="I699" s="88"/>
      <c r="J699" s="88"/>
      <c r="K699" s="88"/>
      <c r="L699" s="88"/>
      <c r="M699" s="88"/>
    </row>
    <row r="700" spans="3:13" ht="30" customHeight="1">
      <c r="C700" s="11">
        <v>696</v>
      </c>
      <c r="D700" s="88"/>
      <c r="E700" s="89"/>
      <c r="F700" s="14"/>
      <c r="G700" s="90"/>
      <c r="H700" s="91"/>
      <c r="I700" s="88"/>
      <c r="J700" s="88"/>
      <c r="K700" s="88"/>
      <c r="L700" s="88"/>
      <c r="M700" s="88"/>
    </row>
    <row r="701" spans="3:13" ht="30" customHeight="1">
      <c r="C701" s="11">
        <v>697</v>
      </c>
      <c r="D701" s="88"/>
      <c r="E701" s="89"/>
      <c r="F701" s="14"/>
      <c r="G701" s="90"/>
      <c r="H701" s="91"/>
      <c r="I701" s="88"/>
      <c r="J701" s="88"/>
      <c r="K701" s="88"/>
      <c r="L701" s="88"/>
      <c r="M701" s="88"/>
    </row>
    <row r="702" spans="3:13" ht="30" customHeight="1">
      <c r="C702" s="11">
        <v>698</v>
      </c>
      <c r="D702" s="88"/>
      <c r="E702" s="89"/>
      <c r="F702" s="14"/>
      <c r="G702" s="90"/>
      <c r="H702" s="91"/>
      <c r="I702" s="88"/>
      <c r="J702" s="88"/>
      <c r="K702" s="88"/>
      <c r="L702" s="88"/>
      <c r="M702" s="88"/>
    </row>
    <row r="703" spans="3:13" ht="30" customHeight="1">
      <c r="C703" s="11">
        <v>699</v>
      </c>
      <c r="D703" s="88"/>
      <c r="E703" s="89"/>
      <c r="F703" s="14"/>
      <c r="G703" s="90"/>
      <c r="H703" s="91"/>
      <c r="I703" s="88"/>
      <c r="J703" s="88"/>
      <c r="K703" s="88"/>
      <c r="L703" s="88"/>
      <c r="M703" s="88"/>
    </row>
    <row r="704" spans="3:13" ht="30" customHeight="1">
      <c r="C704" s="11">
        <v>700</v>
      </c>
      <c r="D704" s="88"/>
      <c r="E704" s="89"/>
      <c r="F704" s="14"/>
      <c r="G704" s="90"/>
      <c r="H704" s="91"/>
      <c r="I704" s="88"/>
      <c r="J704" s="88"/>
      <c r="K704" s="88"/>
      <c r="L704" s="88"/>
      <c r="M704" s="88"/>
    </row>
    <row r="705" spans="3:13" ht="30" customHeight="1">
      <c r="C705" s="11">
        <v>701</v>
      </c>
      <c r="D705" s="88"/>
      <c r="E705" s="89"/>
      <c r="F705" s="14"/>
      <c r="G705" s="90"/>
      <c r="H705" s="91"/>
      <c r="I705" s="88"/>
      <c r="J705" s="88"/>
      <c r="K705" s="88"/>
      <c r="L705" s="88"/>
      <c r="M705" s="88"/>
    </row>
    <row r="706" spans="3:13" ht="30" customHeight="1">
      <c r="C706" s="11">
        <v>702</v>
      </c>
      <c r="D706" s="88"/>
      <c r="E706" s="89"/>
      <c r="F706" s="14"/>
      <c r="G706" s="90"/>
      <c r="H706" s="91"/>
      <c r="I706" s="88"/>
      <c r="J706" s="88"/>
      <c r="K706" s="88"/>
      <c r="L706" s="88"/>
      <c r="M706" s="88"/>
    </row>
    <row r="707" spans="3:13" ht="30" customHeight="1">
      <c r="C707" s="11">
        <v>703</v>
      </c>
      <c r="D707" s="88"/>
      <c r="E707" s="89"/>
      <c r="F707" s="14"/>
      <c r="G707" s="90"/>
      <c r="H707" s="91"/>
      <c r="I707" s="88"/>
      <c r="J707" s="88"/>
      <c r="K707" s="88"/>
      <c r="L707" s="88"/>
      <c r="M707" s="88"/>
    </row>
    <row r="708" spans="3:13" ht="30" customHeight="1">
      <c r="C708" s="11">
        <v>704</v>
      </c>
      <c r="D708" s="88"/>
      <c r="E708" s="89"/>
      <c r="F708" s="14"/>
      <c r="G708" s="90"/>
      <c r="H708" s="91"/>
      <c r="I708" s="88"/>
      <c r="J708" s="88"/>
      <c r="K708" s="88"/>
      <c r="L708" s="88"/>
      <c r="M708" s="88"/>
    </row>
    <row r="709" spans="3:13" ht="30" customHeight="1">
      <c r="C709" s="11">
        <v>705</v>
      </c>
      <c r="D709" s="88"/>
      <c r="E709" s="89"/>
      <c r="F709" s="14"/>
      <c r="G709" s="90"/>
      <c r="H709" s="91"/>
      <c r="I709" s="88"/>
      <c r="J709" s="88"/>
      <c r="K709" s="88"/>
      <c r="L709" s="88"/>
      <c r="M709" s="88"/>
    </row>
    <row r="710" spans="3:13" ht="30" customHeight="1">
      <c r="C710" s="11">
        <v>706</v>
      </c>
      <c r="D710" s="88"/>
      <c r="E710" s="89"/>
      <c r="F710" s="14"/>
      <c r="G710" s="90"/>
      <c r="H710" s="91"/>
      <c r="I710" s="88"/>
      <c r="J710" s="88"/>
      <c r="K710" s="88"/>
      <c r="L710" s="88"/>
      <c r="M710" s="88"/>
    </row>
    <row r="711" spans="3:13" ht="30" customHeight="1">
      <c r="C711" s="11">
        <v>707</v>
      </c>
      <c r="D711" s="88"/>
      <c r="E711" s="89"/>
      <c r="F711" s="14"/>
      <c r="G711" s="90"/>
      <c r="H711" s="91"/>
      <c r="I711" s="88"/>
      <c r="J711" s="88"/>
      <c r="K711" s="88"/>
      <c r="L711" s="88"/>
      <c r="M711" s="88"/>
    </row>
    <row r="712" spans="3:13" ht="30" customHeight="1">
      <c r="C712" s="11">
        <v>708</v>
      </c>
      <c r="D712" s="88"/>
      <c r="E712" s="89"/>
      <c r="F712" s="14"/>
      <c r="G712" s="90"/>
      <c r="H712" s="91"/>
      <c r="I712" s="88"/>
      <c r="J712" s="88"/>
      <c r="K712" s="88"/>
      <c r="L712" s="88"/>
      <c r="M712" s="88"/>
    </row>
    <row r="713" spans="3:13" ht="30" customHeight="1">
      <c r="C713" s="11">
        <v>709</v>
      </c>
      <c r="D713" s="88"/>
      <c r="E713" s="89"/>
      <c r="F713" s="14"/>
      <c r="G713" s="90"/>
      <c r="H713" s="91"/>
      <c r="I713" s="88"/>
      <c r="J713" s="88"/>
      <c r="K713" s="88"/>
      <c r="L713" s="88"/>
      <c r="M713" s="88"/>
    </row>
    <row r="714" spans="3:13" ht="30" customHeight="1">
      <c r="C714" s="11">
        <v>710</v>
      </c>
      <c r="D714" s="88"/>
      <c r="E714" s="89"/>
      <c r="F714" s="14"/>
      <c r="G714" s="90"/>
      <c r="H714" s="91"/>
      <c r="I714" s="88"/>
      <c r="J714" s="88"/>
      <c r="K714" s="88"/>
      <c r="L714" s="88"/>
      <c r="M714" s="88"/>
    </row>
    <row r="715" spans="3:13" ht="30" customHeight="1">
      <c r="C715" s="11">
        <v>711</v>
      </c>
      <c r="D715" s="88"/>
      <c r="E715" s="89"/>
      <c r="F715" s="14"/>
      <c r="G715" s="90"/>
      <c r="H715" s="91"/>
      <c r="I715" s="88"/>
      <c r="J715" s="88"/>
      <c r="K715" s="88"/>
      <c r="L715" s="88"/>
      <c r="M715" s="88"/>
    </row>
    <row r="716" spans="3:13" ht="30" customHeight="1">
      <c r="C716" s="11">
        <v>712</v>
      </c>
      <c r="D716" s="88"/>
      <c r="E716" s="89"/>
      <c r="F716" s="14"/>
      <c r="G716" s="90"/>
      <c r="H716" s="91"/>
      <c r="I716" s="88"/>
      <c r="J716" s="88"/>
      <c r="K716" s="88"/>
      <c r="L716" s="88"/>
      <c r="M716" s="88"/>
    </row>
    <row r="717" spans="3:13" ht="30" customHeight="1">
      <c r="C717" s="11">
        <v>713</v>
      </c>
      <c r="D717" s="88"/>
      <c r="E717" s="89"/>
      <c r="F717" s="14"/>
      <c r="G717" s="90"/>
      <c r="H717" s="91"/>
      <c r="I717" s="88"/>
      <c r="J717" s="88"/>
      <c r="K717" s="88"/>
      <c r="L717" s="88"/>
      <c r="M717" s="88"/>
    </row>
    <row r="718" spans="3:13" ht="30" customHeight="1">
      <c r="C718" s="11">
        <v>714</v>
      </c>
      <c r="D718" s="88"/>
      <c r="E718" s="89"/>
      <c r="F718" s="14"/>
      <c r="G718" s="90"/>
      <c r="H718" s="91"/>
      <c r="I718" s="88"/>
      <c r="J718" s="88"/>
      <c r="K718" s="88"/>
      <c r="L718" s="88"/>
      <c r="M718" s="88"/>
    </row>
    <row r="719" spans="3:13" ht="30" customHeight="1">
      <c r="C719" s="11">
        <v>715</v>
      </c>
      <c r="D719" s="88"/>
      <c r="E719" s="89"/>
      <c r="F719" s="14"/>
      <c r="G719" s="90"/>
      <c r="H719" s="91"/>
      <c r="I719" s="88"/>
      <c r="J719" s="88"/>
      <c r="K719" s="88"/>
      <c r="L719" s="88"/>
      <c r="M719" s="88"/>
    </row>
    <row r="720" spans="3:13" ht="30" customHeight="1">
      <c r="C720" s="11">
        <v>716</v>
      </c>
      <c r="D720" s="88"/>
      <c r="E720" s="89"/>
      <c r="F720" s="14"/>
      <c r="G720" s="90"/>
      <c r="H720" s="91"/>
      <c r="I720" s="88"/>
      <c r="J720" s="88"/>
      <c r="K720" s="88"/>
      <c r="L720" s="88"/>
      <c r="M720" s="88"/>
    </row>
    <row r="721" spans="3:13" ht="30" customHeight="1">
      <c r="C721" s="11">
        <v>717</v>
      </c>
      <c r="D721" s="88"/>
      <c r="E721" s="89"/>
      <c r="F721" s="14"/>
      <c r="G721" s="90"/>
      <c r="H721" s="91"/>
      <c r="I721" s="88"/>
      <c r="J721" s="88"/>
      <c r="K721" s="88"/>
      <c r="L721" s="88"/>
      <c r="M721" s="88"/>
    </row>
    <row r="722" spans="3:13" ht="30" customHeight="1">
      <c r="C722" s="11">
        <v>718</v>
      </c>
      <c r="D722" s="88"/>
      <c r="E722" s="89"/>
      <c r="F722" s="14"/>
      <c r="G722" s="90"/>
      <c r="H722" s="91"/>
      <c r="I722" s="88"/>
      <c r="J722" s="88"/>
      <c r="K722" s="88"/>
      <c r="L722" s="88"/>
      <c r="M722" s="88"/>
    </row>
    <row r="723" spans="3:13" ht="30" customHeight="1">
      <c r="C723" s="11">
        <v>719</v>
      </c>
      <c r="D723" s="88"/>
      <c r="E723" s="89"/>
      <c r="F723" s="14"/>
      <c r="G723" s="90"/>
      <c r="H723" s="91"/>
      <c r="I723" s="88"/>
      <c r="J723" s="88"/>
      <c r="K723" s="88"/>
      <c r="L723" s="88"/>
      <c r="M723" s="88"/>
    </row>
    <row r="724" spans="3:13" ht="30" customHeight="1">
      <c r="C724" s="11">
        <v>720</v>
      </c>
      <c r="D724" s="88"/>
      <c r="E724" s="89"/>
      <c r="F724" s="14"/>
      <c r="G724" s="90"/>
      <c r="H724" s="91"/>
      <c r="I724" s="88"/>
      <c r="J724" s="88"/>
      <c r="K724" s="88"/>
      <c r="L724" s="88"/>
      <c r="M724" s="88"/>
    </row>
    <row r="725" spans="3:13" ht="30" customHeight="1">
      <c r="C725" s="11">
        <v>721</v>
      </c>
      <c r="D725" s="88"/>
      <c r="E725" s="89"/>
      <c r="F725" s="14"/>
      <c r="G725" s="90"/>
      <c r="H725" s="91"/>
      <c r="I725" s="88"/>
      <c r="J725" s="88"/>
      <c r="K725" s="88"/>
      <c r="L725" s="88"/>
      <c r="M725" s="88"/>
    </row>
    <row r="726" spans="3:13" ht="30" customHeight="1">
      <c r="C726" s="11">
        <v>722</v>
      </c>
      <c r="D726" s="88"/>
      <c r="E726" s="89"/>
      <c r="F726" s="14"/>
      <c r="G726" s="90"/>
      <c r="H726" s="91"/>
      <c r="I726" s="88"/>
      <c r="J726" s="88"/>
      <c r="K726" s="88"/>
      <c r="L726" s="88"/>
      <c r="M726" s="88"/>
    </row>
    <row r="727" spans="3:13" ht="30" customHeight="1">
      <c r="C727" s="11">
        <v>723</v>
      </c>
      <c r="D727" s="88"/>
      <c r="E727" s="89"/>
      <c r="F727" s="14"/>
      <c r="G727" s="90"/>
      <c r="H727" s="91"/>
      <c r="I727" s="88"/>
      <c r="J727" s="88"/>
      <c r="K727" s="88"/>
      <c r="L727" s="88"/>
      <c r="M727" s="88"/>
    </row>
    <row r="728" spans="3:13" ht="30" customHeight="1">
      <c r="C728" s="11">
        <v>724</v>
      </c>
      <c r="D728" s="88"/>
      <c r="E728" s="89"/>
      <c r="F728" s="14"/>
      <c r="G728" s="90"/>
      <c r="H728" s="91"/>
      <c r="I728" s="88"/>
      <c r="J728" s="88"/>
      <c r="K728" s="88"/>
      <c r="L728" s="88"/>
      <c r="M728" s="88"/>
    </row>
    <row r="729" spans="3:13" ht="30" customHeight="1">
      <c r="C729" s="11">
        <v>725</v>
      </c>
      <c r="D729" s="88"/>
      <c r="E729" s="89"/>
      <c r="F729" s="14"/>
      <c r="G729" s="90"/>
      <c r="H729" s="91"/>
      <c r="I729" s="88"/>
      <c r="J729" s="88"/>
      <c r="K729" s="88"/>
      <c r="L729" s="88"/>
      <c r="M729" s="88"/>
    </row>
    <row r="730" spans="3:13" ht="30" customHeight="1">
      <c r="C730" s="11">
        <v>726</v>
      </c>
      <c r="D730" s="88"/>
      <c r="E730" s="89"/>
      <c r="F730" s="14"/>
      <c r="G730" s="90"/>
      <c r="H730" s="91"/>
      <c r="I730" s="88"/>
      <c r="J730" s="88"/>
      <c r="K730" s="88"/>
      <c r="L730" s="88"/>
      <c r="M730" s="88"/>
    </row>
    <row r="731" spans="3:13" ht="30" customHeight="1">
      <c r="C731" s="11">
        <v>727</v>
      </c>
      <c r="D731" s="88"/>
      <c r="E731" s="89"/>
      <c r="F731" s="14"/>
      <c r="G731" s="90"/>
      <c r="H731" s="91"/>
      <c r="I731" s="88"/>
      <c r="J731" s="88"/>
      <c r="K731" s="88"/>
      <c r="L731" s="88"/>
      <c r="M731" s="88"/>
    </row>
    <row r="732" spans="3:13" ht="30" customHeight="1">
      <c r="C732" s="11">
        <v>728</v>
      </c>
      <c r="D732" s="88"/>
      <c r="E732" s="89"/>
      <c r="F732" s="14"/>
      <c r="G732" s="90"/>
      <c r="H732" s="91"/>
      <c r="I732" s="88"/>
      <c r="J732" s="88"/>
      <c r="K732" s="88"/>
      <c r="L732" s="88"/>
      <c r="M732" s="88"/>
    </row>
    <row r="733" spans="3:13" ht="30" customHeight="1">
      <c r="C733" s="11">
        <v>729</v>
      </c>
      <c r="D733" s="88"/>
      <c r="E733" s="89"/>
      <c r="F733" s="14"/>
      <c r="G733" s="90"/>
      <c r="H733" s="91"/>
      <c r="I733" s="88"/>
      <c r="J733" s="88"/>
      <c r="K733" s="88"/>
      <c r="L733" s="88"/>
      <c r="M733" s="88"/>
    </row>
    <row r="734" spans="3:13" ht="30" customHeight="1">
      <c r="C734" s="11">
        <v>730</v>
      </c>
      <c r="D734" s="88"/>
      <c r="E734" s="89"/>
      <c r="F734" s="14"/>
      <c r="G734" s="90"/>
      <c r="H734" s="91"/>
      <c r="I734" s="88"/>
      <c r="J734" s="88"/>
      <c r="K734" s="88"/>
      <c r="L734" s="88"/>
      <c r="M734" s="88"/>
    </row>
    <row r="735" spans="3:13" ht="30" customHeight="1">
      <c r="C735" s="11">
        <v>731</v>
      </c>
      <c r="D735" s="88"/>
      <c r="E735" s="89"/>
      <c r="F735" s="14"/>
      <c r="G735" s="90"/>
      <c r="H735" s="91"/>
      <c r="I735" s="88"/>
      <c r="J735" s="88"/>
      <c r="K735" s="88"/>
      <c r="L735" s="88"/>
      <c r="M735" s="88"/>
    </row>
    <row r="736" spans="3:13" ht="30" customHeight="1">
      <c r="C736" s="11">
        <v>732</v>
      </c>
      <c r="D736" s="88"/>
      <c r="E736" s="89"/>
      <c r="F736" s="14"/>
      <c r="G736" s="90"/>
      <c r="H736" s="91"/>
      <c r="I736" s="88"/>
      <c r="J736" s="88"/>
      <c r="K736" s="88"/>
      <c r="L736" s="88"/>
      <c r="M736" s="88"/>
    </row>
    <row r="737" spans="3:13" ht="30" customHeight="1">
      <c r="C737" s="11">
        <v>733</v>
      </c>
      <c r="D737" s="88"/>
      <c r="E737" s="89"/>
      <c r="F737" s="14"/>
      <c r="G737" s="90"/>
      <c r="H737" s="91"/>
      <c r="I737" s="88"/>
      <c r="J737" s="88"/>
      <c r="K737" s="88"/>
      <c r="L737" s="88"/>
      <c r="M737" s="88"/>
    </row>
    <row r="738" spans="3:13" ht="30" customHeight="1">
      <c r="C738" s="11">
        <v>734</v>
      </c>
      <c r="D738" s="88"/>
      <c r="E738" s="89"/>
      <c r="F738" s="14"/>
      <c r="G738" s="90"/>
      <c r="H738" s="91"/>
      <c r="I738" s="88"/>
      <c r="J738" s="88"/>
      <c r="K738" s="88"/>
      <c r="L738" s="88"/>
      <c r="M738" s="88"/>
    </row>
    <row r="739" spans="3:13" ht="30" customHeight="1">
      <c r="C739" s="11">
        <v>735</v>
      </c>
      <c r="D739" s="88"/>
      <c r="E739" s="89"/>
      <c r="F739" s="14"/>
      <c r="G739" s="90"/>
      <c r="H739" s="91"/>
      <c r="I739" s="88"/>
      <c r="J739" s="88"/>
      <c r="K739" s="88"/>
      <c r="L739" s="88"/>
      <c r="M739" s="88"/>
    </row>
    <row r="740" spans="3:13" ht="30" customHeight="1">
      <c r="C740" s="11">
        <v>736</v>
      </c>
      <c r="D740" s="88"/>
      <c r="E740" s="89"/>
      <c r="F740" s="14"/>
      <c r="G740" s="90"/>
      <c r="H740" s="91"/>
      <c r="I740" s="88"/>
      <c r="J740" s="88"/>
      <c r="K740" s="88"/>
      <c r="L740" s="88"/>
      <c r="M740" s="88"/>
    </row>
    <row r="741" spans="3:13" ht="30" customHeight="1">
      <c r="C741" s="11">
        <v>737</v>
      </c>
      <c r="D741" s="88"/>
      <c r="E741" s="89"/>
      <c r="F741" s="14"/>
      <c r="G741" s="90"/>
      <c r="H741" s="91"/>
      <c r="I741" s="88"/>
      <c r="J741" s="88"/>
      <c r="K741" s="88"/>
      <c r="L741" s="88"/>
      <c r="M741" s="88"/>
    </row>
    <row r="742" spans="3:13" ht="30" customHeight="1">
      <c r="C742" s="11">
        <v>738</v>
      </c>
      <c r="D742" s="88"/>
      <c r="E742" s="89"/>
      <c r="F742" s="14"/>
      <c r="G742" s="90"/>
      <c r="H742" s="91"/>
      <c r="I742" s="88"/>
      <c r="J742" s="88"/>
      <c r="K742" s="88"/>
      <c r="L742" s="88"/>
      <c r="M742" s="88"/>
    </row>
    <row r="743" spans="3:13" ht="30" customHeight="1">
      <c r="C743" s="11">
        <v>739</v>
      </c>
      <c r="D743" s="88"/>
      <c r="E743" s="89"/>
      <c r="F743" s="14"/>
      <c r="G743" s="90"/>
      <c r="H743" s="91"/>
      <c r="I743" s="88"/>
      <c r="J743" s="88"/>
      <c r="K743" s="88"/>
      <c r="L743" s="88"/>
      <c r="M743" s="88"/>
    </row>
    <row r="744" spans="3:13" ht="30" customHeight="1">
      <c r="C744" s="11">
        <v>740</v>
      </c>
      <c r="D744" s="88"/>
      <c r="E744" s="89"/>
      <c r="F744" s="14"/>
      <c r="G744" s="90"/>
      <c r="H744" s="91"/>
      <c r="I744" s="88"/>
      <c r="J744" s="88"/>
      <c r="K744" s="88"/>
      <c r="L744" s="88"/>
      <c r="M744" s="88"/>
    </row>
    <row r="745" spans="3:13" ht="30" customHeight="1">
      <c r="C745" s="11">
        <v>741</v>
      </c>
      <c r="D745" s="88"/>
      <c r="E745" s="89"/>
      <c r="F745" s="14"/>
      <c r="G745" s="90"/>
      <c r="H745" s="91"/>
      <c r="I745" s="88"/>
      <c r="J745" s="88"/>
      <c r="K745" s="88"/>
      <c r="L745" s="88"/>
      <c r="M745" s="88"/>
    </row>
    <row r="746" spans="3:13" ht="30" customHeight="1">
      <c r="C746" s="11">
        <v>742</v>
      </c>
      <c r="D746" s="88"/>
      <c r="E746" s="89"/>
      <c r="F746" s="14"/>
      <c r="G746" s="90"/>
      <c r="H746" s="91"/>
      <c r="I746" s="88"/>
      <c r="J746" s="88"/>
      <c r="K746" s="88"/>
      <c r="L746" s="88"/>
      <c r="M746" s="88"/>
    </row>
    <row r="747" spans="3:13" ht="30" customHeight="1">
      <c r="C747" s="11">
        <v>743</v>
      </c>
      <c r="D747" s="88"/>
      <c r="E747" s="89"/>
      <c r="F747" s="14"/>
      <c r="G747" s="90"/>
      <c r="H747" s="91"/>
      <c r="I747" s="88"/>
      <c r="J747" s="88"/>
      <c r="K747" s="88"/>
      <c r="L747" s="88"/>
      <c r="M747" s="88"/>
    </row>
    <row r="748" spans="3:13" ht="30" customHeight="1">
      <c r="C748" s="11">
        <v>744</v>
      </c>
      <c r="D748" s="88"/>
      <c r="E748" s="89"/>
      <c r="F748" s="14"/>
      <c r="G748" s="90"/>
      <c r="H748" s="91"/>
      <c r="I748" s="88"/>
      <c r="J748" s="88"/>
      <c r="K748" s="88"/>
      <c r="L748" s="88"/>
      <c r="M748" s="88"/>
    </row>
    <row r="749" spans="3:13" ht="30" customHeight="1">
      <c r="C749" s="11">
        <v>745</v>
      </c>
      <c r="D749" s="88"/>
      <c r="E749" s="89"/>
      <c r="F749" s="14"/>
      <c r="G749" s="90"/>
      <c r="H749" s="91"/>
      <c r="I749" s="88"/>
      <c r="J749" s="88"/>
      <c r="K749" s="88"/>
      <c r="L749" s="88"/>
      <c r="M749" s="88"/>
    </row>
    <row r="750" spans="3:13" ht="30" customHeight="1">
      <c r="C750" s="11">
        <v>746</v>
      </c>
      <c r="D750" s="88"/>
      <c r="E750" s="89"/>
      <c r="F750" s="14"/>
      <c r="G750" s="90"/>
      <c r="H750" s="91"/>
      <c r="I750" s="88"/>
      <c r="J750" s="88"/>
      <c r="K750" s="88"/>
      <c r="L750" s="88"/>
      <c r="M750" s="88"/>
    </row>
    <row r="751" spans="3:13" ht="30" customHeight="1">
      <c r="C751" s="11">
        <v>747</v>
      </c>
      <c r="D751" s="88"/>
      <c r="E751" s="89"/>
      <c r="F751" s="14"/>
      <c r="G751" s="90"/>
      <c r="H751" s="91"/>
      <c r="I751" s="88"/>
      <c r="J751" s="88"/>
      <c r="K751" s="88"/>
      <c r="L751" s="88"/>
      <c r="M751" s="88"/>
    </row>
    <row r="752" spans="3:13" ht="30" customHeight="1">
      <c r="C752" s="11">
        <v>748</v>
      </c>
      <c r="D752" s="88"/>
      <c r="E752" s="89"/>
      <c r="F752" s="14"/>
      <c r="G752" s="90"/>
      <c r="H752" s="91"/>
      <c r="I752" s="88"/>
      <c r="J752" s="88"/>
      <c r="K752" s="88"/>
      <c r="L752" s="88"/>
      <c r="M752" s="88"/>
    </row>
    <row r="753" spans="3:13" ht="30" customHeight="1">
      <c r="C753" s="11">
        <v>749</v>
      </c>
      <c r="D753" s="88"/>
      <c r="E753" s="89"/>
      <c r="F753" s="14"/>
      <c r="G753" s="90"/>
      <c r="H753" s="91"/>
      <c r="I753" s="88"/>
      <c r="J753" s="88"/>
      <c r="K753" s="88"/>
      <c r="L753" s="88"/>
      <c r="M753" s="88"/>
    </row>
    <row r="754" spans="3:13" ht="30" customHeight="1">
      <c r="C754" s="11">
        <v>750</v>
      </c>
      <c r="D754" s="88"/>
      <c r="E754" s="89"/>
      <c r="F754" s="14"/>
      <c r="G754" s="90"/>
      <c r="H754" s="91"/>
      <c r="I754" s="88"/>
      <c r="J754" s="88"/>
      <c r="K754" s="88"/>
      <c r="L754" s="88"/>
      <c r="M754" s="88"/>
    </row>
    <row r="755" spans="3:13" ht="30" customHeight="1">
      <c r="C755" s="11">
        <v>751</v>
      </c>
      <c r="D755" s="88"/>
      <c r="E755" s="89"/>
      <c r="F755" s="14"/>
      <c r="G755" s="90"/>
      <c r="H755" s="91"/>
      <c r="I755" s="88"/>
      <c r="J755" s="88"/>
      <c r="K755" s="88"/>
      <c r="L755" s="88"/>
      <c r="M755" s="88"/>
    </row>
    <row r="756" spans="3:13" ht="30" customHeight="1">
      <c r="C756" s="11">
        <v>752</v>
      </c>
      <c r="D756" s="88"/>
      <c r="E756" s="89"/>
      <c r="F756" s="14"/>
      <c r="G756" s="90"/>
      <c r="H756" s="91"/>
      <c r="I756" s="88"/>
      <c r="J756" s="88"/>
      <c r="K756" s="88"/>
      <c r="L756" s="88"/>
      <c r="M756" s="88"/>
    </row>
    <row r="757" spans="3:13" ht="30" customHeight="1">
      <c r="C757" s="11">
        <v>753</v>
      </c>
      <c r="D757" s="88"/>
      <c r="E757" s="89"/>
      <c r="F757" s="14"/>
      <c r="G757" s="90"/>
      <c r="H757" s="91"/>
      <c r="I757" s="88"/>
      <c r="J757" s="88"/>
      <c r="K757" s="88"/>
      <c r="L757" s="88"/>
      <c r="M757" s="88"/>
    </row>
    <row r="758" spans="3:13" ht="30" customHeight="1">
      <c r="C758" s="11">
        <v>754</v>
      </c>
      <c r="D758" s="88"/>
      <c r="E758" s="89"/>
      <c r="F758" s="14"/>
      <c r="G758" s="90"/>
      <c r="H758" s="91"/>
      <c r="I758" s="88"/>
      <c r="J758" s="88"/>
      <c r="K758" s="88"/>
      <c r="L758" s="88"/>
      <c r="M758" s="88"/>
    </row>
    <row r="759" spans="3:13" ht="30" customHeight="1">
      <c r="C759" s="11">
        <v>755</v>
      </c>
      <c r="D759" s="88"/>
      <c r="E759" s="89"/>
      <c r="F759" s="14"/>
      <c r="G759" s="90"/>
      <c r="H759" s="91"/>
      <c r="I759" s="88"/>
      <c r="J759" s="88"/>
      <c r="K759" s="88"/>
      <c r="L759" s="88"/>
      <c r="M759" s="88"/>
    </row>
    <row r="760" spans="3:13" ht="30" customHeight="1">
      <c r="C760" s="11">
        <v>756</v>
      </c>
      <c r="D760" s="88"/>
      <c r="E760" s="89"/>
      <c r="F760" s="14"/>
      <c r="G760" s="90"/>
      <c r="H760" s="91"/>
      <c r="I760" s="88"/>
      <c r="J760" s="88"/>
      <c r="K760" s="88"/>
      <c r="L760" s="88"/>
      <c r="M760" s="88"/>
    </row>
    <row r="761" spans="3:13" ht="30" customHeight="1">
      <c r="C761" s="11">
        <v>757</v>
      </c>
      <c r="D761" s="88"/>
      <c r="E761" s="89"/>
      <c r="F761" s="14"/>
      <c r="G761" s="90"/>
      <c r="H761" s="91"/>
      <c r="I761" s="88"/>
      <c r="J761" s="88"/>
      <c r="K761" s="88"/>
      <c r="L761" s="88"/>
      <c r="M761" s="88"/>
    </row>
    <row r="762" spans="3:13" ht="30" customHeight="1">
      <c r="C762" s="11">
        <v>758</v>
      </c>
      <c r="D762" s="88"/>
      <c r="E762" s="89"/>
      <c r="F762" s="14"/>
      <c r="G762" s="90"/>
      <c r="H762" s="91"/>
      <c r="I762" s="88"/>
      <c r="J762" s="88"/>
      <c r="K762" s="88"/>
      <c r="L762" s="88"/>
      <c r="M762" s="88"/>
    </row>
    <row r="763" spans="3:13" ht="30" customHeight="1">
      <c r="C763" s="11">
        <v>759</v>
      </c>
      <c r="D763" s="88"/>
      <c r="E763" s="89"/>
      <c r="F763" s="14"/>
      <c r="G763" s="90"/>
      <c r="H763" s="91"/>
      <c r="I763" s="88"/>
      <c r="J763" s="88"/>
      <c r="K763" s="88"/>
      <c r="L763" s="88"/>
      <c r="M763" s="88"/>
    </row>
    <row r="764" spans="3:13" ht="30" customHeight="1">
      <c r="C764" s="11">
        <v>760</v>
      </c>
      <c r="D764" s="88"/>
      <c r="E764" s="89"/>
      <c r="F764" s="14"/>
      <c r="G764" s="90"/>
      <c r="H764" s="91"/>
      <c r="I764" s="88"/>
      <c r="J764" s="88"/>
      <c r="K764" s="88"/>
      <c r="L764" s="88"/>
      <c r="M764" s="88"/>
    </row>
    <row r="765" spans="3:13" ht="30" customHeight="1">
      <c r="C765" s="11">
        <v>761</v>
      </c>
      <c r="D765" s="88"/>
      <c r="E765" s="89"/>
      <c r="F765" s="14"/>
      <c r="G765" s="90"/>
      <c r="H765" s="91"/>
      <c r="I765" s="88"/>
      <c r="J765" s="88"/>
      <c r="K765" s="88"/>
      <c r="L765" s="88"/>
      <c r="M765" s="88"/>
    </row>
    <row r="766" spans="3:13" ht="30" customHeight="1">
      <c r="C766" s="11">
        <v>762</v>
      </c>
      <c r="D766" s="88"/>
      <c r="E766" s="89"/>
      <c r="F766" s="14"/>
      <c r="G766" s="90"/>
      <c r="H766" s="91"/>
      <c r="I766" s="88"/>
      <c r="J766" s="88"/>
      <c r="K766" s="88"/>
      <c r="L766" s="88"/>
      <c r="M766" s="88"/>
    </row>
    <row r="767" spans="3:13" ht="30" customHeight="1">
      <c r="C767" s="11">
        <v>763</v>
      </c>
      <c r="D767" s="88"/>
      <c r="E767" s="89"/>
      <c r="F767" s="14"/>
      <c r="G767" s="90"/>
      <c r="H767" s="91"/>
      <c r="I767" s="88"/>
      <c r="J767" s="88"/>
      <c r="K767" s="88"/>
      <c r="L767" s="88"/>
      <c r="M767" s="88"/>
    </row>
    <row r="768" spans="3:13" ht="30" customHeight="1">
      <c r="C768" s="11">
        <v>764</v>
      </c>
      <c r="D768" s="88"/>
      <c r="E768" s="89"/>
      <c r="F768" s="14"/>
      <c r="G768" s="90"/>
      <c r="H768" s="91"/>
      <c r="I768" s="88"/>
      <c r="J768" s="88"/>
      <c r="K768" s="88"/>
      <c r="L768" s="88"/>
      <c r="M768" s="88"/>
    </row>
    <row r="769" spans="3:13" ht="30" customHeight="1">
      <c r="C769" s="11">
        <v>765</v>
      </c>
      <c r="D769" s="88"/>
      <c r="E769" s="89"/>
      <c r="F769" s="14"/>
      <c r="G769" s="90"/>
      <c r="H769" s="91"/>
      <c r="I769" s="88"/>
      <c r="J769" s="88"/>
      <c r="K769" s="88"/>
      <c r="L769" s="88"/>
      <c r="M769" s="88"/>
    </row>
    <row r="770" spans="3:13" ht="30" customHeight="1">
      <c r="C770" s="11">
        <v>766</v>
      </c>
      <c r="D770" s="88"/>
      <c r="E770" s="89"/>
      <c r="F770" s="14"/>
      <c r="G770" s="90"/>
      <c r="H770" s="91"/>
      <c r="I770" s="88"/>
      <c r="J770" s="88"/>
      <c r="K770" s="88"/>
      <c r="L770" s="88"/>
      <c r="M770" s="88"/>
    </row>
    <row r="771" spans="3:13" ht="30" customHeight="1">
      <c r="C771" s="11">
        <v>767</v>
      </c>
      <c r="D771" s="88"/>
      <c r="E771" s="89"/>
      <c r="F771" s="14"/>
      <c r="G771" s="90"/>
      <c r="H771" s="91"/>
      <c r="I771" s="88"/>
      <c r="J771" s="88"/>
      <c r="K771" s="88"/>
      <c r="L771" s="88"/>
      <c r="M771" s="88"/>
    </row>
    <row r="772" spans="3:13" ht="30" customHeight="1">
      <c r="C772" s="11">
        <v>768</v>
      </c>
      <c r="D772" s="88"/>
      <c r="E772" s="89"/>
      <c r="F772" s="14"/>
      <c r="G772" s="90"/>
      <c r="H772" s="91"/>
      <c r="I772" s="88"/>
      <c r="J772" s="88"/>
      <c r="K772" s="88"/>
      <c r="L772" s="88"/>
      <c r="M772" s="88"/>
    </row>
    <row r="773" spans="3:13" ht="30" customHeight="1">
      <c r="C773" s="11">
        <v>769</v>
      </c>
      <c r="D773" s="88"/>
      <c r="E773" s="89"/>
      <c r="F773" s="14"/>
      <c r="G773" s="90"/>
      <c r="H773" s="91"/>
      <c r="I773" s="88"/>
      <c r="J773" s="88"/>
      <c r="K773" s="88"/>
      <c r="L773" s="88"/>
      <c r="M773" s="88"/>
    </row>
    <row r="774" spans="3:13" ht="30" customHeight="1">
      <c r="C774" s="11">
        <v>770</v>
      </c>
      <c r="D774" s="88"/>
      <c r="E774" s="89"/>
      <c r="F774" s="14"/>
      <c r="G774" s="90"/>
      <c r="H774" s="91"/>
      <c r="I774" s="88"/>
      <c r="J774" s="88"/>
      <c r="K774" s="88"/>
      <c r="L774" s="88"/>
      <c r="M774" s="88"/>
    </row>
    <row r="775" spans="3:13" ht="30" customHeight="1">
      <c r="C775" s="11">
        <v>771</v>
      </c>
      <c r="D775" s="88"/>
      <c r="E775" s="89"/>
      <c r="F775" s="14"/>
      <c r="G775" s="90"/>
      <c r="H775" s="91"/>
      <c r="I775" s="88"/>
      <c r="J775" s="88"/>
      <c r="K775" s="88"/>
      <c r="L775" s="88"/>
      <c r="M775" s="88"/>
    </row>
    <row r="776" spans="3:13" ht="30" customHeight="1">
      <c r="C776" s="11">
        <v>772</v>
      </c>
      <c r="D776" s="88"/>
      <c r="E776" s="89"/>
      <c r="F776" s="14"/>
      <c r="G776" s="90"/>
      <c r="H776" s="91"/>
      <c r="I776" s="88"/>
      <c r="J776" s="88"/>
      <c r="K776" s="88"/>
      <c r="L776" s="88"/>
      <c r="M776" s="88"/>
    </row>
    <row r="777" spans="3:13" ht="30" customHeight="1">
      <c r="C777" s="11">
        <v>773</v>
      </c>
      <c r="D777" s="88"/>
      <c r="E777" s="89"/>
      <c r="F777" s="14"/>
      <c r="G777" s="90"/>
      <c r="H777" s="91"/>
      <c r="I777" s="88"/>
      <c r="J777" s="88"/>
      <c r="K777" s="88"/>
      <c r="L777" s="88"/>
      <c r="M777" s="88"/>
    </row>
    <row r="778" spans="3:13" ht="30" customHeight="1">
      <c r="C778" s="11">
        <v>774</v>
      </c>
      <c r="D778" s="88"/>
      <c r="E778" s="89"/>
      <c r="F778" s="14"/>
      <c r="G778" s="90"/>
      <c r="H778" s="91"/>
      <c r="I778" s="88"/>
      <c r="J778" s="88"/>
      <c r="K778" s="88"/>
      <c r="L778" s="88"/>
      <c r="M778" s="88"/>
    </row>
    <row r="779" spans="3:13" ht="30" customHeight="1">
      <c r="C779" s="11">
        <v>775</v>
      </c>
      <c r="D779" s="88"/>
      <c r="E779" s="89"/>
      <c r="F779" s="14"/>
      <c r="G779" s="90"/>
      <c r="H779" s="91"/>
      <c r="I779" s="88"/>
      <c r="J779" s="88"/>
      <c r="K779" s="88"/>
      <c r="L779" s="88"/>
      <c r="M779" s="88"/>
    </row>
    <row r="780" spans="3:13" ht="30" customHeight="1">
      <c r="C780" s="11">
        <v>776</v>
      </c>
      <c r="D780" s="88"/>
      <c r="E780" s="89"/>
      <c r="F780" s="14"/>
      <c r="G780" s="90"/>
      <c r="H780" s="91"/>
      <c r="I780" s="88"/>
      <c r="J780" s="88"/>
      <c r="K780" s="88"/>
      <c r="L780" s="88"/>
      <c r="M780" s="88"/>
    </row>
    <row r="781" spans="3:13" ht="30" customHeight="1">
      <c r="C781" s="11">
        <v>777</v>
      </c>
      <c r="D781" s="88"/>
      <c r="E781" s="89"/>
      <c r="F781" s="14"/>
      <c r="G781" s="90"/>
      <c r="H781" s="91"/>
      <c r="I781" s="88"/>
      <c r="J781" s="88"/>
      <c r="K781" s="88"/>
      <c r="L781" s="88"/>
      <c r="M781" s="88"/>
    </row>
    <row r="782" spans="3:13" ht="30" customHeight="1">
      <c r="C782" s="11">
        <v>778</v>
      </c>
      <c r="D782" s="88"/>
      <c r="E782" s="89"/>
      <c r="F782" s="14"/>
      <c r="G782" s="90"/>
      <c r="H782" s="91"/>
      <c r="I782" s="88"/>
      <c r="J782" s="88"/>
      <c r="K782" s="88"/>
      <c r="L782" s="88"/>
      <c r="M782" s="88"/>
    </row>
    <row r="783" spans="3:13" ht="30" customHeight="1">
      <c r="C783" s="11">
        <v>779</v>
      </c>
      <c r="D783" s="88"/>
      <c r="E783" s="89"/>
      <c r="F783" s="14"/>
      <c r="G783" s="90"/>
      <c r="H783" s="91"/>
      <c r="I783" s="88"/>
      <c r="J783" s="88"/>
      <c r="K783" s="88"/>
      <c r="L783" s="88"/>
      <c r="M783" s="88"/>
    </row>
    <row r="784" spans="3:13" ht="30" customHeight="1">
      <c r="C784" s="11">
        <v>780</v>
      </c>
      <c r="D784" s="88"/>
      <c r="E784" s="89"/>
      <c r="F784" s="14"/>
      <c r="G784" s="90"/>
      <c r="H784" s="91"/>
      <c r="I784" s="88"/>
      <c r="J784" s="88"/>
      <c r="K784" s="88"/>
      <c r="L784" s="88"/>
      <c r="M784" s="88"/>
    </row>
    <row r="785" spans="3:13" ht="30" customHeight="1">
      <c r="C785" s="11">
        <v>781</v>
      </c>
      <c r="D785" s="88"/>
      <c r="E785" s="89"/>
      <c r="F785" s="14"/>
      <c r="G785" s="90"/>
      <c r="H785" s="91"/>
      <c r="I785" s="88"/>
      <c r="J785" s="88"/>
      <c r="K785" s="88"/>
      <c r="L785" s="88"/>
      <c r="M785" s="88"/>
    </row>
    <row r="786" spans="3:13" ht="30" customHeight="1">
      <c r="C786" s="11">
        <v>782</v>
      </c>
      <c r="D786" s="88"/>
      <c r="E786" s="89"/>
      <c r="F786" s="14"/>
      <c r="G786" s="90"/>
      <c r="H786" s="91"/>
      <c r="I786" s="88"/>
      <c r="J786" s="88"/>
      <c r="K786" s="88"/>
      <c r="L786" s="88"/>
      <c r="M786" s="88"/>
    </row>
    <row r="787" spans="3:13" ht="30" customHeight="1">
      <c r="C787" s="11">
        <v>783</v>
      </c>
      <c r="D787" s="88"/>
      <c r="E787" s="89"/>
      <c r="F787" s="14"/>
      <c r="G787" s="90"/>
      <c r="H787" s="91"/>
      <c r="I787" s="88"/>
      <c r="J787" s="88"/>
      <c r="K787" s="88"/>
      <c r="L787" s="88"/>
      <c r="M787" s="88"/>
    </row>
    <row r="788" spans="3:13" ht="30" customHeight="1">
      <c r="C788" s="11">
        <v>784</v>
      </c>
      <c r="D788" s="88"/>
      <c r="E788" s="89"/>
      <c r="F788" s="14"/>
      <c r="G788" s="90"/>
      <c r="H788" s="91"/>
      <c r="I788" s="88"/>
      <c r="J788" s="88"/>
      <c r="K788" s="88"/>
      <c r="L788" s="88"/>
      <c r="M788" s="88"/>
    </row>
    <row r="789" spans="3:13" ht="30" customHeight="1">
      <c r="C789" s="11">
        <v>785</v>
      </c>
      <c r="D789" s="88"/>
      <c r="E789" s="89"/>
      <c r="F789" s="14"/>
      <c r="G789" s="90"/>
      <c r="H789" s="91"/>
      <c r="I789" s="88"/>
      <c r="J789" s="88"/>
      <c r="K789" s="88"/>
      <c r="L789" s="88"/>
      <c r="M789" s="88"/>
    </row>
    <row r="790" spans="3:13" ht="30" customHeight="1">
      <c r="C790" s="11">
        <v>786</v>
      </c>
      <c r="D790" s="88"/>
      <c r="E790" s="89"/>
      <c r="F790" s="14"/>
      <c r="G790" s="90"/>
      <c r="H790" s="91"/>
      <c r="I790" s="88"/>
      <c r="J790" s="88"/>
      <c r="K790" s="88"/>
      <c r="L790" s="88"/>
      <c r="M790" s="88"/>
    </row>
    <row r="791" spans="3:13" ht="30" customHeight="1">
      <c r="C791" s="11">
        <v>787</v>
      </c>
      <c r="D791" s="88"/>
      <c r="E791" s="89"/>
      <c r="F791" s="14"/>
      <c r="G791" s="90"/>
      <c r="H791" s="91"/>
      <c r="I791" s="88"/>
      <c r="J791" s="88"/>
      <c r="K791" s="88"/>
      <c r="L791" s="88"/>
      <c r="M791" s="88"/>
    </row>
    <row r="792" spans="3:13" ht="30" customHeight="1">
      <c r="C792" s="11">
        <v>788</v>
      </c>
      <c r="D792" s="88"/>
      <c r="E792" s="89"/>
      <c r="F792" s="14"/>
      <c r="G792" s="90"/>
      <c r="H792" s="91"/>
      <c r="I792" s="88"/>
      <c r="J792" s="88"/>
      <c r="K792" s="88"/>
      <c r="L792" s="88"/>
      <c r="M792" s="88"/>
    </row>
    <row r="793" spans="3:13" ht="30" customHeight="1">
      <c r="C793" s="11">
        <v>789</v>
      </c>
      <c r="D793" s="88"/>
      <c r="E793" s="89"/>
      <c r="F793" s="14"/>
      <c r="G793" s="90"/>
      <c r="H793" s="91"/>
      <c r="I793" s="88"/>
      <c r="J793" s="88"/>
      <c r="K793" s="88"/>
      <c r="L793" s="88"/>
      <c r="M793" s="88"/>
    </row>
    <row r="794" spans="3:13" ht="30" customHeight="1">
      <c r="C794" s="11">
        <v>790</v>
      </c>
      <c r="D794" s="88"/>
      <c r="E794" s="89"/>
      <c r="F794" s="14"/>
      <c r="G794" s="90"/>
      <c r="H794" s="91"/>
      <c r="I794" s="88"/>
      <c r="J794" s="88"/>
      <c r="K794" s="88"/>
      <c r="L794" s="88"/>
      <c r="M794" s="88"/>
    </row>
    <row r="795" spans="3:13" ht="30" customHeight="1">
      <c r="C795" s="11">
        <v>791</v>
      </c>
      <c r="D795" s="88"/>
      <c r="E795" s="89"/>
      <c r="F795" s="14"/>
      <c r="G795" s="90"/>
      <c r="H795" s="91"/>
      <c r="I795" s="88"/>
      <c r="J795" s="88"/>
      <c r="K795" s="88"/>
      <c r="L795" s="88"/>
      <c r="M795" s="88"/>
    </row>
    <row r="796" spans="3:13" ht="30" customHeight="1">
      <c r="C796" s="11">
        <v>792</v>
      </c>
      <c r="D796" s="88"/>
      <c r="E796" s="89"/>
      <c r="F796" s="14"/>
      <c r="G796" s="90"/>
      <c r="H796" s="91"/>
      <c r="I796" s="88"/>
      <c r="J796" s="88"/>
      <c r="K796" s="88"/>
      <c r="L796" s="88"/>
      <c r="M796" s="88"/>
    </row>
    <row r="797" spans="3:13" ht="30" customHeight="1">
      <c r="C797" s="11">
        <v>793</v>
      </c>
      <c r="D797" s="88"/>
      <c r="E797" s="89"/>
      <c r="F797" s="14"/>
      <c r="G797" s="90"/>
      <c r="H797" s="91"/>
      <c r="I797" s="88"/>
      <c r="J797" s="88"/>
      <c r="K797" s="88"/>
      <c r="L797" s="88"/>
      <c r="M797" s="88"/>
    </row>
    <row r="798" spans="3:13" ht="30" customHeight="1">
      <c r="C798" s="11">
        <v>794</v>
      </c>
      <c r="D798" s="88"/>
      <c r="E798" s="89"/>
      <c r="F798" s="14"/>
      <c r="G798" s="90"/>
      <c r="H798" s="91"/>
      <c r="I798" s="88"/>
      <c r="J798" s="88"/>
      <c r="K798" s="88"/>
      <c r="L798" s="88"/>
      <c r="M798" s="88"/>
    </row>
    <row r="799" spans="3:13" ht="30" customHeight="1">
      <c r="C799" s="11">
        <v>795</v>
      </c>
      <c r="D799" s="88"/>
      <c r="E799" s="89"/>
      <c r="F799" s="14"/>
      <c r="G799" s="90"/>
      <c r="H799" s="91"/>
      <c r="I799" s="88"/>
      <c r="J799" s="88"/>
      <c r="K799" s="88"/>
      <c r="L799" s="88"/>
      <c r="M799" s="88"/>
    </row>
    <row r="800" spans="3:13" ht="30" customHeight="1">
      <c r="C800" s="11">
        <v>796</v>
      </c>
      <c r="D800" s="88"/>
      <c r="E800" s="89"/>
      <c r="F800" s="14"/>
      <c r="G800" s="90"/>
      <c r="H800" s="91"/>
      <c r="I800" s="88"/>
      <c r="J800" s="88"/>
      <c r="K800" s="88"/>
      <c r="L800" s="88"/>
      <c r="M800" s="88"/>
    </row>
    <row r="801" spans="3:13" ht="30" customHeight="1">
      <c r="C801" s="11">
        <v>797</v>
      </c>
      <c r="D801" s="88"/>
      <c r="E801" s="89"/>
      <c r="F801" s="14"/>
      <c r="G801" s="90"/>
      <c r="H801" s="91"/>
      <c r="I801" s="88"/>
      <c r="J801" s="88"/>
      <c r="K801" s="88"/>
      <c r="L801" s="88"/>
      <c r="M801" s="88"/>
    </row>
    <row r="802" spans="3:13" ht="30" customHeight="1">
      <c r="C802" s="11">
        <v>798</v>
      </c>
      <c r="D802" s="88"/>
      <c r="E802" s="89"/>
      <c r="F802" s="14"/>
      <c r="G802" s="90"/>
      <c r="H802" s="91"/>
      <c r="I802" s="88"/>
      <c r="J802" s="88"/>
      <c r="K802" s="88"/>
      <c r="L802" s="88"/>
      <c r="M802" s="88"/>
    </row>
    <row r="803" spans="3:13" ht="30" customHeight="1">
      <c r="C803" s="11">
        <v>799</v>
      </c>
      <c r="D803" s="88"/>
      <c r="E803" s="89"/>
      <c r="F803" s="14"/>
      <c r="G803" s="90"/>
      <c r="H803" s="91"/>
      <c r="I803" s="88"/>
      <c r="J803" s="88"/>
      <c r="K803" s="88"/>
      <c r="L803" s="88"/>
      <c r="M803" s="88"/>
    </row>
    <row r="804" spans="3:13" ht="30" customHeight="1">
      <c r="C804" s="11">
        <v>800</v>
      </c>
      <c r="D804" s="88"/>
      <c r="E804" s="89"/>
      <c r="F804" s="14"/>
      <c r="G804" s="90"/>
      <c r="H804" s="91"/>
      <c r="I804" s="88"/>
      <c r="J804" s="88"/>
      <c r="K804" s="88"/>
      <c r="L804" s="88"/>
      <c r="M804" s="88"/>
    </row>
  </sheetData>
  <sheetProtection formatCells="0" formatColumns="0" formatRows="0" selectLockedCells="1"/>
  <autoFilter ref="D4:M4"/>
  <dataValidations count="5">
    <dataValidation type="list" allowBlank="1" showInputMessage="1" showErrorMessage="1" sqref="F5:F804">
      <formula1>ComoConheceu</formula1>
    </dataValidation>
    <dataValidation type="list" allowBlank="1" showInputMessage="1" showErrorMessage="1" sqref="J5:J804">
      <formula1>Fatores01</formula1>
    </dataValidation>
    <dataValidation type="list" allowBlank="1" showInputMessage="1" showErrorMessage="1" sqref="K5:K804">
      <formula1>Fatores02</formula1>
    </dataValidation>
    <dataValidation type="list" allowBlank="1" showInputMessage="1" showErrorMessage="1" sqref="L5:L804">
      <formula1>Fatores03</formula1>
    </dataValidation>
    <dataValidation type="list" allowBlank="1" showInputMessage="1" showErrorMessage="1" sqref="M5:M804">
      <formula1>Fatores04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C1:G896"/>
  <sheetViews>
    <sheetView showGridLines="0" zoomScale="90" zoomScaleNormal="90" zoomScalePageLayoutView="80" workbookViewId="0">
      <pane ySplit="4" topLeftCell="A5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5.875" style="1" customWidth="1"/>
    <col min="4" max="4" width="34.375" style="86" customWidth="1"/>
    <col min="5" max="5" width="15.375" style="86" customWidth="1"/>
    <col min="6" max="6" width="37.5" style="86" customWidth="1"/>
    <col min="7" max="7" width="15.125" style="86" customWidth="1"/>
    <col min="8" max="17" width="10.75" style="1" customWidth="1"/>
    <col min="18" max="16384" width="11" style="1"/>
  </cols>
  <sheetData>
    <row r="1" spans="3:7" s="8" customFormat="1" ht="39" customHeight="1">
      <c r="G1" s="2"/>
    </row>
    <row r="2" spans="3:7" s="109" customFormat="1" ht="30" customHeight="1">
      <c r="C2" s="107"/>
      <c r="D2" s="108"/>
      <c r="E2" s="108"/>
      <c r="F2" s="108"/>
      <c r="G2" s="108"/>
    </row>
    <row r="3" spans="3:7" ht="15" customHeight="1" thickBot="1">
      <c r="C3" s="3"/>
      <c r="D3" s="4"/>
      <c r="E3" s="4"/>
      <c r="F3" s="4"/>
      <c r="G3" s="4"/>
    </row>
    <row r="4" spans="3:7" ht="36" customHeight="1" thickTop="1" thickBot="1">
      <c r="C4" s="9" t="s">
        <v>0</v>
      </c>
      <c r="D4" s="10" t="s">
        <v>60</v>
      </c>
      <c r="E4" s="9" t="s">
        <v>7</v>
      </c>
      <c r="F4" s="9" t="s">
        <v>8</v>
      </c>
      <c r="G4" s="9" t="s">
        <v>10</v>
      </c>
    </row>
    <row r="5" spans="3:7" ht="30" customHeight="1" thickTop="1">
      <c r="C5" s="11">
        <v>1</v>
      </c>
      <c r="D5" s="12" t="s">
        <v>61</v>
      </c>
      <c r="E5" s="21">
        <v>1132150759</v>
      </c>
      <c r="F5" s="20" t="s">
        <v>65</v>
      </c>
      <c r="G5" s="13">
        <v>43101</v>
      </c>
    </row>
    <row r="6" spans="3:7" ht="30" customHeight="1">
      <c r="C6" s="11">
        <v>2</v>
      </c>
      <c r="D6" s="12" t="s">
        <v>62</v>
      </c>
      <c r="E6" s="21">
        <v>8190681442</v>
      </c>
      <c r="F6" s="20" t="s">
        <v>66</v>
      </c>
      <c r="G6" s="13">
        <v>43105</v>
      </c>
    </row>
    <row r="7" spans="3:7" ht="30" customHeight="1">
      <c r="C7" s="11">
        <v>3</v>
      </c>
      <c r="D7" s="12" t="s">
        <v>63</v>
      </c>
      <c r="E7" s="21">
        <v>8324596931</v>
      </c>
      <c r="F7" s="20" t="s">
        <v>67</v>
      </c>
      <c r="G7" s="13">
        <v>43104</v>
      </c>
    </row>
    <row r="8" spans="3:7" ht="30" customHeight="1">
      <c r="C8" s="11">
        <v>4</v>
      </c>
      <c r="D8" s="12" t="s">
        <v>64</v>
      </c>
      <c r="E8" s="21">
        <v>6731348788</v>
      </c>
      <c r="F8" s="20" t="s">
        <v>68</v>
      </c>
      <c r="G8" s="13">
        <v>43042</v>
      </c>
    </row>
    <row r="9" spans="3:7" ht="30" customHeight="1">
      <c r="C9" s="11">
        <v>5</v>
      </c>
      <c r="D9" s="12"/>
      <c r="E9" s="21"/>
      <c r="F9" s="20"/>
      <c r="G9" s="13"/>
    </row>
    <row r="10" spans="3:7" ht="30" customHeight="1">
      <c r="C10" s="11">
        <v>6</v>
      </c>
      <c r="D10" s="88"/>
      <c r="E10" s="90"/>
      <c r="F10" s="92"/>
      <c r="G10" s="89"/>
    </row>
    <row r="11" spans="3:7" ht="30" customHeight="1">
      <c r="C11" s="11">
        <v>7</v>
      </c>
      <c r="D11" s="88"/>
      <c r="E11" s="90"/>
      <c r="F11" s="92"/>
      <c r="G11" s="89"/>
    </row>
    <row r="12" spans="3:7" ht="30" customHeight="1">
      <c r="C12" s="11">
        <v>8</v>
      </c>
      <c r="D12" s="88"/>
      <c r="E12" s="90"/>
      <c r="F12" s="92"/>
      <c r="G12" s="89"/>
    </row>
    <row r="13" spans="3:7" ht="30" customHeight="1">
      <c r="C13" s="11">
        <v>9</v>
      </c>
      <c r="D13" s="88"/>
      <c r="E13" s="90"/>
      <c r="F13" s="92"/>
      <c r="G13" s="89"/>
    </row>
    <row r="14" spans="3:7" ht="30" customHeight="1">
      <c r="C14" s="11">
        <v>10</v>
      </c>
      <c r="D14" s="88"/>
      <c r="E14" s="90"/>
      <c r="F14" s="92"/>
      <c r="G14" s="89"/>
    </row>
    <row r="15" spans="3:7" ht="30" customHeight="1">
      <c r="C15" s="11">
        <v>11</v>
      </c>
      <c r="D15" s="88"/>
      <c r="E15" s="90"/>
      <c r="F15" s="92"/>
      <c r="G15" s="89"/>
    </row>
    <row r="16" spans="3:7" ht="30" customHeight="1">
      <c r="C16" s="11">
        <v>12</v>
      </c>
      <c r="D16" s="88"/>
      <c r="E16" s="90"/>
      <c r="F16" s="92"/>
      <c r="G16" s="89"/>
    </row>
    <row r="17" spans="3:7" ht="30" customHeight="1">
      <c r="C17" s="11">
        <v>13</v>
      </c>
      <c r="D17" s="88"/>
      <c r="E17" s="90"/>
      <c r="F17" s="92"/>
      <c r="G17" s="89"/>
    </row>
    <row r="18" spans="3:7" ht="30" customHeight="1">
      <c r="C18" s="11">
        <v>14</v>
      </c>
      <c r="D18" s="88"/>
      <c r="E18" s="90"/>
      <c r="F18" s="92"/>
      <c r="G18" s="89"/>
    </row>
    <row r="19" spans="3:7" ht="30" customHeight="1">
      <c r="C19" s="11">
        <v>15</v>
      </c>
      <c r="D19" s="88"/>
      <c r="E19" s="90"/>
      <c r="F19" s="92"/>
      <c r="G19" s="89"/>
    </row>
    <row r="20" spans="3:7" ht="30" customHeight="1">
      <c r="C20" s="11">
        <v>16</v>
      </c>
      <c r="D20" s="88"/>
      <c r="E20" s="90"/>
      <c r="F20" s="92"/>
      <c r="G20" s="89"/>
    </row>
    <row r="21" spans="3:7" ht="30" customHeight="1">
      <c r="C21" s="11">
        <v>17</v>
      </c>
      <c r="D21" s="88"/>
      <c r="E21" s="90"/>
      <c r="F21" s="92"/>
      <c r="G21" s="89"/>
    </row>
    <row r="22" spans="3:7" ht="30" customHeight="1">
      <c r="C22" s="11">
        <v>18</v>
      </c>
      <c r="D22" s="88"/>
      <c r="E22" s="90"/>
      <c r="F22" s="92"/>
      <c r="G22" s="89"/>
    </row>
    <row r="23" spans="3:7" ht="30" customHeight="1">
      <c r="C23" s="11">
        <v>19</v>
      </c>
      <c r="D23" s="88"/>
      <c r="E23" s="90"/>
      <c r="F23" s="92"/>
      <c r="G23" s="89"/>
    </row>
    <row r="24" spans="3:7" ht="30" customHeight="1">
      <c r="C24" s="11">
        <v>20</v>
      </c>
      <c r="D24" s="88"/>
      <c r="E24" s="90"/>
      <c r="F24" s="92"/>
      <c r="G24" s="89"/>
    </row>
    <row r="25" spans="3:7" ht="30" customHeight="1">
      <c r="C25" s="11">
        <v>21</v>
      </c>
      <c r="D25" s="88"/>
      <c r="E25" s="90"/>
      <c r="F25" s="92"/>
      <c r="G25" s="89"/>
    </row>
    <row r="26" spans="3:7" ht="30" customHeight="1">
      <c r="C26" s="11">
        <v>22</v>
      </c>
      <c r="D26" s="88"/>
      <c r="E26" s="90"/>
      <c r="F26" s="92"/>
      <c r="G26" s="89"/>
    </row>
    <row r="27" spans="3:7" ht="30" customHeight="1">
      <c r="C27" s="11">
        <v>23</v>
      </c>
      <c r="D27" s="88"/>
      <c r="E27" s="90"/>
      <c r="F27" s="92"/>
      <c r="G27" s="89"/>
    </row>
    <row r="28" spans="3:7" ht="30" customHeight="1">
      <c r="C28" s="11">
        <v>24</v>
      </c>
      <c r="D28" s="88"/>
      <c r="E28" s="90"/>
      <c r="F28" s="92"/>
      <c r="G28" s="89"/>
    </row>
    <row r="29" spans="3:7" ht="30" customHeight="1">
      <c r="C29" s="11">
        <v>25</v>
      </c>
      <c r="D29" s="88"/>
      <c r="E29" s="90"/>
      <c r="F29" s="92"/>
      <c r="G29" s="89"/>
    </row>
    <row r="30" spans="3:7" ht="30" customHeight="1">
      <c r="C30" s="11">
        <v>26</v>
      </c>
      <c r="D30" s="88"/>
      <c r="E30" s="90"/>
      <c r="F30" s="92"/>
      <c r="G30" s="89"/>
    </row>
    <row r="31" spans="3:7" ht="30" customHeight="1">
      <c r="C31" s="11">
        <v>27</v>
      </c>
      <c r="D31" s="88"/>
      <c r="E31" s="90"/>
      <c r="F31" s="92"/>
      <c r="G31" s="89"/>
    </row>
    <row r="32" spans="3:7" ht="30" customHeight="1">
      <c r="C32" s="11">
        <v>28</v>
      </c>
      <c r="D32" s="88"/>
      <c r="E32" s="90"/>
      <c r="F32" s="92"/>
      <c r="G32" s="89"/>
    </row>
    <row r="33" spans="3:7" ht="30" customHeight="1">
      <c r="C33" s="11">
        <v>29</v>
      </c>
      <c r="D33" s="88"/>
      <c r="E33" s="90"/>
      <c r="F33" s="92"/>
      <c r="G33" s="89"/>
    </row>
    <row r="34" spans="3:7" ht="30" customHeight="1">
      <c r="C34" s="11">
        <v>30</v>
      </c>
      <c r="D34" s="88"/>
      <c r="E34" s="90"/>
      <c r="F34" s="92"/>
      <c r="G34" s="89"/>
    </row>
    <row r="35" spans="3:7" ht="30" customHeight="1">
      <c r="C35" s="11">
        <v>31</v>
      </c>
      <c r="D35" s="88"/>
      <c r="E35" s="90"/>
      <c r="F35" s="92"/>
      <c r="G35" s="89"/>
    </row>
    <row r="36" spans="3:7" ht="30" customHeight="1">
      <c r="C36" s="11">
        <v>32</v>
      </c>
      <c r="D36" s="88"/>
      <c r="E36" s="90"/>
      <c r="F36" s="92"/>
      <c r="G36" s="89"/>
    </row>
    <row r="37" spans="3:7" ht="30" customHeight="1">
      <c r="C37" s="11">
        <v>33</v>
      </c>
      <c r="D37" s="88"/>
      <c r="E37" s="90"/>
      <c r="F37" s="92"/>
      <c r="G37" s="89"/>
    </row>
    <row r="38" spans="3:7" ht="30" customHeight="1">
      <c r="C38" s="11">
        <v>34</v>
      </c>
      <c r="D38" s="88"/>
      <c r="E38" s="90"/>
      <c r="F38" s="92"/>
      <c r="G38" s="89"/>
    </row>
    <row r="39" spans="3:7" ht="30" customHeight="1">
      <c r="C39" s="11">
        <v>35</v>
      </c>
      <c r="D39" s="88"/>
      <c r="E39" s="90"/>
      <c r="F39" s="92"/>
      <c r="G39" s="89"/>
    </row>
    <row r="40" spans="3:7" ht="30" customHeight="1">
      <c r="C40" s="11">
        <v>36</v>
      </c>
      <c r="D40" s="88"/>
      <c r="E40" s="90"/>
      <c r="F40" s="92"/>
      <c r="G40" s="89"/>
    </row>
    <row r="41" spans="3:7" ht="30" customHeight="1">
      <c r="C41" s="11">
        <v>37</v>
      </c>
      <c r="D41" s="88"/>
      <c r="E41" s="90"/>
      <c r="F41" s="92"/>
      <c r="G41" s="89"/>
    </row>
    <row r="42" spans="3:7" ht="30" customHeight="1">
      <c r="C42" s="11">
        <v>38</v>
      </c>
      <c r="D42" s="88"/>
      <c r="E42" s="90"/>
      <c r="F42" s="92"/>
      <c r="G42" s="89"/>
    </row>
    <row r="43" spans="3:7" ht="30" customHeight="1">
      <c r="C43" s="11">
        <v>39</v>
      </c>
      <c r="D43" s="88"/>
      <c r="E43" s="90"/>
      <c r="F43" s="92"/>
      <c r="G43" s="89"/>
    </row>
    <row r="44" spans="3:7" ht="30" customHeight="1">
      <c r="C44" s="11">
        <v>40</v>
      </c>
      <c r="D44" s="88"/>
      <c r="E44" s="90"/>
      <c r="F44" s="92"/>
      <c r="G44" s="89"/>
    </row>
    <row r="45" spans="3:7" ht="30" customHeight="1">
      <c r="C45" s="11">
        <v>41</v>
      </c>
      <c r="D45" s="88"/>
      <c r="E45" s="90"/>
      <c r="F45" s="92"/>
      <c r="G45" s="89"/>
    </row>
    <row r="46" spans="3:7" ht="30" customHeight="1">
      <c r="C46" s="11">
        <v>42</v>
      </c>
      <c r="D46" s="88"/>
      <c r="E46" s="90"/>
      <c r="F46" s="92"/>
      <c r="G46" s="89"/>
    </row>
    <row r="47" spans="3:7" ht="30" customHeight="1">
      <c r="C47" s="11">
        <v>43</v>
      </c>
      <c r="D47" s="88"/>
      <c r="E47" s="90"/>
      <c r="F47" s="92"/>
      <c r="G47" s="89"/>
    </row>
    <row r="48" spans="3:7" ht="30" customHeight="1">
      <c r="C48" s="11">
        <v>44</v>
      </c>
      <c r="D48" s="88"/>
      <c r="E48" s="90"/>
      <c r="F48" s="92"/>
      <c r="G48" s="89"/>
    </row>
    <row r="49" spans="3:7" ht="30" customHeight="1">
      <c r="C49" s="11">
        <v>45</v>
      </c>
      <c r="D49" s="88"/>
      <c r="E49" s="90"/>
      <c r="F49" s="92"/>
      <c r="G49" s="89"/>
    </row>
    <row r="50" spans="3:7" ht="30" customHeight="1">
      <c r="C50" s="11">
        <v>46</v>
      </c>
      <c r="D50" s="88"/>
      <c r="E50" s="90"/>
      <c r="F50" s="92"/>
      <c r="G50" s="89"/>
    </row>
    <row r="51" spans="3:7" ht="30" customHeight="1">
      <c r="C51" s="11">
        <v>47</v>
      </c>
      <c r="D51" s="88"/>
      <c r="E51" s="90"/>
      <c r="F51" s="92"/>
      <c r="G51" s="89"/>
    </row>
    <row r="52" spans="3:7" ht="30" customHeight="1">
      <c r="C52" s="11">
        <v>48</v>
      </c>
      <c r="D52" s="88"/>
      <c r="E52" s="90"/>
      <c r="F52" s="92"/>
      <c r="G52" s="89"/>
    </row>
    <row r="53" spans="3:7" ht="30" customHeight="1">
      <c r="C53" s="11">
        <v>49</v>
      </c>
      <c r="D53" s="88"/>
      <c r="E53" s="90"/>
      <c r="F53" s="92"/>
      <c r="G53" s="89"/>
    </row>
    <row r="54" spans="3:7" ht="30" customHeight="1">
      <c r="C54" s="11">
        <v>50</v>
      </c>
      <c r="D54" s="88"/>
      <c r="E54" s="90"/>
      <c r="F54" s="92"/>
      <c r="G54" s="89"/>
    </row>
    <row r="55" spans="3:7" ht="30" customHeight="1">
      <c r="C55"/>
      <c r="D55" s="93"/>
      <c r="E55" s="93"/>
      <c r="F55" s="93"/>
      <c r="G55" s="93"/>
    </row>
    <row r="56" spans="3:7" ht="30" customHeight="1">
      <c r="C56"/>
      <c r="D56" s="93"/>
      <c r="E56" s="93"/>
      <c r="F56" s="93"/>
      <c r="G56" s="93"/>
    </row>
    <row r="57" spans="3:7" ht="30" customHeight="1">
      <c r="C57"/>
      <c r="D57" s="93"/>
      <c r="E57" s="93"/>
      <c r="F57" s="93"/>
      <c r="G57" s="93"/>
    </row>
    <row r="58" spans="3:7" ht="30" customHeight="1">
      <c r="C58"/>
      <c r="D58" s="93"/>
      <c r="E58" s="93"/>
      <c r="F58" s="93"/>
      <c r="G58" s="93"/>
    </row>
    <row r="59" spans="3:7" ht="30" customHeight="1">
      <c r="C59"/>
      <c r="D59" s="93"/>
      <c r="E59" s="93"/>
      <c r="F59" s="93"/>
      <c r="G59" s="93"/>
    </row>
    <row r="60" spans="3:7" ht="30" customHeight="1">
      <c r="C60"/>
      <c r="D60" s="93"/>
      <c r="E60" s="93"/>
      <c r="F60" s="93"/>
      <c r="G60" s="93"/>
    </row>
    <row r="61" spans="3:7" ht="30" customHeight="1">
      <c r="C61"/>
      <c r="D61" s="93"/>
      <c r="E61" s="93"/>
      <c r="F61" s="93"/>
      <c r="G61" s="93"/>
    </row>
    <row r="62" spans="3:7" ht="30" customHeight="1">
      <c r="C62"/>
      <c r="D62" s="93"/>
      <c r="E62" s="93"/>
      <c r="F62" s="93"/>
      <c r="G62" s="93"/>
    </row>
    <row r="63" spans="3:7" ht="30" customHeight="1">
      <c r="C63"/>
      <c r="D63" s="93"/>
      <c r="E63" s="93"/>
      <c r="F63" s="93"/>
      <c r="G63" s="93"/>
    </row>
    <row r="64" spans="3:7" ht="30" customHeight="1">
      <c r="C64"/>
      <c r="D64" s="93"/>
      <c r="E64" s="93"/>
      <c r="F64" s="93"/>
      <c r="G64" s="93"/>
    </row>
    <row r="65" spans="3:7" ht="30" customHeight="1">
      <c r="C65"/>
      <c r="D65" s="93"/>
      <c r="E65" s="93"/>
      <c r="F65" s="93"/>
      <c r="G65" s="93"/>
    </row>
    <row r="66" spans="3:7" ht="30" customHeight="1">
      <c r="C66"/>
      <c r="D66" s="93"/>
      <c r="E66" s="93"/>
      <c r="F66" s="93"/>
      <c r="G66" s="93"/>
    </row>
    <row r="67" spans="3:7" ht="30" customHeight="1">
      <c r="C67"/>
      <c r="D67" s="93"/>
      <c r="E67" s="93"/>
      <c r="F67" s="93"/>
      <c r="G67" s="93"/>
    </row>
    <row r="68" spans="3:7" ht="30" customHeight="1">
      <c r="C68"/>
      <c r="D68" s="93"/>
      <c r="E68" s="93"/>
      <c r="F68" s="93"/>
      <c r="G68" s="93"/>
    </row>
    <row r="69" spans="3:7" ht="30" customHeight="1">
      <c r="C69"/>
      <c r="D69" s="93"/>
      <c r="E69" s="93"/>
      <c r="F69" s="93"/>
      <c r="G69" s="93"/>
    </row>
    <row r="70" spans="3:7" ht="30" customHeight="1">
      <c r="C70"/>
      <c r="D70" s="93"/>
      <c r="E70" s="93"/>
      <c r="F70" s="93"/>
      <c r="G70" s="93"/>
    </row>
    <row r="71" spans="3:7" ht="30" customHeight="1">
      <c r="C71"/>
      <c r="D71" s="93"/>
      <c r="E71" s="93"/>
      <c r="F71" s="93"/>
      <c r="G71" s="93"/>
    </row>
    <row r="72" spans="3:7" ht="30" customHeight="1">
      <c r="C72"/>
      <c r="D72" s="93"/>
      <c r="E72" s="93"/>
      <c r="F72" s="93"/>
      <c r="G72" s="93"/>
    </row>
    <row r="73" spans="3:7" ht="30" customHeight="1">
      <c r="C73"/>
      <c r="D73" s="93"/>
      <c r="E73" s="93"/>
      <c r="F73" s="93"/>
      <c r="G73" s="93"/>
    </row>
    <row r="74" spans="3:7" ht="30" customHeight="1">
      <c r="C74"/>
      <c r="D74" s="93"/>
      <c r="E74" s="93"/>
      <c r="F74" s="93"/>
      <c r="G74" s="93"/>
    </row>
    <row r="75" spans="3:7" ht="30" customHeight="1">
      <c r="C75"/>
      <c r="D75" s="93"/>
      <c r="E75" s="93"/>
      <c r="F75" s="93"/>
      <c r="G75" s="93"/>
    </row>
    <row r="76" spans="3:7" ht="30" customHeight="1">
      <c r="C76"/>
      <c r="D76" s="93"/>
      <c r="E76" s="93"/>
      <c r="F76" s="93"/>
      <c r="G76" s="93"/>
    </row>
    <row r="77" spans="3:7" ht="30" customHeight="1">
      <c r="C77"/>
      <c r="D77" s="93"/>
      <c r="E77" s="93"/>
      <c r="F77" s="93"/>
      <c r="G77" s="93"/>
    </row>
    <row r="78" spans="3:7" ht="30" customHeight="1">
      <c r="C78"/>
      <c r="D78" s="93"/>
      <c r="E78" s="93"/>
      <c r="F78" s="93"/>
      <c r="G78" s="93"/>
    </row>
    <row r="79" spans="3:7" ht="30" customHeight="1">
      <c r="C79"/>
      <c r="D79" s="93"/>
      <c r="E79" s="93"/>
      <c r="F79" s="93"/>
      <c r="G79" s="93"/>
    </row>
    <row r="80" spans="3:7" ht="30" customHeight="1">
      <c r="C80"/>
      <c r="D80" s="93"/>
      <c r="E80" s="93"/>
      <c r="F80" s="93"/>
      <c r="G80" s="93"/>
    </row>
    <row r="81" spans="3:7" ht="30" customHeight="1">
      <c r="C81"/>
      <c r="D81" s="93"/>
      <c r="E81" s="93"/>
      <c r="F81" s="93"/>
      <c r="G81" s="93"/>
    </row>
    <row r="82" spans="3:7" ht="30" customHeight="1">
      <c r="C82"/>
      <c r="D82" s="93"/>
      <c r="E82" s="93"/>
      <c r="F82" s="93"/>
      <c r="G82" s="93"/>
    </row>
    <row r="83" spans="3:7" ht="30" customHeight="1">
      <c r="C83"/>
      <c r="D83" s="93"/>
      <c r="E83" s="93"/>
      <c r="F83" s="93"/>
      <c r="G83" s="93"/>
    </row>
    <row r="84" spans="3:7" ht="30" customHeight="1">
      <c r="C84"/>
      <c r="D84" s="93"/>
      <c r="E84" s="93"/>
      <c r="F84" s="93"/>
      <c r="G84" s="93"/>
    </row>
    <row r="85" spans="3:7" ht="30" customHeight="1">
      <c r="C85"/>
      <c r="D85" s="93"/>
      <c r="E85" s="93"/>
      <c r="F85" s="93"/>
      <c r="G85" s="93"/>
    </row>
    <row r="86" spans="3:7" ht="30" customHeight="1">
      <c r="C86"/>
      <c r="D86" s="93"/>
      <c r="E86" s="93"/>
      <c r="F86" s="93"/>
      <c r="G86" s="93"/>
    </row>
    <row r="87" spans="3:7" ht="30" customHeight="1">
      <c r="C87"/>
      <c r="D87" s="93"/>
      <c r="E87" s="93"/>
      <c r="F87" s="93"/>
      <c r="G87" s="93"/>
    </row>
    <row r="88" spans="3:7" ht="30" customHeight="1">
      <c r="C88"/>
      <c r="D88" s="93"/>
      <c r="E88" s="93"/>
      <c r="F88" s="93"/>
      <c r="G88" s="93"/>
    </row>
    <row r="89" spans="3:7" ht="30" customHeight="1">
      <c r="C89"/>
      <c r="D89" s="93"/>
      <c r="E89" s="93"/>
      <c r="F89" s="93"/>
      <c r="G89" s="93"/>
    </row>
    <row r="90" spans="3:7" ht="30" customHeight="1">
      <c r="C90"/>
      <c r="D90" s="93"/>
      <c r="E90" s="93"/>
      <c r="F90" s="93"/>
      <c r="G90" s="93"/>
    </row>
    <row r="91" spans="3:7" ht="30" customHeight="1">
      <c r="C91"/>
      <c r="D91" s="93"/>
      <c r="E91" s="93"/>
      <c r="F91" s="93"/>
      <c r="G91" s="93"/>
    </row>
    <row r="92" spans="3:7" ht="30" customHeight="1">
      <c r="C92"/>
      <c r="D92" s="93"/>
      <c r="E92" s="93"/>
      <c r="F92" s="93"/>
      <c r="G92" s="93"/>
    </row>
    <row r="93" spans="3:7" ht="30" customHeight="1">
      <c r="C93"/>
      <c r="D93" s="93"/>
      <c r="E93" s="93"/>
      <c r="F93" s="93"/>
      <c r="G93" s="93"/>
    </row>
    <row r="94" spans="3:7" ht="30" customHeight="1">
      <c r="C94"/>
      <c r="D94" s="93"/>
      <c r="E94" s="93"/>
      <c r="F94" s="93"/>
      <c r="G94" s="93"/>
    </row>
    <row r="95" spans="3:7" ht="30" customHeight="1">
      <c r="C95"/>
      <c r="D95" s="93"/>
      <c r="E95" s="93"/>
      <c r="F95" s="93"/>
      <c r="G95" s="93"/>
    </row>
    <row r="96" spans="3:7" ht="30" customHeight="1">
      <c r="C96"/>
      <c r="D96" s="93"/>
      <c r="E96" s="93"/>
      <c r="F96" s="93"/>
      <c r="G96" s="93"/>
    </row>
    <row r="97" spans="3:7" ht="30" customHeight="1">
      <c r="C97"/>
      <c r="D97" s="93"/>
      <c r="E97" s="93"/>
      <c r="F97" s="93"/>
      <c r="G97" s="93"/>
    </row>
    <row r="98" spans="3:7" ht="30" customHeight="1">
      <c r="C98"/>
      <c r="D98" s="93"/>
      <c r="E98" s="93"/>
      <c r="F98" s="93"/>
      <c r="G98" s="93"/>
    </row>
    <row r="99" spans="3:7" ht="30" customHeight="1">
      <c r="C99"/>
      <c r="D99" s="93"/>
      <c r="E99" s="93"/>
      <c r="F99" s="93"/>
      <c r="G99" s="93"/>
    </row>
    <row r="100" spans="3:7" ht="30" customHeight="1">
      <c r="C100"/>
      <c r="D100" s="93"/>
      <c r="E100" s="93"/>
      <c r="F100" s="93"/>
      <c r="G100" s="93"/>
    </row>
    <row r="101" spans="3:7" ht="30" customHeight="1">
      <c r="C101"/>
      <c r="D101" s="93"/>
      <c r="E101" s="93"/>
      <c r="F101" s="93"/>
      <c r="G101" s="93"/>
    </row>
    <row r="102" spans="3:7" ht="30" customHeight="1">
      <c r="C102"/>
      <c r="D102" s="93"/>
      <c r="E102" s="93"/>
      <c r="F102" s="93"/>
      <c r="G102" s="93"/>
    </row>
    <row r="103" spans="3:7" ht="30" customHeight="1">
      <c r="C103"/>
      <c r="D103" s="93"/>
      <c r="E103" s="93"/>
      <c r="F103" s="93"/>
      <c r="G103" s="93"/>
    </row>
    <row r="104" spans="3:7" ht="30" customHeight="1">
      <c r="C104"/>
      <c r="D104" s="93"/>
      <c r="E104" s="93"/>
      <c r="F104" s="93"/>
      <c r="G104" s="93"/>
    </row>
    <row r="105" spans="3:7" ht="30" customHeight="1">
      <c r="C105"/>
      <c r="D105" s="93"/>
      <c r="E105" s="93"/>
      <c r="F105" s="93"/>
      <c r="G105" s="93"/>
    </row>
    <row r="106" spans="3:7" ht="30" customHeight="1">
      <c r="C106"/>
      <c r="D106" s="93"/>
      <c r="E106" s="93"/>
      <c r="F106" s="93"/>
      <c r="G106" s="93"/>
    </row>
    <row r="107" spans="3:7" ht="30" customHeight="1">
      <c r="C107"/>
      <c r="D107" s="93"/>
      <c r="E107" s="93"/>
      <c r="F107" s="93"/>
      <c r="G107" s="93"/>
    </row>
    <row r="108" spans="3:7" ht="30" customHeight="1">
      <c r="C108"/>
      <c r="D108" s="93"/>
      <c r="E108" s="93"/>
      <c r="F108" s="93"/>
      <c r="G108" s="93"/>
    </row>
    <row r="109" spans="3:7" ht="30" customHeight="1">
      <c r="C109"/>
      <c r="D109" s="93"/>
      <c r="E109" s="93"/>
      <c r="F109" s="93"/>
      <c r="G109" s="93"/>
    </row>
    <row r="110" spans="3:7" ht="30" customHeight="1">
      <c r="C110"/>
      <c r="D110" s="93"/>
      <c r="E110" s="93"/>
      <c r="F110" s="93"/>
      <c r="G110" s="93"/>
    </row>
    <row r="111" spans="3:7" ht="30" customHeight="1">
      <c r="C111"/>
      <c r="D111" s="93"/>
      <c r="E111" s="93"/>
      <c r="F111" s="93"/>
      <c r="G111" s="93"/>
    </row>
    <row r="112" spans="3:7" ht="30" customHeight="1">
      <c r="C112"/>
      <c r="D112" s="93"/>
      <c r="E112" s="93"/>
      <c r="F112" s="93"/>
      <c r="G112" s="93"/>
    </row>
    <row r="113" spans="3:7" ht="30" customHeight="1">
      <c r="C113"/>
      <c r="D113" s="93"/>
      <c r="E113" s="93"/>
      <c r="F113" s="93"/>
      <c r="G113" s="93"/>
    </row>
    <row r="114" spans="3:7" ht="30" customHeight="1">
      <c r="C114"/>
      <c r="D114" s="93"/>
      <c r="E114" s="93"/>
      <c r="F114" s="93"/>
      <c r="G114" s="93"/>
    </row>
    <row r="115" spans="3:7" ht="30" customHeight="1">
      <c r="C115"/>
      <c r="D115" s="93"/>
      <c r="E115" s="93"/>
      <c r="F115" s="93"/>
      <c r="G115" s="93"/>
    </row>
    <row r="116" spans="3:7" ht="30" customHeight="1">
      <c r="C116"/>
      <c r="D116" s="93"/>
      <c r="E116" s="93"/>
      <c r="F116" s="93"/>
      <c r="G116" s="93"/>
    </row>
    <row r="117" spans="3:7" ht="30" customHeight="1">
      <c r="C117"/>
      <c r="D117" s="93"/>
      <c r="E117" s="93"/>
      <c r="F117" s="93"/>
      <c r="G117" s="93"/>
    </row>
    <row r="118" spans="3:7" ht="30" customHeight="1">
      <c r="C118"/>
      <c r="D118" s="93"/>
      <c r="E118" s="93"/>
      <c r="F118" s="93"/>
      <c r="G118" s="93"/>
    </row>
    <row r="119" spans="3:7" ht="30" customHeight="1">
      <c r="C119"/>
      <c r="D119" s="93"/>
      <c r="E119" s="93"/>
      <c r="F119" s="93"/>
      <c r="G119" s="93"/>
    </row>
    <row r="120" spans="3:7" ht="30" customHeight="1">
      <c r="C120"/>
      <c r="D120" s="93"/>
      <c r="E120" s="93"/>
      <c r="F120" s="93"/>
      <c r="G120" s="93"/>
    </row>
    <row r="121" spans="3:7" ht="30" customHeight="1">
      <c r="C121"/>
      <c r="D121" s="93"/>
      <c r="E121" s="93"/>
      <c r="F121" s="93"/>
      <c r="G121" s="93"/>
    </row>
    <row r="122" spans="3:7" ht="30" customHeight="1">
      <c r="C122"/>
      <c r="D122" s="93"/>
      <c r="E122" s="93"/>
      <c r="F122" s="93"/>
      <c r="G122" s="93"/>
    </row>
    <row r="123" spans="3:7" ht="30" customHeight="1">
      <c r="C123"/>
      <c r="D123" s="93"/>
      <c r="E123" s="93"/>
      <c r="F123" s="93"/>
      <c r="G123" s="93"/>
    </row>
    <row r="124" spans="3:7" ht="30" customHeight="1">
      <c r="C124"/>
      <c r="D124" s="93"/>
      <c r="E124" s="93"/>
      <c r="F124" s="93"/>
      <c r="G124" s="93"/>
    </row>
    <row r="125" spans="3:7" ht="30" customHeight="1">
      <c r="C125"/>
      <c r="D125" s="93"/>
      <c r="E125" s="93"/>
      <c r="F125" s="93"/>
      <c r="G125" s="93"/>
    </row>
    <row r="126" spans="3:7" ht="30" customHeight="1">
      <c r="C126"/>
      <c r="D126" s="93"/>
      <c r="E126" s="93"/>
      <c r="F126" s="93"/>
      <c r="G126" s="93"/>
    </row>
    <row r="127" spans="3:7" ht="30" customHeight="1">
      <c r="C127"/>
      <c r="D127" s="93"/>
      <c r="E127" s="93"/>
      <c r="F127" s="93"/>
      <c r="G127" s="93"/>
    </row>
    <row r="128" spans="3:7" ht="30" customHeight="1">
      <c r="C128"/>
      <c r="D128" s="93"/>
      <c r="E128" s="93"/>
      <c r="F128" s="93"/>
      <c r="G128" s="93"/>
    </row>
    <row r="129" spans="3:7" ht="30" customHeight="1">
      <c r="C129"/>
      <c r="D129" s="93"/>
      <c r="E129" s="93"/>
      <c r="F129" s="93"/>
      <c r="G129" s="93"/>
    </row>
    <row r="130" spans="3:7" ht="30" customHeight="1">
      <c r="C130"/>
      <c r="D130" s="93"/>
      <c r="E130" s="93"/>
      <c r="F130" s="93"/>
      <c r="G130" s="93"/>
    </row>
    <row r="131" spans="3:7" ht="30" customHeight="1">
      <c r="C131"/>
      <c r="D131" s="93"/>
      <c r="E131" s="93"/>
      <c r="F131" s="93"/>
      <c r="G131" s="93"/>
    </row>
    <row r="132" spans="3:7" ht="30" customHeight="1">
      <c r="C132"/>
      <c r="D132" s="93"/>
      <c r="E132" s="93"/>
      <c r="F132" s="93"/>
      <c r="G132" s="93"/>
    </row>
    <row r="133" spans="3:7" ht="30" customHeight="1">
      <c r="C133"/>
      <c r="D133" s="93"/>
      <c r="E133" s="93"/>
      <c r="F133" s="93"/>
      <c r="G133" s="93"/>
    </row>
    <row r="134" spans="3:7" ht="30" customHeight="1">
      <c r="C134"/>
      <c r="D134" s="93"/>
      <c r="E134" s="93"/>
      <c r="F134" s="93"/>
      <c r="G134" s="93"/>
    </row>
    <row r="135" spans="3:7" ht="30" customHeight="1">
      <c r="C135"/>
      <c r="D135" s="93"/>
      <c r="E135" s="93"/>
      <c r="F135" s="93"/>
      <c r="G135" s="93"/>
    </row>
    <row r="136" spans="3:7" ht="30" customHeight="1">
      <c r="C136"/>
      <c r="D136" s="93"/>
      <c r="E136" s="93"/>
      <c r="F136" s="93"/>
      <c r="G136" s="93"/>
    </row>
    <row r="137" spans="3:7" ht="30" customHeight="1">
      <c r="C137"/>
      <c r="D137" s="93"/>
      <c r="E137" s="93"/>
      <c r="F137" s="93"/>
      <c r="G137" s="93"/>
    </row>
    <row r="138" spans="3:7" ht="30" customHeight="1">
      <c r="C138"/>
      <c r="D138" s="93"/>
      <c r="E138" s="93"/>
      <c r="F138" s="93"/>
      <c r="G138" s="93"/>
    </row>
    <row r="139" spans="3:7" ht="30" customHeight="1">
      <c r="C139"/>
      <c r="D139" s="93"/>
      <c r="E139" s="93"/>
      <c r="F139" s="93"/>
      <c r="G139" s="93"/>
    </row>
    <row r="140" spans="3:7" ht="30" customHeight="1">
      <c r="C140"/>
      <c r="D140" s="93"/>
      <c r="E140" s="93"/>
      <c r="F140" s="93"/>
      <c r="G140" s="93"/>
    </row>
    <row r="141" spans="3:7" ht="30" customHeight="1">
      <c r="C141"/>
      <c r="D141" s="93"/>
      <c r="E141" s="93"/>
      <c r="F141" s="93"/>
      <c r="G141" s="93"/>
    </row>
    <row r="142" spans="3:7" ht="30" customHeight="1">
      <c r="C142"/>
      <c r="D142" s="93"/>
      <c r="E142" s="93"/>
      <c r="F142" s="93"/>
      <c r="G142" s="93"/>
    </row>
    <row r="143" spans="3:7" ht="30" customHeight="1">
      <c r="C143"/>
      <c r="D143" s="93"/>
      <c r="E143" s="93"/>
      <c r="F143" s="93"/>
      <c r="G143" s="93"/>
    </row>
    <row r="144" spans="3:7" ht="30" customHeight="1">
      <c r="C144"/>
      <c r="D144" s="93"/>
      <c r="E144" s="93"/>
      <c r="F144" s="93"/>
      <c r="G144" s="93"/>
    </row>
    <row r="145" spans="3:7" ht="30" customHeight="1">
      <c r="C145"/>
      <c r="D145" s="93"/>
      <c r="E145" s="93"/>
      <c r="F145" s="93"/>
      <c r="G145" s="93"/>
    </row>
    <row r="146" spans="3:7" ht="30" customHeight="1">
      <c r="C146"/>
      <c r="D146" s="93"/>
      <c r="E146" s="93"/>
      <c r="F146" s="93"/>
      <c r="G146" s="93"/>
    </row>
    <row r="147" spans="3:7" ht="30" customHeight="1">
      <c r="C147"/>
      <c r="D147" s="93"/>
      <c r="E147" s="93"/>
      <c r="F147" s="93"/>
      <c r="G147" s="93"/>
    </row>
    <row r="148" spans="3:7" ht="30" customHeight="1">
      <c r="C148"/>
      <c r="D148" s="93"/>
      <c r="E148" s="93"/>
      <c r="F148" s="93"/>
      <c r="G148" s="93"/>
    </row>
    <row r="149" spans="3:7" ht="30" customHeight="1">
      <c r="C149"/>
      <c r="D149" s="93"/>
      <c r="E149" s="93"/>
      <c r="F149" s="93"/>
      <c r="G149" s="93"/>
    </row>
    <row r="150" spans="3:7" ht="30" customHeight="1">
      <c r="C150"/>
      <c r="D150" s="93"/>
      <c r="E150" s="93"/>
      <c r="F150" s="93"/>
      <c r="G150" s="93"/>
    </row>
    <row r="151" spans="3:7" ht="30" customHeight="1">
      <c r="C151"/>
      <c r="D151" s="93"/>
      <c r="E151" s="93"/>
      <c r="F151" s="93"/>
      <c r="G151" s="93"/>
    </row>
    <row r="152" spans="3:7" ht="30" customHeight="1">
      <c r="C152"/>
      <c r="D152" s="93"/>
      <c r="E152" s="93"/>
      <c r="F152" s="93"/>
      <c r="G152" s="93"/>
    </row>
    <row r="153" spans="3:7" ht="30" customHeight="1">
      <c r="C153"/>
      <c r="D153" s="93"/>
      <c r="E153" s="93"/>
      <c r="F153" s="93"/>
      <c r="G153" s="93"/>
    </row>
    <row r="154" spans="3:7" ht="30" customHeight="1">
      <c r="C154"/>
      <c r="D154" s="93"/>
      <c r="E154" s="93"/>
      <c r="F154" s="93"/>
      <c r="G154" s="93"/>
    </row>
    <row r="155" spans="3:7" ht="30" customHeight="1">
      <c r="C155"/>
      <c r="D155" s="93"/>
      <c r="E155" s="93"/>
      <c r="F155" s="93"/>
      <c r="G155" s="93"/>
    </row>
    <row r="156" spans="3:7" ht="30" customHeight="1">
      <c r="C156"/>
      <c r="D156" s="93"/>
      <c r="E156" s="93"/>
      <c r="F156" s="93"/>
      <c r="G156" s="93"/>
    </row>
    <row r="157" spans="3:7" ht="30" customHeight="1">
      <c r="C157"/>
      <c r="D157" s="93"/>
      <c r="E157" s="93"/>
      <c r="F157" s="93"/>
      <c r="G157" s="93"/>
    </row>
    <row r="158" spans="3:7" ht="30" customHeight="1">
      <c r="C158"/>
      <c r="D158" s="93"/>
      <c r="E158" s="93"/>
      <c r="F158" s="93"/>
      <c r="G158" s="93"/>
    </row>
    <row r="159" spans="3:7" ht="30" customHeight="1">
      <c r="C159"/>
      <c r="D159" s="93"/>
      <c r="E159" s="93"/>
      <c r="F159" s="93"/>
      <c r="G159" s="93"/>
    </row>
    <row r="160" spans="3:7" ht="30" customHeight="1">
      <c r="C160"/>
      <c r="D160" s="93"/>
      <c r="E160" s="93"/>
      <c r="F160" s="93"/>
      <c r="G160" s="93"/>
    </row>
    <row r="161" spans="3:7" ht="30" customHeight="1">
      <c r="C161"/>
      <c r="D161" s="93"/>
      <c r="E161" s="93"/>
      <c r="F161" s="93"/>
      <c r="G161" s="93"/>
    </row>
    <row r="162" spans="3:7" ht="30" customHeight="1">
      <c r="C162"/>
      <c r="D162" s="93"/>
      <c r="E162" s="93"/>
      <c r="F162" s="93"/>
      <c r="G162" s="93"/>
    </row>
    <row r="163" spans="3:7" ht="30" customHeight="1">
      <c r="C163"/>
      <c r="D163" s="93"/>
      <c r="E163" s="93"/>
      <c r="F163" s="93"/>
      <c r="G163" s="93"/>
    </row>
    <row r="164" spans="3:7" ht="30" customHeight="1">
      <c r="C164"/>
      <c r="D164" s="93"/>
      <c r="E164" s="93"/>
      <c r="F164" s="93"/>
      <c r="G164" s="93"/>
    </row>
    <row r="165" spans="3:7" ht="30" customHeight="1">
      <c r="C165"/>
      <c r="D165" s="93"/>
      <c r="E165" s="93"/>
      <c r="F165" s="93"/>
      <c r="G165" s="93"/>
    </row>
    <row r="166" spans="3:7" ht="30" customHeight="1">
      <c r="C166"/>
      <c r="D166" s="93"/>
      <c r="E166" s="93"/>
      <c r="F166" s="93"/>
      <c r="G166" s="93"/>
    </row>
    <row r="167" spans="3:7" ht="30" customHeight="1">
      <c r="C167"/>
      <c r="D167" s="93"/>
      <c r="E167" s="93"/>
      <c r="F167" s="93"/>
      <c r="G167" s="93"/>
    </row>
    <row r="168" spans="3:7" ht="30" customHeight="1">
      <c r="C168"/>
      <c r="D168" s="93"/>
      <c r="E168" s="93"/>
      <c r="F168" s="93"/>
      <c r="G168" s="93"/>
    </row>
    <row r="169" spans="3:7" ht="30" customHeight="1">
      <c r="C169"/>
      <c r="D169" s="93"/>
      <c r="E169" s="93"/>
      <c r="F169" s="93"/>
      <c r="G169" s="93"/>
    </row>
    <row r="170" spans="3:7" ht="30" customHeight="1">
      <c r="C170"/>
      <c r="D170" s="93"/>
      <c r="E170" s="93"/>
      <c r="F170" s="93"/>
      <c r="G170" s="93"/>
    </row>
    <row r="171" spans="3:7" ht="30" customHeight="1">
      <c r="C171"/>
      <c r="D171" s="93"/>
      <c r="E171" s="93"/>
      <c r="F171" s="93"/>
      <c r="G171" s="93"/>
    </row>
    <row r="172" spans="3:7" ht="30" customHeight="1">
      <c r="C172"/>
      <c r="D172" s="93"/>
      <c r="E172" s="93"/>
      <c r="F172" s="93"/>
      <c r="G172" s="93"/>
    </row>
    <row r="173" spans="3:7" ht="30" customHeight="1">
      <c r="C173"/>
      <c r="D173" s="93"/>
      <c r="E173" s="93"/>
      <c r="F173" s="93"/>
      <c r="G173" s="93"/>
    </row>
    <row r="174" spans="3:7" ht="30" customHeight="1">
      <c r="C174"/>
      <c r="D174" s="93"/>
      <c r="E174" s="93"/>
      <c r="F174" s="93"/>
      <c r="G174" s="93"/>
    </row>
    <row r="175" spans="3:7" ht="30" customHeight="1">
      <c r="C175"/>
      <c r="D175" s="93"/>
      <c r="E175" s="93"/>
      <c r="F175" s="93"/>
      <c r="G175" s="93"/>
    </row>
    <row r="176" spans="3:7" ht="30" customHeight="1">
      <c r="C176"/>
      <c r="D176" s="93"/>
      <c r="E176" s="93"/>
      <c r="F176" s="93"/>
      <c r="G176" s="93"/>
    </row>
    <row r="177" spans="3:7" ht="30" customHeight="1">
      <c r="C177"/>
      <c r="D177" s="93"/>
      <c r="E177" s="93"/>
      <c r="F177" s="93"/>
      <c r="G177" s="93"/>
    </row>
    <row r="178" spans="3:7" ht="30" customHeight="1">
      <c r="C178"/>
      <c r="D178" s="93"/>
      <c r="E178" s="93"/>
      <c r="F178" s="93"/>
      <c r="G178" s="93"/>
    </row>
    <row r="179" spans="3:7" ht="30" customHeight="1">
      <c r="C179"/>
      <c r="D179" s="93"/>
      <c r="E179" s="93"/>
      <c r="F179" s="93"/>
      <c r="G179" s="93"/>
    </row>
    <row r="180" spans="3:7" ht="30" customHeight="1">
      <c r="C180"/>
      <c r="D180" s="93"/>
      <c r="E180" s="93"/>
      <c r="F180" s="93"/>
      <c r="G180" s="93"/>
    </row>
    <row r="181" spans="3:7" ht="30" customHeight="1">
      <c r="C181"/>
      <c r="D181" s="93"/>
      <c r="E181" s="93"/>
      <c r="F181" s="93"/>
      <c r="G181" s="93"/>
    </row>
    <row r="182" spans="3:7" ht="30" customHeight="1">
      <c r="C182"/>
      <c r="D182" s="93"/>
      <c r="E182" s="93"/>
      <c r="F182" s="93"/>
      <c r="G182" s="93"/>
    </row>
    <row r="183" spans="3:7" ht="30" customHeight="1">
      <c r="C183"/>
      <c r="D183" s="93"/>
      <c r="E183" s="93"/>
      <c r="F183" s="93"/>
      <c r="G183" s="93"/>
    </row>
    <row r="184" spans="3:7" ht="30" customHeight="1">
      <c r="C184"/>
      <c r="D184" s="93"/>
      <c r="E184" s="93"/>
      <c r="F184" s="93"/>
      <c r="G184" s="93"/>
    </row>
    <row r="185" spans="3:7" ht="30" customHeight="1">
      <c r="C185"/>
      <c r="D185" s="93"/>
      <c r="E185" s="93"/>
      <c r="F185" s="93"/>
      <c r="G185" s="93"/>
    </row>
    <row r="186" spans="3:7" ht="30" customHeight="1">
      <c r="C186"/>
      <c r="D186" s="93"/>
      <c r="E186" s="93"/>
      <c r="F186" s="93"/>
      <c r="G186" s="93"/>
    </row>
    <row r="187" spans="3:7" ht="30" customHeight="1">
      <c r="C187"/>
      <c r="D187" s="93"/>
      <c r="E187" s="93"/>
      <c r="F187" s="93"/>
      <c r="G187" s="93"/>
    </row>
    <row r="188" spans="3:7" ht="30" customHeight="1">
      <c r="C188"/>
      <c r="D188" s="93"/>
      <c r="E188" s="93"/>
      <c r="F188" s="93"/>
      <c r="G188" s="93"/>
    </row>
    <row r="189" spans="3:7" ht="30" customHeight="1">
      <c r="C189"/>
      <c r="D189" s="93"/>
      <c r="E189" s="93"/>
      <c r="F189" s="93"/>
      <c r="G189" s="93"/>
    </row>
    <row r="190" spans="3:7" ht="30" customHeight="1">
      <c r="C190"/>
      <c r="D190" s="93"/>
      <c r="E190" s="93"/>
      <c r="F190" s="93"/>
      <c r="G190" s="93"/>
    </row>
    <row r="191" spans="3:7" ht="30" customHeight="1">
      <c r="C191"/>
      <c r="D191" s="93"/>
      <c r="E191" s="93"/>
      <c r="F191" s="93"/>
      <c r="G191" s="93"/>
    </row>
    <row r="192" spans="3:7" ht="30" customHeight="1">
      <c r="C192"/>
      <c r="D192" s="93"/>
      <c r="E192" s="93"/>
      <c r="F192" s="93"/>
      <c r="G192" s="93"/>
    </row>
    <row r="193" spans="3:7" ht="30" customHeight="1">
      <c r="C193"/>
      <c r="D193" s="93"/>
      <c r="E193" s="93"/>
      <c r="F193" s="93"/>
      <c r="G193" s="93"/>
    </row>
    <row r="194" spans="3:7" ht="30" customHeight="1">
      <c r="C194"/>
      <c r="D194" s="93"/>
      <c r="E194" s="93"/>
      <c r="F194" s="93"/>
      <c r="G194" s="93"/>
    </row>
    <row r="195" spans="3:7" ht="30" customHeight="1">
      <c r="C195"/>
      <c r="D195" s="93"/>
      <c r="E195" s="93"/>
      <c r="F195" s="93"/>
      <c r="G195" s="93"/>
    </row>
    <row r="196" spans="3:7" ht="30" customHeight="1">
      <c r="C196"/>
      <c r="D196" s="93"/>
      <c r="E196" s="93"/>
      <c r="F196" s="93"/>
      <c r="G196" s="93"/>
    </row>
    <row r="197" spans="3:7" ht="30" customHeight="1">
      <c r="C197"/>
      <c r="D197" s="93"/>
      <c r="E197" s="93"/>
      <c r="F197" s="93"/>
      <c r="G197" s="93"/>
    </row>
    <row r="198" spans="3:7" ht="30" customHeight="1">
      <c r="C198"/>
      <c r="D198" s="93"/>
      <c r="E198" s="93"/>
      <c r="F198" s="93"/>
      <c r="G198" s="93"/>
    </row>
    <row r="199" spans="3:7" ht="30" customHeight="1">
      <c r="C199"/>
      <c r="D199" s="93"/>
      <c r="E199" s="93"/>
      <c r="F199" s="93"/>
      <c r="G199" s="93"/>
    </row>
    <row r="200" spans="3:7" ht="30" customHeight="1">
      <c r="C200"/>
      <c r="D200" s="93"/>
      <c r="E200" s="93"/>
      <c r="F200" s="93"/>
      <c r="G200" s="93"/>
    </row>
    <row r="201" spans="3:7" ht="30" customHeight="1">
      <c r="C201"/>
      <c r="D201" s="93"/>
      <c r="E201" s="93"/>
      <c r="F201" s="93"/>
      <c r="G201" s="93"/>
    </row>
    <row r="202" spans="3:7" ht="30" customHeight="1">
      <c r="C202"/>
      <c r="D202" s="93"/>
      <c r="E202" s="93"/>
      <c r="F202" s="93"/>
      <c r="G202" s="93"/>
    </row>
    <row r="203" spans="3:7" ht="30" customHeight="1">
      <c r="C203"/>
      <c r="D203" s="93"/>
      <c r="E203" s="93"/>
      <c r="F203" s="93"/>
      <c r="G203" s="93"/>
    </row>
    <row r="204" spans="3:7" ht="30" customHeight="1">
      <c r="C204"/>
      <c r="D204" s="93"/>
      <c r="E204" s="93"/>
      <c r="F204" s="93"/>
      <c r="G204" s="93"/>
    </row>
    <row r="205" spans="3:7" ht="30" customHeight="1">
      <c r="C205"/>
      <c r="D205" s="93"/>
      <c r="E205" s="93"/>
      <c r="F205" s="93"/>
      <c r="G205" s="93"/>
    </row>
    <row r="206" spans="3:7" ht="30" customHeight="1">
      <c r="C206"/>
      <c r="D206" s="93"/>
      <c r="E206" s="93"/>
      <c r="F206" s="93"/>
      <c r="G206" s="93"/>
    </row>
    <row r="207" spans="3:7" ht="30" customHeight="1">
      <c r="C207"/>
      <c r="D207" s="93"/>
      <c r="E207" s="93"/>
      <c r="F207" s="93"/>
      <c r="G207" s="93"/>
    </row>
    <row r="208" spans="3:7" ht="30" customHeight="1">
      <c r="C208"/>
      <c r="D208" s="93"/>
      <c r="E208" s="93"/>
      <c r="F208" s="93"/>
      <c r="G208" s="93"/>
    </row>
    <row r="209" spans="3:7" ht="30" customHeight="1">
      <c r="C209"/>
      <c r="D209" s="93"/>
      <c r="E209" s="93"/>
      <c r="F209" s="93"/>
      <c r="G209" s="93"/>
    </row>
    <row r="210" spans="3:7" ht="30" customHeight="1">
      <c r="C210"/>
      <c r="D210" s="93"/>
      <c r="E210" s="93"/>
      <c r="F210" s="93"/>
      <c r="G210" s="93"/>
    </row>
    <row r="211" spans="3:7" ht="30" customHeight="1">
      <c r="C211"/>
      <c r="D211" s="93"/>
      <c r="E211" s="93"/>
      <c r="F211" s="93"/>
      <c r="G211" s="93"/>
    </row>
    <row r="212" spans="3:7" ht="30" customHeight="1">
      <c r="C212"/>
      <c r="D212" s="93"/>
      <c r="E212" s="93"/>
      <c r="F212" s="93"/>
      <c r="G212" s="93"/>
    </row>
    <row r="213" spans="3:7" ht="30" customHeight="1">
      <c r="C213"/>
      <c r="D213" s="93"/>
      <c r="E213" s="93"/>
      <c r="F213" s="93"/>
      <c r="G213" s="93"/>
    </row>
    <row r="214" spans="3:7" ht="30" customHeight="1">
      <c r="C214"/>
      <c r="D214" s="93"/>
      <c r="E214" s="93"/>
      <c r="F214" s="93"/>
      <c r="G214" s="93"/>
    </row>
    <row r="215" spans="3:7" ht="30" customHeight="1">
      <c r="C215"/>
      <c r="D215" s="93"/>
      <c r="E215" s="93"/>
      <c r="F215" s="93"/>
      <c r="G215" s="93"/>
    </row>
    <row r="216" spans="3:7" ht="30" customHeight="1">
      <c r="C216"/>
      <c r="D216" s="93"/>
      <c r="E216" s="93"/>
      <c r="F216" s="93"/>
      <c r="G216" s="93"/>
    </row>
    <row r="217" spans="3:7" ht="30" customHeight="1">
      <c r="C217"/>
      <c r="D217" s="93"/>
      <c r="E217" s="93"/>
      <c r="F217" s="93"/>
      <c r="G217" s="93"/>
    </row>
    <row r="218" spans="3:7" ht="30" customHeight="1">
      <c r="C218"/>
      <c r="D218" s="93"/>
      <c r="E218" s="93"/>
      <c r="F218" s="93"/>
      <c r="G218" s="93"/>
    </row>
    <row r="219" spans="3:7" ht="30" customHeight="1">
      <c r="C219"/>
      <c r="D219" s="93"/>
      <c r="E219" s="93"/>
      <c r="F219" s="93"/>
      <c r="G219" s="93"/>
    </row>
    <row r="220" spans="3:7" ht="30" customHeight="1">
      <c r="C220"/>
      <c r="D220" s="93"/>
      <c r="E220" s="93"/>
      <c r="F220" s="93"/>
      <c r="G220" s="93"/>
    </row>
    <row r="221" spans="3:7" ht="30" customHeight="1">
      <c r="C221"/>
      <c r="D221" s="93"/>
      <c r="E221" s="93"/>
      <c r="F221" s="93"/>
      <c r="G221" s="93"/>
    </row>
    <row r="222" spans="3:7" ht="30" customHeight="1">
      <c r="C222"/>
      <c r="D222" s="93"/>
      <c r="E222" s="93"/>
      <c r="F222" s="93"/>
      <c r="G222" s="93"/>
    </row>
    <row r="223" spans="3:7" ht="30" customHeight="1">
      <c r="C223"/>
      <c r="D223" s="93"/>
      <c r="E223" s="93"/>
      <c r="F223" s="93"/>
      <c r="G223" s="93"/>
    </row>
    <row r="224" spans="3:7" ht="30" customHeight="1">
      <c r="C224"/>
      <c r="D224" s="93"/>
      <c r="E224" s="93"/>
      <c r="F224" s="93"/>
      <c r="G224" s="93"/>
    </row>
    <row r="225" spans="3:7" ht="30" customHeight="1">
      <c r="C225"/>
      <c r="D225" s="93"/>
      <c r="E225" s="93"/>
      <c r="F225" s="93"/>
      <c r="G225" s="93"/>
    </row>
    <row r="226" spans="3:7" ht="30" customHeight="1">
      <c r="C226"/>
      <c r="D226" s="93"/>
      <c r="E226" s="93"/>
      <c r="F226" s="93"/>
      <c r="G226" s="93"/>
    </row>
    <row r="227" spans="3:7" ht="30" customHeight="1">
      <c r="C227"/>
      <c r="D227" s="93"/>
      <c r="E227" s="93"/>
      <c r="F227" s="93"/>
      <c r="G227" s="93"/>
    </row>
    <row r="228" spans="3:7" ht="30" customHeight="1">
      <c r="C228"/>
      <c r="D228" s="93"/>
      <c r="E228" s="93"/>
      <c r="F228" s="93"/>
      <c r="G228" s="93"/>
    </row>
    <row r="229" spans="3:7" ht="30" customHeight="1">
      <c r="C229"/>
      <c r="D229" s="93"/>
      <c r="E229" s="93"/>
      <c r="F229" s="93"/>
      <c r="G229" s="93"/>
    </row>
    <row r="230" spans="3:7" ht="30" customHeight="1">
      <c r="C230"/>
      <c r="D230" s="93"/>
      <c r="E230" s="93"/>
      <c r="F230" s="93"/>
      <c r="G230" s="93"/>
    </row>
    <row r="231" spans="3:7" ht="30" customHeight="1">
      <c r="C231"/>
      <c r="D231" s="93"/>
      <c r="E231" s="93"/>
      <c r="F231" s="93"/>
      <c r="G231" s="93"/>
    </row>
    <row r="232" spans="3:7" ht="30" customHeight="1">
      <c r="C232"/>
      <c r="D232" s="93"/>
      <c r="E232" s="93"/>
      <c r="F232" s="93"/>
      <c r="G232" s="93"/>
    </row>
    <row r="233" spans="3:7" ht="30" customHeight="1">
      <c r="C233"/>
      <c r="D233" s="93"/>
      <c r="E233" s="93"/>
      <c r="F233" s="93"/>
      <c r="G233" s="93"/>
    </row>
    <row r="234" spans="3:7" ht="30" customHeight="1">
      <c r="C234"/>
      <c r="D234" s="93"/>
      <c r="E234" s="93"/>
      <c r="F234" s="93"/>
      <c r="G234" s="93"/>
    </row>
    <row r="235" spans="3:7" ht="30" customHeight="1">
      <c r="C235"/>
      <c r="D235" s="93"/>
      <c r="E235" s="93"/>
      <c r="F235" s="93"/>
      <c r="G235" s="93"/>
    </row>
    <row r="236" spans="3:7" ht="30" customHeight="1">
      <c r="C236"/>
      <c r="D236" s="93"/>
      <c r="E236" s="93"/>
      <c r="F236" s="93"/>
      <c r="G236" s="93"/>
    </row>
    <row r="237" spans="3:7" ht="30" customHeight="1">
      <c r="C237"/>
      <c r="D237" s="93"/>
      <c r="E237" s="93"/>
      <c r="F237" s="93"/>
      <c r="G237" s="93"/>
    </row>
    <row r="238" spans="3:7" ht="30" customHeight="1">
      <c r="C238"/>
      <c r="D238" s="93"/>
      <c r="E238" s="93"/>
      <c r="F238" s="93"/>
      <c r="G238" s="93"/>
    </row>
    <row r="239" spans="3:7" ht="30" customHeight="1">
      <c r="C239"/>
      <c r="D239" s="93"/>
      <c r="E239" s="93"/>
      <c r="F239" s="93"/>
      <c r="G239" s="93"/>
    </row>
    <row r="240" spans="3:7" ht="30" customHeight="1">
      <c r="C240"/>
      <c r="D240" s="93"/>
      <c r="E240" s="93"/>
      <c r="F240" s="93"/>
      <c r="G240" s="93"/>
    </row>
    <row r="241" spans="3:7" ht="30" customHeight="1">
      <c r="C241"/>
      <c r="D241" s="93"/>
      <c r="E241" s="93"/>
      <c r="F241" s="93"/>
      <c r="G241" s="93"/>
    </row>
    <row r="242" spans="3:7" ht="30" customHeight="1">
      <c r="C242"/>
      <c r="D242" s="93"/>
      <c r="E242" s="93"/>
      <c r="F242" s="93"/>
      <c r="G242" s="93"/>
    </row>
    <row r="243" spans="3:7" ht="30" customHeight="1">
      <c r="C243"/>
      <c r="D243" s="93"/>
      <c r="E243" s="93"/>
      <c r="F243" s="93"/>
      <c r="G243" s="93"/>
    </row>
    <row r="244" spans="3:7" ht="30" customHeight="1">
      <c r="C244"/>
      <c r="D244" s="93"/>
      <c r="E244" s="93"/>
      <c r="F244" s="93"/>
      <c r="G244" s="93"/>
    </row>
    <row r="245" spans="3:7" ht="30" customHeight="1">
      <c r="C245"/>
      <c r="D245" s="93"/>
      <c r="E245" s="93"/>
      <c r="F245" s="93"/>
      <c r="G245" s="93"/>
    </row>
    <row r="246" spans="3:7" ht="30" customHeight="1">
      <c r="C246"/>
      <c r="D246" s="93"/>
      <c r="E246" s="93"/>
      <c r="F246" s="93"/>
      <c r="G246" s="93"/>
    </row>
    <row r="247" spans="3:7" ht="30" customHeight="1">
      <c r="C247"/>
      <c r="D247" s="93"/>
      <c r="E247" s="93"/>
      <c r="F247" s="93"/>
      <c r="G247" s="93"/>
    </row>
    <row r="248" spans="3:7" ht="30" customHeight="1">
      <c r="C248"/>
      <c r="D248" s="93"/>
      <c r="E248" s="93"/>
      <c r="F248" s="93"/>
      <c r="G248" s="93"/>
    </row>
    <row r="249" spans="3:7" ht="30" customHeight="1">
      <c r="C249"/>
      <c r="D249" s="93"/>
      <c r="E249" s="93"/>
      <c r="F249" s="93"/>
      <c r="G249" s="93"/>
    </row>
    <row r="250" spans="3:7" ht="30" customHeight="1">
      <c r="C250"/>
      <c r="D250" s="93"/>
      <c r="E250" s="93"/>
      <c r="F250" s="93"/>
      <c r="G250" s="93"/>
    </row>
    <row r="251" spans="3:7" ht="30" customHeight="1">
      <c r="C251"/>
      <c r="D251" s="93"/>
      <c r="E251" s="93"/>
      <c r="F251" s="93"/>
      <c r="G251" s="93"/>
    </row>
    <row r="252" spans="3:7" ht="30" customHeight="1">
      <c r="C252"/>
      <c r="D252" s="93"/>
      <c r="E252" s="93"/>
      <c r="F252" s="93"/>
      <c r="G252" s="93"/>
    </row>
    <row r="253" spans="3:7" ht="30" customHeight="1">
      <c r="C253"/>
      <c r="D253" s="93"/>
      <c r="E253" s="93"/>
      <c r="F253" s="93"/>
      <c r="G253" s="93"/>
    </row>
    <row r="254" spans="3:7" ht="30" customHeight="1">
      <c r="C254"/>
      <c r="D254" s="93"/>
      <c r="E254" s="93"/>
      <c r="F254" s="93"/>
      <c r="G254" s="93"/>
    </row>
    <row r="255" spans="3:7" ht="30" customHeight="1">
      <c r="C255"/>
      <c r="D255" s="93"/>
      <c r="E255" s="93"/>
      <c r="F255" s="93"/>
      <c r="G255" s="93"/>
    </row>
    <row r="256" spans="3:7" ht="30" customHeight="1">
      <c r="C256"/>
      <c r="D256" s="93"/>
      <c r="E256" s="93"/>
      <c r="F256" s="93"/>
      <c r="G256" s="93"/>
    </row>
    <row r="257" spans="3:7" ht="30" customHeight="1">
      <c r="C257"/>
      <c r="D257" s="93"/>
      <c r="E257" s="93"/>
      <c r="F257" s="93"/>
      <c r="G257" s="93"/>
    </row>
    <row r="258" spans="3:7" ht="30" customHeight="1">
      <c r="C258"/>
      <c r="D258" s="93"/>
      <c r="E258" s="93"/>
      <c r="F258" s="93"/>
      <c r="G258" s="93"/>
    </row>
    <row r="259" spans="3:7" ht="30" customHeight="1">
      <c r="C259"/>
      <c r="D259" s="93"/>
      <c r="E259" s="93"/>
      <c r="F259" s="93"/>
      <c r="G259" s="93"/>
    </row>
    <row r="260" spans="3:7" ht="30" customHeight="1">
      <c r="C260"/>
      <c r="D260" s="93"/>
      <c r="E260" s="93"/>
      <c r="F260" s="93"/>
      <c r="G260" s="93"/>
    </row>
    <row r="261" spans="3:7" ht="30" customHeight="1">
      <c r="C261"/>
      <c r="D261" s="93"/>
      <c r="E261" s="93"/>
      <c r="F261" s="93"/>
      <c r="G261" s="93"/>
    </row>
    <row r="262" spans="3:7" ht="30" customHeight="1">
      <c r="C262"/>
      <c r="D262" s="93"/>
      <c r="E262" s="93"/>
      <c r="F262" s="93"/>
      <c r="G262" s="93"/>
    </row>
    <row r="263" spans="3:7" ht="30" customHeight="1">
      <c r="C263"/>
      <c r="D263" s="93"/>
      <c r="E263" s="93"/>
      <c r="F263" s="93"/>
      <c r="G263" s="93"/>
    </row>
    <row r="264" spans="3:7" ht="30" customHeight="1">
      <c r="C264"/>
      <c r="D264" s="93"/>
      <c r="E264" s="93"/>
      <c r="F264" s="93"/>
      <c r="G264" s="93"/>
    </row>
    <row r="265" spans="3:7" ht="30" customHeight="1">
      <c r="C265"/>
      <c r="D265" s="93"/>
      <c r="E265" s="93"/>
      <c r="F265" s="93"/>
      <c r="G265" s="93"/>
    </row>
    <row r="266" spans="3:7" ht="30" customHeight="1">
      <c r="C266"/>
      <c r="D266" s="93"/>
      <c r="E266" s="93"/>
      <c r="F266" s="93"/>
      <c r="G266" s="93"/>
    </row>
    <row r="267" spans="3:7" ht="30" customHeight="1">
      <c r="C267"/>
      <c r="D267" s="93"/>
      <c r="E267" s="93"/>
      <c r="F267" s="93"/>
      <c r="G267" s="93"/>
    </row>
    <row r="268" spans="3:7" ht="30" customHeight="1">
      <c r="C268"/>
      <c r="D268" s="93"/>
      <c r="E268" s="93"/>
      <c r="F268" s="93"/>
      <c r="G268" s="93"/>
    </row>
    <row r="269" spans="3:7" ht="30" customHeight="1">
      <c r="C269"/>
      <c r="D269" s="93"/>
      <c r="E269" s="93"/>
      <c r="F269" s="93"/>
      <c r="G269" s="93"/>
    </row>
    <row r="270" spans="3:7" ht="30" customHeight="1">
      <c r="C270"/>
      <c r="D270" s="93"/>
      <c r="E270" s="93"/>
      <c r="F270" s="93"/>
      <c r="G270" s="93"/>
    </row>
    <row r="271" spans="3:7" ht="30" customHeight="1">
      <c r="C271"/>
      <c r="D271" s="93"/>
      <c r="E271" s="93"/>
      <c r="F271" s="93"/>
      <c r="G271" s="93"/>
    </row>
    <row r="272" spans="3:7" ht="30" customHeight="1">
      <c r="C272"/>
      <c r="D272" s="93"/>
      <c r="E272" s="93"/>
      <c r="F272" s="93"/>
      <c r="G272" s="93"/>
    </row>
    <row r="273" spans="3:7" ht="30" customHeight="1">
      <c r="C273"/>
      <c r="D273" s="93"/>
      <c r="E273" s="93"/>
      <c r="F273" s="93"/>
      <c r="G273" s="93"/>
    </row>
    <row r="274" spans="3:7" ht="30" customHeight="1">
      <c r="C274"/>
      <c r="D274" s="93"/>
      <c r="E274" s="93"/>
      <c r="F274" s="93"/>
      <c r="G274" s="93"/>
    </row>
    <row r="275" spans="3:7" ht="30" customHeight="1">
      <c r="C275"/>
      <c r="D275" s="93"/>
      <c r="E275" s="93"/>
      <c r="F275" s="93"/>
      <c r="G275" s="93"/>
    </row>
    <row r="276" spans="3:7" ht="30" customHeight="1">
      <c r="C276"/>
      <c r="D276" s="93"/>
      <c r="E276" s="93"/>
      <c r="F276" s="93"/>
      <c r="G276" s="93"/>
    </row>
    <row r="277" spans="3:7" ht="30" customHeight="1">
      <c r="C277"/>
      <c r="D277" s="93"/>
      <c r="E277" s="93"/>
      <c r="F277" s="93"/>
      <c r="G277" s="93"/>
    </row>
    <row r="278" spans="3:7" ht="30" customHeight="1">
      <c r="C278"/>
      <c r="D278" s="93"/>
      <c r="E278" s="93"/>
      <c r="F278" s="93"/>
      <c r="G278" s="93"/>
    </row>
    <row r="279" spans="3:7" ht="30" customHeight="1">
      <c r="C279"/>
      <c r="D279" s="93"/>
      <c r="E279" s="93"/>
      <c r="F279" s="93"/>
      <c r="G279" s="93"/>
    </row>
    <row r="280" spans="3:7" ht="30" customHeight="1">
      <c r="C280"/>
      <c r="D280" s="93"/>
      <c r="E280" s="93"/>
      <c r="F280" s="93"/>
      <c r="G280" s="93"/>
    </row>
    <row r="281" spans="3:7" ht="30" customHeight="1">
      <c r="C281"/>
      <c r="D281" s="93"/>
      <c r="E281" s="93"/>
      <c r="F281" s="93"/>
      <c r="G281" s="93"/>
    </row>
    <row r="282" spans="3:7" ht="30" customHeight="1">
      <c r="C282"/>
      <c r="D282" s="93"/>
      <c r="E282" s="93"/>
      <c r="F282" s="93"/>
      <c r="G282" s="93"/>
    </row>
    <row r="283" spans="3:7" ht="30" customHeight="1">
      <c r="C283"/>
      <c r="D283" s="93"/>
      <c r="E283" s="93"/>
      <c r="F283" s="93"/>
      <c r="G283" s="93"/>
    </row>
    <row r="284" spans="3:7" ht="30" customHeight="1">
      <c r="C284"/>
      <c r="D284" s="93"/>
      <c r="E284" s="93"/>
      <c r="F284" s="93"/>
      <c r="G284" s="93"/>
    </row>
    <row r="285" spans="3:7" ht="30" customHeight="1">
      <c r="C285"/>
      <c r="D285" s="93"/>
      <c r="E285" s="93"/>
      <c r="F285" s="93"/>
      <c r="G285" s="93"/>
    </row>
    <row r="286" spans="3:7" ht="30" customHeight="1">
      <c r="C286"/>
      <c r="D286" s="93"/>
      <c r="E286" s="93"/>
      <c r="F286" s="93"/>
      <c r="G286" s="93"/>
    </row>
    <row r="287" spans="3:7" ht="30" customHeight="1">
      <c r="C287"/>
      <c r="D287" s="93"/>
      <c r="E287" s="93"/>
      <c r="F287" s="93"/>
      <c r="G287" s="93"/>
    </row>
    <row r="288" spans="3:7" ht="30" customHeight="1">
      <c r="C288"/>
      <c r="D288" s="93"/>
      <c r="E288" s="93"/>
      <c r="F288" s="93"/>
      <c r="G288" s="93"/>
    </row>
    <row r="289" spans="3:7" ht="30" customHeight="1">
      <c r="C289"/>
      <c r="D289" s="93"/>
      <c r="E289" s="93"/>
      <c r="F289" s="93"/>
      <c r="G289" s="93"/>
    </row>
    <row r="290" spans="3:7" ht="30" customHeight="1">
      <c r="C290"/>
      <c r="D290" s="93"/>
      <c r="E290" s="93"/>
      <c r="F290" s="93"/>
      <c r="G290" s="93"/>
    </row>
    <row r="291" spans="3:7" ht="30" customHeight="1">
      <c r="C291"/>
      <c r="D291" s="93"/>
      <c r="E291" s="93"/>
      <c r="F291" s="93"/>
      <c r="G291" s="93"/>
    </row>
    <row r="292" spans="3:7" ht="30" customHeight="1">
      <c r="C292"/>
      <c r="D292" s="93"/>
      <c r="E292" s="93"/>
      <c r="F292" s="93"/>
      <c r="G292" s="93"/>
    </row>
    <row r="293" spans="3:7" ht="30" customHeight="1">
      <c r="C293"/>
      <c r="D293" s="93"/>
      <c r="E293" s="93"/>
      <c r="F293" s="93"/>
      <c r="G293" s="93"/>
    </row>
    <row r="294" spans="3:7" ht="30" customHeight="1">
      <c r="C294"/>
      <c r="D294" s="93"/>
      <c r="E294" s="93"/>
      <c r="F294" s="93"/>
      <c r="G294" s="93"/>
    </row>
    <row r="295" spans="3:7" ht="30" customHeight="1">
      <c r="C295"/>
      <c r="D295" s="93"/>
      <c r="E295" s="93"/>
      <c r="F295" s="93"/>
      <c r="G295" s="93"/>
    </row>
    <row r="296" spans="3:7" ht="30" customHeight="1">
      <c r="C296"/>
      <c r="D296" s="93"/>
      <c r="E296" s="93"/>
      <c r="F296" s="93"/>
      <c r="G296" s="93"/>
    </row>
    <row r="297" spans="3:7" ht="30" customHeight="1">
      <c r="C297"/>
      <c r="D297" s="93"/>
      <c r="E297" s="93"/>
      <c r="F297" s="93"/>
      <c r="G297" s="93"/>
    </row>
    <row r="298" spans="3:7" ht="30" customHeight="1">
      <c r="C298"/>
      <c r="D298" s="93"/>
      <c r="E298" s="93"/>
      <c r="F298" s="93"/>
      <c r="G298" s="93"/>
    </row>
    <row r="299" spans="3:7" ht="30" customHeight="1">
      <c r="C299"/>
      <c r="D299" s="93"/>
      <c r="E299" s="93"/>
      <c r="F299" s="93"/>
      <c r="G299" s="93"/>
    </row>
    <row r="300" spans="3:7" ht="30" customHeight="1">
      <c r="C300"/>
      <c r="D300" s="93"/>
      <c r="E300" s="93"/>
      <c r="F300" s="93"/>
      <c r="G300" s="93"/>
    </row>
    <row r="301" spans="3:7" ht="30" customHeight="1">
      <c r="C301"/>
      <c r="D301" s="93"/>
      <c r="E301" s="93"/>
      <c r="F301" s="93"/>
      <c r="G301" s="93"/>
    </row>
    <row r="302" spans="3:7" ht="30" customHeight="1">
      <c r="C302"/>
      <c r="D302" s="93"/>
      <c r="E302" s="93"/>
      <c r="F302" s="93"/>
      <c r="G302" s="93"/>
    </row>
    <row r="303" spans="3:7" ht="30" customHeight="1">
      <c r="C303"/>
      <c r="D303" s="93"/>
      <c r="E303" s="93"/>
      <c r="F303" s="93"/>
      <c r="G303" s="93"/>
    </row>
    <row r="304" spans="3:7" ht="30" customHeight="1">
      <c r="C304"/>
      <c r="D304" s="93"/>
      <c r="E304" s="93"/>
      <c r="F304" s="93"/>
      <c r="G304" s="93"/>
    </row>
    <row r="305" spans="3:7" ht="30" customHeight="1">
      <c r="C305"/>
      <c r="D305" s="93"/>
      <c r="E305" s="93"/>
      <c r="F305" s="93"/>
      <c r="G305" s="93"/>
    </row>
    <row r="306" spans="3:7" ht="30" customHeight="1">
      <c r="C306"/>
      <c r="D306" s="93"/>
      <c r="E306" s="93"/>
      <c r="F306" s="93"/>
      <c r="G306" s="93"/>
    </row>
    <row r="307" spans="3:7" ht="30" customHeight="1">
      <c r="C307"/>
      <c r="D307" s="93"/>
      <c r="E307" s="93"/>
      <c r="F307" s="93"/>
      <c r="G307" s="93"/>
    </row>
    <row r="308" spans="3:7" ht="30" customHeight="1">
      <c r="C308"/>
      <c r="D308" s="93"/>
      <c r="E308" s="93"/>
      <c r="F308" s="93"/>
      <c r="G308" s="93"/>
    </row>
    <row r="309" spans="3:7" ht="30" customHeight="1">
      <c r="C309"/>
      <c r="D309" s="93"/>
      <c r="E309" s="93"/>
      <c r="F309" s="93"/>
      <c r="G309" s="93"/>
    </row>
    <row r="310" spans="3:7" ht="30" customHeight="1">
      <c r="C310"/>
      <c r="D310" s="93"/>
      <c r="E310" s="93"/>
      <c r="F310" s="93"/>
      <c r="G310" s="93"/>
    </row>
    <row r="311" spans="3:7" ht="30" customHeight="1">
      <c r="C311"/>
      <c r="D311" s="93"/>
      <c r="E311" s="93"/>
      <c r="F311" s="93"/>
      <c r="G311" s="93"/>
    </row>
    <row r="312" spans="3:7" ht="30" customHeight="1">
      <c r="C312"/>
      <c r="D312" s="93"/>
      <c r="E312" s="93"/>
      <c r="F312" s="93"/>
      <c r="G312" s="93"/>
    </row>
    <row r="313" spans="3:7" ht="30" customHeight="1">
      <c r="C313"/>
      <c r="D313" s="93"/>
      <c r="E313" s="93"/>
      <c r="F313" s="93"/>
      <c r="G313" s="93"/>
    </row>
    <row r="314" spans="3:7" ht="30" customHeight="1">
      <c r="C314"/>
      <c r="D314" s="93"/>
      <c r="E314" s="93"/>
      <c r="F314" s="93"/>
      <c r="G314" s="93"/>
    </row>
    <row r="315" spans="3:7" ht="30" customHeight="1">
      <c r="C315"/>
      <c r="D315" s="93"/>
      <c r="E315" s="93"/>
      <c r="F315" s="93"/>
      <c r="G315" s="93"/>
    </row>
    <row r="316" spans="3:7" ht="30" customHeight="1">
      <c r="C316"/>
      <c r="D316" s="93"/>
      <c r="E316" s="93"/>
      <c r="F316" s="93"/>
      <c r="G316" s="93"/>
    </row>
    <row r="317" spans="3:7" ht="30" customHeight="1">
      <c r="C317"/>
      <c r="D317" s="93"/>
      <c r="E317" s="93"/>
      <c r="F317" s="93"/>
      <c r="G317" s="93"/>
    </row>
    <row r="318" spans="3:7" ht="30" customHeight="1">
      <c r="C318"/>
      <c r="D318" s="93"/>
      <c r="E318" s="93"/>
      <c r="F318" s="93"/>
      <c r="G318" s="93"/>
    </row>
    <row r="319" spans="3:7" ht="30" customHeight="1">
      <c r="C319"/>
      <c r="D319" s="93"/>
      <c r="E319" s="93"/>
      <c r="F319" s="93"/>
      <c r="G319" s="93"/>
    </row>
    <row r="320" spans="3:7" ht="30" customHeight="1">
      <c r="C320"/>
      <c r="D320" s="93"/>
      <c r="E320" s="93"/>
      <c r="F320" s="93"/>
      <c r="G320" s="93"/>
    </row>
    <row r="321" spans="3:7" ht="30" customHeight="1">
      <c r="C321"/>
      <c r="D321" s="93"/>
      <c r="E321" s="93"/>
      <c r="F321" s="93"/>
      <c r="G321" s="93"/>
    </row>
    <row r="322" spans="3:7" ht="30" customHeight="1">
      <c r="C322"/>
      <c r="D322" s="93"/>
      <c r="E322" s="93"/>
      <c r="F322" s="93"/>
      <c r="G322" s="93"/>
    </row>
    <row r="323" spans="3:7" ht="30" customHeight="1">
      <c r="C323"/>
      <c r="D323" s="93"/>
      <c r="E323" s="93"/>
      <c r="F323" s="93"/>
      <c r="G323" s="93"/>
    </row>
    <row r="324" spans="3:7" ht="30" customHeight="1">
      <c r="C324"/>
      <c r="D324" s="93"/>
      <c r="E324" s="93"/>
      <c r="F324" s="93"/>
      <c r="G324" s="93"/>
    </row>
    <row r="325" spans="3:7" ht="30" customHeight="1">
      <c r="C325"/>
      <c r="D325" s="93"/>
      <c r="E325" s="93"/>
      <c r="F325" s="93"/>
      <c r="G325" s="93"/>
    </row>
    <row r="326" spans="3:7" ht="30" customHeight="1">
      <c r="C326"/>
      <c r="D326" s="93"/>
      <c r="E326" s="93"/>
      <c r="F326" s="93"/>
      <c r="G326" s="93"/>
    </row>
    <row r="327" spans="3:7" ht="30" customHeight="1">
      <c r="C327"/>
      <c r="D327" s="93"/>
      <c r="E327" s="93"/>
      <c r="F327" s="93"/>
      <c r="G327" s="93"/>
    </row>
    <row r="328" spans="3:7" ht="30" customHeight="1">
      <c r="C328"/>
      <c r="D328" s="93"/>
      <c r="E328" s="93"/>
      <c r="F328" s="93"/>
      <c r="G328" s="93"/>
    </row>
    <row r="329" spans="3:7" ht="30" customHeight="1">
      <c r="C329"/>
      <c r="D329" s="93"/>
      <c r="E329" s="93"/>
      <c r="F329" s="93"/>
      <c r="G329" s="93"/>
    </row>
    <row r="330" spans="3:7" ht="30" customHeight="1">
      <c r="C330"/>
      <c r="D330" s="93"/>
      <c r="E330" s="93"/>
      <c r="F330" s="93"/>
      <c r="G330" s="93"/>
    </row>
    <row r="331" spans="3:7" ht="30" customHeight="1">
      <c r="C331"/>
      <c r="D331" s="93"/>
      <c r="E331" s="93"/>
      <c r="F331" s="93"/>
      <c r="G331" s="93"/>
    </row>
    <row r="332" spans="3:7" ht="30" customHeight="1">
      <c r="C332"/>
      <c r="D332" s="93"/>
      <c r="E332" s="93"/>
      <c r="F332" s="93"/>
      <c r="G332" s="93"/>
    </row>
    <row r="333" spans="3:7" ht="30" customHeight="1">
      <c r="C333"/>
      <c r="D333" s="93"/>
      <c r="E333" s="93"/>
      <c r="F333" s="93"/>
      <c r="G333" s="93"/>
    </row>
    <row r="334" spans="3:7" ht="30" customHeight="1">
      <c r="C334"/>
      <c r="D334" s="93"/>
      <c r="E334" s="93"/>
      <c r="F334" s="93"/>
      <c r="G334" s="93"/>
    </row>
    <row r="335" spans="3:7" ht="30" customHeight="1">
      <c r="C335"/>
      <c r="D335" s="93"/>
      <c r="E335" s="93"/>
      <c r="F335" s="93"/>
      <c r="G335" s="93"/>
    </row>
    <row r="336" spans="3:7" ht="30" customHeight="1">
      <c r="C336"/>
      <c r="D336" s="93"/>
      <c r="E336" s="93"/>
      <c r="F336" s="93"/>
      <c r="G336" s="93"/>
    </row>
    <row r="337" spans="3:7" ht="30" customHeight="1">
      <c r="C337"/>
      <c r="D337" s="93"/>
      <c r="E337" s="93"/>
      <c r="F337" s="93"/>
      <c r="G337" s="93"/>
    </row>
    <row r="338" spans="3:7" ht="30" customHeight="1">
      <c r="C338"/>
      <c r="D338" s="93"/>
      <c r="E338" s="93"/>
      <c r="F338" s="93"/>
      <c r="G338" s="93"/>
    </row>
    <row r="339" spans="3:7" ht="30" customHeight="1">
      <c r="C339"/>
      <c r="D339" s="93"/>
      <c r="E339" s="93"/>
      <c r="F339" s="93"/>
      <c r="G339" s="93"/>
    </row>
    <row r="340" spans="3:7" ht="30" customHeight="1">
      <c r="C340"/>
      <c r="D340" s="93"/>
      <c r="E340" s="93"/>
      <c r="F340" s="93"/>
      <c r="G340" s="93"/>
    </row>
    <row r="341" spans="3:7" ht="30" customHeight="1">
      <c r="C341"/>
      <c r="D341" s="93"/>
      <c r="E341" s="93"/>
      <c r="F341" s="93"/>
      <c r="G341" s="93"/>
    </row>
    <row r="342" spans="3:7" ht="30" customHeight="1">
      <c r="C342"/>
      <c r="D342" s="93"/>
      <c r="E342" s="93"/>
      <c r="F342" s="93"/>
      <c r="G342" s="93"/>
    </row>
    <row r="343" spans="3:7" ht="30" customHeight="1">
      <c r="C343"/>
      <c r="D343" s="93"/>
      <c r="E343" s="93"/>
      <c r="F343" s="93"/>
      <c r="G343" s="93"/>
    </row>
    <row r="344" spans="3:7" ht="30" customHeight="1">
      <c r="C344"/>
      <c r="D344" s="93"/>
      <c r="E344" s="93"/>
      <c r="F344" s="93"/>
      <c r="G344" s="93"/>
    </row>
    <row r="345" spans="3:7" ht="30" customHeight="1">
      <c r="C345"/>
      <c r="D345" s="93"/>
      <c r="E345" s="93"/>
      <c r="F345" s="93"/>
      <c r="G345" s="93"/>
    </row>
    <row r="346" spans="3:7" ht="30" customHeight="1">
      <c r="C346"/>
      <c r="D346" s="93"/>
      <c r="E346" s="93"/>
      <c r="F346" s="93"/>
      <c r="G346" s="93"/>
    </row>
    <row r="347" spans="3:7" ht="30" customHeight="1">
      <c r="C347"/>
      <c r="D347" s="93"/>
      <c r="E347" s="93"/>
      <c r="F347" s="93"/>
      <c r="G347" s="93"/>
    </row>
    <row r="348" spans="3:7" ht="30" customHeight="1">
      <c r="C348"/>
      <c r="D348" s="93"/>
      <c r="E348" s="93"/>
      <c r="F348" s="93"/>
      <c r="G348" s="93"/>
    </row>
    <row r="349" spans="3:7" ht="30" customHeight="1">
      <c r="C349"/>
      <c r="D349" s="93"/>
      <c r="E349" s="93"/>
      <c r="F349" s="93"/>
      <c r="G349" s="93"/>
    </row>
    <row r="350" spans="3:7" ht="30" customHeight="1">
      <c r="C350"/>
      <c r="D350" s="93"/>
      <c r="E350" s="93"/>
      <c r="F350" s="93"/>
      <c r="G350" s="93"/>
    </row>
    <row r="351" spans="3:7" ht="30" customHeight="1">
      <c r="C351"/>
      <c r="D351" s="93"/>
      <c r="E351" s="93"/>
      <c r="F351" s="93"/>
      <c r="G351" s="93"/>
    </row>
    <row r="352" spans="3:7" ht="30" customHeight="1">
      <c r="C352"/>
      <c r="D352" s="93"/>
      <c r="E352" s="93"/>
      <c r="F352" s="93"/>
      <c r="G352" s="93"/>
    </row>
    <row r="353" spans="3:7" ht="30" customHeight="1">
      <c r="C353"/>
      <c r="D353" s="93"/>
      <c r="E353" s="93"/>
      <c r="F353" s="93"/>
      <c r="G353" s="93"/>
    </row>
    <row r="354" spans="3:7" ht="30" customHeight="1">
      <c r="C354"/>
      <c r="D354" s="93"/>
      <c r="E354" s="93"/>
      <c r="F354" s="93"/>
      <c r="G354" s="93"/>
    </row>
    <row r="355" spans="3:7" ht="30" customHeight="1">
      <c r="C355"/>
      <c r="D355" s="93"/>
      <c r="E355" s="93"/>
      <c r="F355" s="93"/>
      <c r="G355" s="93"/>
    </row>
    <row r="356" spans="3:7" ht="30" customHeight="1">
      <c r="C356"/>
      <c r="D356" s="93"/>
      <c r="E356" s="93"/>
      <c r="F356" s="93"/>
      <c r="G356" s="93"/>
    </row>
    <row r="357" spans="3:7" ht="30" customHeight="1">
      <c r="C357"/>
      <c r="D357" s="93"/>
      <c r="E357" s="93"/>
      <c r="F357" s="93"/>
      <c r="G357" s="93"/>
    </row>
    <row r="358" spans="3:7" ht="30" customHeight="1">
      <c r="C358"/>
      <c r="D358" s="93"/>
      <c r="E358" s="93"/>
      <c r="F358" s="93"/>
      <c r="G358" s="93"/>
    </row>
    <row r="359" spans="3:7" ht="30" customHeight="1">
      <c r="C359"/>
      <c r="D359" s="93"/>
      <c r="E359" s="93"/>
      <c r="F359" s="93"/>
      <c r="G359" s="93"/>
    </row>
    <row r="360" spans="3:7" ht="30" customHeight="1">
      <c r="C360"/>
      <c r="D360" s="93"/>
      <c r="E360" s="93"/>
      <c r="F360" s="93"/>
      <c r="G360" s="93"/>
    </row>
    <row r="361" spans="3:7" ht="30" customHeight="1">
      <c r="C361"/>
      <c r="D361" s="93"/>
      <c r="E361" s="93"/>
      <c r="F361" s="93"/>
      <c r="G361" s="93"/>
    </row>
    <row r="362" spans="3:7" ht="30" customHeight="1">
      <c r="C362"/>
      <c r="D362" s="93"/>
      <c r="E362" s="93"/>
      <c r="F362" s="93"/>
      <c r="G362" s="93"/>
    </row>
    <row r="363" spans="3:7" ht="30" customHeight="1">
      <c r="C363"/>
      <c r="D363" s="93"/>
      <c r="E363" s="93"/>
      <c r="F363" s="93"/>
      <c r="G363" s="93"/>
    </row>
    <row r="364" spans="3:7" ht="30" customHeight="1">
      <c r="C364"/>
      <c r="D364" s="93"/>
      <c r="E364" s="93"/>
      <c r="F364" s="93"/>
      <c r="G364" s="93"/>
    </row>
    <row r="365" spans="3:7" ht="30" customHeight="1">
      <c r="C365"/>
      <c r="D365" s="93"/>
      <c r="E365" s="93"/>
      <c r="F365" s="93"/>
      <c r="G365" s="93"/>
    </row>
    <row r="366" spans="3:7" ht="30" customHeight="1">
      <c r="C366"/>
      <c r="D366" s="93"/>
      <c r="E366" s="93"/>
      <c r="F366" s="93"/>
      <c r="G366" s="93"/>
    </row>
    <row r="367" spans="3:7" ht="30" customHeight="1">
      <c r="C367"/>
      <c r="D367" s="93"/>
      <c r="E367" s="93"/>
      <c r="F367" s="93"/>
      <c r="G367" s="93"/>
    </row>
    <row r="368" spans="3:7" ht="30" customHeight="1">
      <c r="C368"/>
      <c r="D368" s="93"/>
      <c r="E368" s="93"/>
      <c r="F368" s="93"/>
      <c r="G368" s="93"/>
    </row>
    <row r="369" spans="3:7" ht="30" customHeight="1">
      <c r="C369"/>
      <c r="D369" s="93"/>
      <c r="E369" s="93"/>
      <c r="F369" s="93"/>
      <c r="G369" s="93"/>
    </row>
    <row r="370" spans="3:7" ht="30" customHeight="1">
      <c r="C370"/>
      <c r="D370" s="93"/>
      <c r="E370" s="93"/>
      <c r="F370" s="93"/>
      <c r="G370" s="93"/>
    </row>
    <row r="371" spans="3:7" ht="30" customHeight="1">
      <c r="C371"/>
      <c r="D371" s="93"/>
      <c r="E371" s="93"/>
      <c r="F371" s="93"/>
      <c r="G371" s="93"/>
    </row>
    <row r="372" spans="3:7" ht="30" customHeight="1">
      <c r="C372"/>
      <c r="D372" s="93"/>
      <c r="E372" s="93"/>
      <c r="F372" s="93"/>
      <c r="G372" s="93"/>
    </row>
    <row r="373" spans="3:7" ht="30" customHeight="1">
      <c r="C373"/>
      <c r="D373" s="93"/>
      <c r="E373" s="93"/>
      <c r="F373" s="93"/>
      <c r="G373" s="93"/>
    </row>
    <row r="374" spans="3:7" ht="30" customHeight="1">
      <c r="C374"/>
      <c r="D374" s="93"/>
      <c r="E374" s="93"/>
      <c r="F374" s="93"/>
      <c r="G374" s="93"/>
    </row>
    <row r="375" spans="3:7" ht="30" customHeight="1">
      <c r="C375"/>
      <c r="D375" s="93"/>
      <c r="E375" s="93"/>
      <c r="F375" s="93"/>
      <c r="G375" s="93"/>
    </row>
    <row r="376" spans="3:7" ht="30" customHeight="1">
      <c r="C376"/>
      <c r="D376" s="93"/>
      <c r="E376" s="93"/>
      <c r="F376" s="93"/>
      <c r="G376" s="93"/>
    </row>
    <row r="377" spans="3:7" ht="30" customHeight="1">
      <c r="C377"/>
      <c r="D377" s="93"/>
      <c r="E377" s="93"/>
      <c r="F377" s="93"/>
      <c r="G377" s="93"/>
    </row>
    <row r="378" spans="3:7" ht="30" customHeight="1">
      <c r="C378"/>
      <c r="D378" s="93"/>
      <c r="E378" s="93"/>
      <c r="F378" s="93"/>
      <c r="G378" s="93"/>
    </row>
    <row r="379" spans="3:7" ht="30" customHeight="1">
      <c r="C379"/>
      <c r="D379" s="93"/>
      <c r="E379" s="93"/>
      <c r="F379" s="93"/>
      <c r="G379" s="93"/>
    </row>
    <row r="380" spans="3:7" ht="30" customHeight="1">
      <c r="C380"/>
      <c r="D380" s="93"/>
      <c r="E380" s="93"/>
      <c r="F380" s="93"/>
      <c r="G380" s="93"/>
    </row>
    <row r="381" spans="3:7" ht="30" customHeight="1">
      <c r="C381"/>
      <c r="D381" s="93"/>
      <c r="E381" s="93"/>
      <c r="F381" s="93"/>
      <c r="G381" s="93"/>
    </row>
    <row r="382" spans="3:7" ht="30" customHeight="1">
      <c r="C382"/>
      <c r="D382" s="93"/>
      <c r="E382" s="93"/>
      <c r="F382" s="93"/>
      <c r="G382" s="93"/>
    </row>
    <row r="383" spans="3:7" ht="30" customHeight="1">
      <c r="C383"/>
      <c r="D383" s="93"/>
      <c r="E383" s="93"/>
      <c r="F383" s="93"/>
      <c r="G383" s="93"/>
    </row>
    <row r="384" spans="3:7" ht="30" customHeight="1">
      <c r="C384"/>
      <c r="D384" s="93"/>
      <c r="E384" s="93"/>
      <c r="F384" s="93"/>
      <c r="G384" s="93"/>
    </row>
    <row r="385" spans="3:7" ht="30" customHeight="1">
      <c r="C385"/>
      <c r="D385" s="93"/>
      <c r="E385" s="93"/>
      <c r="F385" s="93"/>
      <c r="G385" s="93"/>
    </row>
    <row r="386" spans="3:7" ht="30" customHeight="1">
      <c r="C386"/>
      <c r="D386" s="93"/>
      <c r="E386" s="93"/>
      <c r="F386" s="93"/>
      <c r="G386" s="93"/>
    </row>
    <row r="387" spans="3:7" ht="30" customHeight="1">
      <c r="C387"/>
      <c r="D387" s="93"/>
      <c r="E387" s="93"/>
      <c r="F387" s="93"/>
      <c r="G387" s="93"/>
    </row>
    <row r="388" spans="3:7" ht="30" customHeight="1">
      <c r="C388"/>
      <c r="D388" s="93"/>
      <c r="E388" s="93"/>
      <c r="F388" s="93"/>
      <c r="G388" s="93"/>
    </row>
    <row r="389" spans="3:7" ht="30" customHeight="1">
      <c r="C389"/>
      <c r="D389" s="93"/>
      <c r="E389" s="93"/>
      <c r="F389" s="93"/>
      <c r="G389" s="93"/>
    </row>
    <row r="390" spans="3:7" ht="30" customHeight="1">
      <c r="C390"/>
      <c r="D390" s="93"/>
      <c r="E390" s="93"/>
      <c r="F390" s="93"/>
      <c r="G390" s="93"/>
    </row>
    <row r="391" spans="3:7" ht="30" customHeight="1">
      <c r="C391"/>
      <c r="D391" s="93"/>
      <c r="E391" s="93"/>
      <c r="F391" s="93"/>
      <c r="G391" s="93"/>
    </row>
    <row r="392" spans="3:7" ht="30" customHeight="1">
      <c r="C392"/>
      <c r="D392" s="93"/>
      <c r="E392" s="93"/>
      <c r="F392" s="93"/>
      <c r="G392" s="93"/>
    </row>
    <row r="393" spans="3:7" ht="30" customHeight="1">
      <c r="C393"/>
      <c r="D393" s="93"/>
      <c r="E393" s="93"/>
      <c r="F393" s="93"/>
      <c r="G393" s="93"/>
    </row>
    <row r="394" spans="3:7" ht="30" customHeight="1">
      <c r="C394"/>
      <c r="D394" s="93"/>
      <c r="E394" s="93"/>
      <c r="F394" s="93"/>
      <c r="G394" s="93"/>
    </row>
    <row r="395" spans="3:7" ht="30" customHeight="1">
      <c r="C395"/>
      <c r="D395" s="93"/>
      <c r="E395" s="93"/>
      <c r="F395" s="93"/>
      <c r="G395" s="93"/>
    </row>
    <row r="396" spans="3:7" ht="30" customHeight="1">
      <c r="C396"/>
      <c r="D396" s="93"/>
      <c r="E396" s="93"/>
      <c r="F396" s="93"/>
      <c r="G396" s="93"/>
    </row>
    <row r="397" spans="3:7" ht="30" customHeight="1">
      <c r="C397"/>
      <c r="D397" s="93"/>
      <c r="E397" s="93"/>
      <c r="F397" s="93"/>
      <c r="G397" s="93"/>
    </row>
    <row r="398" spans="3:7" ht="30" customHeight="1">
      <c r="C398"/>
      <c r="D398" s="93"/>
      <c r="E398" s="93"/>
      <c r="F398" s="93"/>
      <c r="G398" s="93"/>
    </row>
    <row r="399" spans="3:7" ht="30" customHeight="1">
      <c r="C399"/>
      <c r="D399" s="93"/>
      <c r="E399" s="93"/>
      <c r="F399" s="93"/>
      <c r="G399" s="93"/>
    </row>
    <row r="400" spans="3:7" ht="30" customHeight="1">
      <c r="C400"/>
      <c r="D400" s="93"/>
      <c r="E400" s="93"/>
      <c r="F400" s="93"/>
      <c r="G400" s="93"/>
    </row>
    <row r="401" spans="3:7" ht="30" customHeight="1">
      <c r="C401"/>
      <c r="D401" s="93"/>
      <c r="E401" s="93"/>
      <c r="F401" s="93"/>
      <c r="G401" s="93"/>
    </row>
    <row r="402" spans="3:7" ht="30" customHeight="1">
      <c r="C402"/>
      <c r="D402" s="93"/>
      <c r="E402" s="93"/>
      <c r="F402" s="93"/>
      <c r="G402" s="93"/>
    </row>
    <row r="403" spans="3:7" ht="30" customHeight="1">
      <c r="C403"/>
      <c r="D403" s="93"/>
      <c r="E403" s="93"/>
      <c r="F403" s="93"/>
      <c r="G403" s="93"/>
    </row>
    <row r="404" spans="3:7" ht="30" customHeight="1">
      <c r="C404"/>
      <c r="D404" s="93"/>
      <c r="E404" s="93"/>
      <c r="F404" s="93"/>
      <c r="G404" s="93"/>
    </row>
    <row r="405" spans="3:7" ht="30" customHeight="1">
      <c r="C405"/>
      <c r="D405" s="93"/>
      <c r="E405" s="93"/>
      <c r="F405" s="93"/>
      <c r="G405" s="93"/>
    </row>
    <row r="406" spans="3:7" ht="30" customHeight="1">
      <c r="C406"/>
      <c r="D406" s="93"/>
      <c r="E406" s="93"/>
      <c r="F406" s="93"/>
      <c r="G406" s="93"/>
    </row>
    <row r="407" spans="3:7" ht="30" customHeight="1">
      <c r="C407"/>
      <c r="D407" s="93"/>
      <c r="E407" s="93"/>
      <c r="F407" s="93"/>
      <c r="G407" s="93"/>
    </row>
    <row r="408" spans="3:7" ht="30" customHeight="1">
      <c r="C408"/>
      <c r="D408" s="93"/>
      <c r="E408" s="93"/>
      <c r="F408" s="93"/>
      <c r="G408" s="93"/>
    </row>
    <row r="409" spans="3:7" ht="30" customHeight="1">
      <c r="C409"/>
      <c r="D409" s="93"/>
      <c r="E409" s="93"/>
      <c r="F409" s="93"/>
      <c r="G409" s="93"/>
    </row>
    <row r="410" spans="3:7" ht="30" customHeight="1">
      <c r="C410"/>
      <c r="D410" s="93"/>
      <c r="E410" s="93"/>
      <c r="F410" s="93"/>
      <c r="G410" s="93"/>
    </row>
    <row r="411" spans="3:7" ht="30" customHeight="1">
      <c r="C411"/>
      <c r="D411" s="93"/>
      <c r="E411" s="93"/>
      <c r="F411" s="93"/>
      <c r="G411" s="93"/>
    </row>
    <row r="412" spans="3:7" ht="30" customHeight="1">
      <c r="C412"/>
      <c r="D412" s="93"/>
      <c r="E412" s="93"/>
      <c r="F412" s="93"/>
      <c r="G412" s="93"/>
    </row>
    <row r="413" spans="3:7" ht="30" customHeight="1">
      <c r="C413"/>
      <c r="D413" s="93"/>
      <c r="E413" s="93"/>
      <c r="F413" s="93"/>
      <c r="G413" s="93"/>
    </row>
    <row r="414" spans="3:7" ht="30" customHeight="1">
      <c r="C414"/>
      <c r="D414" s="93"/>
      <c r="E414" s="93"/>
      <c r="F414" s="93"/>
      <c r="G414" s="93"/>
    </row>
    <row r="415" spans="3:7" ht="30" customHeight="1">
      <c r="C415"/>
      <c r="D415" s="93"/>
      <c r="E415" s="93"/>
      <c r="F415" s="93"/>
      <c r="G415" s="93"/>
    </row>
    <row r="416" spans="3:7" ht="30" customHeight="1">
      <c r="C416"/>
      <c r="D416" s="93"/>
      <c r="E416" s="93"/>
      <c r="F416" s="93"/>
      <c r="G416" s="93"/>
    </row>
    <row r="417" spans="3:7" ht="30" customHeight="1">
      <c r="C417"/>
      <c r="D417" s="93"/>
      <c r="E417" s="93"/>
      <c r="F417" s="93"/>
      <c r="G417" s="93"/>
    </row>
    <row r="418" spans="3:7" ht="30" customHeight="1">
      <c r="C418"/>
      <c r="D418" s="93"/>
      <c r="E418" s="93"/>
      <c r="F418" s="93"/>
      <c r="G418" s="93"/>
    </row>
    <row r="419" spans="3:7" ht="30" customHeight="1">
      <c r="C419"/>
      <c r="D419" s="93"/>
      <c r="E419" s="93"/>
      <c r="F419" s="93"/>
      <c r="G419" s="93"/>
    </row>
    <row r="420" spans="3:7" ht="30" customHeight="1">
      <c r="C420"/>
      <c r="D420" s="93"/>
      <c r="E420" s="93"/>
      <c r="F420" s="93"/>
      <c r="G420" s="93"/>
    </row>
    <row r="421" spans="3:7" ht="30" customHeight="1">
      <c r="C421"/>
      <c r="D421" s="93"/>
      <c r="E421" s="93"/>
      <c r="F421" s="93"/>
      <c r="G421" s="93"/>
    </row>
    <row r="422" spans="3:7" ht="30" customHeight="1">
      <c r="C422"/>
      <c r="D422" s="93"/>
      <c r="E422" s="93"/>
      <c r="F422" s="93"/>
      <c r="G422" s="93"/>
    </row>
    <row r="423" spans="3:7" ht="30" customHeight="1">
      <c r="C423"/>
      <c r="D423" s="93"/>
      <c r="E423" s="93"/>
      <c r="F423" s="93"/>
      <c r="G423" s="93"/>
    </row>
    <row r="424" spans="3:7" ht="30" customHeight="1">
      <c r="C424"/>
      <c r="D424" s="93"/>
      <c r="E424" s="93"/>
      <c r="F424" s="93"/>
      <c r="G424" s="93"/>
    </row>
    <row r="425" spans="3:7" ht="30" customHeight="1">
      <c r="C425"/>
      <c r="D425" s="93"/>
      <c r="E425" s="93"/>
      <c r="F425" s="93"/>
      <c r="G425" s="93"/>
    </row>
    <row r="426" spans="3:7" ht="30" customHeight="1">
      <c r="C426"/>
      <c r="D426" s="93"/>
      <c r="E426" s="93"/>
      <c r="F426" s="93"/>
      <c r="G426" s="93"/>
    </row>
    <row r="427" spans="3:7" ht="30" customHeight="1">
      <c r="C427"/>
      <c r="D427" s="93"/>
      <c r="E427" s="93"/>
      <c r="F427" s="93"/>
      <c r="G427" s="93"/>
    </row>
    <row r="428" spans="3:7" ht="30" customHeight="1">
      <c r="C428"/>
      <c r="D428" s="93"/>
      <c r="E428" s="93"/>
      <c r="F428" s="93"/>
      <c r="G428" s="93"/>
    </row>
    <row r="429" spans="3:7" ht="30" customHeight="1">
      <c r="C429"/>
      <c r="D429" s="93"/>
      <c r="E429" s="93"/>
      <c r="F429" s="93"/>
      <c r="G429" s="93"/>
    </row>
    <row r="430" spans="3:7" ht="30" customHeight="1">
      <c r="C430"/>
      <c r="D430" s="93"/>
      <c r="E430" s="93"/>
      <c r="F430" s="93"/>
      <c r="G430" s="93"/>
    </row>
    <row r="431" spans="3:7" ht="30" customHeight="1">
      <c r="C431"/>
      <c r="D431" s="93"/>
      <c r="E431" s="93"/>
      <c r="F431" s="93"/>
      <c r="G431" s="93"/>
    </row>
    <row r="432" spans="3:7" ht="30" customHeight="1">
      <c r="C432"/>
      <c r="D432" s="93"/>
      <c r="E432" s="93"/>
      <c r="F432" s="93"/>
      <c r="G432" s="93"/>
    </row>
    <row r="433" spans="3:7" ht="30" customHeight="1">
      <c r="C433"/>
      <c r="D433" s="93"/>
      <c r="E433" s="93"/>
      <c r="F433" s="93"/>
      <c r="G433" s="93"/>
    </row>
    <row r="434" spans="3:7" ht="30" customHeight="1">
      <c r="C434"/>
      <c r="D434" s="93"/>
      <c r="E434" s="93"/>
      <c r="F434" s="93"/>
      <c r="G434" s="93"/>
    </row>
    <row r="435" spans="3:7" ht="30" customHeight="1">
      <c r="C435"/>
      <c r="D435" s="93"/>
      <c r="E435" s="93"/>
      <c r="F435" s="93"/>
      <c r="G435" s="93"/>
    </row>
    <row r="436" spans="3:7" ht="30" customHeight="1">
      <c r="C436"/>
      <c r="D436" s="93"/>
      <c r="E436" s="93"/>
      <c r="F436" s="93"/>
      <c r="G436" s="93"/>
    </row>
    <row r="437" spans="3:7" ht="30" customHeight="1">
      <c r="C437"/>
      <c r="D437" s="93"/>
      <c r="E437" s="93"/>
      <c r="F437" s="93"/>
      <c r="G437" s="93"/>
    </row>
    <row r="438" spans="3:7" ht="30" customHeight="1">
      <c r="C438"/>
      <c r="D438" s="93"/>
      <c r="E438" s="93"/>
      <c r="F438" s="93"/>
      <c r="G438" s="93"/>
    </row>
    <row r="439" spans="3:7" ht="30" customHeight="1">
      <c r="C439"/>
      <c r="D439" s="93"/>
      <c r="E439" s="93"/>
      <c r="F439" s="93"/>
      <c r="G439" s="93"/>
    </row>
    <row r="440" spans="3:7" ht="30" customHeight="1">
      <c r="C440"/>
      <c r="D440" s="93"/>
      <c r="E440" s="93"/>
      <c r="F440" s="93"/>
      <c r="G440" s="93"/>
    </row>
    <row r="441" spans="3:7" ht="30" customHeight="1">
      <c r="C441"/>
      <c r="D441" s="93"/>
      <c r="E441" s="93"/>
      <c r="F441" s="93"/>
      <c r="G441" s="93"/>
    </row>
    <row r="442" spans="3:7" ht="30" customHeight="1">
      <c r="C442"/>
      <c r="D442" s="93"/>
      <c r="E442" s="93"/>
      <c r="F442" s="93"/>
      <c r="G442" s="93"/>
    </row>
    <row r="443" spans="3:7" ht="30" customHeight="1">
      <c r="C443"/>
      <c r="D443" s="93"/>
      <c r="E443" s="93"/>
      <c r="F443" s="93"/>
      <c r="G443" s="93"/>
    </row>
    <row r="444" spans="3:7" ht="30" customHeight="1">
      <c r="C444"/>
      <c r="D444" s="93"/>
      <c r="E444" s="93"/>
      <c r="F444" s="93"/>
      <c r="G444" s="93"/>
    </row>
    <row r="445" spans="3:7" ht="30" customHeight="1">
      <c r="C445"/>
      <c r="D445" s="93"/>
      <c r="E445" s="93"/>
      <c r="F445" s="93"/>
      <c r="G445" s="93"/>
    </row>
    <row r="446" spans="3:7" ht="30" customHeight="1">
      <c r="C446"/>
      <c r="D446" s="93"/>
      <c r="E446" s="93"/>
      <c r="F446" s="93"/>
      <c r="G446" s="93"/>
    </row>
    <row r="447" spans="3:7" ht="30" customHeight="1">
      <c r="C447"/>
      <c r="D447" s="93"/>
      <c r="E447" s="93"/>
      <c r="F447" s="93"/>
      <c r="G447" s="93"/>
    </row>
    <row r="448" spans="3:7" ht="30" customHeight="1">
      <c r="C448"/>
      <c r="D448" s="93"/>
      <c r="E448" s="93"/>
      <c r="F448" s="93"/>
      <c r="G448" s="93"/>
    </row>
    <row r="449" spans="3:7" ht="30" customHeight="1">
      <c r="C449"/>
      <c r="D449" s="93"/>
      <c r="E449" s="93"/>
      <c r="F449" s="93"/>
      <c r="G449" s="93"/>
    </row>
    <row r="450" spans="3:7" ht="30" customHeight="1">
      <c r="C450"/>
      <c r="D450" s="93"/>
      <c r="E450" s="93"/>
      <c r="F450" s="93"/>
      <c r="G450" s="93"/>
    </row>
    <row r="451" spans="3:7" ht="30" customHeight="1">
      <c r="C451"/>
      <c r="D451" s="93"/>
      <c r="E451" s="93"/>
      <c r="F451" s="93"/>
      <c r="G451" s="93"/>
    </row>
    <row r="452" spans="3:7" ht="30" customHeight="1">
      <c r="C452"/>
      <c r="D452" s="93"/>
      <c r="E452" s="93"/>
      <c r="F452" s="93"/>
      <c r="G452" s="93"/>
    </row>
    <row r="453" spans="3:7" ht="30" customHeight="1">
      <c r="C453"/>
      <c r="D453" s="93"/>
      <c r="E453" s="93"/>
      <c r="F453" s="93"/>
      <c r="G453" s="93"/>
    </row>
    <row r="454" spans="3:7" ht="30" customHeight="1">
      <c r="C454"/>
      <c r="D454" s="93"/>
      <c r="E454" s="93"/>
      <c r="F454" s="93"/>
      <c r="G454" s="93"/>
    </row>
    <row r="455" spans="3:7" ht="30" customHeight="1">
      <c r="C455"/>
      <c r="D455" s="93"/>
      <c r="E455" s="93"/>
      <c r="F455" s="93"/>
      <c r="G455" s="93"/>
    </row>
    <row r="456" spans="3:7" ht="30" customHeight="1">
      <c r="C456"/>
      <c r="D456" s="93"/>
      <c r="E456" s="93"/>
      <c r="F456" s="93"/>
      <c r="G456" s="93"/>
    </row>
    <row r="457" spans="3:7" ht="30" customHeight="1">
      <c r="C457"/>
      <c r="D457" s="93"/>
      <c r="E457" s="93"/>
      <c r="F457" s="93"/>
      <c r="G457" s="93"/>
    </row>
    <row r="458" spans="3:7" ht="30" customHeight="1">
      <c r="C458"/>
      <c r="D458" s="93"/>
      <c r="E458" s="93"/>
      <c r="F458" s="93"/>
      <c r="G458" s="93"/>
    </row>
    <row r="459" spans="3:7" ht="30" customHeight="1">
      <c r="C459"/>
      <c r="D459" s="93"/>
      <c r="E459" s="93"/>
      <c r="F459" s="93"/>
      <c r="G459" s="93"/>
    </row>
    <row r="460" spans="3:7" ht="30" customHeight="1">
      <c r="C460"/>
      <c r="D460" s="93"/>
      <c r="E460" s="93"/>
      <c r="F460" s="93"/>
      <c r="G460" s="93"/>
    </row>
    <row r="461" spans="3:7" ht="30" customHeight="1">
      <c r="C461"/>
      <c r="D461" s="93"/>
      <c r="E461" s="93"/>
      <c r="F461" s="93"/>
      <c r="G461" s="93"/>
    </row>
    <row r="462" spans="3:7" ht="30" customHeight="1">
      <c r="C462"/>
      <c r="D462" s="93"/>
      <c r="E462" s="93"/>
      <c r="F462" s="93"/>
      <c r="G462" s="93"/>
    </row>
    <row r="463" spans="3:7" ht="30" customHeight="1">
      <c r="C463"/>
      <c r="D463" s="93"/>
      <c r="E463" s="93"/>
      <c r="F463" s="93"/>
      <c r="G463" s="93"/>
    </row>
    <row r="464" spans="3:7" ht="30" customHeight="1">
      <c r="C464"/>
      <c r="D464" s="93"/>
      <c r="E464" s="93"/>
      <c r="F464" s="93"/>
      <c r="G464" s="93"/>
    </row>
    <row r="465" spans="3:7" ht="30" customHeight="1">
      <c r="C465"/>
      <c r="D465" s="93"/>
      <c r="E465" s="93"/>
      <c r="F465" s="93"/>
      <c r="G465" s="93"/>
    </row>
    <row r="466" spans="3:7" ht="30" customHeight="1">
      <c r="C466"/>
      <c r="D466" s="93"/>
      <c r="E466" s="93"/>
      <c r="F466" s="93"/>
      <c r="G466" s="93"/>
    </row>
    <row r="467" spans="3:7" ht="30" customHeight="1">
      <c r="C467"/>
      <c r="D467" s="93"/>
      <c r="E467" s="93"/>
      <c r="F467" s="93"/>
      <c r="G467" s="93"/>
    </row>
    <row r="468" spans="3:7" ht="30" customHeight="1">
      <c r="C468"/>
      <c r="D468" s="93"/>
      <c r="E468" s="93"/>
      <c r="F468" s="93"/>
      <c r="G468" s="93"/>
    </row>
    <row r="469" spans="3:7" ht="30" customHeight="1">
      <c r="C469"/>
      <c r="D469" s="93"/>
      <c r="E469" s="93"/>
      <c r="F469" s="93"/>
      <c r="G469" s="93"/>
    </row>
    <row r="470" spans="3:7" ht="30" customHeight="1">
      <c r="C470"/>
      <c r="D470" s="93"/>
      <c r="E470" s="93"/>
      <c r="F470" s="93"/>
      <c r="G470" s="93"/>
    </row>
    <row r="471" spans="3:7" ht="30" customHeight="1">
      <c r="C471"/>
      <c r="D471" s="93"/>
      <c r="E471" s="93"/>
      <c r="F471" s="93"/>
      <c r="G471" s="93"/>
    </row>
    <row r="472" spans="3:7" ht="30" customHeight="1">
      <c r="C472"/>
      <c r="D472" s="93"/>
      <c r="E472" s="93"/>
      <c r="F472" s="93"/>
      <c r="G472" s="93"/>
    </row>
    <row r="473" spans="3:7" ht="30" customHeight="1">
      <c r="C473"/>
      <c r="D473" s="93"/>
      <c r="E473" s="93"/>
      <c r="F473" s="93"/>
      <c r="G473" s="93"/>
    </row>
    <row r="474" spans="3:7" ht="30" customHeight="1">
      <c r="C474"/>
      <c r="D474" s="93"/>
      <c r="E474" s="93"/>
      <c r="F474" s="93"/>
      <c r="G474" s="93"/>
    </row>
    <row r="475" spans="3:7" ht="30" customHeight="1">
      <c r="C475"/>
      <c r="D475" s="93"/>
      <c r="E475" s="93"/>
      <c r="F475" s="93"/>
      <c r="G475" s="93"/>
    </row>
    <row r="476" spans="3:7" ht="30" customHeight="1">
      <c r="C476"/>
      <c r="D476" s="93"/>
      <c r="E476" s="93"/>
      <c r="F476" s="93"/>
      <c r="G476" s="93"/>
    </row>
    <row r="477" spans="3:7" ht="30" customHeight="1">
      <c r="C477"/>
      <c r="D477" s="93"/>
      <c r="E477" s="93"/>
      <c r="F477" s="93"/>
      <c r="G477" s="93"/>
    </row>
    <row r="478" spans="3:7" ht="30" customHeight="1">
      <c r="C478"/>
      <c r="D478" s="93"/>
      <c r="E478" s="93"/>
      <c r="F478" s="93"/>
      <c r="G478" s="93"/>
    </row>
    <row r="479" spans="3:7" ht="30" customHeight="1">
      <c r="C479"/>
      <c r="D479" s="93"/>
      <c r="E479" s="93"/>
      <c r="F479" s="93"/>
      <c r="G479" s="93"/>
    </row>
    <row r="480" spans="3:7" ht="30" customHeight="1">
      <c r="C480"/>
      <c r="D480" s="93"/>
      <c r="E480" s="93"/>
      <c r="F480" s="93"/>
      <c r="G480" s="93"/>
    </row>
    <row r="481" spans="3:7" ht="30" customHeight="1">
      <c r="C481"/>
      <c r="D481" s="93"/>
      <c r="E481" s="93"/>
      <c r="F481" s="93"/>
      <c r="G481" s="93"/>
    </row>
    <row r="482" spans="3:7" ht="30" customHeight="1">
      <c r="C482"/>
      <c r="D482" s="93"/>
      <c r="E482" s="93"/>
      <c r="F482" s="93"/>
      <c r="G482" s="93"/>
    </row>
    <row r="483" spans="3:7" ht="30" customHeight="1">
      <c r="C483"/>
      <c r="D483" s="93"/>
      <c r="E483" s="93"/>
      <c r="F483" s="93"/>
      <c r="G483" s="93"/>
    </row>
    <row r="484" spans="3:7" ht="30" customHeight="1">
      <c r="C484"/>
      <c r="D484" s="93"/>
      <c r="E484" s="93"/>
      <c r="F484" s="93"/>
      <c r="G484" s="93"/>
    </row>
    <row r="485" spans="3:7" ht="30" customHeight="1">
      <c r="C485"/>
      <c r="D485" s="93"/>
      <c r="E485" s="93"/>
      <c r="F485" s="93"/>
      <c r="G485" s="93"/>
    </row>
    <row r="486" spans="3:7" ht="30" customHeight="1">
      <c r="C486"/>
      <c r="D486" s="93"/>
      <c r="E486" s="93"/>
      <c r="F486" s="93"/>
      <c r="G486" s="93"/>
    </row>
    <row r="487" spans="3:7" ht="30" customHeight="1">
      <c r="C487"/>
      <c r="D487" s="93"/>
      <c r="E487" s="93"/>
      <c r="F487" s="93"/>
      <c r="G487" s="93"/>
    </row>
    <row r="488" spans="3:7" ht="30" customHeight="1">
      <c r="C488"/>
      <c r="D488" s="93"/>
      <c r="E488" s="93"/>
      <c r="F488" s="93"/>
      <c r="G488" s="93"/>
    </row>
    <row r="489" spans="3:7" ht="30" customHeight="1">
      <c r="C489"/>
      <c r="D489" s="93"/>
      <c r="E489" s="93"/>
      <c r="F489" s="93"/>
      <c r="G489" s="93"/>
    </row>
    <row r="490" spans="3:7" ht="30" customHeight="1">
      <c r="C490"/>
      <c r="D490" s="93"/>
      <c r="E490" s="93"/>
      <c r="F490" s="93"/>
      <c r="G490" s="93"/>
    </row>
    <row r="491" spans="3:7" ht="30" customHeight="1">
      <c r="C491"/>
      <c r="D491" s="93"/>
      <c r="E491" s="93"/>
      <c r="F491" s="93"/>
      <c r="G491" s="93"/>
    </row>
    <row r="492" spans="3:7" ht="30" customHeight="1">
      <c r="C492"/>
      <c r="D492" s="93"/>
      <c r="E492" s="93"/>
      <c r="F492" s="93"/>
      <c r="G492" s="93"/>
    </row>
    <row r="493" spans="3:7" ht="30" customHeight="1">
      <c r="C493"/>
      <c r="D493" s="93"/>
      <c r="E493" s="93"/>
      <c r="F493" s="93"/>
      <c r="G493" s="93"/>
    </row>
    <row r="494" spans="3:7" ht="30" customHeight="1">
      <c r="C494"/>
      <c r="D494" s="93"/>
      <c r="E494" s="93"/>
      <c r="F494" s="93"/>
      <c r="G494" s="93"/>
    </row>
    <row r="495" spans="3:7" ht="30" customHeight="1">
      <c r="C495"/>
      <c r="D495" s="93"/>
      <c r="E495" s="93"/>
      <c r="F495" s="93"/>
      <c r="G495" s="93"/>
    </row>
    <row r="496" spans="3:7" ht="30" customHeight="1">
      <c r="C496"/>
      <c r="D496" s="93"/>
      <c r="E496" s="93"/>
      <c r="F496" s="93"/>
      <c r="G496" s="93"/>
    </row>
    <row r="497" spans="3:7" ht="30" customHeight="1">
      <c r="C497"/>
      <c r="D497" s="93"/>
      <c r="E497" s="93"/>
      <c r="F497" s="93"/>
      <c r="G497" s="93"/>
    </row>
    <row r="498" spans="3:7" ht="30" customHeight="1">
      <c r="C498"/>
      <c r="D498" s="93"/>
      <c r="E498" s="93"/>
      <c r="F498" s="93"/>
      <c r="G498" s="93"/>
    </row>
    <row r="499" spans="3:7" ht="30" customHeight="1">
      <c r="C499"/>
      <c r="D499" s="93"/>
      <c r="E499" s="93"/>
      <c r="F499" s="93"/>
      <c r="G499" s="93"/>
    </row>
    <row r="500" spans="3:7" ht="30" customHeight="1">
      <c r="C500"/>
      <c r="D500" s="93"/>
      <c r="E500" s="93"/>
      <c r="F500" s="93"/>
      <c r="G500" s="93"/>
    </row>
    <row r="501" spans="3:7" ht="30" customHeight="1">
      <c r="C501"/>
      <c r="D501" s="93"/>
      <c r="E501" s="93"/>
      <c r="F501" s="93"/>
      <c r="G501" s="93"/>
    </row>
    <row r="502" spans="3:7" ht="30" customHeight="1">
      <c r="C502"/>
      <c r="D502" s="93"/>
      <c r="E502" s="93"/>
      <c r="F502" s="93"/>
      <c r="G502" s="93"/>
    </row>
    <row r="503" spans="3:7" ht="30" customHeight="1">
      <c r="C503"/>
      <c r="D503" s="93"/>
      <c r="E503" s="93"/>
      <c r="F503" s="93"/>
      <c r="G503" s="93"/>
    </row>
    <row r="504" spans="3:7" ht="30" customHeight="1">
      <c r="C504"/>
      <c r="D504" s="93"/>
      <c r="E504" s="93"/>
      <c r="F504" s="93"/>
      <c r="G504" s="93"/>
    </row>
    <row r="505" spans="3:7" ht="30" customHeight="1">
      <c r="C505"/>
      <c r="D505" s="93"/>
      <c r="E505" s="93"/>
      <c r="F505" s="93"/>
      <c r="G505" s="93"/>
    </row>
    <row r="506" spans="3:7" ht="30" customHeight="1">
      <c r="C506"/>
      <c r="D506" s="93"/>
      <c r="E506" s="93"/>
      <c r="F506" s="93"/>
      <c r="G506" s="93"/>
    </row>
    <row r="507" spans="3:7" ht="30" customHeight="1">
      <c r="C507"/>
      <c r="D507" s="93"/>
      <c r="E507" s="93"/>
      <c r="F507" s="93"/>
      <c r="G507" s="93"/>
    </row>
    <row r="508" spans="3:7" ht="30" customHeight="1">
      <c r="C508"/>
      <c r="D508" s="93"/>
      <c r="E508" s="93"/>
      <c r="F508" s="93"/>
      <c r="G508" s="93"/>
    </row>
    <row r="509" spans="3:7" ht="30" customHeight="1">
      <c r="C509"/>
      <c r="D509" s="93"/>
      <c r="E509" s="93"/>
      <c r="F509" s="93"/>
      <c r="G509" s="93"/>
    </row>
    <row r="510" spans="3:7" ht="30" customHeight="1">
      <c r="C510"/>
      <c r="D510" s="93"/>
      <c r="E510" s="93"/>
      <c r="F510" s="93"/>
      <c r="G510" s="93"/>
    </row>
    <row r="511" spans="3:7" ht="30" customHeight="1">
      <c r="C511"/>
      <c r="D511" s="93"/>
      <c r="E511" s="93"/>
      <c r="F511" s="93"/>
      <c r="G511" s="93"/>
    </row>
    <row r="512" spans="3:7" ht="30" customHeight="1">
      <c r="C512"/>
      <c r="D512" s="93"/>
      <c r="E512" s="93"/>
      <c r="F512" s="93"/>
      <c r="G512" s="93"/>
    </row>
    <row r="513" spans="3:7" ht="30" customHeight="1">
      <c r="C513"/>
      <c r="D513" s="93"/>
      <c r="E513" s="93"/>
      <c r="F513" s="93"/>
      <c r="G513" s="93"/>
    </row>
    <row r="514" spans="3:7" ht="30" customHeight="1">
      <c r="C514"/>
      <c r="D514" s="93"/>
      <c r="E514" s="93"/>
      <c r="F514" s="93"/>
      <c r="G514" s="93"/>
    </row>
    <row r="515" spans="3:7" ht="30" customHeight="1">
      <c r="C515"/>
      <c r="D515" s="93"/>
      <c r="E515" s="93"/>
      <c r="F515" s="93"/>
      <c r="G515" s="93"/>
    </row>
    <row r="516" spans="3:7" ht="30" customHeight="1">
      <c r="C516"/>
      <c r="D516" s="93"/>
      <c r="E516" s="93"/>
      <c r="F516" s="93"/>
      <c r="G516" s="93"/>
    </row>
    <row r="517" spans="3:7" ht="30" customHeight="1">
      <c r="C517"/>
      <c r="D517" s="93"/>
      <c r="E517" s="93"/>
      <c r="F517" s="93"/>
      <c r="G517" s="93"/>
    </row>
    <row r="518" spans="3:7" ht="30" customHeight="1">
      <c r="C518"/>
      <c r="D518" s="93"/>
      <c r="E518" s="93"/>
      <c r="F518" s="93"/>
      <c r="G518" s="93"/>
    </row>
    <row r="519" spans="3:7" ht="30" customHeight="1">
      <c r="C519"/>
      <c r="D519" s="93"/>
      <c r="E519" s="93"/>
      <c r="F519" s="93"/>
      <c r="G519" s="93"/>
    </row>
    <row r="520" spans="3:7" ht="30" customHeight="1">
      <c r="C520"/>
      <c r="D520" s="93"/>
      <c r="E520" s="93"/>
      <c r="F520" s="93"/>
      <c r="G520" s="93"/>
    </row>
    <row r="521" spans="3:7" ht="30" customHeight="1">
      <c r="C521"/>
      <c r="D521" s="93"/>
      <c r="E521" s="93"/>
      <c r="F521" s="93"/>
      <c r="G521" s="93"/>
    </row>
    <row r="522" spans="3:7" ht="30" customHeight="1">
      <c r="C522"/>
      <c r="D522" s="93"/>
      <c r="E522" s="93"/>
      <c r="F522" s="93"/>
      <c r="G522" s="93"/>
    </row>
    <row r="523" spans="3:7" ht="30" customHeight="1">
      <c r="C523"/>
      <c r="D523" s="93"/>
      <c r="E523" s="93"/>
      <c r="F523" s="93"/>
      <c r="G523" s="93"/>
    </row>
    <row r="524" spans="3:7" ht="30" customHeight="1">
      <c r="C524"/>
      <c r="D524" s="93"/>
      <c r="E524" s="93"/>
      <c r="F524" s="93"/>
      <c r="G524" s="93"/>
    </row>
    <row r="525" spans="3:7" ht="30" customHeight="1">
      <c r="C525"/>
      <c r="D525" s="93"/>
      <c r="E525" s="93"/>
      <c r="F525" s="93"/>
      <c r="G525" s="93"/>
    </row>
    <row r="526" spans="3:7" ht="30" customHeight="1">
      <c r="C526"/>
      <c r="D526" s="93"/>
      <c r="E526" s="93"/>
      <c r="F526" s="93"/>
      <c r="G526" s="93"/>
    </row>
    <row r="527" spans="3:7" ht="30" customHeight="1">
      <c r="C527"/>
      <c r="D527" s="93"/>
      <c r="E527" s="93"/>
      <c r="F527" s="93"/>
      <c r="G527" s="93"/>
    </row>
    <row r="528" spans="3:7" ht="30" customHeight="1">
      <c r="C528"/>
      <c r="D528" s="93"/>
      <c r="E528" s="93"/>
      <c r="F528" s="93"/>
      <c r="G528" s="93"/>
    </row>
    <row r="529" spans="3:7" ht="30" customHeight="1">
      <c r="C529"/>
      <c r="D529" s="93"/>
      <c r="E529" s="93"/>
      <c r="F529" s="93"/>
      <c r="G529" s="93"/>
    </row>
    <row r="530" spans="3:7" ht="30" customHeight="1">
      <c r="C530"/>
      <c r="D530" s="93"/>
      <c r="E530" s="93"/>
      <c r="F530" s="93"/>
      <c r="G530" s="93"/>
    </row>
    <row r="531" spans="3:7" ht="30" customHeight="1">
      <c r="C531"/>
      <c r="D531" s="93"/>
      <c r="E531" s="93"/>
      <c r="F531" s="93"/>
      <c r="G531" s="93"/>
    </row>
    <row r="532" spans="3:7" ht="30" customHeight="1">
      <c r="C532"/>
      <c r="D532" s="93"/>
      <c r="E532" s="93"/>
      <c r="F532" s="93"/>
      <c r="G532" s="93"/>
    </row>
    <row r="533" spans="3:7" ht="30" customHeight="1">
      <c r="C533"/>
      <c r="D533" s="93"/>
      <c r="E533" s="93"/>
      <c r="F533" s="93"/>
      <c r="G533" s="93"/>
    </row>
    <row r="534" spans="3:7" ht="30" customHeight="1">
      <c r="C534"/>
      <c r="D534" s="93"/>
      <c r="E534" s="93"/>
      <c r="F534" s="93"/>
      <c r="G534" s="93"/>
    </row>
    <row r="535" spans="3:7" ht="30" customHeight="1">
      <c r="C535"/>
      <c r="D535" s="93"/>
      <c r="E535" s="93"/>
      <c r="F535" s="93"/>
      <c r="G535" s="93"/>
    </row>
    <row r="536" spans="3:7" ht="30" customHeight="1">
      <c r="C536"/>
      <c r="D536" s="93"/>
      <c r="E536" s="93"/>
      <c r="F536" s="93"/>
      <c r="G536" s="93"/>
    </row>
    <row r="537" spans="3:7" ht="30" customHeight="1">
      <c r="C537"/>
      <c r="D537" s="93"/>
      <c r="E537" s="93"/>
      <c r="F537" s="93"/>
      <c r="G537" s="93"/>
    </row>
    <row r="538" spans="3:7" ht="30" customHeight="1">
      <c r="C538"/>
      <c r="D538" s="93"/>
      <c r="E538" s="93"/>
      <c r="F538" s="93"/>
      <c r="G538" s="93"/>
    </row>
    <row r="539" spans="3:7" ht="30" customHeight="1">
      <c r="C539"/>
      <c r="D539" s="93"/>
      <c r="E539" s="93"/>
      <c r="F539" s="93"/>
      <c r="G539" s="93"/>
    </row>
    <row r="540" spans="3:7" ht="30" customHeight="1">
      <c r="C540"/>
      <c r="D540" s="93"/>
      <c r="E540" s="93"/>
      <c r="F540" s="93"/>
      <c r="G540" s="93"/>
    </row>
    <row r="541" spans="3:7" ht="30" customHeight="1">
      <c r="C541"/>
      <c r="D541" s="93"/>
      <c r="E541" s="93"/>
      <c r="F541" s="93"/>
      <c r="G541" s="93"/>
    </row>
    <row r="542" spans="3:7" ht="30" customHeight="1">
      <c r="C542"/>
      <c r="D542" s="93"/>
      <c r="E542" s="93"/>
      <c r="F542" s="93"/>
      <c r="G542" s="93"/>
    </row>
    <row r="543" spans="3:7" ht="30" customHeight="1">
      <c r="C543"/>
      <c r="D543" s="93"/>
      <c r="E543" s="93"/>
      <c r="F543" s="93"/>
      <c r="G543" s="93"/>
    </row>
    <row r="544" spans="3:7" ht="30" customHeight="1">
      <c r="C544"/>
      <c r="D544" s="93"/>
      <c r="E544" s="93"/>
      <c r="F544" s="93"/>
      <c r="G544" s="93"/>
    </row>
    <row r="545" spans="3:7" ht="30" customHeight="1">
      <c r="C545"/>
      <c r="D545" s="93"/>
      <c r="E545" s="93"/>
      <c r="F545" s="93"/>
      <c r="G545" s="93"/>
    </row>
    <row r="546" spans="3:7" ht="30" customHeight="1">
      <c r="C546"/>
      <c r="D546" s="93"/>
      <c r="E546" s="93"/>
      <c r="F546" s="93"/>
      <c r="G546" s="93"/>
    </row>
    <row r="547" spans="3:7" ht="30" customHeight="1">
      <c r="C547"/>
      <c r="D547" s="93"/>
      <c r="E547" s="93"/>
      <c r="F547" s="93"/>
      <c r="G547" s="93"/>
    </row>
    <row r="548" spans="3:7" ht="30" customHeight="1">
      <c r="C548"/>
      <c r="D548" s="93"/>
      <c r="E548" s="93"/>
      <c r="F548" s="93"/>
      <c r="G548" s="93"/>
    </row>
    <row r="549" spans="3:7" ht="30" customHeight="1">
      <c r="C549"/>
      <c r="D549" s="93"/>
      <c r="E549" s="93"/>
      <c r="F549" s="93"/>
      <c r="G549" s="93"/>
    </row>
    <row r="550" spans="3:7" ht="30" customHeight="1">
      <c r="C550"/>
      <c r="D550" s="93"/>
      <c r="E550" s="93"/>
      <c r="F550" s="93"/>
      <c r="G550" s="93"/>
    </row>
    <row r="551" spans="3:7" ht="30" customHeight="1">
      <c r="C551"/>
      <c r="D551" s="93"/>
      <c r="E551" s="93"/>
      <c r="F551" s="93"/>
      <c r="G551" s="93"/>
    </row>
    <row r="552" spans="3:7" ht="30" customHeight="1">
      <c r="C552"/>
      <c r="D552" s="93"/>
      <c r="E552" s="93"/>
      <c r="F552" s="93"/>
      <c r="G552" s="93"/>
    </row>
    <row r="553" spans="3:7" ht="30" customHeight="1">
      <c r="C553"/>
      <c r="D553" s="93"/>
      <c r="E553" s="93"/>
      <c r="F553" s="93"/>
      <c r="G553" s="93"/>
    </row>
    <row r="554" spans="3:7" ht="30" customHeight="1">
      <c r="C554"/>
      <c r="D554" s="93"/>
      <c r="E554" s="93"/>
      <c r="F554" s="93"/>
      <c r="G554" s="93"/>
    </row>
    <row r="555" spans="3:7" ht="30" customHeight="1">
      <c r="C555"/>
      <c r="D555" s="93"/>
      <c r="E555" s="93"/>
      <c r="F555" s="93"/>
      <c r="G555" s="93"/>
    </row>
    <row r="556" spans="3:7" ht="30" customHeight="1">
      <c r="C556"/>
      <c r="D556" s="93"/>
      <c r="E556" s="93"/>
      <c r="F556" s="93"/>
      <c r="G556" s="93"/>
    </row>
    <row r="557" spans="3:7" ht="30" customHeight="1">
      <c r="C557"/>
      <c r="D557" s="93"/>
      <c r="E557" s="93"/>
      <c r="F557" s="93"/>
      <c r="G557" s="93"/>
    </row>
    <row r="558" spans="3:7" ht="30" customHeight="1">
      <c r="C558"/>
      <c r="D558" s="93"/>
      <c r="E558" s="93"/>
      <c r="F558" s="93"/>
      <c r="G558" s="93"/>
    </row>
    <row r="559" spans="3:7" ht="30" customHeight="1">
      <c r="C559"/>
      <c r="D559" s="93"/>
      <c r="E559" s="93"/>
      <c r="F559" s="93"/>
      <c r="G559" s="93"/>
    </row>
    <row r="560" spans="3:7" ht="30" customHeight="1">
      <c r="C560"/>
      <c r="D560" s="93"/>
      <c r="E560" s="93"/>
      <c r="F560" s="93"/>
      <c r="G560" s="93"/>
    </row>
    <row r="561" spans="3:7" ht="30" customHeight="1">
      <c r="C561"/>
      <c r="D561" s="93"/>
      <c r="E561" s="93"/>
      <c r="F561" s="93"/>
      <c r="G561" s="93"/>
    </row>
    <row r="562" spans="3:7" ht="30" customHeight="1">
      <c r="C562"/>
      <c r="D562" s="93"/>
      <c r="E562" s="93"/>
      <c r="F562" s="93"/>
      <c r="G562" s="93"/>
    </row>
    <row r="563" spans="3:7" ht="30" customHeight="1">
      <c r="C563"/>
      <c r="D563" s="93"/>
      <c r="E563" s="93"/>
      <c r="F563" s="93"/>
      <c r="G563" s="93"/>
    </row>
    <row r="564" spans="3:7" ht="30" customHeight="1">
      <c r="C564"/>
      <c r="D564" s="93"/>
      <c r="E564" s="93"/>
      <c r="F564" s="93"/>
      <c r="G564" s="93"/>
    </row>
    <row r="565" spans="3:7" ht="30" customHeight="1">
      <c r="C565"/>
      <c r="D565" s="93"/>
      <c r="E565" s="93"/>
      <c r="F565" s="93"/>
      <c r="G565" s="93"/>
    </row>
    <row r="566" spans="3:7" ht="30" customHeight="1">
      <c r="C566"/>
      <c r="D566" s="93"/>
      <c r="E566" s="93"/>
      <c r="F566" s="93"/>
      <c r="G566" s="93"/>
    </row>
    <row r="567" spans="3:7" ht="30" customHeight="1">
      <c r="C567"/>
      <c r="D567" s="93"/>
      <c r="E567" s="93"/>
      <c r="F567" s="93"/>
      <c r="G567" s="93"/>
    </row>
    <row r="568" spans="3:7" ht="30" customHeight="1">
      <c r="C568"/>
      <c r="D568" s="93"/>
      <c r="E568" s="93"/>
      <c r="F568" s="93"/>
      <c r="G568" s="93"/>
    </row>
    <row r="569" spans="3:7" ht="30" customHeight="1">
      <c r="C569"/>
      <c r="D569" s="93"/>
      <c r="E569" s="93"/>
      <c r="F569" s="93"/>
      <c r="G569" s="93"/>
    </row>
    <row r="570" spans="3:7" ht="30" customHeight="1">
      <c r="C570"/>
      <c r="D570" s="93"/>
      <c r="E570" s="93"/>
      <c r="F570" s="93"/>
      <c r="G570" s="93"/>
    </row>
    <row r="571" spans="3:7" ht="30" customHeight="1">
      <c r="C571"/>
      <c r="D571" s="93"/>
      <c r="E571" s="93"/>
      <c r="F571" s="93"/>
      <c r="G571" s="93"/>
    </row>
    <row r="572" spans="3:7" ht="30" customHeight="1">
      <c r="C572"/>
      <c r="D572" s="93"/>
      <c r="E572" s="93"/>
      <c r="F572" s="93"/>
      <c r="G572" s="93"/>
    </row>
    <row r="573" spans="3:7" ht="30" customHeight="1">
      <c r="C573"/>
      <c r="D573" s="93"/>
      <c r="E573" s="93"/>
      <c r="F573" s="93"/>
      <c r="G573" s="93"/>
    </row>
    <row r="574" spans="3:7" ht="30" customHeight="1">
      <c r="C574"/>
      <c r="D574" s="93"/>
      <c r="E574" s="93"/>
      <c r="F574" s="93"/>
      <c r="G574" s="93"/>
    </row>
    <row r="575" spans="3:7" ht="30" customHeight="1">
      <c r="C575"/>
      <c r="D575" s="93"/>
      <c r="E575" s="93"/>
      <c r="F575" s="93"/>
      <c r="G575" s="93"/>
    </row>
    <row r="576" spans="3:7" ht="30" customHeight="1">
      <c r="C576"/>
      <c r="D576" s="93"/>
      <c r="E576" s="93"/>
      <c r="F576" s="93"/>
      <c r="G576" s="93"/>
    </row>
    <row r="577" spans="3:7" ht="30" customHeight="1">
      <c r="C577"/>
      <c r="D577" s="93"/>
      <c r="E577" s="93"/>
      <c r="F577" s="93"/>
      <c r="G577" s="93"/>
    </row>
    <row r="578" spans="3:7" ht="30" customHeight="1">
      <c r="C578"/>
      <c r="D578" s="93"/>
      <c r="E578" s="93"/>
      <c r="F578" s="93"/>
      <c r="G578" s="93"/>
    </row>
    <row r="579" spans="3:7" ht="30" customHeight="1">
      <c r="C579"/>
      <c r="D579" s="93"/>
      <c r="E579" s="93"/>
      <c r="F579" s="93"/>
      <c r="G579" s="93"/>
    </row>
    <row r="580" spans="3:7" ht="30" customHeight="1">
      <c r="C580"/>
      <c r="D580" s="93"/>
      <c r="E580" s="93"/>
      <c r="F580" s="93"/>
      <c r="G580" s="93"/>
    </row>
    <row r="581" spans="3:7" ht="30" customHeight="1">
      <c r="C581"/>
      <c r="D581" s="93"/>
      <c r="E581" s="93"/>
      <c r="F581" s="93"/>
      <c r="G581" s="93"/>
    </row>
    <row r="582" spans="3:7" ht="30" customHeight="1">
      <c r="C582"/>
      <c r="D582" s="93"/>
      <c r="E582" s="93"/>
      <c r="F582" s="93"/>
      <c r="G582" s="93"/>
    </row>
    <row r="583" spans="3:7" ht="30" customHeight="1">
      <c r="C583"/>
      <c r="D583" s="93"/>
      <c r="E583" s="93"/>
      <c r="F583" s="93"/>
      <c r="G583" s="93"/>
    </row>
    <row r="584" spans="3:7" ht="30" customHeight="1">
      <c r="C584"/>
      <c r="D584" s="93"/>
      <c r="E584" s="93"/>
      <c r="F584" s="93"/>
      <c r="G584" s="93"/>
    </row>
    <row r="585" spans="3:7" ht="30" customHeight="1">
      <c r="C585"/>
      <c r="D585" s="93"/>
      <c r="E585" s="93"/>
      <c r="F585" s="93"/>
      <c r="G585" s="93"/>
    </row>
    <row r="586" spans="3:7" ht="30" customHeight="1">
      <c r="C586"/>
      <c r="D586" s="93"/>
      <c r="E586" s="93"/>
      <c r="F586" s="93"/>
      <c r="G586" s="93"/>
    </row>
    <row r="587" spans="3:7" ht="30" customHeight="1">
      <c r="C587"/>
      <c r="D587" s="93"/>
      <c r="E587" s="93"/>
      <c r="F587" s="93"/>
      <c r="G587" s="93"/>
    </row>
    <row r="588" spans="3:7" ht="30" customHeight="1">
      <c r="C588"/>
      <c r="D588" s="93"/>
      <c r="E588" s="93"/>
      <c r="F588" s="93"/>
      <c r="G588" s="93"/>
    </row>
    <row r="589" spans="3:7" ht="30" customHeight="1">
      <c r="C589"/>
      <c r="D589" s="93"/>
      <c r="E589" s="93"/>
      <c r="F589" s="93"/>
      <c r="G589" s="93"/>
    </row>
    <row r="590" spans="3:7" ht="30" customHeight="1">
      <c r="C590"/>
      <c r="D590" s="93"/>
      <c r="E590" s="93"/>
      <c r="F590" s="93"/>
      <c r="G590" s="93"/>
    </row>
    <row r="591" spans="3:7" ht="30" customHeight="1">
      <c r="C591"/>
      <c r="D591" s="93"/>
      <c r="E591" s="93"/>
      <c r="F591" s="93"/>
      <c r="G591" s="93"/>
    </row>
    <row r="592" spans="3:7" ht="30" customHeight="1">
      <c r="C592"/>
      <c r="D592" s="93"/>
      <c r="E592" s="93"/>
      <c r="F592" s="93"/>
      <c r="G592" s="93"/>
    </row>
    <row r="593" spans="3:7" ht="30" customHeight="1">
      <c r="C593"/>
      <c r="D593" s="93"/>
      <c r="E593" s="93"/>
      <c r="F593" s="93"/>
      <c r="G593" s="93"/>
    </row>
    <row r="594" spans="3:7" ht="30" customHeight="1">
      <c r="C594"/>
      <c r="D594" s="93"/>
      <c r="E594" s="93"/>
      <c r="F594" s="93"/>
      <c r="G594" s="93"/>
    </row>
    <row r="595" spans="3:7" ht="30" customHeight="1">
      <c r="C595"/>
      <c r="D595" s="93"/>
      <c r="E595" s="93"/>
      <c r="F595" s="93"/>
      <c r="G595" s="93"/>
    </row>
    <row r="596" spans="3:7" ht="30" customHeight="1">
      <c r="C596"/>
      <c r="D596" s="93"/>
      <c r="E596" s="93"/>
      <c r="F596" s="93"/>
      <c r="G596" s="93"/>
    </row>
    <row r="597" spans="3:7" ht="30" customHeight="1">
      <c r="C597"/>
      <c r="D597" s="93"/>
      <c r="E597" s="93"/>
      <c r="F597" s="93"/>
      <c r="G597" s="93"/>
    </row>
    <row r="598" spans="3:7" ht="30" customHeight="1">
      <c r="C598"/>
      <c r="D598" s="93"/>
      <c r="E598" s="93"/>
      <c r="F598" s="93"/>
      <c r="G598" s="93"/>
    </row>
    <row r="599" spans="3:7" ht="30" customHeight="1">
      <c r="C599"/>
      <c r="D599" s="93"/>
      <c r="E599" s="93"/>
      <c r="F599" s="93"/>
      <c r="G599" s="93"/>
    </row>
    <row r="600" spans="3:7" ht="30" customHeight="1">
      <c r="C600"/>
      <c r="D600" s="93"/>
      <c r="E600" s="93"/>
      <c r="F600" s="93"/>
      <c r="G600" s="93"/>
    </row>
    <row r="601" spans="3:7" ht="30" customHeight="1">
      <c r="C601"/>
      <c r="D601" s="93"/>
      <c r="E601" s="93"/>
      <c r="F601" s="93"/>
      <c r="G601" s="93"/>
    </row>
    <row r="602" spans="3:7" ht="30" customHeight="1">
      <c r="C602"/>
      <c r="D602" s="93"/>
      <c r="E602" s="93"/>
      <c r="F602" s="93"/>
      <c r="G602" s="93"/>
    </row>
    <row r="603" spans="3:7" ht="30" customHeight="1">
      <c r="C603"/>
      <c r="D603" s="93"/>
      <c r="E603" s="93"/>
      <c r="F603" s="93"/>
      <c r="G603" s="93"/>
    </row>
    <row r="604" spans="3:7" ht="30" customHeight="1">
      <c r="C604"/>
      <c r="D604" s="93"/>
      <c r="E604" s="93"/>
      <c r="F604" s="93"/>
      <c r="G604" s="93"/>
    </row>
    <row r="605" spans="3:7" ht="30" customHeight="1">
      <c r="C605"/>
      <c r="D605" s="93"/>
      <c r="E605" s="93"/>
      <c r="F605" s="93"/>
      <c r="G605" s="93"/>
    </row>
    <row r="606" spans="3:7" ht="30" customHeight="1">
      <c r="C606"/>
      <c r="D606" s="93"/>
      <c r="E606" s="93"/>
      <c r="F606" s="93"/>
      <c r="G606" s="93"/>
    </row>
    <row r="607" spans="3:7" ht="30" customHeight="1">
      <c r="C607"/>
      <c r="D607" s="93"/>
      <c r="E607" s="93"/>
      <c r="F607" s="93"/>
      <c r="G607" s="93"/>
    </row>
    <row r="608" spans="3:7" ht="30" customHeight="1">
      <c r="C608"/>
      <c r="D608" s="93"/>
      <c r="E608" s="93"/>
      <c r="F608" s="93"/>
      <c r="G608" s="93"/>
    </row>
    <row r="609" spans="3:7" ht="30" customHeight="1">
      <c r="C609"/>
      <c r="D609" s="93"/>
      <c r="E609" s="93"/>
      <c r="F609" s="93"/>
      <c r="G609" s="93"/>
    </row>
    <row r="610" spans="3:7" ht="30" customHeight="1">
      <c r="C610"/>
      <c r="D610" s="93"/>
      <c r="E610" s="93"/>
      <c r="F610" s="93"/>
      <c r="G610" s="93"/>
    </row>
    <row r="611" spans="3:7" ht="30" customHeight="1">
      <c r="C611"/>
      <c r="D611" s="93"/>
      <c r="E611" s="93"/>
      <c r="F611" s="93"/>
      <c r="G611" s="93"/>
    </row>
    <row r="612" spans="3:7" ht="30" customHeight="1">
      <c r="C612"/>
      <c r="D612" s="93"/>
      <c r="E612" s="93"/>
      <c r="F612" s="93"/>
      <c r="G612" s="93"/>
    </row>
    <row r="613" spans="3:7" ht="30" customHeight="1">
      <c r="C613"/>
      <c r="D613" s="93"/>
      <c r="E613" s="93"/>
      <c r="F613" s="93"/>
      <c r="G613" s="93"/>
    </row>
    <row r="614" spans="3:7" ht="30" customHeight="1">
      <c r="C614"/>
      <c r="D614" s="93"/>
      <c r="E614" s="93"/>
      <c r="F614" s="93"/>
      <c r="G614" s="93"/>
    </row>
    <row r="615" spans="3:7" ht="30" customHeight="1">
      <c r="C615"/>
      <c r="D615" s="93"/>
      <c r="E615" s="93"/>
      <c r="F615" s="93"/>
      <c r="G615" s="93"/>
    </row>
    <row r="616" spans="3:7" ht="30" customHeight="1">
      <c r="C616"/>
      <c r="D616" s="93"/>
      <c r="E616" s="93"/>
      <c r="F616" s="93"/>
      <c r="G616" s="93"/>
    </row>
    <row r="617" spans="3:7" ht="30" customHeight="1">
      <c r="C617"/>
      <c r="D617" s="93"/>
      <c r="E617" s="93"/>
      <c r="F617" s="93"/>
      <c r="G617" s="93"/>
    </row>
    <row r="618" spans="3:7" ht="30" customHeight="1">
      <c r="C618"/>
      <c r="D618" s="93"/>
      <c r="E618" s="93"/>
      <c r="F618" s="93"/>
      <c r="G618" s="93"/>
    </row>
    <row r="619" spans="3:7" ht="30" customHeight="1">
      <c r="C619"/>
      <c r="D619" s="93"/>
      <c r="E619" s="93"/>
      <c r="F619" s="93"/>
      <c r="G619" s="93"/>
    </row>
    <row r="620" spans="3:7" ht="30" customHeight="1">
      <c r="C620"/>
      <c r="D620" s="93"/>
      <c r="E620" s="93"/>
      <c r="F620" s="93"/>
      <c r="G620" s="93"/>
    </row>
    <row r="621" spans="3:7" ht="30" customHeight="1">
      <c r="C621"/>
      <c r="D621" s="93"/>
      <c r="E621" s="93"/>
      <c r="F621" s="93"/>
      <c r="G621" s="93"/>
    </row>
    <row r="622" spans="3:7" ht="30" customHeight="1">
      <c r="C622"/>
      <c r="D622" s="93"/>
      <c r="E622" s="93"/>
      <c r="F622" s="93"/>
      <c r="G622" s="93"/>
    </row>
    <row r="623" spans="3:7" ht="30" customHeight="1">
      <c r="C623"/>
      <c r="D623" s="93"/>
      <c r="E623" s="93"/>
      <c r="F623" s="93"/>
      <c r="G623" s="93"/>
    </row>
    <row r="624" spans="3:7" ht="30" customHeight="1">
      <c r="C624"/>
      <c r="D624" s="93"/>
      <c r="E624" s="93"/>
      <c r="F624" s="93"/>
      <c r="G624" s="93"/>
    </row>
    <row r="625" spans="3:7" ht="30" customHeight="1">
      <c r="C625"/>
      <c r="D625" s="93"/>
      <c r="E625" s="93"/>
      <c r="F625" s="93"/>
      <c r="G625" s="93"/>
    </row>
    <row r="626" spans="3:7" ht="30" customHeight="1">
      <c r="C626"/>
      <c r="D626" s="93"/>
      <c r="E626" s="93"/>
      <c r="F626" s="93"/>
      <c r="G626" s="93"/>
    </row>
    <row r="627" spans="3:7" ht="30" customHeight="1">
      <c r="C627"/>
      <c r="D627" s="93"/>
      <c r="E627" s="93"/>
      <c r="F627" s="93"/>
      <c r="G627" s="93"/>
    </row>
    <row r="628" spans="3:7" ht="30" customHeight="1">
      <c r="C628"/>
      <c r="D628" s="93"/>
      <c r="E628" s="93"/>
      <c r="F628" s="93"/>
      <c r="G628" s="93"/>
    </row>
    <row r="629" spans="3:7" ht="30" customHeight="1">
      <c r="C629"/>
      <c r="D629" s="93"/>
      <c r="E629" s="93"/>
      <c r="F629" s="93"/>
      <c r="G629" s="93"/>
    </row>
    <row r="630" spans="3:7" ht="30" customHeight="1">
      <c r="C630"/>
      <c r="D630" s="93"/>
      <c r="E630" s="93"/>
      <c r="F630" s="93"/>
      <c r="G630" s="93"/>
    </row>
    <row r="631" spans="3:7" ht="30" customHeight="1">
      <c r="C631"/>
      <c r="D631" s="93"/>
      <c r="E631" s="93"/>
      <c r="F631" s="93"/>
      <c r="G631" s="93"/>
    </row>
    <row r="632" spans="3:7" ht="30" customHeight="1">
      <c r="C632"/>
      <c r="D632" s="93"/>
      <c r="E632" s="93"/>
      <c r="F632" s="93"/>
      <c r="G632" s="93"/>
    </row>
    <row r="633" spans="3:7" ht="30" customHeight="1">
      <c r="C633"/>
      <c r="D633" s="93"/>
      <c r="E633" s="93"/>
      <c r="F633" s="93"/>
      <c r="G633" s="93"/>
    </row>
    <row r="634" spans="3:7" ht="30" customHeight="1">
      <c r="C634"/>
      <c r="D634" s="93"/>
      <c r="E634" s="93"/>
      <c r="F634" s="93"/>
      <c r="G634" s="93"/>
    </row>
    <row r="635" spans="3:7" ht="30" customHeight="1">
      <c r="C635"/>
      <c r="D635" s="93"/>
      <c r="E635" s="93"/>
      <c r="F635" s="93"/>
      <c r="G635" s="93"/>
    </row>
    <row r="636" spans="3:7" ht="30" customHeight="1">
      <c r="C636"/>
      <c r="D636" s="93"/>
      <c r="E636" s="93"/>
      <c r="F636" s="93"/>
      <c r="G636" s="93"/>
    </row>
    <row r="637" spans="3:7" ht="30" customHeight="1">
      <c r="C637"/>
      <c r="D637" s="93"/>
      <c r="E637" s="93"/>
      <c r="F637" s="93"/>
      <c r="G637" s="93"/>
    </row>
    <row r="638" spans="3:7" ht="30" customHeight="1">
      <c r="C638"/>
      <c r="D638" s="93"/>
      <c r="E638" s="93"/>
      <c r="F638" s="93"/>
      <c r="G638" s="93"/>
    </row>
    <row r="639" spans="3:7" ht="30" customHeight="1">
      <c r="C639"/>
      <c r="D639" s="93"/>
      <c r="E639" s="93"/>
      <c r="F639" s="93"/>
      <c r="G639" s="93"/>
    </row>
    <row r="640" spans="3:7" ht="30" customHeight="1">
      <c r="C640"/>
      <c r="D640" s="93"/>
      <c r="E640" s="93"/>
      <c r="F640" s="93"/>
      <c r="G640" s="93"/>
    </row>
    <row r="641" spans="3:7" ht="30" customHeight="1">
      <c r="C641"/>
      <c r="D641" s="93"/>
      <c r="E641" s="93"/>
      <c r="F641" s="93"/>
      <c r="G641" s="93"/>
    </row>
    <row r="642" spans="3:7" ht="30" customHeight="1">
      <c r="C642"/>
      <c r="D642" s="93"/>
      <c r="E642" s="93"/>
      <c r="F642" s="93"/>
      <c r="G642" s="93"/>
    </row>
    <row r="643" spans="3:7" ht="30" customHeight="1">
      <c r="C643"/>
      <c r="D643" s="93"/>
      <c r="E643" s="93"/>
      <c r="F643" s="93"/>
      <c r="G643" s="93"/>
    </row>
    <row r="644" spans="3:7" ht="30" customHeight="1">
      <c r="C644"/>
      <c r="D644" s="93"/>
      <c r="E644" s="93"/>
      <c r="F644" s="93"/>
      <c r="G644" s="93"/>
    </row>
    <row r="645" spans="3:7" ht="30" customHeight="1">
      <c r="C645"/>
      <c r="D645" s="93"/>
      <c r="E645" s="93"/>
      <c r="F645" s="93"/>
      <c r="G645" s="93"/>
    </row>
    <row r="646" spans="3:7" ht="30" customHeight="1">
      <c r="C646"/>
      <c r="D646" s="93"/>
      <c r="E646" s="93"/>
      <c r="F646" s="93"/>
      <c r="G646" s="93"/>
    </row>
    <row r="647" spans="3:7" ht="30" customHeight="1">
      <c r="C647"/>
      <c r="D647" s="93"/>
      <c r="E647" s="93"/>
      <c r="F647" s="93"/>
      <c r="G647" s="93"/>
    </row>
    <row r="648" spans="3:7" ht="30" customHeight="1">
      <c r="C648"/>
      <c r="D648" s="93"/>
      <c r="E648" s="93"/>
      <c r="F648" s="93"/>
      <c r="G648" s="93"/>
    </row>
    <row r="649" spans="3:7" ht="30" customHeight="1">
      <c r="C649"/>
      <c r="D649" s="93"/>
      <c r="E649" s="93"/>
      <c r="F649" s="93"/>
      <c r="G649" s="93"/>
    </row>
    <row r="650" spans="3:7" ht="30" customHeight="1">
      <c r="C650"/>
      <c r="D650" s="93"/>
      <c r="E650" s="93"/>
      <c r="F650" s="93"/>
      <c r="G650" s="93"/>
    </row>
    <row r="651" spans="3:7" ht="30" customHeight="1">
      <c r="C651"/>
      <c r="D651" s="93"/>
      <c r="E651" s="93"/>
      <c r="F651" s="93"/>
      <c r="G651" s="93"/>
    </row>
    <row r="652" spans="3:7" ht="30" customHeight="1">
      <c r="C652"/>
      <c r="D652" s="93"/>
      <c r="E652" s="93"/>
      <c r="F652" s="93"/>
      <c r="G652" s="93"/>
    </row>
    <row r="653" spans="3:7" ht="30" customHeight="1">
      <c r="C653"/>
      <c r="D653" s="93"/>
      <c r="E653" s="93"/>
      <c r="F653" s="93"/>
      <c r="G653" s="93"/>
    </row>
    <row r="654" spans="3:7" ht="30" customHeight="1">
      <c r="C654"/>
      <c r="D654" s="93"/>
      <c r="E654" s="93"/>
      <c r="F654" s="93"/>
      <c r="G654" s="93"/>
    </row>
    <row r="655" spans="3:7" ht="30" customHeight="1">
      <c r="C655"/>
      <c r="D655" s="93"/>
      <c r="E655" s="93"/>
      <c r="F655" s="93"/>
      <c r="G655" s="93"/>
    </row>
    <row r="656" spans="3:7" ht="30" customHeight="1">
      <c r="C656"/>
      <c r="D656" s="93"/>
      <c r="E656" s="93"/>
      <c r="F656" s="93"/>
      <c r="G656" s="93"/>
    </row>
    <row r="657" spans="3:7" ht="30" customHeight="1">
      <c r="C657"/>
      <c r="D657" s="93"/>
      <c r="E657" s="93"/>
      <c r="F657" s="93"/>
      <c r="G657" s="93"/>
    </row>
    <row r="658" spans="3:7" ht="30" customHeight="1">
      <c r="C658"/>
      <c r="D658" s="93"/>
      <c r="E658" s="93"/>
      <c r="F658" s="93"/>
      <c r="G658" s="93"/>
    </row>
    <row r="659" spans="3:7" ht="30" customHeight="1">
      <c r="C659"/>
      <c r="D659" s="93"/>
      <c r="E659" s="93"/>
      <c r="F659" s="93"/>
      <c r="G659" s="93"/>
    </row>
    <row r="660" spans="3:7" ht="30" customHeight="1">
      <c r="C660"/>
      <c r="D660" s="93"/>
      <c r="E660" s="93"/>
      <c r="F660" s="93"/>
      <c r="G660" s="93"/>
    </row>
    <row r="661" spans="3:7" ht="30" customHeight="1">
      <c r="C661"/>
      <c r="D661" s="93"/>
      <c r="E661" s="93"/>
      <c r="F661" s="93"/>
      <c r="G661" s="93"/>
    </row>
    <row r="662" spans="3:7" ht="30" customHeight="1">
      <c r="C662"/>
      <c r="D662" s="93"/>
      <c r="E662" s="93"/>
      <c r="F662" s="93"/>
      <c r="G662" s="93"/>
    </row>
    <row r="663" spans="3:7" ht="30" customHeight="1">
      <c r="C663"/>
      <c r="D663" s="93"/>
      <c r="E663" s="93"/>
      <c r="F663" s="93"/>
      <c r="G663" s="93"/>
    </row>
    <row r="664" spans="3:7" ht="30" customHeight="1">
      <c r="C664"/>
      <c r="D664" s="93"/>
      <c r="E664" s="93"/>
      <c r="F664" s="93"/>
      <c r="G664" s="93"/>
    </row>
    <row r="665" spans="3:7" ht="30" customHeight="1">
      <c r="C665"/>
      <c r="D665" s="93"/>
      <c r="E665" s="93"/>
      <c r="F665" s="93"/>
      <c r="G665" s="93"/>
    </row>
    <row r="666" spans="3:7" ht="30" customHeight="1">
      <c r="C666"/>
      <c r="D666" s="93"/>
      <c r="E666" s="93"/>
      <c r="F666" s="93"/>
      <c r="G666" s="93"/>
    </row>
    <row r="667" spans="3:7" ht="30" customHeight="1">
      <c r="C667"/>
      <c r="D667" s="93"/>
      <c r="E667" s="93"/>
      <c r="F667" s="93"/>
      <c r="G667" s="93"/>
    </row>
    <row r="668" spans="3:7" ht="30" customHeight="1">
      <c r="C668"/>
      <c r="D668" s="93"/>
      <c r="E668" s="93"/>
      <c r="F668" s="93"/>
      <c r="G668" s="93"/>
    </row>
    <row r="669" spans="3:7" ht="30" customHeight="1">
      <c r="C669"/>
      <c r="D669" s="93"/>
      <c r="E669" s="93"/>
      <c r="F669" s="93"/>
      <c r="G669" s="93"/>
    </row>
    <row r="670" spans="3:7" ht="30" customHeight="1">
      <c r="C670"/>
      <c r="D670" s="93"/>
      <c r="E670" s="93"/>
      <c r="F670" s="93"/>
      <c r="G670" s="93"/>
    </row>
    <row r="671" spans="3:7" ht="30" customHeight="1">
      <c r="C671"/>
      <c r="D671" s="93"/>
      <c r="E671" s="93"/>
      <c r="F671" s="93"/>
      <c r="G671" s="93"/>
    </row>
    <row r="672" spans="3:7" ht="30" customHeight="1">
      <c r="C672"/>
      <c r="D672" s="93"/>
      <c r="E672" s="93"/>
      <c r="F672" s="93"/>
      <c r="G672" s="93"/>
    </row>
    <row r="673" spans="3:7" ht="30" customHeight="1">
      <c r="C673"/>
      <c r="D673" s="93"/>
      <c r="E673" s="93"/>
      <c r="F673" s="93"/>
      <c r="G673" s="93"/>
    </row>
    <row r="674" spans="3:7" ht="30" customHeight="1">
      <c r="C674"/>
      <c r="D674" s="93"/>
      <c r="E674" s="93"/>
      <c r="F674" s="93"/>
      <c r="G674" s="93"/>
    </row>
    <row r="675" spans="3:7" ht="30" customHeight="1">
      <c r="C675"/>
      <c r="D675" s="93"/>
      <c r="E675" s="93"/>
      <c r="F675" s="93"/>
      <c r="G675" s="93"/>
    </row>
    <row r="676" spans="3:7" ht="30" customHeight="1">
      <c r="C676"/>
      <c r="D676" s="93"/>
      <c r="E676" s="93"/>
      <c r="F676" s="93"/>
      <c r="G676" s="93"/>
    </row>
    <row r="677" spans="3:7" ht="30" customHeight="1">
      <c r="C677"/>
      <c r="D677" s="93"/>
      <c r="E677" s="93"/>
      <c r="F677" s="93"/>
      <c r="G677" s="93"/>
    </row>
    <row r="678" spans="3:7" ht="30" customHeight="1">
      <c r="C678"/>
      <c r="D678" s="93"/>
      <c r="E678" s="93"/>
      <c r="F678" s="93"/>
      <c r="G678" s="93"/>
    </row>
    <row r="679" spans="3:7" ht="30" customHeight="1">
      <c r="C679"/>
      <c r="D679" s="93"/>
      <c r="E679" s="93"/>
      <c r="F679" s="93"/>
      <c r="G679" s="93"/>
    </row>
    <row r="680" spans="3:7" ht="30" customHeight="1">
      <c r="C680"/>
      <c r="D680" s="93"/>
      <c r="E680" s="93"/>
      <c r="F680" s="93"/>
      <c r="G680" s="93"/>
    </row>
    <row r="681" spans="3:7" ht="30" customHeight="1">
      <c r="C681"/>
      <c r="D681" s="93"/>
      <c r="E681" s="93"/>
      <c r="F681" s="93"/>
      <c r="G681" s="93"/>
    </row>
    <row r="682" spans="3:7" ht="30" customHeight="1">
      <c r="C682"/>
      <c r="D682" s="93"/>
      <c r="E682" s="93"/>
      <c r="F682" s="93"/>
      <c r="G682" s="93"/>
    </row>
    <row r="683" spans="3:7" ht="30" customHeight="1">
      <c r="C683"/>
      <c r="D683" s="93"/>
      <c r="E683" s="93"/>
      <c r="F683" s="93"/>
      <c r="G683" s="93"/>
    </row>
    <row r="684" spans="3:7" ht="30" customHeight="1">
      <c r="C684"/>
      <c r="D684" s="93"/>
      <c r="E684" s="93"/>
      <c r="F684" s="93"/>
      <c r="G684" s="93"/>
    </row>
    <row r="685" spans="3:7" ht="30" customHeight="1">
      <c r="C685"/>
      <c r="D685" s="93"/>
      <c r="E685" s="93"/>
      <c r="F685" s="93"/>
      <c r="G685" s="93"/>
    </row>
    <row r="686" spans="3:7" ht="30" customHeight="1">
      <c r="C686"/>
      <c r="D686" s="93"/>
      <c r="E686" s="93"/>
      <c r="F686" s="93"/>
      <c r="G686" s="93"/>
    </row>
    <row r="687" spans="3:7" ht="30" customHeight="1">
      <c r="C687"/>
      <c r="D687" s="93"/>
      <c r="E687" s="93"/>
      <c r="F687" s="93"/>
      <c r="G687" s="93"/>
    </row>
    <row r="688" spans="3:7" ht="30" customHeight="1">
      <c r="C688"/>
      <c r="D688" s="93"/>
      <c r="E688" s="93"/>
      <c r="F688" s="93"/>
      <c r="G688" s="93"/>
    </row>
    <row r="689" spans="3:7" ht="30" customHeight="1">
      <c r="C689"/>
      <c r="D689" s="93"/>
      <c r="E689" s="93"/>
      <c r="F689" s="93"/>
      <c r="G689" s="93"/>
    </row>
    <row r="690" spans="3:7" ht="30" customHeight="1">
      <c r="C690"/>
      <c r="D690" s="93"/>
      <c r="E690" s="93"/>
      <c r="F690" s="93"/>
      <c r="G690" s="93"/>
    </row>
    <row r="691" spans="3:7" ht="30" customHeight="1">
      <c r="C691"/>
      <c r="D691" s="93"/>
      <c r="E691" s="93"/>
      <c r="F691" s="93"/>
      <c r="G691" s="93"/>
    </row>
    <row r="692" spans="3:7" ht="30" customHeight="1">
      <c r="C692"/>
      <c r="D692" s="93"/>
      <c r="E692" s="93"/>
      <c r="F692" s="93"/>
      <c r="G692" s="93"/>
    </row>
    <row r="693" spans="3:7" ht="30" customHeight="1">
      <c r="C693"/>
      <c r="D693" s="93"/>
      <c r="E693" s="93"/>
      <c r="F693" s="93"/>
      <c r="G693" s="93"/>
    </row>
    <row r="694" spans="3:7" ht="30" customHeight="1">
      <c r="C694"/>
      <c r="D694" s="93"/>
      <c r="E694" s="93"/>
      <c r="F694" s="93"/>
      <c r="G694" s="93"/>
    </row>
    <row r="695" spans="3:7" ht="30" customHeight="1">
      <c r="C695"/>
      <c r="D695" s="93"/>
      <c r="E695" s="93"/>
      <c r="F695" s="93"/>
      <c r="G695" s="93"/>
    </row>
    <row r="696" spans="3:7" ht="30" customHeight="1">
      <c r="C696"/>
      <c r="D696" s="93"/>
      <c r="E696" s="93"/>
      <c r="F696" s="93"/>
      <c r="G696" s="93"/>
    </row>
    <row r="697" spans="3:7" ht="30" customHeight="1">
      <c r="C697"/>
      <c r="D697" s="93"/>
      <c r="E697" s="93"/>
      <c r="F697" s="93"/>
      <c r="G697" s="93"/>
    </row>
    <row r="698" spans="3:7" ht="30" customHeight="1">
      <c r="C698"/>
      <c r="D698" s="93"/>
      <c r="E698" s="93"/>
      <c r="F698" s="93"/>
      <c r="G698" s="93"/>
    </row>
    <row r="699" spans="3:7" ht="30" customHeight="1">
      <c r="C699"/>
      <c r="D699" s="93"/>
      <c r="E699" s="93"/>
      <c r="F699" s="93"/>
      <c r="G699" s="93"/>
    </row>
    <row r="700" spans="3:7" ht="30" customHeight="1">
      <c r="C700"/>
      <c r="D700" s="93"/>
      <c r="E700" s="93"/>
      <c r="F700" s="93"/>
      <c r="G700" s="93"/>
    </row>
    <row r="701" spans="3:7" ht="30" customHeight="1">
      <c r="C701"/>
      <c r="D701" s="93"/>
      <c r="E701" s="93"/>
      <c r="F701" s="93"/>
      <c r="G701" s="93"/>
    </row>
    <row r="702" spans="3:7" ht="30" customHeight="1">
      <c r="C702"/>
      <c r="D702" s="93"/>
      <c r="E702" s="93"/>
      <c r="F702" s="93"/>
      <c r="G702" s="93"/>
    </row>
    <row r="703" spans="3:7" ht="30" customHeight="1">
      <c r="C703"/>
      <c r="D703" s="93"/>
      <c r="E703" s="93"/>
      <c r="F703" s="93"/>
      <c r="G703" s="93"/>
    </row>
    <row r="704" spans="3:7" ht="30" customHeight="1">
      <c r="C704"/>
      <c r="D704" s="93"/>
      <c r="E704" s="93"/>
      <c r="F704" s="93"/>
      <c r="G704" s="93"/>
    </row>
    <row r="705" spans="3:7" ht="30" customHeight="1">
      <c r="C705"/>
      <c r="D705" s="93"/>
      <c r="E705" s="93"/>
      <c r="F705" s="93"/>
      <c r="G705" s="93"/>
    </row>
    <row r="706" spans="3:7" ht="30" customHeight="1">
      <c r="C706"/>
      <c r="D706" s="93"/>
      <c r="E706" s="93"/>
      <c r="F706" s="93"/>
      <c r="G706" s="93"/>
    </row>
    <row r="707" spans="3:7" ht="30" customHeight="1">
      <c r="C707"/>
      <c r="D707" s="93"/>
      <c r="E707" s="93"/>
      <c r="F707" s="93"/>
      <c r="G707" s="93"/>
    </row>
    <row r="708" spans="3:7" ht="30" customHeight="1">
      <c r="C708"/>
      <c r="D708" s="93"/>
      <c r="E708" s="93"/>
      <c r="F708" s="93"/>
      <c r="G708" s="93"/>
    </row>
    <row r="709" spans="3:7" ht="30" customHeight="1">
      <c r="C709"/>
      <c r="D709" s="93"/>
      <c r="E709" s="93"/>
      <c r="F709" s="93"/>
      <c r="G709" s="93"/>
    </row>
    <row r="710" spans="3:7" ht="30" customHeight="1">
      <c r="C710"/>
      <c r="D710" s="93"/>
      <c r="E710" s="93"/>
      <c r="F710" s="93"/>
      <c r="G710" s="93"/>
    </row>
    <row r="711" spans="3:7" ht="30" customHeight="1">
      <c r="C711"/>
      <c r="D711" s="93"/>
      <c r="E711" s="93"/>
      <c r="F711" s="93"/>
      <c r="G711" s="93"/>
    </row>
    <row r="712" spans="3:7" ht="30" customHeight="1">
      <c r="C712"/>
      <c r="D712" s="93"/>
      <c r="E712" s="93"/>
      <c r="F712" s="93"/>
      <c r="G712" s="93"/>
    </row>
    <row r="713" spans="3:7" ht="30" customHeight="1">
      <c r="C713"/>
      <c r="D713" s="93"/>
      <c r="E713" s="93"/>
      <c r="F713" s="93"/>
      <c r="G713" s="93"/>
    </row>
    <row r="714" spans="3:7" ht="30" customHeight="1">
      <c r="C714"/>
      <c r="D714" s="93"/>
      <c r="E714" s="93"/>
      <c r="F714" s="93"/>
      <c r="G714" s="93"/>
    </row>
    <row r="715" spans="3:7" ht="30" customHeight="1">
      <c r="C715"/>
      <c r="D715" s="93"/>
      <c r="E715" s="93"/>
      <c r="F715" s="93"/>
      <c r="G715" s="93"/>
    </row>
    <row r="716" spans="3:7" ht="30" customHeight="1">
      <c r="C716"/>
      <c r="D716" s="93"/>
      <c r="E716" s="93"/>
      <c r="F716" s="93"/>
      <c r="G716" s="93"/>
    </row>
    <row r="717" spans="3:7" ht="30" customHeight="1">
      <c r="C717"/>
      <c r="D717" s="93"/>
      <c r="E717" s="93"/>
      <c r="F717" s="93"/>
      <c r="G717" s="93"/>
    </row>
    <row r="718" spans="3:7" ht="30" customHeight="1">
      <c r="C718"/>
      <c r="D718" s="93"/>
      <c r="E718" s="93"/>
      <c r="F718" s="93"/>
      <c r="G718" s="93"/>
    </row>
    <row r="719" spans="3:7" ht="30" customHeight="1">
      <c r="C719"/>
      <c r="D719" s="93"/>
      <c r="E719" s="93"/>
      <c r="F719" s="93"/>
      <c r="G719" s="93"/>
    </row>
    <row r="720" spans="3:7" ht="30" customHeight="1">
      <c r="C720"/>
      <c r="D720" s="93"/>
      <c r="E720" s="93"/>
      <c r="F720" s="93"/>
      <c r="G720" s="93"/>
    </row>
    <row r="721" spans="3:7" ht="30" customHeight="1">
      <c r="C721"/>
      <c r="D721" s="93"/>
      <c r="E721" s="93"/>
      <c r="F721" s="93"/>
      <c r="G721" s="93"/>
    </row>
    <row r="722" spans="3:7" ht="30" customHeight="1">
      <c r="C722"/>
      <c r="D722" s="93"/>
      <c r="E722" s="93"/>
      <c r="F722" s="93"/>
      <c r="G722" s="93"/>
    </row>
    <row r="723" spans="3:7" ht="30" customHeight="1">
      <c r="C723"/>
      <c r="D723" s="93"/>
      <c r="E723" s="93"/>
      <c r="F723" s="93"/>
      <c r="G723" s="93"/>
    </row>
    <row r="724" spans="3:7" ht="30" customHeight="1">
      <c r="C724"/>
      <c r="D724" s="93"/>
      <c r="E724" s="93"/>
      <c r="F724" s="93"/>
      <c r="G724" s="93"/>
    </row>
    <row r="725" spans="3:7" ht="30" customHeight="1">
      <c r="C725"/>
      <c r="D725" s="93"/>
      <c r="E725" s="93"/>
      <c r="F725" s="93"/>
      <c r="G725" s="93"/>
    </row>
    <row r="726" spans="3:7" ht="30" customHeight="1">
      <c r="C726"/>
      <c r="D726" s="93"/>
      <c r="E726" s="93"/>
      <c r="F726" s="93"/>
      <c r="G726" s="93"/>
    </row>
    <row r="727" spans="3:7" ht="30" customHeight="1">
      <c r="C727"/>
      <c r="D727" s="93"/>
      <c r="E727" s="93"/>
      <c r="F727" s="93"/>
      <c r="G727" s="93"/>
    </row>
    <row r="728" spans="3:7" ht="30" customHeight="1">
      <c r="C728"/>
      <c r="D728" s="93"/>
      <c r="E728" s="93"/>
      <c r="F728" s="93"/>
      <c r="G728" s="93"/>
    </row>
    <row r="729" spans="3:7" ht="30" customHeight="1">
      <c r="C729"/>
      <c r="D729" s="93"/>
      <c r="E729" s="93"/>
      <c r="F729" s="93"/>
      <c r="G729" s="93"/>
    </row>
    <row r="730" spans="3:7" ht="30" customHeight="1">
      <c r="C730"/>
      <c r="D730" s="93"/>
      <c r="E730" s="93"/>
      <c r="F730" s="93"/>
      <c r="G730" s="93"/>
    </row>
    <row r="731" spans="3:7" ht="30" customHeight="1">
      <c r="C731"/>
      <c r="D731" s="93"/>
      <c r="E731" s="93"/>
      <c r="F731" s="93"/>
      <c r="G731" s="93"/>
    </row>
    <row r="732" spans="3:7" ht="30" customHeight="1">
      <c r="C732"/>
      <c r="D732" s="93"/>
      <c r="E732" s="93"/>
      <c r="F732" s="93"/>
      <c r="G732" s="93"/>
    </row>
    <row r="733" spans="3:7" ht="30" customHeight="1">
      <c r="C733"/>
      <c r="D733" s="93"/>
      <c r="E733" s="93"/>
      <c r="F733" s="93"/>
      <c r="G733" s="93"/>
    </row>
    <row r="734" spans="3:7" ht="30" customHeight="1">
      <c r="C734"/>
      <c r="D734" s="93"/>
      <c r="E734" s="93"/>
      <c r="F734" s="93"/>
      <c r="G734" s="93"/>
    </row>
    <row r="735" spans="3:7" ht="30" customHeight="1">
      <c r="C735"/>
      <c r="D735" s="93"/>
      <c r="E735" s="93"/>
      <c r="F735" s="93"/>
      <c r="G735" s="93"/>
    </row>
    <row r="736" spans="3:7" ht="30" customHeight="1">
      <c r="C736"/>
      <c r="D736" s="93"/>
      <c r="E736" s="93"/>
      <c r="F736" s="93"/>
      <c r="G736" s="93"/>
    </row>
    <row r="737" spans="3:7" ht="30" customHeight="1">
      <c r="C737"/>
      <c r="D737" s="93"/>
      <c r="E737" s="93"/>
      <c r="F737" s="93"/>
      <c r="G737" s="93"/>
    </row>
    <row r="738" spans="3:7" ht="30" customHeight="1">
      <c r="C738"/>
      <c r="D738" s="93"/>
      <c r="E738" s="93"/>
      <c r="F738" s="93"/>
      <c r="G738" s="93"/>
    </row>
    <row r="739" spans="3:7" ht="30" customHeight="1">
      <c r="C739"/>
      <c r="D739" s="93"/>
      <c r="E739" s="93"/>
      <c r="F739" s="93"/>
      <c r="G739" s="93"/>
    </row>
    <row r="740" spans="3:7" ht="30" customHeight="1">
      <c r="C740"/>
      <c r="D740" s="93"/>
      <c r="E740" s="93"/>
      <c r="F740" s="93"/>
      <c r="G740" s="93"/>
    </row>
    <row r="741" spans="3:7" ht="30" customHeight="1">
      <c r="C741"/>
      <c r="D741" s="93"/>
      <c r="E741" s="93"/>
      <c r="F741" s="93"/>
      <c r="G741" s="93"/>
    </row>
    <row r="742" spans="3:7" ht="30" customHeight="1">
      <c r="C742"/>
      <c r="D742" s="93"/>
      <c r="E742" s="93"/>
      <c r="F742" s="93"/>
      <c r="G742" s="93"/>
    </row>
    <row r="743" spans="3:7" ht="30" customHeight="1">
      <c r="C743"/>
      <c r="D743" s="93"/>
      <c r="E743" s="93"/>
      <c r="F743" s="93"/>
      <c r="G743" s="93"/>
    </row>
    <row r="744" spans="3:7" ht="30" customHeight="1">
      <c r="C744"/>
      <c r="D744" s="93"/>
      <c r="E744" s="93"/>
      <c r="F744" s="93"/>
      <c r="G744" s="93"/>
    </row>
    <row r="745" spans="3:7" ht="30" customHeight="1">
      <c r="C745"/>
      <c r="D745" s="93"/>
      <c r="E745" s="93"/>
      <c r="F745" s="93"/>
      <c r="G745" s="93"/>
    </row>
    <row r="746" spans="3:7" ht="30" customHeight="1">
      <c r="C746"/>
      <c r="D746" s="93"/>
      <c r="E746" s="93"/>
      <c r="F746" s="93"/>
      <c r="G746" s="93"/>
    </row>
    <row r="747" spans="3:7" ht="30" customHeight="1">
      <c r="C747"/>
      <c r="D747" s="93"/>
      <c r="E747" s="93"/>
      <c r="F747" s="93"/>
      <c r="G747" s="93"/>
    </row>
    <row r="748" spans="3:7" ht="30" customHeight="1">
      <c r="C748"/>
      <c r="D748" s="93"/>
      <c r="E748" s="93"/>
      <c r="F748" s="93"/>
      <c r="G748" s="93"/>
    </row>
    <row r="749" spans="3:7" ht="30" customHeight="1">
      <c r="C749"/>
      <c r="D749" s="93"/>
      <c r="E749" s="93"/>
      <c r="F749" s="93"/>
      <c r="G749" s="93"/>
    </row>
    <row r="750" spans="3:7" ht="30" customHeight="1">
      <c r="C750"/>
      <c r="D750" s="93"/>
      <c r="E750" s="93"/>
      <c r="F750" s="93"/>
      <c r="G750" s="93"/>
    </row>
    <row r="751" spans="3:7" ht="30" customHeight="1">
      <c r="C751"/>
      <c r="D751" s="93"/>
      <c r="E751" s="93"/>
      <c r="F751" s="93"/>
      <c r="G751" s="93"/>
    </row>
    <row r="752" spans="3:7" ht="30" customHeight="1">
      <c r="C752"/>
      <c r="D752" s="93"/>
      <c r="E752" s="93"/>
      <c r="F752" s="93"/>
      <c r="G752" s="93"/>
    </row>
    <row r="753" spans="3:7" ht="30" customHeight="1">
      <c r="C753"/>
      <c r="D753" s="93"/>
      <c r="E753" s="93"/>
      <c r="F753" s="93"/>
      <c r="G753" s="93"/>
    </row>
    <row r="754" spans="3:7" ht="30" customHeight="1">
      <c r="C754"/>
      <c r="D754" s="93"/>
      <c r="E754" s="93"/>
      <c r="F754" s="93"/>
      <c r="G754" s="93"/>
    </row>
    <row r="755" spans="3:7" ht="30" customHeight="1">
      <c r="C755"/>
      <c r="D755" s="93"/>
      <c r="E755" s="93"/>
      <c r="F755" s="93"/>
      <c r="G755" s="93"/>
    </row>
    <row r="756" spans="3:7" ht="30" customHeight="1">
      <c r="C756"/>
      <c r="D756" s="93"/>
      <c r="E756" s="93"/>
      <c r="F756" s="93"/>
      <c r="G756" s="93"/>
    </row>
    <row r="757" spans="3:7" ht="30" customHeight="1">
      <c r="C757"/>
      <c r="D757" s="93"/>
      <c r="E757" s="93"/>
      <c r="F757" s="93"/>
      <c r="G757" s="93"/>
    </row>
    <row r="758" spans="3:7" ht="30" customHeight="1">
      <c r="C758"/>
      <c r="D758" s="93"/>
      <c r="E758" s="93"/>
      <c r="F758" s="93"/>
      <c r="G758" s="93"/>
    </row>
    <row r="759" spans="3:7" ht="30" customHeight="1">
      <c r="C759"/>
      <c r="D759" s="93"/>
      <c r="E759" s="93"/>
      <c r="F759" s="93"/>
      <c r="G759" s="93"/>
    </row>
    <row r="760" spans="3:7" ht="30" customHeight="1">
      <c r="C760"/>
      <c r="D760" s="93"/>
      <c r="E760" s="93"/>
      <c r="F760" s="93"/>
      <c r="G760" s="93"/>
    </row>
    <row r="761" spans="3:7" ht="30" customHeight="1">
      <c r="C761"/>
      <c r="D761" s="93"/>
      <c r="E761" s="93"/>
      <c r="F761" s="93"/>
      <c r="G761" s="93"/>
    </row>
    <row r="762" spans="3:7" ht="30" customHeight="1">
      <c r="C762"/>
      <c r="D762" s="93"/>
      <c r="E762" s="93"/>
      <c r="F762" s="93"/>
      <c r="G762" s="93"/>
    </row>
    <row r="763" spans="3:7" ht="30" customHeight="1">
      <c r="C763"/>
      <c r="D763" s="93"/>
      <c r="E763" s="93"/>
      <c r="F763" s="93"/>
      <c r="G763" s="93"/>
    </row>
    <row r="764" spans="3:7" ht="30" customHeight="1">
      <c r="C764"/>
      <c r="D764" s="93"/>
      <c r="E764" s="93"/>
      <c r="F764" s="93"/>
      <c r="G764" s="93"/>
    </row>
    <row r="765" spans="3:7" ht="30" customHeight="1">
      <c r="C765"/>
      <c r="D765" s="93"/>
      <c r="E765" s="93"/>
      <c r="F765" s="93"/>
      <c r="G765" s="93"/>
    </row>
    <row r="766" spans="3:7" ht="30" customHeight="1">
      <c r="C766"/>
      <c r="D766" s="93"/>
      <c r="E766" s="93"/>
      <c r="F766" s="93"/>
      <c r="G766" s="93"/>
    </row>
    <row r="767" spans="3:7" ht="30" customHeight="1">
      <c r="C767"/>
      <c r="D767" s="93"/>
      <c r="E767" s="93"/>
      <c r="F767" s="93"/>
      <c r="G767" s="93"/>
    </row>
    <row r="768" spans="3:7" ht="30" customHeight="1">
      <c r="C768"/>
      <c r="D768" s="93"/>
      <c r="E768" s="93"/>
      <c r="F768" s="93"/>
      <c r="G768" s="93"/>
    </row>
    <row r="769" spans="3:7" ht="30" customHeight="1">
      <c r="C769"/>
      <c r="D769" s="93"/>
      <c r="E769" s="93"/>
      <c r="F769" s="93"/>
      <c r="G769" s="93"/>
    </row>
    <row r="770" spans="3:7" ht="30" customHeight="1">
      <c r="C770"/>
      <c r="D770" s="93"/>
      <c r="E770" s="93"/>
      <c r="F770" s="93"/>
      <c r="G770" s="93"/>
    </row>
    <row r="771" spans="3:7" ht="30" customHeight="1">
      <c r="C771"/>
      <c r="D771" s="93"/>
      <c r="E771" s="93"/>
      <c r="F771" s="93"/>
      <c r="G771" s="93"/>
    </row>
    <row r="772" spans="3:7" ht="30" customHeight="1">
      <c r="C772"/>
      <c r="D772" s="93"/>
      <c r="E772" s="93"/>
      <c r="F772" s="93"/>
      <c r="G772" s="93"/>
    </row>
    <row r="773" spans="3:7" ht="30" customHeight="1">
      <c r="C773"/>
      <c r="D773" s="93"/>
      <c r="E773" s="93"/>
      <c r="F773" s="93"/>
      <c r="G773" s="93"/>
    </row>
    <row r="774" spans="3:7" ht="30" customHeight="1">
      <c r="C774"/>
      <c r="D774" s="93"/>
      <c r="E774" s="93"/>
      <c r="F774" s="93"/>
      <c r="G774" s="93"/>
    </row>
    <row r="775" spans="3:7" ht="30" customHeight="1">
      <c r="C775"/>
      <c r="D775" s="93"/>
      <c r="E775" s="93"/>
      <c r="F775" s="93"/>
      <c r="G775" s="93"/>
    </row>
    <row r="776" spans="3:7" ht="30" customHeight="1">
      <c r="C776"/>
      <c r="D776" s="93"/>
      <c r="E776" s="93"/>
      <c r="F776" s="93"/>
      <c r="G776" s="93"/>
    </row>
    <row r="777" spans="3:7" ht="30" customHeight="1">
      <c r="C777"/>
      <c r="D777" s="93"/>
      <c r="E777" s="93"/>
      <c r="F777" s="93"/>
      <c r="G777" s="93"/>
    </row>
    <row r="778" spans="3:7" ht="30" customHeight="1">
      <c r="C778"/>
      <c r="D778" s="93"/>
      <c r="E778" s="93"/>
      <c r="F778" s="93"/>
      <c r="G778" s="93"/>
    </row>
    <row r="779" spans="3:7" ht="30" customHeight="1">
      <c r="C779"/>
      <c r="D779" s="93"/>
      <c r="E779" s="93"/>
      <c r="F779" s="93"/>
      <c r="G779" s="93"/>
    </row>
    <row r="780" spans="3:7" ht="30" customHeight="1">
      <c r="C780"/>
      <c r="D780" s="93"/>
      <c r="E780" s="93"/>
      <c r="F780" s="93"/>
      <c r="G780" s="93"/>
    </row>
    <row r="781" spans="3:7" ht="30" customHeight="1">
      <c r="C781"/>
      <c r="D781" s="93"/>
      <c r="E781" s="93"/>
      <c r="F781" s="93"/>
      <c r="G781" s="93"/>
    </row>
    <row r="782" spans="3:7" ht="30" customHeight="1">
      <c r="C782"/>
      <c r="D782" s="93"/>
      <c r="E782" s="93"/>
      <c r="F782" s="93"/>
      <c r="G782" s="93"/>
    </row>
    <row r="783" spans="3:7" ht="30" customHeight="1">
      <c r="C783"/>
      <c r="D783" s="93"/>
      <c r="E783" s="93"/>
      <c r="F783" s="93"/>
      <c r="G783" s="93"/>
    </row>
    <row r="784" spans="3:7" ht="30" customHeight="1">
      <c r="C784"/>
      <c r="D784" s="93"/>
      <c r="E784" s="93"/>
      <c r="F784" s="93"/>
      <c r="G784" s="93"/>
    </row>
    <row r="785" spans="3:7" ht="30" customHeight="1">
      <c r="C785"/>
      <c r="D785" s="93"/>
      <c r="E785" s="93"/>
      <c r="F785" s="93"/>
      <c r="G785" s="93"/>
    </row>
    <row r="786" spans="3:7" ht="30" customHeight="1">
      <c r="C786"/>
      <c r="D786" s="93"/>
      <c r="E786" s="93"/>
      <c r="F786" s="93"/>
      <c r="G786" s="93"/>
    </row>
    <row r="787" spans="3:7" ht="30" customHeight="1">
      <c r="C787"/>
      <c r="D787" s="93"/>
      <c r="E787" s="93"/>
      <c r="F787" s="93"/>
      <c r="G787" s="93"/>
    </row>
    <row r="788" spans="3:7" ht="30" customHeight="1">
      <c r="C788"/>
      <c r="D788" s="93"/>
      <c r="E788" s="93"/>
      <c r="F788" s="93"/>
      <c r="G788" s="93"/>
    </row>
    <row r="789" spans="3:7" ht="30" customHeight="1">
      <c r="C789"/>
      <c r="D789" s="93"/>
      <c r="E789" s="93"/>
      <c r="F789" s="93"/>
      <c r="G789" s="93"/>
    </row>
    <row r="790" spans="3:7" ht="30" customHeight="1">
      <c r="C790"/>
      <c r="D790" s="93"/>
      <c r="E790" s="93"/>
      <c r="F790" s="93"/>
      <c r="G790" s="93"/>
    </row>
    <row r="791" spans="3:7" ht="30" customHeight="1">
      <c r="C791"/>
      <c r="D791" s="93"/>
      <c r="E791" s="93"/>
      <c r="F791" s="93"/>
      <c r="G791" s="93"/>
    </row>
    <row r="792" spans="3:7" ht="30" customHeight="1">
      <c r="C792"/>
      <c r="D792" s="93"/>
      <c r="E792" s="93"/>
      <c r="F792" s="93"/>
      <c r="G792" s="93"/>
    </row>
    <row r="793" spans="3:7" ht="30" customHeight="1">
      <c r="C793"/>
      <c r="D793" s="93"/>
      <c r="E793" s="93"/>
      <c r="F793" s="93"/>
      <c r="G793" s="93"/>
    </row>
    <row r="794" spans="3:7" ht="30" customHeight="1">
      <c r="C794"/>
      <c r="D794" s="93"/>
      <c r="E794" s="93"/>
      <c r="F794" s="93"/>
      <c r="G794" s="93"/>
    </row>
    <row r="795" spans="3:7" ht="30" customHeight="1">
      <c r="C795"/>
      <c r="D795" s="93"/>
      <c r="E795" s="93"/>
      <c r="F795" s="93"/>
      <c r="G795" s="93"/>
    </row>
    <row r="796" spans="3:7" ht="30" customHeight="1">
      <c r="C796"/>
      <c r="D796" s="93"/>
      <c r="E796" s="93"/>
      <c r="F796" s="93"/>
      <c r="G796" s="93"/>
    </row>
    <row r="797" spans="3:7" ht="30" customHeight="1">
      <c r="C797"/>
      <c r="D797" s="93"/>
      <c r="E797" s="93"/>
      <c r="F797" s="93"/>
      <c r="G797" s="93"/>
    </row>
    <row r="798" spans="3:7" ht="30" customHeight="1">
      <c r="C798"/>
      <c r="D798" s="93"/>
      <c r="E798" s="93"/>
      <c r="F798" s="93"/>
      <c r="G798" s="93"/>
    </row>
    <row r="799" spans="3:7" ht="30" customHeight="1">
      <c r="C799"/>
      <c r="D799" s="93"/>
      <c r="E799" s="93"/>
      <c r="F799" s="93"/>
      <c r="G799" s="93"/>
    </row>
    <row r="800" spans="3:7" ht="30" customHeight="1">
      <c r="C800"/>
      <c r="D800" s="93"/>
      <c r="E800" s="93"/>
      <c r="F800" s="93"/>
      <c r="G800" s="93"/>
    </row>
    <row r="801" spans="3:7" ht="30" customHeight="1">
      <c r="C801"/>
      <c r="D801" s="93"/>
      <c r="E801" s="93"/>
      <c r="F801" s="93"/>
      <c r="G801" s="93"/>
    </row>
    <row r="802" spans="3:7" ht="30" customHeight="1">
      <c r="C802"/>
      <c r="D802" s="93"/>
      <c r="E802" s="93"/>
      <c r="F802" s="93"/>
      <c r="G802" s="93"/>
    </row>
    <row r="803" spans="3:7" ht="30" customHeight="1">
      <c r="C803"/>
      <c r="D803" s="93"/>
      <c r="E803" s="93"/>
      <c r="F803" s="93"/>
      <c r="G803" s="93"/>
    </row>
    <row r="804" spans="3:7" ht="30" customHeight="1">
      <c r="C804"/>
      <c r="D804" s="93"/>
      <c r="E804" s="93"/>
      <c r="F804" s="93"/>
      <c r="G804" s="93"/>
    </row>
    <row r="805" spans="3:7" ht="30" customHeight="1">
      <c r="C805"/>
      <c r="D805" s="93"/>
      <c r="E805" s="93"/>
      <c r="F805" s="93"/>
      <c r="G805" s="93"/>
    </row>
    <row r="806" spans="3:7" ht="30" customHeight="1">
      <c r="C806"/>
      <c r="D806" s="93"/>
      <c r="E806" s="93"/>
      <c r="F806" s="93"/>
      <c r="G806" s="93"/>
    </row>
    <row r="807" spans="3:7" ht="30" customHeight="1">
      <c r="C807"/>
      <c r="D807" s="93"/>
      <c r="E807" s="93"/>
      <c r="F807" s="93"/>
      <c r="G807" s="93"/>
    </row>
    <row r="808" spans="3:7" ht="30" customHeight="1">
      <c r="C808"/>
      <c r="D808" s="93"/>
      <c r="E808" s="93"/>
      <c r="F808" s="93"/>
      <c r="G808" s="93"/>
    </row>
    <row r="809" spans="3:7" ht="30" customHeight="1">
      <c r="C809"/>
      <c r="D809" s="93"/>
      <c r="E809" s="93"/>
      <c r="F809" s="93"/>
      <c r="G809" s="93"/>
    </row>
    <row r="810" spans="3:7" ht="30" customHeight="1">
      <c r="C810"/>
      <c r="D810" s="93"/>
      <c r="E810" s="93"/>
      <c r="F810" s="93"/>
      <c r="G810" s="93"/>
    </row>
    <row r="811" spans="3:7" ht="30" customHeight="1">
      <c r="C811"/>
      <c r="D811" s="93"/>
      <c r="E811" s="93"/>
      <c r="F811" s="93"/>
      <c r="G811" s="93"/>
    </row>
    <row r="812" spans="3:7" ht="30" customHeight="1">
      <c r="C812"/>
      <c r="D812" s="93"/>
      <c r="E812" s="93"/>
      <c r="F812" s="93"/>
      <c r="G812" s="93"/>
    </row>
    <row r="813" spans="3:7" ht="30" customHeight="1">
      <c r="C813"/>
      <c r="D813" s="93"/>
      <c r="E813" s="93"/>
      <c r="F813" s="93"/>
      <c r="G813" s="93"/>
    </row>
    <row r="814" spans="3:7" ht="30" customHeight="1">
      <c r="C814"/>
      <c r="D814" s="93"/>
      <c r="E814" s="93"/>
      <c r="F814" s="93"/>
      <c r="G814" s="93"/>
    </row>
    <row r="815" spans="3:7" ht="30" customHeight="1">
      <c r="C815"/>
      <c r="D815" s="93"/>
      <c r="E815" s="93"/>
      <c r="F815" s="93"/>
      <c r="G815" s="93"/>
    </row>
    <row r="816" spans="3:7" ht="30" customHeight="1">
      <c r="C816"/>
      <c r="D816" s="93"/>
      <c r="E816" s="93"/>
      <c r="F816" s="93"/>
      <c r="G816" s="93"/>
    </row>
    <row r="817" spans="3:7" ht="30" customHeight="1">
      <c r="C817"/>
      <c r="D817" s="93"/>
      <c r="E817" s="93"/>
      <c r="F817" s="93"/>
      <c r="G817" s="93"/>
    </row>
    <row r="818" spans="3:7" ht="30" customHeight="1">
      <c r="C818"/>
      <c r="D818" s="93"/>
      <c r="E818" s="93"/>
      <c r="F818" s="93"/>
      <c r="G818" s="93"/>
    </row>
    <row r="819" spans="3:7" ht="30" customHeight="1">
      <c r="C819"/>
      <c r="D819" s="93"/>
      <c r="E819" s="93"/>
      <c r="F819" s="93"/>
      <c r="G819" s="93"/>
    </row>
    <row r="820" spans="3:7" ht="30" customHeight="1">
      <c r="C820"/>
      <c r="D820" s="93"/>
      <c r="E820" s="93"/>
      <c r="F820" s="93"/>
      <c r="G820" s="93"/>
    </row>
    <row r="821" spans="3:7" ht="30" customHeight="1">
      <c r="C821"/>
      <c r="D821" s="93"/>
      <c r="E821" s="93"/>
      <c r="F821" s="93"/>
      <c r="G821" s="93"/>
    </row>
    <row r="822" spans="3:7" ht="30" customHeight="1">
      <c r="C822"/>
      <c r="D822" s="93"/>
      <c r="E822" s="93"/>
      <c r="F822" s="93"/>
      <c r="G822" s="93"/>
    </row>
    <row r="823" spans="3:7" ht="30" customHeight="1">
      <c r="C823"/>
      <c r="D823" s="93"/>
      <c r="E823" s="93"/>
      <c r="F823" s="93"/>
      <c r="G823" s="93"/>
    </row>
    <row r="824" spans="3:7" ht="30" customHeight="1">
      <c r="C824"/>
      <c r="D824" s="93"/>
      <c r="E824" s="93"/>
      <c r="F824" s="93"/>
      <c r="G824" s="93"/>
    </row>
    <row r="825" spans="3:7" ht="30" customHeight="1">
      <c r="C825"/>
      <c r="D825" s="93"/>
      <c r="E825" s="93"/>
      <c r="F825" s="93"/>
      <c r="G825" s="93"/>
    </row>
    <row r="826" spans="3:7" ht="30" customHeight="1">
      <c r="C826"/>
      <c r="D826" s="93"/>
      <c r="E826" s="93"/>
      <c r="F826" s="93"/>
      <c r="G826" s="93"/>
    </row>
    <row r="827" spans="3:7" ht="30" customHeight="1">
      <c r="C827"/>
      <c r="D827" s="93"/>
      <c r="E827" s="93"/>
      <c r="F827" s="93"/>
      <c r="G827" s="93"/>
    </row>
    <row r="828" spans="3:7" ht="30" customHeight="1">
      <c r="C828"/>
      <c r="D828" s="93"/>
      <c r="E828" s="93"/>
      <c r="F828" s="93"/>
      <c r="G828" s="93"/>
    </row>
    <row r="829" spans="3:7" ht="30" customHeight="1">
      <c r="C829"/>
      <c r="D829" s="93"/>
      <c r="E829" s="93"/>
      <c r="F829" s="93"/>
      <c r="G829" s="93"/>
    </row>
    <row r="830" spans="3:7" ht="30" customHeight="1">
      <c r="C830"/>
      <c r="D830" s="93"/>
      <c r="E830" s="93"/>
      <c r="F830" s="93"/>
      <c r="G830" s="93"/>
    </row>
    <row r="831" spans="3:7" ht="30" customHeight="1">
      <c r="C831"/>
      <c r="D831" s="93"/>
      <c r="E831" s="93"/>
      <c r="F831" s="93"/>
      <c r="G831" s="93"/>
    </row>
    <row r="832" spans="3:7" ht="30" customHeight="1">
      <c r="C832"/>
      <c r="D832" s="93"/>
      <c r="E832" s="93"/>
      <c r="F832" s="93"/>
      <c r="G832" s="93"/>
    </row>
    <row r="833" spans="3:7" ht="30" customHeight="1">
      <c r="C833"/>
      <c r="D833" s="93"/>
      <c r="E833" s="93"/>
      <c r="F833" s="93"/>
      <c r="G833" s="93"/>
    </row>
    <row r="834" spans="3:7" ht="30" customHeight="1">
      <c r="C834"/>
      <c r="D834" s="93"/>
      <c r="E834" s="93"/>
      <c r="F834" s="93"/>
      <c r="G834" s="93"/>
    </row>
    <row r="835" spans="3:7" ht="30" customHeight="1">
      <c r="C835"/>
      <c r="D835" s="93"/>
      <c r="E835" s="93"/>
      <c r="F835" s="93"/>
      <c r="G835" s="93"/>
    </row>
    <row r="836" spans="3:7" ht="30" customHeight="1">
      <c r="C836"/>
      <c r="D836" s="93"/>
      <c r="E836" s="93"/>
      <c r="F836" s="93"/>
      <c r="G836" s="93"/>
    </row>
    <row r="837" spans="3:7" ht="30" customHeight="1">
      <c r="C837"/>
      <c r="D837" s="93"/>
      <c r="E837" s="93"/>
      <c r="F837" s="93"/>
      <c r="G837" s="93"/>
    </row>
    <row r="838" spans="3:7" ht="30" customHeight="1">
      <c r="C838"/>
      <c r="D838" s="93"/>
      <c r="E838" s="93"/>
      <c r="F838" s="93"/>
      <c r="G838" s="93"/>
    </row>
    <row r="839" spans="3:7" ht="30" customHeight="1">
      <c r="C839"/>
      <c r="D839" s="93"/>
      <c r="E839" s="93"/>
      <c r="F839" s="93"/>
      <c r="G839" s="93"/>
    </row>
    <row r="840" spans="3:7" ht="30" customHeight="1">
      <c r="C840"/>
      <c r="D840" s="93"/>
      <c r="E840" s="93"/>
      <c r="F840" s="93"/>
      <c r="G840" s="93"/>
    </row>
    <row r="841" spans="3:7" ht="30" customHeight="1">
      <c r="C841"/>
      <c r="D841" s="93"/>
      <c r="E841" s="93"/>
      <c r="F841" s="93"/>
      <c r="G841" s="93"/>
    </row>
    <row r="842" spans="3:7" ht="30" customHeight="1">
      <c r="C842"/>
      <c r="D842" s="93"/>
      <c r="E842" s="93"/>
      <c r="F842" s="93"/>
      <c r="G842" s="93"/>
    </row>
    <row r="843" spans="3:7" ht="30" customHeight="1">
      <c r="C843"/>
      <c r="D843" s="93"/>
      <c r="E843" s="93"/>
      <c r="F843" s="93"/>
      <c r="G843" s="93"/>
    </row>
    <row r="844" spans="3:7" ht="30" customHeight="1">
      <c r="C844"/>
      <c r="D844" s="93"/>
      <c r="E844" s="93"/>
      <c r="F844" s="93"/>
      <c r="G844" s="93"/>
    </row>
    <row r="845" spans="3:7" ht="30" customHeight="1">
      <c r="C845"/>
      <c r="D845" s="93"/>
      <c r="E845" s="93"/>
      <c r="F845" s="93"/>
      <c r="G845" s="93"/>
    </row>
    <row r="846" spans="3:7" ht="30" customHeight="1">
      <c r="C846"/>
      <c r="D846" s="93"/>
      <c r="E846" s="93"/>
      <c r="F846" s="93"/>
      <c r="G846" s="93"/>
    </row>
    <row r="847" spans="3:7" ht="30" customHeight="1">
      <c r="C847"/>
      <c r="D847" s="93"/>
      <c r="E847" s="93"/>
      <c r="F847" s="93"/>
      <c r="G847" s="93"/>
    </row>
    <row r="848" spans="3:7" ht="30" customHeight="1">
      <c r="C848"/>
      <c r="D848" s="93"/>
      <c r="E848" s="93"/>
      <c r="F848" s="93"/>
      <c r="G848" s="93"/>
    </row>
    <row r="849" spans="3:7" ht="30" customHeight="1">
      <c r="C849"/>
      <c r="D849" s="93"/>
      <c r="E849" s="93"/>
      <c r="F849" s="93"/>
      <c r="G849" s="93"/>
    </row>
    <row r="850" spans="3:7" ht="30" customHeight="1">
      <c r="C850"/>
      <c r="D850" s="93"/>
      <c r="E850" s="93"/>
      <c r="F850" s="93"/>
      <c r="G850" s="93"/>
    </row>
    <row r="851" spans="3:7" ht="30" customHeight="1">
      <c r="C851"/>
      <c r="D851" s="93"/>
      <c r="E851" s="93"/>
      <c r="F851" s="93"/>
      <c r="G851" s="93"/>
    </row>
    <row r="852" spans="3:7" ht="30" customHeight="1">
      <c r="C852"/>
      <c r="D852" s="93"/>
      <c r="E852" s="93"/>
      <c r="F852" s="93"/>
      <c r="G852" s="93"/>
    </row>
    <row r="853" spans="3:7" ht="30" customHeight="1">
      <c r="C853"/>
      <c r="D853" s="93"/>
      <c r="E853" s="93"/>
      <c r="F853" s="93"/>
      <c r="G853" s="93"/>
    </row>
    <row r="854" spans="3:7" ht="30" customHeight="1">
      <c r="C854"/>
      <c r="D854" s="93"/>
      <c r="E854" s="93"/>
      <c r="F854" s="93"/>
      <c r="G854" s="93"/>
    </row>
    <row r="855" spans="3:7" ht="30" customHeight="1">
      <c r="C855"/>
      <c r="D855" s="93"/>
      <c r="E855" s="93"/>
      <c r="F855" s="93"/>
      <c r="G855" s="93"/>
    </row>
    <row r="856" spans="3:7" ht="30" customHeight="1">
      <c r="C856"/>
      <c r="D856" s="93"/>
      <c r="E856" s="93"/>
      <c r="F856" s="93"/>
      <c r="G856" s="93"/>
    </row>
    <row r="857" spans="3:7" ht="30" customHeight="1">
      <c r="C857"/>
      <c r="D857" s="93"/>
      <c r="E857" s="93"/>
      <c r="F857" s="93"/>
      <c r="G857" s="93"/>
    </row>
    <row r="858" spans="3:7" ht="30" customHeight="1">
      <c r="C858"/>
      <c r="D858" s="93"/>
      <c r="E858" s="93"/>
      <c r="F858" s="93"/>
      <c r="G858" s="93"/>
    </row>
    <row r="859" spans="3:7" ht="30" customHeight="1">
      <c r="C859"/>
      <c r="D859" s="93"/>
      <c r="E859" s="93"/>
      <c r="F859" s="93"/>
      <c r="G859" s="93"/>
    </row>
    <row r="860" spans="3:7" ht="30" customHeight="1">
      <c r="C860"/>
      <c r="D860" s="93"/>
      <c r="E860" s="93"/>
      <c r="F860" s="93"/>
      <c r="G860" s="93"/>
    </row>
    <row r="861" spans="3:7" ht="30" customHeight="1">
      <c r="C861"/>
      <c r="D861" s="93"/>
      <c r="E861" s="93"/>
      <c r="F861" s="93"/>
      <c r="G861" s="93"/>
    </row>
    <row r="862" spans="3:7" ht="30" customHeight="1">
      <c r="C862"/>
      <c r="D862" s="93"/>
      <c r="E862" s="93"/>
      <c r="F862" s="93"/>
      <c r="G862" s="93"/>
    </row>
    <row r="863" spans="3:7" ht="30" customHeight="1">
      <c r="C863"/>
      <c r="D863" s="93"/>
      <c r="E863" s="93"/>
      <c r="F863" s="93"/>
      <c r="G863" s="93"/>
    </row>
    <row r="864" spans="3:7" ht="30" customHeight="1">
      <c r="C864"/>
      <c r="D864" s="93"/>
      <c r="E864" s="93"/>
      <c r="F864" s="93"/>
      <c r="G864" s="93"/>
    </row>
    <row r="865" spans="3:7" ht="30" customHeight="1">
      <c r="C865"/>
      <c r="D865" s="93"/>
      <c r="E865" s="93"/>
      <c r="F865" s="93"/>
      <c r="G865" s="93"/>
    </row>
    <row r="866" spans="3:7" ht="30" customHeight="1">
      <c r="C866"/>
      <c r="D866" s="93"/>
      <c r="E866" s="93"/>
      <c r="F866" s="93"/>
      <c r="G866" s="93"/>
    </row>
    <row r="867" spans="3:7" ht="30" customHeight="1">
      <c r="C867"/>
      <c r="D867" s="93"/>
      <c r="E867" s="93"/>
      <c r="F867" s="93"/>
      <c r="G867" s="93"/>
    </row>
    <row r="868" spans="3:7" ht="30" customHeight="1">
      <c r="C868"/>
      <c r="D868" s="93"/>
      <c r="E868" s="93"/>
      <c r="F868" s="93"/>
      <c r="G868" s="93"/>
    </row>
    <row r="869" spans="3:7" ht="30" customHeight="1">
      <c r="C869"/>
      <c r="D869" s="93"/>
      <c r="E869" s="93"/>
      <c r="F869" s="93"/>
      <c r="G869" s="93"/>
    </row>
    <row r="870" spans="3:7" ht="30" customHeight="1">
      <c r="C870"/>
      <c r="D870" s="93"/>
      <c r="E870" s="93"/>
      <c r="F870" s="93"/>
      <c r="G870" s="93"/>
    </row>
    <row r="871" spans="3:7" ht="30" customHeight="1">
      <c r="C871"/>
      <c r="D871" s="93"/>
      <c r="E871" s="93"/>
      <c r="F871" s="93"/>
      <c r="G871" s="93"/>
    </row>
    <row r="872" spans="3:7" ht="30" customHeight="1">
      <c r="C872"/>
      <c r="D872" s="93"/>
      <c r="E872" s="93"/>
      <c r="F872" s="93"/>
      <c r="G872" s="93"/>
    </row>
    <row r="873" spans="3:7" ht="30" customHeight="1">
      <c r="C873"/>
      <c r="D873" s="93"/>
      <c r="E873" s="93"/>
      <c r="F873" s="93"/>
      <c r="G873" s="93"/>
    </row>
    <row r="874" spans="3:7" ht="30" customHeight="1">
      <c r="C874"/>
      <c r="D874" s="93"/>
      <c r="E874" s="93"/>
      <c r="F874" s="93"/>
      <c r="G874" s="93"/>
    </row>
    <row r="875" spans="3:7" ht="30" customHeight="1">
      <c r="C875"/>
      <c r="D875" s="93"/>
      <c r="E875" s="93"/>
      <c r="F875" s="93"/>
      <c r="G875" s="93"/>
    </row>
    <row r="876" spans="3:7" ht="30" customHeight="1">
      <c r="C876"/>
      <c r="D876" s="93"/>
      <c r="E876" s="93"/>
      <c r="F876" s="93"/>
      <c r="G876" s="93"/>
    </row>
    <row r="877" spans="3:7" ht="30" customHeight="1">
      <c r="C877"/>
      <c r="D877" s="93"/>
      <c r="E877" s="93"/>
      <c r="F877" s="93"/>
      <c r="G877" s="93"/>
    </row>
    <row r="878" spans="3:7" ht="30" customHeight="1">
      <c r="C878"/>
      <c r="D878" s="93"/>
      <c r="E878" s="93"/>
      <c r="F878" s="93"/>
      <c r="G878" s="93"/>
    </row>
    <row r="879" spans="3:7" ht="30" customHeight="1">
      <c r="C879"/>
      <c r="D879" s="93"/>
      <c r="E879" s="93"/>
      <c r="F879" s="93"/>
      <c r="G879" s="93"/>
    </row>
    <row r="880" spans="3:7" ht="30" customHeight="1">
      <c r="C880"/>
      <c r="D880" s="93"/>
      <c r="E880" s="93"/>
      <c r="F880" s="93"/>
      <c r="G880" s="93"/>
    </row>
    <row r="881" spans="3:7" ht="30" customHeight="1">
      <c r="C881"/>
      <c r="D881" s="93"/>
      <c r="E881" s="93"/>
      <c r="F881" s="93"/>
      <c r="G881" s="93"/>
    </row>
    <row r="882" spans="3:7" ht="30" customHeight="1">
      <c r="C882"/>
      <c r="D882" s="93"/>
      <c r="E882" s="93"/>
      <c r="F882" s="93"/>
      <c r="G882" s="93"/>
    </row>
    <row r="883" spans="3:7" ht="30" customHeight="1">
      <c r="C883"/>
      <c r="D883" s="93"/>
      <c r="E883" s="93"/>
      <c r="F883" s="93"/>
      <c r="G883" s="93"/>
    </row>
    <row r="884" spans="3:7" ht="30" customHeight="1">
      <c r="C884"/>
      <c r="D884" s="93"/>
      <c r="E884" s="93"/>
      <c r="F884" s="93"/>
      <c r="G884" s="93"/>
    </row>
    <row r="885" spans="3:7" ht="30" customHeight="1">
      <c r="C885"/>
      <c r="D885" s="93"/>
      <c r="E885" s="93"/>
      <c r="F885" s="93"/>
      <c r="G885" s="93"/>
    </row>
    <row r="886" spans="3:7" ht="30" customHeight="1">
      <c r="C886"/>
      <c r="D886" s="93"/>
      <c r="E886" s="93"/>
      <c r="F886" s="93"/>
      <c r="G886" s="93"/>
    </row>
    <row r="887" spans="3:7" ht="30" customHeight="1">
      <c r="C887"/>
      <c r="D887" s="93"/>
      <c r="E887" s="93"/>
      <c r="F887" s="93"/>
      <c r="G887" s="93"/>
    </row>
    <row r="888" spans="3:7" ht="30" customHeight="1">
      <c r="C888"/>
      <c r="D888" s="93"/>
      <c r="E888" s="93"/>
      <c r="F888" s="93"/>
      <c r="G888" s="93"/>
    </row>
    <row r="889" spans="3:7" ht="30" customHeight="1">
      <c r="C889"/>
      <c r="D889" s="93"/>
      <c r="E889" s="93"/>
      <c r="F889" s="93"/>
      <c r="G889" s="93"/>
    </row>
    <row r="890" spans="3:7" ht="30" customHeight="1">
      <c r="C890"/>
      <c r="D890" s="93"/>
      <c r="E890" s="93"/>
      <c r="F890" s="93"/>
      <c r="G890" s="93"/>
    </row>
    <row r="891" spans="3:7" ht="30" customHeight="1">
      <c r="C891"/>
      <c r="D891" s="93"/>
      <c r="E891" s="93"/>
      <c r="F891" s="93"/>
      <c r="G891" s="93"/>
    </row>
    <row r="892" spans="3:7" ht="30" customHeight="1">
      <c r="C892"/>
      <c r="D892" s="93"/>
      <c r="E892" s="93"/>
      <c r="F892" s="93"/>
      <c r="G892" s="93"/>
    </row>
    <row r="893" spans="3:7" ht="30" customHeight="1">
      <c r="C893"/>
      <c r="D893" s="93"/>
      <c r="E893" s="93"/>
      <c r="F893" s="93"/>
      <c r="G893" s="93"/>
    </row>
    <row r="894" spans="3:7" ht="30" customHeight="1">
      <c r="C894"/>
      <c r="D894" s="93"/>
      <c r="E894" s="93"/>
      <c r="F894" s="93"/>
      <c r="G894" s="93"/>
    </row>
    <row r="895" spans="3:7" ht="30" customHeight="1">
      <c r="C895"/>
      <c r="D895" s="93"/>
      <c r="E895" s="93"/>
      <c r="F895" s="93"/>
      <c r="G895" s="93"/>
    </row>
    <row r="896" spans="3:7" ht="30" customHeight="1">
      <c r="C896"/>
      <c r="D896" s="93"/>
      <c r="E896" s="93"/>
      <c r="F896" s="93"/>
      <c r="G896" s="93"/>
    </row>
  </sheetData>
  <sheetProtection formatCells="0" formatColumns="0" formatRows="0" selectLockedCells="1"/>
  <autoFilter ref="D4:G4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6">
    <tabColor theme="9"/>
  </sheetPr>
  <dimension ref="C1:BF1204"/>
  <sheetViews>
    <sheetView showGridLines="0" zoomScale="90" zoomScaleNormal="90" zoomScalePageLayoutView="80" workbookViewId="0">
      <pane xSplit="5" ySplit="4" topLeftCell="F5" activePane="bottomRight" state="frozen"/>
      <selection activeCell="A3" sqref="A3:IV3"/>
      <selection pane="topRight" activeCell="A3" sqref="A3:IV3"/>
      <selection pane="bottomLeft" activeCell="A3" sqref="A3:IV3"/>
      <selection pane="bottomRigh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6.375" style="1" bestFit="1" customWidth="1"/>
    <col min="4" max="4" width="21.125" style="86" customWidth="1"/>
    <col min="5" max="5" width="20.625" style="86" customWidth="1"/>
    <col min="6" max="6" width="24.625" style="86" customWidth="1"/>
    <col min="7" max="7" width="12.5" style="94" customWidth="1"/>
    <col min="8" max="8" width="12.875" style="86" customWidth="1"/>
    <col min="9" max="9" width="16.375" style="86" customWidth="1"/>
    <col min="10" max="10" width="14.375" style="86" customWidth="1"/>
    <col min="11" max="11" width="12.125" style="86" customWidth="1"/>
    <col min="12" max="12" width="13.75" style="86" customWidth="1"/>
    <col min="13" max="13" width="21.125" style="86" customWidth="1"/>
    <col min="14" max="14" width="14.25" style="86" customWidth="1"/>
    <col min="15" max="15" width="17.375" style="86" customWidth="1"/>
    <col min="16" max="16" width="26" style="86" customWidth="1"/>
    <col min="17" max="17" width="10.75" style="1" customWidth="1"/>
    <col min="18" max="18" width="10.75" style="59" customWidth="1"/>
    <col min="19" max="19" width="30.25" style="59" customWidth="1"/>
    <col min="20" max="20" width="68.25" style="59" bestFit="1" customWidth="1"/>
    <col min="21" max="21" width="10.75" style="59" customWidth="1"/>
    <col min="22" max="22" width="18" style="59" customWidth="1"/>
    <col min="23" max="23" width="11" style="4"/>
    <col min="24" max="24" width="12.125" style="101" bestFit="1" customWidth="1"/>
    <col min="25" max="26" width="11" style="101"/>
    <col min="27" max="27" width="18.625" style="101" bestFit="1" customWidth="1"/>
    <col min="28" max="28" width="12.75" style="101" bestFit="1" customWidth="1"/>
    <col min="29" max="42" width="11" style="101"/>
    <col min="43" max="43" width="11" style="4"/>
    <col min="44" max="46" width="11" style="54"/>
    <col min="47" max="47" width="11" style="1"/>
    <col min="48" max="48" width="17.75" style="1" bestFit="1" customWidth="1"/>
    <col min="49" max="49" width="13.875" style="1" bestFit="1" customWidth="1"/>
    <col min="50" max="16384" width="11" style="1"/>
  </cols>
  <sheetData>
    <row r="1" spans="3:58" s="8" customFormat="1" ht="39" customHeight="1">
      <c r="G1" s="2"/>
      <c r="Q1" s="39"/>
      <c r="R1" s="57"/>
      <c r="S1" s="57"/>
      <c r="T1" s="57"/>
      <c r="U1" s="57"/>
      <c r="V1" s="57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3"/>
      <c r="AS1" s="53"/>
      <c r="AT1" s="53"/>
    </row>
    <row r="2" spans="3:58" s="109" customFormat="1" ht="30" customHeight="1">
      <c r="C2" s="107"/>
      <c r="D2" s="108"/>
      <c r="E2" s="108"/>
      <c r="F2" s="108"/>
      <c r="G2" s="108"/>
      <c r="R2" s="111"/>
      <c r="S2" s="111"/>
      <c r="T2" s="111"/>
      <c r="U2" s="111"/>
      <c r="V2" s="111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12"/>
      <c r="AV2" s="112"/>
      <c r="AW2" s="112"/>
    </row>
    <row r="3" spans="3:58" ht="15" customHeight="1" thickBot="1">
      <c r="C3" s="3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X3" s="4"/>
      <c r="Y3" s="4"/>
      <c r="Z3" s="4"/>
      <c r="AA3" s="4"/>
      <c r="AB3" s="4"/>
      <c r="AC3" s="4">
        <v>1</v>
      </c>
      <c r="AD3" s="4">
        <v>2</v>
      </c>
      <c r="AE3" s="4">
        <v>3</v>
      </c>
      <c r="AF3" s="4">
        <v>4</v>
      </c>
      <c r="AG3" s="4">
        <v>5</v>
      </c>
      <c r="AH3" s="4">
        <v>6</v>
      </c>
      <c r="AI3" s="4">
        <v>7</v>
      </c>
      <c r="AJ3" s="4">
        <v>8</v>
      </c>
      <c r="AK3" s="4">
        <v>9</v>
      </c>
      <c r="AL3" s="4">
        <v>10</v>
      </c>
      <c r="AM3" s="4">
        <v>11</v>
      </c>
      <c r="AN3" s="4">
        <v>12</v>
      </c>
      <c r="AO3" s="4"/>
      <c r="AP3" s="4"/>
      <c r="AR3" s="4"/>
      <c r="AS3" s="4"/>
      <c r="AT3" s="4"/>
      <c r="AU3" s="29"/>
      <c r="AV3" s="29"/>
      <c r="AW3" s="29"/>
      <c r="AY3" s="29"/>
      <c r="AZ3" s="29"/>
      <c r="BA3" s="29"/>
      <c r="BB3" s="29"/>
      <c r="BC3" s="29"/>
      <c r="BD3" s="29"/>
      <c r="BE3" s="29"/>
      <c r="BF3" s="29"/>
    </row>
    <row r="4" spans="3:58" ht="36" customHeight="1" thickTop="1" thickBot="1">
      <c r="C4" s="9" t="s">
        <v>0</v>
      </c>
      <c r="D4" s="25" t="s">
        <v>4</v>
      </c>
      <c r="E4" s="25" t="s">
        <v>11</v>
      </c>
      <c r="F4" s="25" t="s">
        <v>146</v>
      </c>
      <c r="G4" s="25" t="s">
        <v>12</v>
      </c>
      <c r="H4" s="25" t="s">
        <v>145</v>
      </c>
      <c r="I4" s="25" t="s">
        <v>13</v>
      </c>
      <c r="J4" s="25" t="s">
        <v>14</v>
      </c>
      <c r="K4" s="25" t="s">
        <v>147</v>
      </c>
      <c r="L4" s="25" t="s">
        <v>15</v>
      </c>
      <c r="M4" s="25" t="s">
        <v>16</v>
      </c>
      <c r="N4" s="25" t="s">
        <v>17</v>
      </c>
      <c r="O4" s="25" t="s">
        <v>18</v>
      </c>
      <c r="P4" s="25" t="s">
        <v>19</v>
      </c>
      <c r="R4" s="60" t="str">
        <f>'3° Passo'!O4</f>
        <v>Critério 1</v>
      </c>
      <c r="S4" s="60" t="str">
        <f>'3° Passo'!P4</f>
        <v>Critério 2</v>
      </c>
      <c r="T4" s="60" t="str">
        <f>'3° Passo'!Q4</f>
        <v>Critério 3</v>
      </c>
      <c r="U4" s="60" t="str">
        <f>'3° Passo'!R4</f>
        <v>Critério 4</v>
      </c>
      <c r="V4" s="60" t="s">
        <v>115</v>
      </c>
      <c r="W4" s="61" t="s">
        <v>110</v>
      </c>
      <c r="X4" s="101" t="s">
        <v>108</v>
      </c>
      <c r="Y4" s="101" t="s">
        <v>111</v>
      </c>
      <c r="Z4" s="101" t="s">
        <v>112</v>
      </c>
      <c r="AA4" s="101" t="s">
        <v>113</v>
      </c>
      <c r="AB4" s="101" t="s">
        <v>109</v>
      </c>
      <c r="AC4" s="101" t="s">
        <v>20</v>
      </c>
      <c r="AD4" s="101" t="s">
        <v>21</v>
      </c>
      <c r="AE4" s="101" t="s">
        <v>22</v>
      </c>
      <c r="AF4" s="101" t="s">
        <v>23</v>
      </c>
      <c r="AG4" s="101" t="s">
        <v>24</v>
      </c>
      <c r="AH4" s="101" t="s">
        <v>25</v>
      </c>
      <c r="AI4" s="101" t="s">
        <v>26</v>
      </c>
      <c r="AJ4" s="101" t="s">
        <v>27</v>
      </c>
      <c r="AK4" s="101" t="s">
        <v>28</v>
      </c>
      <c r="AL4" s="101" t="s">
        <v>29</v>
      </c>
      <c r="AM4" s="101" t="s">
        <v>30</v>
      </c>
      <c r="AN4" s="101" t="s">
        <v>31</v>
      </c>
      <c r="AP4" s="101" t="s">
        <v>119</v>
      </c>
      <c r="AR4" s="4"/>
      <c r="AS4" s="4"/>
      <c r="AT4" s="4"/>
      <c r="AU4" s="29"/>
      <c r="AV4" s="29"/>
      <c r="AW4" s="29"/>
      <c r="AY4" s="29"/>
      <c r="AZ4" s="29"/>
      <c r="BA4" s="29"/>
      <c r="BB4" s="29"/>
      <c r="BC4" s="29"/>
      <c r="BD4" s="29"/>
      <c r="BE4" s="29"/>
      <c r="BF4" s="29"/>
    </row>
    <row r="5" spans="3:58" ht="30" customHeight="1" thickTop="1">
      <c r="C5" s="11">
        <v>1</v>
      </c>
      <c r="D5" s="63" t="s">
        <v>69</v>
      </c>
      <c r="E5" s="12" t="s">
        <v>61</v>
      </c>
      <c r="F5" s="12" t="s">
        <v>92</v>
      </c>
      <c r="G5" s="67">
        <v>500</v>
      </c>
      <c r="H5" s="24">
        <v>43117</v>
      </c>
      <c r="I5" s="12" t="s">
        <v>128</v>
      </c>
      <c r="J5" s="12" t="s">
        <v>93</v>
      </c>
      <c r="K5" s="24">
        <v>43179</v>
      </c>
      <c r="L5" s="12" t="s">
        <v>97</v>
      </c>
      <c r="M5" s="26" t="str">
        <f ca="1">IF(OR(N5="Perdido",N5="Vendido"),"Negociação finalizada",IF(OR(H5="",K5="",),"",IF(L5="realizado","Agende a Próxima Etapa ou Conclua a Venda",IF(K5&lt;TODAY(),"Prazo Para Entrar Em Contato Vencido",IF(K5-TODAY()=1,"Falta ","Faltam ")&amp;K5-TODAY()&amp;IF(K5-TODAY()=1," dia "," dias ")&amp;"Para Entrar em Contato"))))</f>
        <v>Negociação finalizada</v>
      </c>
      <c r="N5" s="12" t="s">
        <v>98</v>
      </c>
      <c r="O5" s="12" t="s">
        <v>132</v>
      </c>
      <c r="P5" s="22"/>
      <c r="R5" s="59" t="str">
        <f>IFERROR(VLOOKUP($D5,'4° Passo'!$D$5:$M$804,7,FALSE),"-")</f>
        <v>Localizados no Sul do País</v>
      </c>
      <c r="S5" s="59" t="str">
        <f>IFERROR(VLOOKUP($D5,'4° Passo'!$D$5:$M$804,8,FALSE),"-")</f>
        <v>Professores Universitários</v>
      </c>
      <c r="T5" s="59" t="str">
        <f>IFERROR(VLOOKUP($D5,'4° Passo'!$D$5:$M$804,9,FALSE),"-")</f>
        <v>Consomem o produto diariamente</v>
      </c>
      <c r="U5" s="59" t="str">
        <f>IFERROR(VLOOKUP($D5,'4° Passo'!$D$5:$M$804,10,FALSE),"-")</f>
        <v>Leitores Regulares</v>
      </c>
      <c r="V5" s="59" t="str">
        <f t="shared" ref="V5:V68" si="0">IF(N5="vendido",1,"")</f>
        <v/>
      </c>
      <c r="W5" s="4">
        <f>IF(K5-H5&lt;0,0,K5-H5)</f>
        <v>62</v>
      </c>
      <c r="X5" s="101">
        <v>1</v>
      </c>
      <c r="Y5" s="101">
        <f t="shared" ref="Y5:Y68" si="1">IF(H5&lt;&gt;"",MONTH(H5),"")</f>
        <v>1</v>
      </c>
      <c r="Z5" s="101" t="str">
        <f t="shared" ref="Z5:Z68" si="2">IF(N5="vendido",MONTH(H5),"")</f>
        <v/>
      </c>
      <c r="AA5" s="101" t="str">
        <f t="shared" ref="AA5:AA68" si="3">IF(N5="vendido",I5,"")</f>
        <v/>
      </c>
      <c r="AB5" s="101" t="str">
        <f t="shared" ref="AB5:AB68" si="4">IF(N5="vendido",G5,"")</f>
        <v/>
      </c>
      <c r="AC5" s="101" t="str">
        <f t="shared" ref="AC5:AN6" si="5">IF($Y5=AC$3,$AB5,"")</f>
        <v/>
      </c>
      <c r="AD5" s="101" t="str">
        <f t="shared" si="5"/>
        <v/>
      </c>
      <c r="AE5" s="101" t="str">
        <f t="shared" si="5"/>
        <v/>
      </c>
      <c r="AF5" s="101" t="str">
        <f t="shared" si="5"/>
        <v/>
      </c>
      <c r="AG5" s="101" t="str">
        <f t="shared" si="5"/>
        <v/>
      </c>
      <c r="AH5" s="101" t="str">
        <f t="shared" si="5"/>
        <v/>
      </c>
      <c r="AI5" s="101" t="str">
        <f t="shared" si="5"/>
        <v/>
      </c>
      <c r="AJ5" s="101" t="str">
        <f t="shared" si="5"/>
        <v/>
      </c>
      <c r="AK5" s="101" t="str">
        <f t="shared" si="5"/>
        <v/>
      </c>
      <c r="AL5" s="101" t="str">
        <f t="shared" si="5"/>
        <v/>
      </c>
      <c r="AM5" s="101" t="str">
        <f t="shared" si="5"/>
        <v/>
      </c>
      <c r="AN5" s="101" t="str">
        <f t="shared" si="5"/>
        <v/>
      </c>
      <c r="AP5" s="101" t="str">
        <f>IF(AND(N5="vendido",I5='1° Passo'!$D$12),'1° Passo'!$D$12,"")</f>
        <v/>
      </c>
      <c r="AR5" s="4"/>
      <c r="AS5" s="4"/>
      <c r="AT5" s="4"/>
      <c r="AU5" s="29"/>
      <c r="AV5" s="29"/>
      <c r="AW5" s="29"/>
    </row>
    <row r="6" spans="3:58" ht="30" customHeight="1">
      <c r="C6" s="11">
        <v>2</v>
      </c>
      <c r="D6" s="12" t="s">
        <v>70</v>
      </c>
      <c r="E6" s="12" t="s">
        <v>62</v>
      </c>
      <c r="F6" s="12" t="s">
        <v>99</v>
      </c>
      <c r="G6" s="67">
        <v>1000</v>
      </c>
      <c r="H6" s="24">
        <v>43118</v>
      </c>
      <c r="I6" s="12" t="s">
        <v>51</v>
      </c>
      <c r="J6" s="12" t="s">
        <v>93</v>
      </c>
      <c r="K6" s="24">
        <v>43180</v>
      </c>
      <c r="L6" s="12" t="s">
        <v>96</v>
      </c>
      <c r="M6" s="26" t="str">
        <f t="shared" ref="M6:M69" ca="1" si="6">IF(OR(N6="Perdido",N6="Vendido"),"Negociação finalizada",IF(OR(H6="",K6="",),"",IF(L6="realizado","Agende a Próxima Etapa ou Conclua a Venda",IF(K6&lt;TODAY(),"Prazo Para Entrar Em Contato Vencido",IF(K6-TODAY()=1,"Falta ","Faltam ")&amp;K6-TODAY()&amp;IF(K6-TODAY()=1," dia "," dias ")&amp;"Para Entrar em Contato"))))</f>
        <v>Negociação finalizada</v>
      </c>
      <c r="N6" s="12" t="s">
        <v>106</v>
      </c>
      <c r="O6" s="12"/>
      <c r="P6" s="22"/>
      <c r="R6" s="59" t="str">
        <f>IFERROR(VLOOKUP($D6,'4° Passo'!$D$5:$M$804,7,FALSE),"-")</f>
        <v>Residentes em cidades de praia</v>
      </c>
      <c r="S6" s="59" t="str">
        <f>IFERROR(VLOOKUP($D6,'4° Passo'!$D$5:$M$804,8,FALSE),"-")</f>
        <v>Jovens solteiros das classes B e C</v>
      </c>
      <c r="T6" s="59" t="str">
        <f>IFERROR(VLOOKUP($D6,'4° Passo'!$D$5:$M$804,9,FALSE),"-")</f>
        <v>Param de comprar por aumento de preços</v>
      </c>
      <c r="U6" s="59" t="str">
        <f>IFERROR(VLOOKUP($D6,'4° Passo'!$D$5:$M$804,10,FALSE),"-")</f>
        <v>Praticam esportes radicais semanalmente</v>
      </c>
      <c r="V6" s="59">
        <f t="shared" si="0"/>
        <v>1</v>
      </c>
      <c r="W6" s="4">
        <f t="shared" ref="W6:W69" si="7">IF(K6-H6&lt;0,0,K6-H6)</f>
        <v>62</v>
      </c>
      <c r="X6" s="101">
        <v>1</v>
      </c>
      <c r="Y6" s="101">
        <f t="shared" si="1"/>
        <v>1</v>
      </c>
      <c r="Z6" s="101">
        <f t="shared" si="2"/>
        <v>1</v>
      </c>
      <c r="AA6" s="101" t="str">
        <f t="shared" si="3"/>
        <v>Compra</v>
      </c>
      <c r="AB6" s="101">
        <f t="shared" si="4"/>
        <v>1000</v>
      </c>
      <c r="AC6" s="101">
        <f t="shared" si="5"/>
        <v>1000</v>
      </c>
      <c r="AD6" s="101" t="str">
        <f t="shared" si="5"/>
        <v/>
      </c>
      <c r="AE6" s="101" t="str">
        <f t="shared" si="5"/>
        <v/>
      </c>
      <c r="AF6" s="101" t="str">
        <f t="shared" si="5"/>
        <v/>
      </c>
      <c r="AG6" s="101" t="str">
        <f t="shared" si="5"/>
        <v/>
      </c>
      <c r="AH6" s="101" t="str">
        <f t="shared" si="5"/>
        <v/>
      </c>
      <c r="AI6" s="101" t="str">
        <f t="shared" si="5"/>
        <v/>
      </c>
      <c r="AJ6" s="101" t="str">
        <f t="shared" si="5"/>
        <v/>
      </c>
      <c r="AK6" s="101" t="str">
        <f t="shared" si="5"/>
        <v/>
      </c>
      <c r="AL6" s="101" t="str">
        <f t="shared" si="5"/>
        <v/>
      </c>
      <c r="AM6" s="101" t="str">
        <f t="shared" si="5"/>
        <v/>
      </c>
      <c r="AN6" s="101" t="str">
        <f t="shared" si="5"/>
        <v/>
      </c>
      <c r="AP6" s="101" t="str">
        <f>IF(AND(N6="vendido",I6='1° Passo'!$D$12),'1° Passo'!$D$12,"")</f>
        <v/>
      </c>
    </row>
    <row r="7" spans="3:58" ht="30" customHeight="1">
      <c r="C7" s="11">
        <v>3</v>
      </c>
      <c r="D7" s="12" t="s">
        <v>71</v>
      </c>
      <c r="E7" s="12" t="s">
        <v>63</v>
      </c>
      <c r="F7" s="12" t="s">
        <v>100</v>
      </c>
      <c r="G7" s="67">
        <v>1500</v>
      </c>
      <c r="H7" s="24">
        <v>43119</v>
      </c>
      <c r="I7" s="12" t="s">
        <v>128</v>
      </c>
      <c r="J7" s="12" t="s">
        <v>95</v>
      </c>
      <c r="K7" s="24">
        <v>43181</v>
      </c>
      <c r="L7" s="12" t="s">
        <v>97</v>
      </c>
      <c r="M7" s="26" t="str">
        <f t="shared" ca="1" si="6"/>
        <v>Prazo Para Entrar Em Contato Vencido</v>
      </c>
      <c r="N7" s="12"/>
      <c r="O7" s="12"/>
      <c r="P7" s="22"/>
      <c r="R7" s="59" t="str">
        <f>IFERROR(VLOOKUP($D7,'4° Passo'!$D$5:$M$804,7,FALSE),"-")</f>
        <v>Localizados no Sul do País</v>
      </c>
      <c r="S7" s="59" t="str">
        <f>IFERROR(VLOOKUP($D7,'4° Passo'!$D$5:$M$804,8,FALSE),"-")</f>
        <v>Donas de casa, casadas e com filhos</v>
      </c>
      <c r="T7" s="59" t="str">
        <f>IFERROR(VLOOKUP($D7,'4° Passo'!$D$5:$M$804,9,FALSE),"-")</f>
        <v>Compram com brinde</v>
      </c>
      <c r="U7" s="59" t="str">
        <f>IFERROR(VLOOKUP($D7,'4° Passo'!$D$5:$M$804,10,FALSE),"-")</f>
        <v>Praticam esportes radicais semanalmente</v>
      </c>
      <c r="V7" s="59" t="str">
        <f t="shared" si="0"/>
        <v/>
      </c>
      <c r="W7" s="4">
        <f t="shared" si="7"/>
        <v>62</v>
      </c>
      <c r="X7" s="101">
        <v>1</v>
      </c>
      <c r="Y7" s="101">
        <f t="shared" si="1"/>
        <v>1</v>
      </c>
      <c r="Z7" s="101" t="str">
        <f t="shared" si="2"/>
        <v/>
      </c>
      <c r="AA7" s="101" t="str">
        <f t="shared" si="3"/>
        <v/>
      </c>
      <c r="AB7" s="101" t="str">
        <f t="shared" si="4"/>
        <v/>
      </c>
      <c r="AC7" s="101" t="str">
        <f t="shared" ref="AC7:AN28" si="8">IF($Y7=AC$3,$AB7,"")</f>
        <v/>
      </c>
      <c r="AD7" s="101" t="str">
        <f t="shared" si="8"/>
        <v/>
      </c>
      <c r="AE7" s="101" t="str">
        <f t="shared" si="8"/>
        <v/>
      </c>
      <c r="AF7" s="101" t="str">
        <f t="shared" si="8"/>
        <v/>
      </c>
      <c r="AG7" s="101" t="str">
        <f t="shared" si="8"/>
        <v/>
      </c>
      <c r="AH7" s="101" t="str">
        <f t="shared" si="8"/>
        <v/>
      </c>
      <c r="AI7" s="101" t="str">
        <f t="shared" si="8"/>
        <v/>
      </c>
      <c r="AJ7" s="101" t="str">
        <f t="shared" si="8"/>
        <v/>
      </c>
      <c r="AK7" s="101" t="str">
        <f t="shared" si="8"/>
        <v/>
      </c>
      <c r="AL7" s="101" t="str">
        <f t="shared" si="8"/>
        <v/>
      </c>
      <c r="AM7" s="101" t="str">
        <f t="shared" si="8"/>
        <v/>
      </c>
      <c r="AN7" s="101" t="str">
        <f t="shared" si="8"/>
        <v/>
      </c>
      <c r="AP7" s="101" t="str">
        <f>IF(AND(N7="vendido",I7='1° Passo'!$D$12),'1° Passo'!$D$12,"")</f>
        <v/>
      </c>
    </row>
    <row r="8" spans="3:58" ht="30" customHeight="1">
      <c r="C8" s="11">
        <v>4</v>
      </c>
      <c r="D8" s="12" t="s">
        <v>72</v>
      </c>
      <c r="E8" s="12" t="s">
        <v>64</v>
      </c>
      <c r="F8" s="12" t="s">
        <v>101</v>
      </c>
      <c r="G8" s="67">
        <v>3000</v>
      </c>
      <c r="H8" s="24">
        <v>43120</v>
      </c>
      <c r="I8" s="12" t="s">
        <v>51</v>
      </c>
      <c r="J8" s="12" t="s">
        <v>93</v>
      </c>
      <c r="K8" s="24">
        <v>43182</v>
      </c>
      <c r="L8" s="12" t="s">
        <v>96</v>
      </c>
      <c r="M8" s="26" t="str">
        <f t="shared" ca="1" si="6"/>
        <v>Negociação finalizada</v>
      </c>
      <c r="N8" s="12" t="s">
        <v>106</v>
      </c>
      <c r="O8" s="12"/>
      <c r="P8" s="22"/>
      <c r="R8" s="59" t="str">
        <f>IFERROR(VLOOKUP($D8,'4° Passo'!$D$5:$M$804,7,FALSE),"-")</f>
        <v>Moram próximo do ponto de venda</v>
      </c>
      <c r="S8" s="59" t="str">
        <f>IFERROR(VLOOKUP($D8,'4° Passo'!$D$5:$M$804,8,FALSE),"-")</f>
        <v>Estudantes universitários da classe B</v>
      </c>
      <c r="T8" s="59" t="str">
        <f>IFERROR(VLOOKUP($D8,'4° Passo'!$D$5:$M$804,9,FALSE),"-")</f>
        <v>Compram apenas quando há desconto</v>
      </c>
      <c r="U8" s="59" t="str">
        <f>IFERROR(VLOOKUP($D8,'4° Passo'!$D$5:$M$804,10,FALSE),"-")</f>
        <v>Praticam esportes radicais semanalmente</v>
      </c>
      <c r="V8" s="59">
        <f t="shared" si="0"/>
        <v>1</v>
      </c>
      <c r="W8" s="4">
        <f t="shared" si="7"/>
        <v>62</v>
      </c>
      <c r="X8" s="101">
        <v>1</v>
      </c>
      <c r="Y8" s="101">
        <f t="shared" si="1"/>
        <v>1</v>
      </c>
      <c r="Z8" s="101">
        <f t="shared" si="2"/>
        <v>1</v>
      </c>
      <c r="AA8" s="101" t="str">
        <f t="shared" si="3"/>
        <v>Compra</v>
      </c>
      <c r="AB8" s="101">
        <f t="shared" si="4"/>
        <v>3000</v>
      </c>
      <c r="AC8" s="101">
        <f t="shared" si="8"/>
        <v>3000</v>
      </c>
      <c r="AD8" s="101" t="str">
        <f t="shared" si="8"/>
        <v/>
      </c>
      <c r="AE8" s="101" t="str">
        <f t="shared" si="8"/>
        <v/>
      </c>
      <c r="AF8" s="101" t="str">
        <f t="shared" si="8"/>
        <v/>
      </c>
      <c r="AG8" s="101" t="str">
        <f t="shared" si="8"/>
        <v/>
      </c>
      <c r="AH8" s="101" t="str">
        <f t="shared" si="8"/>
        <v/>
      </c>
      <c r="AI8" s="101" t="str">
        <f t="shared" si="8"/>
        <v/>
      </c>
      <c r="AJ8" s="101" t="str">
        <f t="shared" si="8"/>
        <v/>
      </c>
      <c r="AK8" s="101" t="str">
        <f t="shared" si="8"/>
        <v/>
      </c>
      <c r="AL8" s="101" t="str">
        <f t="shared" si="8"/>
        <v/>
      </c>
      <c r="AM8" s="101" t="str">
        <f t="shared" si="8"/>
        <v/>
      </c>
      <c r="AN8" s="101" t="str">
        <f t="shared" si="8"/>
        <v/>
      </c>
      <c r="AP8" s="101" t="str">
        <f>IF(AND(N8="vendido",I8='1° Passo'!$D$12),'1° Passo'!$D$12,"")</f>
        <v/>
      </c>
    </row>
    <row r="9" spans="3:58" ht="30" customHeight="1">
      <c r="C9" s="11">
        <v>5</v>
      </c>
      <c r="D9" s="12" t="s">
        <v>73</v>
      </c>
      <c r="E9" s="12" t="s">
        <v>61</v>
      </c>
      <c r="F9" s="12" t="s">
        <v>102</v>
      </c>
      <c r="G9" s="67">
        <v>4000</v>
      </c>
      <c r="H9" s="24">
        <v>43121</v>
      </c>
      <c r="I9" s="12" t="s">
        <v>51</v>
      </c>
      <c r="J9" s="12" t="s">
        <v>94</v>
      </c>
      <c r="K9" s="24">
        <v>43183</v>
      </c>
      <c r="L9" s="12" t="s">
        <v>97</v>
      </c>
      <c r="M9" s="26" t="str">
        <f t="shared" ca="1" si="6"/>
        <v>Negociação finalizada</v>
      </c>
      <c r="N9" s="12" t="s">
        <v>98</v>
      </c>
      <c r="O9" s="12" t="s">
        <v>134</v>
      </c>
      <c r="P9" s="22"/>
      <c r="R9" s="59" t="str">
        <f>IFERROR(VLOOKUP($D9,'4° Passo'!$D$5:$M$804,7,FALSE),"-")</f>
        <v>Moram próximo do ponto de venda</v>
      </c>
      <c r="S9" s="59" t="str">
        <f>IFERROR(VLOOKUP($D9,'4° Passo'!$D$5:$M$804,8,FALSE),"-")</f>
        <v>Professores Universitários</v>
      </c>
      <c r="T9" s="59" t="str">
        <f>IFERROR(VLOOKUP($D9,'4° Passo'!$D$5:$M$804,9,FALSE),"-")</f>
        <v>Consomem o produto diariamente</v>
      </c>
      <c r="U9" s="59" t="str">
        <f>IFERROR(VLOOKUP($D9,'4° Passo'!$D$5:$M$804,10,FALSE),"-")</f>
        <v>Leitores Regulares</v>
      </c>
      <c r="V9" s="59" t="str">
        <f t="shared" si="0"/>
        <v/>
      </c>
      <c r="W9" s="4">
        <f t="shared" si="7"/>
        <v>62</v>
      </c>
      <c r="X9" s="101">
        <v>1</v>
      </c>
      <c r="Y9" s="101">
        <f t="shared" si="1"/>
        <v>1</v>
      </c>
      <c r="Z9" s="101" t="str">
        <f t="shared" si="2"/>
        <v/>
      </c>
      <c r="AA9" s="101" t="str">
        <f t="shared" si="3"/>
        <v/>
      </c>
      <c r="AB9" s="101" t="str">
        <f t="shared" si="4"/>
        <v/>
      </c>
      <c r="AC9" s="101" t="str">
        <f t="shared" si="8"/>
        <v/>
      </c>
      <c r="AD9" s="101" t="str">
        <f t="shared" si="8"/>
        <v/>
      </c>
      <c r="AE9" s="101" t="str">
        <f t="shared" si="8"/>
        <v/>
      </c>
      <c r="AF9" s="101" t="str">
        <f t="shared" si="8"/>
        <v/>
      </c>
      <c r="AG9" s="101" t="str">
        <f t="shared" si="8"/>
        <v/>
      </c>
      <c r="AH9" s="101" t="str">
        <f t="shared" si="8"/>
        <v/>
      </c>
      <c r="AI9" s="101" t="str">
        <f t="shared" si="8"/>
        <v/>
      </c>
      <c r="AJ9" s="101" t="str">
        <f t="shared" si="8"/>
        <v/>
      </c>
      <c r="AK9" s="101" t="str">
        <f t="shared" si="8"/>
        <v/>
      </c>
      <c r="AL9" s="101" t="str">
        <f t="shared" si="8"/>
        <v/>
      </c>
      <c r="AM9" s="101" t="str">
        <f t="shared" si="8"/>
        <v/>
      </c>
      <c r="AN9" s="101" t="str">
        <f t="shared" si="8"/>
        <v/>
      </c>
      <c r="AP9" s="101" t="str">
        <f>IF(AND(N9="vendido",I9='1° Passo'!$D$12),'1° Passo'!$D$12,"")</f>
        <v/>
      </c>
    </row>
    <row r="10" spans="3:58" ht="30" customHeight="1">
      <c r="C10" s="11">
        <v>6</v>
      </c>
      <c r="D10" s="88" t="s">
        <v>74</v>
      </c>
      <c r="E10" s="88" t="s">
        <v>62</v>
      </c>
      <c r="F10" s="88" t="s">
        <v>103</v>
      </c>
      <c r="G10" s="95">
        <v>5000</v>
      </c>
      <c r="H10" s="96">
        <v>43122</v>
      </c>
      <c r="I10" s="88" t="s">
        <v>126</v>
      </c>
      <c r="J10" s="88" t="s">
        <v>93</v>
      </c>
      <c r="K10" s="96">
        <v>43184</v>
      </c>
      <c r="L10" s="88" t="s">
        <v>97</v>
      </c>
      <c r="M10" s="97" t="str">
        <f t="shared" ca="1" si="6"/>
        <v>Negociação finalizada</v>
      </c>
      <c r="N10" s="88" t="s">
        <v>106</v>
      </c>
      <c r="O10" s="88"/>
      <c r="P10" s="14"/>
      <c r="R10" s="59" t="str">
        <f>IFERROR(VLOOKUP($D10,'4° Passo'!$D$5:$M$804,7,FALSE),"-")</f>
        <v>Moram próximo do ponto de venda</v>
      </c>
      <c r="S10" s="59" t="str">
        <f>IFERROR(VLOOKUP($D10,'4° Passo'!$D$5:$M$804,8,FALSE),"-")</f>
        <v>Jovens solteiros das classes B e C</v>
      </c>
      <c r="T10" s="59" t="str">
        <f>IFERROR(VLOOKUP($D10,'4° Passo'!$D$5:$M$804,9,FALSE),"-")</f>
        <v>Param de comprar por aumento de preços</v>
      </c>
      <c r="U10" s="59" t="str">
        <f>IFERROR(VLOOKUP($D10,'4° Passo'!$D$5:$M$804,10,FALSE),"-")</f>
        <v>Praticam esportes radicais semanalmente</v>
      </c>
      <c r="V10" s="59">
        <f t="shared" si="0"/>
        <v>1</v>
      </c>
      <c r="W10" s="4">
        <f t="shared" si="7"/>
        <v>62</v>
      </c>
      <c r="X10" s="101">
        <v>1</v>
      </c>
      <c r="Y10" s="101">
        <f t="shared" si="1"/>
        <v>1</v>
      </c>
      <c r="Z10" s="101">
        <f t="shared" si="2"/>
        <v>1</v>
      </c>
      <c r="AA10" s="101" t="str">
        <f t="shared" si="3"/>
        <v>Primeiro contato</v>
      </c>
      <c r="AB10" s="101">
        <f t="shared" si="4"/>
        <v>5000</v>
      </c>
      <c r="AC10" s="101">
        <f t="shared" si="8"/>
        <v>5000</v>
      </c>
      <c r="AD10" s="101" t="str">
        <f t="shared" si="8"/>
        <v/>
      </c>
      <c r="AE10" s="101" t="str">
        <f t="shared" si="8"/>
        <v/>
      </c>
      <c r="AF10" s="101" t="str">
        <f t="shared" si="8"/>
        <v/>
      </c>
      <c r="AG10" s="101" t="str">
        <f t="shared" si="8"/>
        <v/>
      </c>
      <c r="AH10" s="101" t="str">
        <f t="shared" si="8"/>
        <v/>
      </c>
      <c r="AI10" s="101" t="str">
        <f t="shared" si="8"/>
        <v/>
      </c>
      <c r="AJ10" s="101" t="str">
        <f t="shared" si="8"/>
        <v/>
      </c>
      <c r="AK10" s="101" t="str">
        <f t="shared" si="8"/>
        <v/>
      </c>
      <c r="AL10" s="101" t="str">
        <f t="shared" si="8"/>
        <v/>
      </c>
      <c r="AM10" s="101" t="str">
        <f t="shared" si="8"/>
        <v/>
      </c>
      <c r="AN10" s="101" t="str">
        <f t="shared" si="8"/>
        <v/>
      </c>
      <c r="AP10" s="101" t="str">
        <f>IF(AND(N10="vendido",I10='1° Passo'!$D$12),'1° Passo'!$D$12,"")</f>
        <v/>
      </c>
    </row>
    <row r="11" spans="3:58" ht="30" customHeight="1">
      <c r="C11" s="11">
        <v>7</v>
      </c>
      <c r="D11" s="88" t="s">
        <v>75</v>
      </c>
      <c r="E11" s="88" t="s">
        <v>64</v>
      </c>
      <c r="F11" s="88" t="s">
        <v>104</v>
      </c>
      <c r="G11" s="95">
        <v>10000</v>
      </c>
      <c r="H11" s="96">
        <v>43123</v>
      </c>
      <c r="I11" s="88" t="s">
        <v>127</v>
      </c>
      <c r="J11" s="88" t="s">
        <v>94</v>
      </c>
      <c r="K11" s="96">
        <v>43179</v>
      </c>
      <c r="L11" s="88" t="s">
        <v>97</v>
      </c>
      <c r="M11" s="97" t="str">
        <f t="shared" ca="1" si="6"/>
        <v>Prazo Para Entrar Em Contato Vencido</v>
      </c>
      <c r="N11" s="88"/>
      <c r="O11" s="88"/>
      <c r="P11" s="14"/>
      <c r="R11" s="59" t="str">
        <f>IFERROR(VLOOKUP($D11,'4° Passo'!$D$5:$M$804,7,FALSE),"-")</f>
        <v>Localizados no Sul do País</v>
      </c>
      <c r="S11" s="59" t="str">
        <f>IFERROR(VLOOKUP($D11,'4° Passo'!$D$5:$M$804,8,FALSE),"-")</f>
        <v>Donas de casa, casadas e com filhos</v>
      </c>
      <c r="T11" s="59" t="str">
        <f>IFERROR(VLOOKUP($D11,'4° Passo'!$D$5:$M$804,9,FALSE),"-")</f>
        <v>Consomem o produto diariamente</v>
      </c>
      <c r="U11" s="59" t="str">
        <f>IFERROR(VLOOKUP($D11,'4° Passo'!$D$5:$M$804,10,FALSE),"-")</f>
        <v>Praticam esportes radicais semanalmente</v>
      </c>
      <c r="V11" s="59" t="str">
        <f t="shared" si="0"/>
        <v/>
      </c>
      <c r="W11" s="4">
        <f t="shared" si="7"/>
        <v>56</v>
      </c>
      <c r="X11" s="101">
        <v>1</v>
      </c>
      <c r="Y11" s="101">
        <f t="shared" si="1"/>
        <v>1</v>
      </c>
      <c r="Z11" s="101" t="str">
        <f t="shared" si="2"/>
        <v/>
      </c>
      <c r="AA11" s="101" t="str">
        <f t="shared" si="3"/>
        <v/>
      </c>
      <c r="AB11" s="101" t="str">
        <f t="shared" si="4"/>
        <v/>
      </c>
      <c r="AC11" s="101" t="str">
        <f t="shared" si="8"/>
        <v/>
      </c>
      <c r="AD11" s="101" t="str">
        <f t="shared" si="8"/>
        <v/>
      </c>
      <c r="AE11" s="101" t="str">
        <f t="shared" si="8"/>
        <v/>
      </c>
      <c r="AF11" s="101" t="str">
        <f t="shared" si="8"/>
        <v/>
      </c>
      <c r="AG11" s="101" t="str">
        <f t="shared" si="8"/>
        <v/>
      </c>
      <c r="AH11" s="101" t="str">
        <f t="shared" si="8"/>
        <v/>
      </c>
      <c r="AI11" s="101" t="str">
        <f t="shared" si="8"/>
        <v/>
      </c>
      <c r="AJ11" s="101" t="str">
        <f t="shared" si="8"/>
        <v/>
      </c>
      <c r="AK11" s="101" t="str">
        <f t="shared" si="8"/>
        <v/>
      </c>
      <c r="AL11" s="101" t="str">
        <f t="shared" si="8"/>
        <v/>
      </c>
      <c r="AM11" s="101" t="str">
        <f t="shared" si="8"/>
        <v/>
      </c>
      <c r="AN11" s="101" t="str">
        <f t="shared" si="8"/>
        <v/>
      </c>
      <c r="AP11" s="101" t="str">
        <f>IF(AND(N11="vendido",I11='1° Passo'!$D$12),'1° Passo'!$D$12,"")</f>
        <v/>
      </c>
    </row>
    <row r="12" spans="3:58" ht="30" customHeight="1">
      <c r="C12" s="11">
        <v>8</v>
      </c>
      <c r="D12" s="88" t="s">
        <v>76</v>
      </c>
      <c r="E12" s="88" t="s">
        <v>63</v>
      </c>
      <c r="F12" s="88" t="s">
        <v>105</v>
      </c>
      <c r="G12" s="95">
        <v>20000</v>
      </c>
      <c r="H12" s="96">
        <v>43124</v>
      </c>
      <c r="I12" s="88" t="s">
        <v>128</v>
      </c>
      <c r="J12" s="88" t="s">
        <v>93</v>
      </c>
      <c r="K12" s="96">
        <v>43186</v>
      </c>
      <c r="L12" s="88" t="s">
        <v>96</v>
      </c>
      <c r="M12" s="97" t="str">
        <f t="shared" ca="1" si="6"/>
        <v>Agende a Próxima Etapa ou Conclua a Venda</v>
      </c>
      <c r="N12" s="88"/>
      <c r="O12" s="88"/>
      <c r="P12" s="14"/>
      <c r="R12" s="59" t="str">
        <f>IFERROR(VLOOKUP($D12,'4° Passo'!$D$5:$M$804,7,FALSE),"-")</f>
        <v>Residentes em cidades de praia</v>
      </c>
      <c r="S12" s="59" t="str">
        <f>IFERROR(VLOOKUP($D12,'4° Passo'!$D$5:$M$804,8,FALSE),"-")</f>
        <v>Estudantes universitários da classe B</v>
      </c>
      <c r="T12" s="59" t="str">
        <f>IFERROR(VLOOKUP($D12,'4° Passo'!$D$5:$M$804,9,FALSE),"-")</f>
        <v>Param de comprar por aumento de preços</v>
      </c>
      <c r="U12" s="59" t="str">
        <f>IFERROR(VLOOKUP($D12,'4° Passo'!$D$5:$M$804,10,FALSE),"-")</f>
        <v>Praticam esportes radicais semanalmente</v>
      </c>
      <c r="V12" s="59" t="str">
        <f t="shared" si="0"/>
        <v/>
      </c>
      <c r="W12" s="4">
        <f t="shared" si="7"/>
        <v>62</v>
      </c>
      <c r="X12" s="101">
        <v>1</v>
      </c>
      <c r="Y12" s="101">
        <f t="shared" si="1"/>
        <v>1</v>
      </c>
      <c r="Z12" s="101" t="str">
        <f t="shared" si="2"/>
        <v/>
      </c>
      <c r="AA12" s="101" t="str">
        <f t="shared" si="3"/>
        <v/>
      </c>
      <c r="AB12" s="101" t="str">
        <f t="shared" si="4"/>
        <v/>
      </c>
      <c r="AC12" s="101" t="str">
        <f t="shared" si="8"/>
        <v/>
      </c>
      <c r="AD12" s="101" t="str">
        <f t="shared" si="8"/>
        <v/>
      </c>
      <c r="AE12" s="101" t="str">
        <f t="shared" si="8"/>
        <v/>
      </c>
      <c r="AF12" s="101" t="str">
        <f t="shared" si="8"/>
        <v/>
      </c>
      <c r="AG12" s="101" t="str">
        <f t="shared" si="8"/>
        <v/>
      </c>
      <c r="AH12" s="101" t="str">
        <f t="shared" si="8"/>
        <v/>
      </c>
      <c r="AI12" s="101" t="str">
        <f t="shared" si="8"/>
        <v/>
      </c>
      <c r="AJ12" s="101" t="str">
        <f t="shared" si="8"/>
        <v/>
      </c>
      <c r="AK12" s="101" t="str">
        <f t="shared" si="8"/>
        <v/>
      </c>
      <c r="AL12" s="101" t="str">
        <f t="shared" si="8"/>
        <v/>
      </c>
      <c r="AM12" s="101" t="str">
        <f t="shared" si="8"/>
        <v/>
      </c>
      <c r="AN12" s="101" t="str">
        <f t="shared" si="8"/>
        <v/>
      </c>
      <c r="AP12" s="101" t="str">
        <f>IF(AND(N12="vendido",I12='1° Passo'!$D$12),'1° Passo'!$D$12,"")</f>
        <v/>
      </c>
    </row>
    <row r="13" spans="3:58" ht="30" customHeight="1">
      <c r="C13" s="11">
        <v>9</v>
      </c>
      <c r="D13" s="88"/>
      <c r="E13" s="88"/>
      <c r="F13" s="88"/>
      <c r="G13" s="95"/>
      <c r="H13" s="96"/>
      <c r="I13" s="88"/>
      <c r="J13" s="88"/>
      <c r="K13" s="96"/>
      <c r="L13" s="88"/>
      <c r="M13" s="97" t="str">
        <f t="shared" ca="1" si="6"/>
        <v/>
      </c>
      <c r="N13" s="88"/>
      <c r="O13" s="88"/>
      <c r="P13" s="14"/>
      <c r="R13" s="59" t="str">
        <f>IFERROR(VLOOKUP($D13,'4° Passo'!$D$5:$M$804,7,FALSE),"-")</f>
        <v>-</v>
      </c>
      <c r="S13" s="59" t="str">
        <f>IFERROR(VLOOKUP($D13,'4° Passo'!$D$5:$M$804,8,FALSE),"-")</f>
        <v>-</v>
      </c>
      <c r="T13" s="59" t="str">
        <f>IFERROR(VLOOKUP($D13,'4° Passo'!$D$5:$M$804,9,FALSE),"-")</f>
        <v>-</v>
      </c>
      <c r="U13" s="59" t="str">
        <f>IFERROR(VLOOKUP($D13,'4° Passo'!$D$5:$M$804,10,FALSE),"-")</f>
        <v>-</v>
      </c>
      <c r="V13" s="59" t="str">
        <f t="shared" si="0"/>
        <v/>
      </c>
      <c r="W13" s="4">
        <f t="shared" si="7"/>
        <v>0</v>
      </c>
      <c r="X13" s="101">
        <v>1</v>
      </c>
      <c r="Y13" s="101" t="str">
        <f t="shared" si="1"/>
        <v/>
      </c>
      <c r="Z13" s="101" t="str">
        <f t="shared" si="2"/>
        <v/>
      </c>
      <c r="AA13" s="101" t="str">
        <f t="shared" si="3"/>
        <v/>
      </c>
      <c r="AB13" s="101" t="str">
        <f t="shared" si="4"/>
        <v/>
      </c>
      <c r="AC13" s="101" t="str">
        <f t="shared" si="8"/>
        <v/>
      </c>
      <c r="AD13" s="101" t="str">
        <f t="shared" si="8"/>
        <v/>
      </c>
      <c r="AE13" s="101" t="str">
        <f t="shared" si="8"/>
        <v/>
      </c>
      <c r="AF13" s="101" t="str">
        <f t="shared" si="8"/>
        <v/>
      </c>
      <c r="AG13" s="101" t="str">
        <f t="shared" si="8"/>
        <v/>
      </c>
      <c r="AH13" s="101" t="str">
        <f t="shared" si="8"/>
        <v/>
      </c>
      <c r="AI13" s="101" t="str">
        <f t="shared" si="8"/>
        <v/>
      </c>
      <c r="AJ13" s="101" t="str">
        <f t="shared" si="8"/>
        <v/>
      </c>
      <c r="AK13" s="101" t="str">
        <f t="shared" si="8"/>
        <v/>
      </c>
      <c r="AL13" s="101" t="str">
        <f t="shared" si="8"/>
        <v/>
      </c>
      <c r="AM13" s="101" t="str">
        <f t="shared" si="8"/>
        <v/>
      </c>
      <c r="AN13" s="101" t="str">
        <f t="shared" si="8"/>
        <v/>
      </c>
      <c r="AP13" s="101" t="str">
        <f>IF(AND(N13="vendido",I13='1° Passo'!$D$12),'1° Passo'!$D$12,"")</f>
        <v/>
      </c>
    </row>
    <row r="14" spans="3:58" ht="30" customHeight="1">
      <c r="C14" s="11">
        <v>10</v>
      </c>
      <c r="D14" s="88"/>
      <c r="E14" s="88"/>
      <c r="F14" s="88"/>
      <c r="G14" s="95"/>
      <c r="H14" s="96"/>
      <c r="I14" s="88"/>
      <c r="J14" s="88"/>
      <c r="K14" s="96"/>
      <c r="L14" s="88"/>
      <c r="M14" s="97" t="str">
        <f t="shared" ca="1" si="6"/>
        <v/>
      </c>
      <c r="N14" s="88"/>
      <c r="O14" s="88"/>
      <c r="P14" s="14"/>
      <c r="R14" s="59" t="str">
        <f>IFERROR(VLOOKUP($D14,'4° Passo'!$D$5:$M$804,7,FALSE),"-")</f>
        <v>-</v>
      </c>
      <c r="S14" s="59" t="str">
        <f>IFERROR(VLOOKUP($D14,'4° Passo'!$D$5:$M$804,8,FALSE),"-")</f>
        <v>-</v>
      </c>
      <c r="T14" s="59" t="str">
        <f>IFERROR(VLOOKUP($D14,'4° Passo'!$D$5:$M$804,9,FALSE),"-")</f>
        <v>-</v>
      </c>
      <c r="U14" s="59" t="str">
        <f>IFERROR(VLOOKUP($D14,'4° Passo'!$D$5:$M$804,10,FALSE),"-")</f>
        <v>-</v>
      </c>
      <c r="V14" s="59" t="str">
        <f t="shared" si="0"/>
        <v/>
      </c>
      <c r="W14" s="4">
        <f t="shared" si="7"/>
        <v>0</v>
      </c>
      <c r="X14" s="101">
        <v>1</v>
      </c>
      <c r="Y14" s="101" t="str">
        <f t="shared" si="1"/>
        <v/>
      </c>
      <c r="Z14" s="101" t="str">
        <f t="shared" si="2"/>
        <v/>
      </c>
      <c r="AA14" s="101" t="str">
        <f t="shared" si="3"/>
        <v/>
      </c>
      <c r="AB14" s="101" t="str">
        <f t="shared" si="4"/>
        <v/>
      </c>
      <c r="AC14" s="101" t="str">
        <f t="shared" si="8"/>
        <v/>
      </c>
      <c r="AD14" s="101" t="str">
        <f t="shared" si="8"/>
        <v/>
      </c>
      <c r="AE14" s="101" t="str">
        <f t="shared" si="8"/>
        <v/>
      </c>
      <c r="AF14" s="101" t="str">
        <f t="shared" si="8"/>
        <v/>
      </c>
      <c r="AG14" s="101" t="str">
        <f t="shared" si="8"/>
        <v/>
      </c>
      <c r="AH14" s="101" t="str">
        <f t="shared" si="8"/>
        <v/>
      </c>
      <c r="AI14" s="101" t="str">
        <f t="shared" si="8"/>
        <v/>
      </c>
      <c r="AJ14" s="101" t="str">
        <f t="shared" si="8"/>
        <v/>
      </c>
      <c r="AK14" s="101" t="str">
        <f t="shared" si="8"/>
        <v/>
      </c>
      <c r="AL14" s="101" t="str">
        <f t="shared" si="8"/>
        <v/>
      </c>
      <c r="AM14" s="101" t="str">
        <f t="shared" si="8"/>
        <v/>
      </c>
      <c r="AN14" s="101" t="str">
        <f t="shared" si="8"/>
        <v/>
      </c>
      <c r="AP14" s="101" t="str">
        <f>IF(AND(N14="vendido",I14='1° Passo'!$D$12),'1° Passo'!$D$12,"")</f>
        <v/>
      </c>
    </row>
    <row r="15" spans="3:58" ht="30" customHeight="1">
      <c r="C15" s="11">
        <v>11</v>
      </c>
      <c r="D15" s="88"/>
      <c r="E15" s="88"/>
      <c r="F15" s="88"/>
      <c r="G15" s="95"/>
      <c r="H15" s="96"/>
      <c r="I15" s="88"/>
      <c r="J15" s="88"/>
      <c r="K15" s="96"/>
      <c r="L15" s="88"/>
      <c r="M15" s="97" t="str">
        <f t="shared" ca="1" si="6"/>
        <v/>
      </c>
      <c r="N15" s="88"/>
      <c r="O15" s="88"/>
      <c r="P15" s="14"/>
      <c r="R15" s="59" t="str">
        <f>IFERROR(VLOOKUP($D15,'4° Passo'!$D$5:$M$804,7,FALSE),"-")</f>
        <v>-</v>
      </c>
      <c r="S15" s="59" t="str">
        <f>IFERROR(VLOOKUP($D15,'4° Passo'!$D$5:$M$804,8,FALSE),"-")</f>
        <v>-</v>
      </c>
      <c r="T15" s="59" t="str">
        <f>IFERROR(VLOOKUP($D15,'4° Passo'!$D$5:$M$804,9,FALSE),"-")</f>
        <v>-</v>
      </c>
      <c r="U15" s="59" t="str">
        <f>IFERROR(VLOOKUP($D15,'4° Passo'!$D$5:$M$804,10,FALSE),"-")</f>
        <v>-</v>
      </c>
      <c r="V15" s="59" t="str">
        <f t="shared" si="0"/>
        <v/>
      </c>
      <c r="W15" s="4">
        <f t="shared" si="7"/>
        <v>0</v>
      </c>
      <c r="X15" s="101">
        <v>1</v>
      </c>
      <c r="Y15" s="101" t="str">
        <f t="shared" si="1"/>
        <v/>
      </c>
      <c r="Z15" s="101" t="str">
        <f t="shared" si="2"/>
        <v/>
      </c>
      <c r="AA15" s="101" t="str">
        <f t="shared" si="3"/>
        <v/>
      </c>
      <c r="AB15" s="101" t="str">
        <f t="shared" si="4"/>
        <v/>
      </c>
      <c r="AC15" s="101" t="str">
        <f t="shared" si="8"/>
        <v/>
      </c>
      <c r="AD15" s="101" t="str">
        <f t="shared" si="8"/>
        <v/>
      </c>
      <c r="AE15" s="101" t="str">
        <f t="shared" si="8"/>
        <v/>
      </c>
      <c r="AF15" s="101" t="str">
        <f t="shared" si="8"/>
        <v/>
      </c>
      <c r="AG15" s="101" t="str">
        <f t="shared" si="8"/>
        <v/>
      </c>
      <c r="AH15" s="101" t="str">
        <f t="shared" si="8"/>
        <v/>
      </c>
      <c r="AI15" s="101" t="str">
        <f t="shared" si="8"/>
        <v/>
      </c>
      <c r="AJ15" s="101" t="str">
        <f t="shared" si="8"/>
        <v/>
      </c>
      <c r="AK15" s="101" t="str">
        <f t="shared" si="8"/>
        <v/>
      </c>
      <c r="AL15" s="101" t="str">
        <f t="shared" si="8"/>
        <v/>
      </c>
      <c r="AM15" s="101" t="str">
        <f t="shared" si="8"/>
        <v/>
      </c>
      <c r="AN15" s="101" t="str">
        <f t="shared" si="8"/>
        <v/>
      </c>
      <c r="AP15" s="101" t="str">
        <f>IF(AND(N15="vendido",I15='1° Passo'!$D$12),'1° Passo'!$D$12,"")</f>
        <v/>
      </c>
    </row>
    <row r="16" spans="3:58" ht="30" customHeight="1">
      <c r="C16" s="11">
        <v>12</v>
      </c>
      <c r="D16" s="88"/>
      <c r="E16" s="88"/>
      <c r="F16" s="88"/>
      <c r="G16" s="95"/>
      <c r="H16" s="96"/>
      <c r="I16" s="88"/>
      <c r="J16" s="88"/>
      <c r="K16" s="96"/>
      <c r="L16" s="88"/>
      <c r="M16" s="97" t="str">
        <f t="shared" ca="1" si="6"/>
        <v/>
      </c>
      <c r="N16" s="88"/>
      <c r="O16" s="88"/>
      <c r="P16" s="14"/>
      <c r="R16" s="59" t="str">
        <f>IFERROR(VLOOKUP($D16,'4° Passo'!$D$5:$M$804,7,FALSE),"-")</f>
        <v>-</v>
      </c>
      <c r="S16" s="59" t="str">
        <f>IFERROR(VLOOKUP($D16,'4° Passo'!$D$5:$M$804,8,FALSE),"-")</f>
        <v>-</v>
      </c>
      <c r="T16" s="59" t="str">
        <f>IFERROR(VLOOKUP($D16,'4° Passo'!$D$5:$M$804,9,FALSE),"-")</f>
        <v>-</v>
      </c>
      <c r="U16" s="59" t="str">
        <f>IFERROR(VLOOKUP($D16,'4° Passo'!$D$5:$M$804,10,FALSE),"-")</f>
        <v>-</v>
      </c>
      <c r="V16" s="59" t="str">
        <f t="shared" si="0"/>
        <v/>
      </c>
      <c r="W16" s="4">
        <f t="shared" si="7"/>
        <v>0</v>
      </c>
      <c r="X16" s="101">
        <v>1</v>
      </c>
      <c r="Y16" s="101" t="str">
        <f t="shared" si="1"/>
        <v/>
      </c>
      <c r="Z16" s="101" t="str">
        <f t="shared" si="2"/>
        <v/>
      </c>
      <c r="AA16" s="101" t="str">
        <f t="shared" si="3"/>
        <v/>
      </c>
      <c r="AB16" s="101" t="str">
        <f t="shared" si="4"/>
        <v/>
      </c>
      <c r="AC16" s="101" t="str">
        <f t="shared" si="8"/>
        <v/>
      </c>
      <c r="AD16" s="101" t="str">
        <f t="shared" si="8"/>
        <v/>
      </c>
      <c r="AE16" s="101" t="str">
        <f t="shared" si="8"/>
        <v/>
      </c>
      <c r="AF16" s="101" t="str">
        <f t="shared" si="8"/>
        <v/>
      </c>
      <c r="AG16" s="101" t="str">
        <f t="shared" si="8"/>
        <v/>
      </c>
      <c r="AH16" s="101" t="str">
        <f t="shared" si="8"/>
        <v/>
      </c>
      <c r="AI16" s="101" t="str">
        <f t="shared" si="8"/>
        <v/>
      </c>
      <c r="AJ16" s="101" t="str">
        <f t="shared" si="8"/>
        <v/>
      </c>
      <c r="AK16" s="101" t="str">
        <f t="shared" si="8"/>
        <v/>
      </c>
      <c r="AL16" s="101" t="str">
        <f t="shared" si="8"/>
        <v/>
      </c>
      <c r="AM16" s="101" t="str">
        <f t="shared" si="8"/>
        <v/>
      </c>
      <c r="AN16" s="101" t="str">
        <f t="shared" si="8"/>
        <v/>
      </c>
      <c r="AP16" s="101" t="str">
        <f>IF(AND(N16="vendido",I16='1° Passo'!$D$12),'1° Passo'!$D$12,"")</f>
        <v/>
      </c>
    </row>
    <row r="17" spans="3:42" ht="30" customHeight="1">
      <c r="C17" s="11">
        <v>13</v>
      </c>
      <c r="D17" s="88"/>
      <c r="E17" s="88"/>
      <c r="F17" s="88"/>
      <c r="G17" s="95"/>
      <c r="H17" s="96"/>
      <c r="I17" s="88"/>
      <c r="J17" s="88"/>
      <c r="K17" s="96"/>
      <c r="L17" s="88"/>
      <c r="M17" s="97" t="str">
        <f t="shared" ca="1" si="6"/>
        <v/>
      </c>
      <c r="N17" s="88"/>
      <c r="O17" s="88"/>
      <c r="P17" s="14"/>
      <c r="R17" s="59" t="str">
        <f>IFERROR(VLOOKUP($D17,'4° Passo'!$D$5:$M$804,7,FALSE),"-")</f>
        <v>-</v>
      </c>
      <c r="S17" s="59" t="str">
        <f>IFERROR(VLOOKUP($D17,'4° Passo'!$D$5:$M$804,8,FALSE),"-")</f>
        <v>-</v>
      </c>
      <c r="T17" s="59" t="str">
        <f>IFERROR(VLOOKUP($D17,'4° Passo'!$D$5:$M$804,9,FALSE),"-")</f>
        <v>-</v>
      </c>
      <c r="U17" s="59" t="str">
        <f>IFERROR(VLOOKUP($D17,'4° Passo'!$D$5:$M$804,10,FALSE),"-")</f>
        <v>-</v>
      </c>
      <c r="V17" s="59" t="str">
        <f t="shared" si="0"/>
        <v/>
      </c>
      <c r="W17" s="4">
        <f t="shared" si="7"/>
        <v>0</v>
      </c>
      <c r="X17" s="101">
        <v>1</v>
      </c>
      <c r="Y17" s="101" t="str">
        <f t="shared" si="1"/>
        <v/>
      </c>
      <c r="Z17" s="101" t="str">
        <f t="shared" si="2"/>
        <v/>
      </c>
      <c r="AA17" s="101" t="str">
        <f t="shared" si="3"/>
        <v/>
      </c>
      <c r="AB17" s="101" t="str">
        <f t="shared" si="4"/>
        <v/>
      </c>
      <c r="AC17" s="101" t="str">
        <f t="shared" si="8"/>
        <v/>
      </c>
      <c r="AD17" s="101" t="str">
        <f t="shared" si="8"/>
        <v/>
      </c>
      <c r="AE17" s="101" t="str">
        <f t="shared" si="8"/>
        <v/>
      </c>
      <c r="AF17" s="101" t="str">
        <f t="shared" si="8"/>
        <v/>
      </c>
      <c r="AG17" s="101" t="str">
        <f t="shared" si="8"/>
        <v/>
      </c>
      <c r="AH17" s="101" t="str">
        <f t="shared" si="8"/>
        <v/>
      </c>
      <c r="AI17" s="101" t="str">
        <f t="shared" si="8"/>
        <v/>
      </c>
      <c r="AJ17" s="101" t="str">
        <f t="shared" si="8"/>
        <v/>
      </c>
      <c r="AK17" s="101" t="str">
        <f t="shared" si="8"/>
        <v/>
      </c>
      <c r="AL17" s="101" t="str">
        <f t="shared" si="8"/>
        <v/>
      </c>
      <c r="AM17" s="101" t="str">
        <f t="shared" si="8"/>
        <v/>
      </c>
      <c r="AN17" s="101" t="str">
        <f t="shared" si="8"/>
        <v/>
      </c>
      <c r="AP17" s="101" t="str">
        <f>IF(AND(N17="vendido",I17='1° Passo'!$D$12),'1° Passo'!$D$12,"")</f>
        <v/>
      </c>
    </row>
    <row r="18" spans="3:42" ht="30" customHeight="1">
      <c r="C18" s="11">
        <v>14</v>
      </c>
      <c r="D18" s="88"/>
      <c r="E18" s="88"/>
      <c r="F18" s="88"/>
      <c r="G18" s="95"/>
      <c r="H18" s="96"/>
      <c r="I18" s="88"/>
      <c r="J18" s="88"/>
      <c r="K18" s="96"/>
      <c r="L18" s="88"/>
      <c r="M18" s="97" t="str">
        <f t="shared" ca="1" si="6"/>
        <v/>
      </c>
      <c r="N18" s="88"/>
      <c r="O18" s="88"/>
      <c r="P18" s="14"/>
      <c r="R18" s="59" t="str">
        <f>IFERROR(VLOOKUP($D18,'4° Passo'!$D$5:$M$804,7,FALSE),"-")</f>
        <v>-</v>
      </c>
      <c r="S18" s="59" t="str">
        <f>IFERROR(VLOOKUP($D18,'4° Passo'!$D$5:$M$804,8,FALSE),"-")</f>
        <v>-</v>
      </c>
      <c r="T18" s="59" t="str">
        <f>IFERROR(VLOOKUP($D18,'4° Passo'!$D$5:$M$804,9,FALSE),"-")</f>
        <v>-</v>
      </c>
      <c r="U18" s="59" t="str">
        <f>IFERROR(VLOOKUP($D18,'4° Passo'!$D$5:$M$804,10,FALSE),"-")</f>
        <v>-</v>
      </c>
      <c r="V18" s="59" t="str">
        <f t="shared" si="0"/>
        <v/>
      </c>
      <c r="W18" s="4">
        <f t="shared" si="7"/>
        <v>0</v>
      </c>
      <c r="X18" s="101">
        <v>1</v>
      </c>
      <c r="Y18" s="101" t="str">
        <f t="shared" si="1"/>
        <v/>
      </c>
      <c r="Z18" s="101" t="str">
        <f t="shared" si="2"/>
        <v/>
      </c>
      <c r="AA18" s="101" t="str">
        <f t="shared" si="3"/>
        <v/>
      </c>
      <c r="AB18" s="101" t="str">
        <f t="shared" si="4"/>
        <v/>
      </c>
      <c r="AC18" s="101" t="str">
        <f t="shared" si="8"/>
        <v/>
      </c>
      <c r="AD18" s="101" t="str">
        <f t="shared" si="8"/>
        <v/>
      </c>
      <c r="AE18" s="101" t="str">
        <f t="shared" si="8"/>
        <v/>
      </c>
      <c r="AF18" s="101" t="str">
        <f t="shared" si="8"/>
        <v/>
      </c>
      <c r="AG18" s="101" t="str">
        <f t="shared" si="8"/>
        <v/>
      </c>
      <c r="AH18" s="101" t="str">
        <f t="shared" si="8"/>
        <v/>
      </c>
      <c r="AI18" s="101" t="str">
        <f t="shared" si="8"/>
        <v/>
      </c>
      <c r="AJ18" s="101" t="str">
        <f t="shared" si="8"/>
        <v/>
      </c>
      <c r="AK18" s="101" t="str">
        <f t="shared" si="8"/>
        <v/>
      </c>
      <c r="AL18" s="101" t="str">
        <f t="shared" si="8"/>
        <v/>
      </c>
      <c r="AM18" s="101" t="str">
        <f t="shared" si="8"/>
        <v/>
      </c>
      <c r="AN18" s="101" t="str">
        <f t="shared" si="8"/>
        <v/>
      </c>
      <c r="AP18" s="101" t="str">
        <f>IF(AND(N18="vendido",I18='1° Passo'!$D$12),'1° Passo'!$D$12,"")</f>
        <v/>
      </c>
    </row>
    <row r="19" spans="3:42" ht="30" customHeight="1">
      <c r="C19" s="11">
        <v>15</v>
      </c>
      <c r="D19" s="88"/>
      <c r="E19" s="88"/>
      <c r="F19" s="88"/>
      <c r="G19" s="95"/>
      <c r="H19" s="96"/>
      <c r="I19" s="88"/>
      <c r="J19" s="88"/>
      <c r="K19" s="96"/>
      <c r="L19" s="88"/>
      <c r="M19" s="97" t="str">
        <f t="shared" ca="1" si="6"/>
        <v/>
      </c>
      <c r="N19" s="88"/>
      <c r="O19" s="88"/>
      <c r="P19" s="14"/>
      <c r="R19" s="59" t="str">
        <f>IFERROR(VLOOKUP($D19,'4° Passo'!$D$5:$M$804,7,FALSE),"-")</f>
        <v>-</v>
      </c>
      <c r="S19" s="59" t="str">
        <f>IFERROR(VLOOKUP($D19,'4° Passo'!$D$5:$M$804,8,FALSE),"-")</f>
        <v>-</v>
      </c>
      <c r="T19" s="59" t="str">
        <f>IFERROR(VLOOKUP($D19,'4° Passo'!$D$5:$M$804,9,FALSE),"-")</f>
        <v>-</v>
      </c>
      <c r="U19" s="59" t="str">
        <f>IFERROR(VLOOKUP($D19,'4° Passo'!$D$5:$M$804,10,FALSE),"-")</f>
        <v>-</v>
      </c>
      <c r="V19" s="59" t="str">
        <f t="shared" si="0"/>
        <v/>
      </c>
      <c r="W19" s="4">
        <f t="shared" si="7"/>
        <v>0</v>
      </c>
      <c r="X19" s="101">
        <v>1</v>
      </c>
      <c r="Y19" s="101" t="str">
        <f t="shared" si="1"/>
        <v/>
      </c>
      <c r="Z19" s="101" t="str">
        <f t="shared" si="2"/>
        <v/>
      </c>
      <c r="AA19" s="101" t="str">
        <f t="shared" si="3"/>
        <v/>
      </c>
      <c r="AB19" s="101" t="str">
        <f t="shared" si="4"/>
        <v/>
      </c>
      <c r="AC19" s="101" t="str">
        <f t="shared" si="8"/>
        <v/>
      </c>
      <c r="AD19" s="101" t="str">
        <f t="shared" si="8"/>
        <v/>
      </c>
      <c r="AE19" s="101" t="str">
        <f t="shared" si="8"/>
        <v/>
      </c>
      <c r="AF19" s="101" t="str">
        <f t="shared" si="8"/>
        <v/>
      </c>
      <c r="AG19" s="101" t="str">
        <f t="shared" si="8"/>
        <v/>
      </c>
      <c r="AH19" s="101" t="str">
        <f t="shared" si="8"/>
        <v/>
      </c>
      <c r="AI19" s="101" t="str">
        <f t="shared" si="8"/>
        <v/>
      </c>
      <c r="AJ19" s="101" t="str">
        <f t="shared" si="8"/>
        <v/>
      </c>
      <c r="AK19" s="101" t="str">
        <f t="shared" si="8"/>
        <v/>
      </c>
      <c r="AL19" s="101" t="str">
        <f t="shared" si="8"/>
        <v/>
      </c>
      <c r="AM19" s="101" t="str">
        <f t="shared" si="8"/>
        <v/>
      </c>
      <c r="AN19" s="101" t="str">
        <f t="shared" si="8"/>
        <v/>
      </c>
      <c r="AP19" s="101" t="str">
        <f>IF(AND(N19="vendido",I19='1° Passo'!$D$12),'1° Passo'!$D$12,"")</f>
        <v/>
      </c>
    </row>
    <row r="20" spans="3:42" ht="30" customHeight="1">
      <c r="C20" s="11">
        <v>16</v>
      </c>
      <c r="D20" s="88"/>
      <c r="E20" s="88"/>
      <c r="F20" s="88"/>
      <c r="G20" s="95"/>
      <c r="H20" s="96"/>
      <c r="I20" s="88"/>
      <c r="J20" s="88"/>
      <c r="K20" s="96"/>
      <c r="L20" s="88"/>
      <c r="M20" s="97" t="str">
        <f t="shared" ca="1" si="6"/>
        <v/>
      </c>
      <c r="N20" s="88"/>
      <c r="O20" s="88"/>
      <c r="P20" s="14"/>
      <c r="R20" s="59" t="str">
        <f>IFERROR(VLOOKUP($D20,'4° Passo'!$D$5:$M$804,7,FALSE),"-")</f>
        <v>-</v>
      </c>
      <c r="S20" s="59" t="str">
        <f>IFERROR(VLOOKUP($D20,'4° Passo'!$D$5:$M$804,8,FALSE),"-")</f>
        <v>-</v>
      </c>
      <c r="T20" s="59" t="str">
        <f>IFERROR(VLOOKUP($D20,'4° Passo'!$D$5:$M$804,9,FALSE),"-")</f>
        <v>-</v>
      </c>
      <c r="U20" s="59" t="str">
        <f>IFERROR(VLOOKUP($D20,'4° Passo'!$D$5:$M$804,10,FALSE),"-")</f>
        <v>-</v>
      </c>
      <c r="V20" s="59" t="str">
        <f t="shared" si="0"/>
        <v/>
      </c>
      <c r="W20" s="4">
        <f t="shared" si="7"/>
        <v>0</v>
      </c>
      <c r="X20" s="101">
        <v>1</v>
      </c>
      <c r="Y20" s="101" t="str">
        <f t="shared" si="1"/>
        <v/>
      </c>
      <c r="Z20" s="101" t="str">
        <f t="shared" si="2"/>
        <v/>
      </c>
      <c r="AA20" s="101" t="str">
        <f t="shared" si="3"/>
        <v/>
      </c>
      <c r="AB20" s="101" t="str">
        <f t="shared" si="4"/>
        <v/>
      </c>
      <c r="AC20" s="101" t="str">
        <f t="shared" si="8"/>
        <v/>
      </c>
      <c r="AD20" s="101" t="str">
        <f t="shared" si="8"/>
        <v/>
      </c>
      <c r="AE20" s="101" t="str">
        <f t="shared" si="8"/>
        <v/>
      </c>
      <c r="AF20" s="101" t="str">
        <f t="shared" si="8"/>
        <v/>
      </c>
      <c r="AG20" s="101" t="str">
        <f t="shared" si="8"/>
        <v/>
      </c>
      <c r="AH20" s="101" t="str">
        <f t="shared" si="8"/>
        <v/>
      </c>
      <c r="AI20" s="101" t="str">
        <f t="shared" si="8"/>
        <v/>
      </c>
      <c r="AJ20" s="101" t="str">
        <f t="shared" si="8"/>
        <v/>
      </c>
      <c r="AK20" s="101" t="str">
        <f t="shared" si="8"/>
        <v/>
      </c>
      <c r="AL20" s="101" t="str">
        <f t="shared" si="8"/>
        <v/>
      </c>
      <c r="AM20" s="101" t="str">
        <f t="shared" si="8"/>
        <v/>
      </c>
      <c r="AN20" s="101" t="str">
        <f t="shared" si="8"/>
        <v/>
      </c>
      <c r="AP20" s="101" t="str">
        <f>IF(AND(N20="vendido",I20='1° Passo'!$D$12),'1° Passo'!$D$12,"")</f>
        <v/>
      </c>
    </row>
    <row r="21" spans="3:42" ht="30" customHeight="1">
      <c r="C21" s="11">
        <v>17</v>
      </c>
      <c r="D21" s="88"/>
      <c r="E21" s="88"/>
      <c r="F21" s="88"/>
      <c r="G21" s="95"/>
      <c r="H21" s="96"/>
      <c r="I21" s="88"/>
      <c r="J21" s="88"/>
      <c r="K21" s="96"/>
      <c r="L21" s="88"/>
      <c r="M21" s="97" t="str">
        <f t="shared" ca="1" si="6"/>
        <v/>
      </c>
      <c r="N21" s="88"/>
      <c r="O21" s="88"/>
      <c r="P21" s="14"/>
      <c r="R21" s="59" t="str">
        <f>IFERROR(VLOOKUP($D21,'4° Passo'!$D$5:$M$804,7,FALSE),"-")</f>
        <v>-</v>
      </c>
      <c r="S21" s="59" t="str">
        <f>IFERROR(VLOOKUP($D21,'4° Passo'!$D$5:$M$804,8,FALSE),"-")</f>
        <v>-</v>
      </c>
      <c r="T21" s="59" t="str">
        <f>IFERROR(VLOOKUP($D21,'4° Passo'!$D$5:$M$804,9,FALSE),"-")</f>
        <v>-</v>
      </c>
      <c r="U21" s="59" t="str">
        <f>IFERROR(VLOOKUP($D21,'4° Passo'!$D$5:$M$804,10,FALSE),"-")</f>
        <v>-</v>
      </c>
      <c r="V21" s="59" t="str">
        <f t="shared" si="0"/>
        <v/>
      </c>
      <c r="W21" s="4">
        <f t="shared" si="7"/>
        <v>0</v>
      </c>
      <c r="X21" s="101">
        <v>1</v>
      </c>
      <c r="Y21" s="101" t="str">
        <f t="shared" si="1"/>
        <v/>
      </c>
      <c r="Z21" s="101" t="str">
        <f t="shared" si="2"/>
        <v/>
      </c>
      <c r="AA21" s="101" t="str">
        <f t="shared" si="3"/>
        <v/>
      </c>
      <c r="AB21" s="101" t="str">
        <f t="shared" si="4"/>
        <v/>
      </c>
      <c r="AC21" s="101" t="str">
        <f t="shared" si="8"/>
        <v/>
      </c>
      <c r="AD21" s="101" t="str">
        <f t="shared" si="8"/>
        <v/>
      </c>
      <c r="AE21" s="101" t="str">
        <f t="shared" si="8"/>
        <v/>
      </c>
      <c r="AF21" s="101" t="str">
        <f t="shared" si="8"/>
        <v/>
      </c>
      <c r="AG21" s="101" t="str">
        <f t="shared" si="8"/>
        <v/>
      </c>
      <c r="AH21" s="101" t="str">
        <f t="shared" si="8"/>
        <v/>
      </c>
      <c r="AI21" s="101" t="str">
        <f t="shared" si="8"/>
        <v/>
      </c>
      <c r="AJ21" s="101" t="str">
        <f t="shared" si="8"/>
        <v/>
      </c>
      <c r="AK21" s="101" t="str">
        <f t="shared" si="8"/>
        <v/>
      </c>
      <c r="AL21" s="101" t="str">
        <f t="shared" si="8"/>
        <v/>
      </c>
      <c r="AM21" s="101" t="str">
        <f t="shared" si="8"/>
        <v/>
      </c>
      <c r="AN21" s="101" t="str">
        <f t="shared" si="8"/>
        <v/>
      </c>
      <c r="AP21" s="101" t="str">
        <f>IF(AND(N21="vendido",I21='1° Passo'!$D$12),'1° Passo'!$D$12,"")</f>
        <v/>
      </c>
    </row>
    <row r="22" spans="3:42" ht="30" customHeight="1">
      <c r="C22" s="11">
        <v>18</v>
      </c>
      <c r="D22" s="88"/>
      <c r="E22" s="88"/>
      <c r="F22" s="88"/>
      <c r="G22" s="95"/>
      <c r="H22" s="96"/>
      <c r="I22" s="88"/>
      <c r="J22" s="88"/>
      <c r="K22" s="96"/>
      <c r="L22" s="88"/>
      <c r="M22" s="97" t="str">
        <f t="shared" ca="1" si="6"/>
        <v/>
      </c>
      <c r="N22" s="88"/>
      <c r="O22" s="88"/>
      <c r="P22" s="14"/>
      <c r="R22" s="59" t="str">
        <f>IFERROR(VLOOKUP($D22,'4° Passo'!$D$5:$M$804,7,FALSE),"-")</f>
        <v>-</v>
      </c>
      <c r="S22" s="59" t="str">
        <f>IFERROR(VLOOKUP($D22,'4° Passo'!$D$5:$M$804,8,FALSE),"-")</f>
        <v>-</v>
      </c>
      <c r="T22" s="59" t="str">
        <f>IFERROR(VLOOKUP($D22,'4° Passo'!$D$5:$M$804,9,FALSE),"-")</f>
        <v>-</v>
      </c>
      <c r="U22" s="59" t="str">
        <f>IFERROR(VLOOKUP($D22,'4° Passo'!$D$5:$M$804,10,FALSE),"-")</f>
        <v>-</v>
      </c>
      <c r="V22" s="59" t="str">
        <f t="shared" si="0"/>
        <v/>
      </c>
      <c r="W22" s="4">
        <f t="shared" si="7"/>
        <v>0</v>
      </c>
      <c r="X22" s="101">
        <v>1</v>
      </c>
      <c r="Y22" s="101" t="str">
        <f t="shared" si="1"/>
        <v/>
      </c>
      <c r="Z22" s="101" t="str">
        <f t="shared" si="2"/>
        <v/>
      </c>
      <c r="AA22" s="101" t="str">
        <f t="shared" si="3"/>
        <v/>
      </c>
      <c r="AB22" s="101" t="str">
        <f t="shared" si="4"/>
        <v/>
      </c>
      <c r="AC22" s="101" t="str">
        <f t="shared" si="8"/>
        <v/>
      </c>
      <c r="AD22" s="101" t="str">
        <f t="shared" si="8"/>
        <v/>
      </c>
      <c r="AE22" s="101" t="str">
        <f t="shared" si="8"/>
        <v/>
      </c>
      <c r="AF22" s="101" t="str">
        <f t="shared" si="8"/>
        <v/>
      </c>
      <c r="AG22" s="101" t="str">
        <f t="shared" si="8"/>
        <v/>
      </c>
      <c r="AH22" s="101" t="str">
        <f t="shared" si="8"/>
        <v/>
      </c>
      <c r="AI22" s="101" t="str">
        <f t="shared" si="8"/>
        <v/>
      </c>
      <c r="AJ22" s="101" t="str">
        <f t="shared" si="8"/>
        <v/>
      </c>
      <c r="AK22" s="101" t="str">
        <f t="shared" si="8"/>
        <v/>
      </c>
      <c r="AL22" s="101" t="str">
        <f t="shared" si="8"/>
        <v/>
      </c>
      <c r="AM22" s="101" t="str">
        <f t="shared" si="8"/>
        <v/>
      </c>
      <c r="AN22" s="101" t="str">
        <f t="shared" si="8"/>
        <v/>
      </c>
      <c r="AP22" s="101" t="str">
        <f>IF(AND(N22="vendido",I22='1° Passo'!$D$12),'1° Passo'!$D$12,"")</f>
        <v/>
      </c>
    </row>
    <row r="23" spans="3:42" ht="30" customHeight="1">
      <c r="C23" s="11">
        <v>19</v>
      </c>
      <c r="D23" s="88"/>
      <c r="E23" s="88"/>
      <c r="F23" s="88"/>
      <c r="G23" s="95"/>
      <c r="H23" s="96"/>
      <c r="I23" s="88"/>
      <c r="J23" s="88"/>
      <c r="K23" s="96"/>
      <c r="L23" s="88"/>
      <c r="M23" s="97" t="str">
        <f t="shared" ca="1" si="6"/>
        <v/>
      </c>
      <c r="N23" s="88"/>
      <c r="O23" s="88"/>
      <c r="P23" s="14"/>
      <c r="R23" s="59" t="str">
        <f>IFERROR(VLOOKUP($D23,'4° Passo'!$D$5:$M$804,7,FALSE),"-")</f>
        <v>-</v>
      </c>
      <c r="S23" s="59" t="str">
        <f>IFERROR(VLOOKUP($D23,'4° Passo'!$D$5:$M$804,8,FALSE),"-")</f>
        <v>-</v>
      </c>
      <c r="T23" s="59" t="str">
        <f>IFERROR(VLOOKUP($D23,'4° Passo'!$D$5:$M$804,9,FALSE),"-")</f>
        <v>-</v>
      </c>
      <c r="U23" s="59" t="str">
        <f>IFERROR(VLOOKUP($D23,'4° Passo'!$D$5:$M$804,10,FALSE),"-")</f>
        <v>-</v>
      </c>
      <c r="V23" s="59" t="str">
        <f t="shared" si="0"/>
        <v/>
      </c>
      <c r="W23" s="4">
        <f t="shared" si="7"/>
        <v>0</v>
      </c>
      <c r="X23" s="101">
        <v>1</v>
      </c>
      <c r="Y23" s="101" t="str">
        <f t="shared" si="1"/>
        <v/>
      </c>
      <c r="Z23" s="101" t="str">
        <f t="shared" si="2"/>
        <v/>
      </c>
      <c r="AA23" s="101" t="str">
        <f t="shared" si="3"/>
        <v/>
      </c>
      <c r="AB23" s="101" t="str">
        <f t="shared" si="4"/>
        <v/>
      </c>
      <c r="AC23" s="101" t="str">
        <f t="shared" si="8"/>
        <v/>
      </c>
      <c r="AD23" s="101" t="str">
        <f t="shared" si="8"/>
        <v/>
      </c>
      <c r="AE23" s="101" t="str">
        <f t="shared" si="8"/>
        <v/>
      </c>
      <c r="AF23" s="101" t="str">
        <f t="shared" si="8"/>
        <v/>
      </c>
      <c r="AG23" s="101" t="str">
        <f t="shared" si="8"/>
        <v/>
      </c>
      <c r="AH23" s="101" t="str">
        <f t="shared" si="8"/>
        <v/>
      </c>
      <c r="AI23" s="101" t="str">
        <f t="shared" si="8"/>
        <v/>
      </c>
      <c r="AJ23" s="101" t="str">
        <f t="shared" si="8"/>
        <v/>
      </c>
      <c r="AK23" s="101" t="str">
        <f t="shared" si="8"/>
        <v/>
      </c>
      <c r="AL23" s="101" t="str">
        <f t="shared" si="8"/>
        <v/>
      </c>
      <c r="AM23" s="101" t="str">
        <f t="shared" si="8"/>
        <v/>
      </c>
      <c r="AN23" s="101" t="str">
        <f t="shared" si="8"/>
        <v/>
      </c>
      <c r="AP23" s="101" t="str">
        <f>IF(AND(N23="vendido",I23='1° Passo'!$D$12),'1° Passo'!$D$12,"")</f>
        <v/>
      </c>
    </row>
    <row r="24" spans="3:42" ht="30" customHeight="1">
      <c r="C24" s="11">
        <v>20</v>
      </c>
      <c r="D24" s="88"/>
      <c r="E24" s="88"/>
      <c r="F24" s="88"/>
      <c r="G24" s="95"/>
      <c r="H24" s="96"/>
      <c r="I24" s="88"/>
      <c r="J24" s="88"/>
      <c r="K24" s="96"/>
      <c r="L24" s="88"/>
      <c r="M24" s="97" t="str">
        <f t="shared" ca="1" si="6"/>
        <v/>
      </c>
      <c r="N24" s="88"/>
      <c r="O24" s="88"/>
      <c r="P24" s="14"/>
      <c r="R24" s="59" t="str">
        <f>IFERROR(VLOOKUP($D24,'4° Passo'!$D$5:$M$804,7,FALSE),"-")</f>
        <v>-</v>
      </c>
      <c r="S24" s="59" t="str">
        <f>IFERROR(VLOOKUP($D24,'4° Passo'!$D$5:$M$804,8,FALSE),"-")</f>
        <v>-</v>
      </c>
      <c r="T24" s="59" t="str">
        <f>IFERROR(VLOOKUP($D24,'4° Passo'!$D$5:$M$804,9,FALSE),"-")</f>
        <v>-</v>
      </c>
      <c r="U24" s="59" t="str">
        <f>IFERROR(VLOOKUP($D24,'4° Passo'!$D$5:$M$804,10,FALSE),"-")</f>
        <v>-</v>
      </c>
      <c r="V24" s="59" t="str">
        <f t="shared" si="0"/>
        <v/>
      </c>
      <c r="W24" s="4">
        <f t="shared" si="7"/>
        <v>0</v>
      </c>
      <c r="X24" s="101">
        <v>1</v>
      </c>
      <c r="Y24" s="101" t="str">
        <f t="shared" si="1"/>
        <v/>
      </c>
      <c r="Z24" s="101" t="str">
        <f t="shared" si="2"/>
        <v/>
      </c>
      <c r="AA24" s="101" t="str">
        <f t="shared" si="3"/>
        <v/>
      </c>
      <c r="AB24" s="101" t="str">
        <f t="shared" si="4"/>
        <v/>
      </c>
      <c r="AC24" s="101" t="str">
        <f t="shared" si="8"/>
        <v/>
      </c>
      <c r="AD24" s="101" t="str">
        <f t="shared" si="8"/>
        <v/>
      </c>
      <c r="AE24" s="101" t="str">
        <f t="shared" si="8"/>
        <v/>
      </c>
      <c r="AF24" s="101" t="str">
        <f t="shared" si="8"/>
        <v/>
      </c>
      <c r="AG24" s="101" t="str">
        <f t="shared" si="8"/>
        <v/>
      </c>
      <c r="AH24" s="101" t="str">
        <f t="shared" si="8"/>
        <v/>
      </c>
      <c r="AI24" s="101" t="str">
        <f t="shared" si="8"/>
        <v/>
      </c>
      <c r="AJ24" s="101" t="str">
        <f t="shared" si="8"/>
        <v/>
      </c>
      <c r="AK24" s="101" t="str">
        <f t="shared" si="8"/>
        <v/>
      </c>
      <c r="AL24" s="101" t="str">
        <f t="shared" si="8"/>
        <v/>
      </c>
      <c r="AM24" s="101" t="str">
        <f t="shared" si="8"/>
        <v/>
      </c>
      <c r="AN24" s="101" t="str">
        <f t="shared" si="8"/>
        <v/>
      </c>
      <c r="AP24" s="101" t="str">
        <f>IF(AND(N24="vendido",I24='1° Passo'!$D$12),'1° Passo'!$D$12,"")</f>
        <v/>
      </c>
    </row>
    <row r="25" spans="3:42" ht="30" customHeight="1">
      <c r="C25" s="11">
        <v>21</v>
      </c>
      <c r="D25" s="88"/>
      <c r="E25" s="88"/>
      <c r="F25" s="88"/>
      <c r="G25" s="95"/>
      <c r="H25" s="96"/>
      <c r="I25" s="88"/>
      <c r="J25" s="88"/>
      <c r="K25" s="96"/>
      <c r="L25" s="88"/>
      <c r="M25" s="97" t="str">
        <f t="shared" ca="1" si="6"/>
        <v/>
      </c>
      <c r="N25" s="88"/>
      <c r="O25" s="88"/>
      <c r="P25" s="14"/>
      <c r="R25" s="59" t="str">
        <f>IFERROR(VLOOKUP($D25,'4° Passo'!$D$5:$M$804,7,FALSE),"-")</f>
        <v>-</v>
      </c>
      <c r="S25" s="59" t="str">
        <f>IFERROR(VLOOKUP($D25,'4° Passo'!$D$5:$M$804,8,FALSE),"-")</f>
        <v>-</v>
      </c>
      <c r="T25" s="59" t="str">
        <f>IFERROR(VLOOKUP($D25,'4° Passo'!$D$5:$M$804,9,FALSE),"-")</f>
        <v>-</v>
      </c>
      <c r="U25" s="59" t="str">
        <f>IFERROR(VLOOKUP($D25,'4° Passo'!$D$5:$M$804,10,FALSE),"-")</f>
        <v>-</v>
      </c>
      <c r="V25" s="59" t="str">
        <f t="shared" si="0"/>
        <v/>
      </c>
      <c r="W25" s="4">
        <f t="shared" si="7"/>
        <v>0</v>
      </c>
      <c r="X25" s="101">
        <v>1</v>
      </c>
      <c r="Y25" s="101" t="str">
        <f t="shared" si="1"/>
        <v/>
      </c>
      <c r="Z25" s="101" t="str">
        <f t="shared" si="2"/>
        <v/>
      </c>
      <c r="AA25" s="101" t="str">
        <f t="shared" si="3"/>
        <v/>
      </c>
      <c r="AB25" s="101" t="str">
        <f t="shared" si="4"/>
        <v/>
      </c>
      <c r="AC25" s="101" t="str">
        <f t="shared" si="8"/>
        <v/>
      </c>
      <c r="AD25" s="101" t="str">
        <f t="shared" si="8"/>
        <v/>
      </c>
      <c r="AE25" s="101" t="str">
        <f t="shared" si="8"/>
        <v/>
      </c>
      <c r="AF25" s="101" t="str">
        <f t="shared" si="8"/>
        <v/>
      </c>
      <c r="AG25" s="101" t="str">
        <f t="shared" si="8"/>
        <v/>
      </c>
      <c r="AH25" s="101" t="str">
        <f t="shared" si="8"/>
        <v/>
      </c>
      <c r="AI25" s="101" t="str">
        <f t="shared" si="8"/>
        <v/>
      </c>
      <c r="AJ25" s="101" t="str">
        <f t="shared" si="8"/>
        <v/>
      </c>
      <c r="AK25" s="101" t="str">
        <f t="shared" si="8"/>
        <v/>
      </c>
      <c r="AL25" s="101" t="str">
        <f t="shared" si="8"/>
        <v/>
      </c>
      <c r="AM25" s="101" t="str">
        <f t="shared" si="8"/>
        <v/>
      </c>
      <c r="AN25" s="101" t="str">
        <f t="shared" si="8"/>
        <v/>
      </c>
      <c r="AP25" s="101" t="str">
        <f>IF(AND(N25="vendido",I25='1° Passo'!$D$12),'1° Passo'!$D$12,"")</f>
        <v/>
      </c>
    </row>
    <row r="26" spans="3:42" ht="30" customHeight="1">
      <c r="C26" s="11">
        <v>22</v>
      </c>
      <c r="D26" s="88"/>
      <c r="E26" s="88"/>
      <c r="F26" s="88"/>
      <c r="G26" s="95"/>
      <c r="H26" s="96"/>
      <c r="I26" s="88"/>
      <c r="J26" s="88"/>
      <c r="K26" s="96"/>
      <c r="L26" s="88"/>
      <c r="M26" s="97" t="str">
        <f t="shared" ca="1" si="6"/>
        <v/>
      </c>
      <c r="N26" s="88"/>
      <c r="O26" s="88"/>
      <c r="P26" s="14"/>
      <c r="R26" s="59" t="str">
        <f>IFERROR(VLOOKUP($D26,'4° Passo'!$D$5:$M$804,7,FALSE),"-")</f>
        <v>-</v>
      </c>
      <c r="S26" s="59" t="str">
        <f>IFERROR(VLOOKUP($D26,'4° Passo'!$D$5:$M$804,8,FALSE),"-")</f>
        <v>-</v>
      </c>
      <c r="T26" s="59" t="str">
        <f>IFERROR(VLOOKUP($D26,'4° Passo'!$D$5:$M$804,9,FALSE),"-")</f>
        <v>-</v>
      </c>
      <c r="U26" s="59" t="str">
        <f>IFERROR(VLOOKUP($D26,'4° Passo'!$D$5:$M$804,10,FALSE),"-")</f>
        <v>-</v>
      </c>
      <c r="V26" s="59" t="str">
        <f t="shared" si="0"/>
        <v/>
      </c>
      <c r="W26" s="4">
        <f t="shared" si="7"/>
        <v>0</v>
      </c>
      <c r="X26" s="101">
        <v>1</v>
      </c>
      <c r="Y26" s="101" t="str">
        <f t="shared" si="1"/>
        <v/>
      </c>
      <c r="Z26" s="101" t="str">
        <f t="shared" si="2"/>
        <v/>
      </c>
      <c r="AA26" s="101" t="str">
        <f t="shared" si="3"/>
        <v/>
      </c>
      <c r="AB26" s="101" t="str">
        <f t="shared" si="4"/>
        <v/>
      </c>
      <c r="AC26" s="101" t="str">
        <f t="shared" si="8"/>
        <v/>
      </c>
      <c r="AD26" s="101" t="str">
        <f t="shared" si="8"/>
        <v/>
      </c>
      <c r="AE26" s="101" t="str">
        <f t="shared" si="8"/>
        <v/>
      </c>
      <c r="AF26" s="101" t="str">
        <f t="shared" si="8"/>
        <v/>
      </c>
      <c r="AG26" s="101" t="str">
        <f t="shared" si="8"/>
        <v/>
      </c>
      <c r="AH26" s="101" t="str">
        <f t="shared" si="8"/>
        <v/>
      </c>
      <c r="AI26" s="101" t="str">
        <f t="shared" si="8"/>
        <v/>
      </c>
      <c r="AJ26" s="101" t="str">
        <f t="shared" si="8"/>
        <v/>
      </c>
      <c r="AK26" s="101" t="str">
        <f t="shared" si="8"/>
        <v/>
      </c>
      <c r="AL26" s="101" t="str">
        <f t="shared" si="8"/>
        <v/>
      </c>
      <c r="AM26" s="101" t="str">
        <f t="shared" si="8"/>
        <v/>
      </c>
      <c r="AN26" s="101" t="str">
        <f t="shared" si="8"/>
        <v/>
      </c>
      <c r="AP26" s="101" t="str">
        <f>IF(AND(N26="vendido",I26='1° Passo'!$D$12),'1° Passo'!$D$12,"")</f>
        <v/>
      </c>
    </row>
    <row r="27" spans="3:42" ht="30" customHeight="1">
      <c r="C27" s="11">
        <v>23</v>
      </c>
      <c r="D27" s="88"/>
      <c r="E27" s="88"/>
      <c r="F27" s="88"/>
      <c r="G27" s="95"/>
      <c r="H27" s="96"/>
      <c r="I27" s="88"/>
      <c r="J27" s="88"/>
      <c r="K27" s="96"/>
      <c r="L27" s="88"/>
      <c r="M27" s="97" t="str">
        <f t="shared" ca="1" si="6"/>
        <v/>
      </c>
      <c r="N27" s="88"/>
      <c r="O27" s="88"/>
      <c r="P27" s="14"/>
      <c r="R27" s="59" t="str">
        <f>IFERROR(VLOOKUP($D27,'4° Passo'!$D$5:$M$804,7,FALSE),"-")</f>
        <v>-</v>
      </c>
      <c r="S27" s="59" t="str">
        <f>IFERROR(VLOOKUP($D27,'4° Passo'!$D$5:$M$804,8,FALSE),"-")</f>
        <v>-</v>
      </c>
      <c r="T27" s="59" t="str">
        <f>IFERROR(VLOOKUP($D27,'4° Passo'!$D$5:$M$804,9,FALSE),"-")</f>
        <v>-</v>
      </c>
      <c r="U27" s="59" t="str">
        <f>IFERROR(VLOOKUP($D27,'4° Passo'!$D$5:$M$804,10,FALSE),"-")</f>
        <v>-</v>
      </c>
      <c r="V27" s="59" t="str">
        <f t="shared" si="0"/>
        <v/>
      </c>
      <c r="W27" s="4">
        <f t="shared" si="7"/>
        <v>0</v>
      </c>
      <c r="X27" s="101">
        <v>1</v>
      </c>
      <c r="Y27" s="101" t="str">
        <f t="shared" si="1"/>
        <v/>
      </c>
      <c r="Z27" s="101" t="str">
        <f t="shared" si="2"/>
        <v/>
      </c>
      <c r="AA27" s="101" t="str">
        <f t="shared" si="3"/>
        <v/>
      </c>
      <c r="AB27" s="101" t="str">
        <f t="shared" si="4"/>
        <v/>
      </c>
      <c r="AC27" s="101" t="str">
        <f t="shared" si="8"/>
        <v/>
      </c>
      <c r="AD27" s="101" t="str">
        <f t="shared" si="8"/>
        <v/>
      </c>
      <c r="AE27" s="101" t="str">
        <f t="shared" si="8"/>
        <v/>
      </c>
      <c r="AF27" s="101" t="str">
        <f t="shared" si="8"/>
        <v/>
      </c>
      <c r="AG27" s="101" t="str">
        <f t="shared" si="8"/>
        <v/>
      </c>
      <c r="AH27" s="101" t="str">
        <f t="shared" si="8"/>
        <v/>
      </c>
      <c r="AI27" s="101" t="str">
        <f t="shared" si="8"/>
        <v/>
      </c>
      <c r="AJ27" s="101" t="str">
        <f t="shared" si="8"/>
        <v/>
      </c>
      <c r="AK27" s="101" t="str">
        <f t="shared" si="8"/>
        <v/>
      </c>
      <c r="AL27" s="101" t="str">
        <f t="shared" si="8"/>
        <v/>
      </c>
      <c r="AM27" s="101" t="str">
        <f t="shared" si="8"/>
        <v/>
      </c>
      <c r="AN27" s="101" t="str">
        <f t="shared" si="8"/>
        <v/>
      </c>
      <c r="AP27" s="101" t="str">
        <f>IF(AND(N27="vendido",I27='1° Passo'!$D$12),'1° Passo'!$D$12,"")</f>
        <v/>
      </c>
    </row>
    <row r="28" spans="3:42" ht="30" customHeight="1">
      <c r="C28" s="11">
        <v>24</v>
      </c>
      <c r="D28" s="88"/>
      <c r="E28" s="88"/>
      <c r="F28" s="88"/>
      <c r="G28" s="95"/>
      <c r="H28" s="96"/>
      <c r="I28" s="88"/>
      <c r="J28" s="88"/>
      <c r="K28" s="96"/>
      <c r="L28" s="88"/>
      <c r="M28" s="97" t="str">
        <f t="shared" ca="1" si="6"/>
        <v/>
      </c>
      <c r="N28" s="88"/>
      <c r="O28" s="88"/>
      <c r="P28" s="14"/>
      <c r="R28" s="59" t="str">
        <f>IFERROR(VLOOKUP($D28,'4° Passo'!$D$5:$M$804,7,FALSE),"-")</f>
        <v>-</v>
      </c>
      <c r="S28" s="59" t="str">
        <f>IFERROR(VLOOKUP($D28,'4° Passo'!$D$5:$M$804,8,FALSE),"-")</f>
        <v>-</v>
      </c>
      <c r="T28" s="59" t="str">
        <f>IFERROR(VLOOKUP($D28,'4° Passo'!$D$5:$M$804,9,FALSE),"-")</f>
        <v>-</v>
      </c>
      <c r="U28" s="59" t="str">
        <f>IFERROR(VLOOKUP($D28,'4° Passo'!$D$5:$M$804,10,FALSE),"-")</f>
        <v>-</v>
      </c>
      <c r="V28" s="59" t="str">
        <f t="shared" si="0"/>
        <v/>
      </c>
      <c r="W28" s="4">
        <f t="shared" si="7"/>
        <v>0</v>
      </c>
      <c r="X28" s="101">
        <v>1</v>
      </c>
      <c r="Y28" s="101" t="str">
        <f t="shared" si="1"/>
        <v/>
      </c>
      <c r="Z28" s="101" t="str">
        <f t="shared" si="2"/>
        <v/>
      </c>
      <c r="AA28" s="101" t="str">
        <f t="shared" si="3"/>
        <v/>
      </c>
      <c r="AB28" s="101" t="str">
        <f t="shared" si="4"/>
        <v/>
      </c>
      <c r="AC28" s="101" t="str">
        <f t="shared" si="8"/>
        <v/>
      </c>
      <c r="AD28" s="101" t="str">
        <f t="shared" si="8"/>
        <v/>
      </c>
      <c r="AE28" s="101" t="str">
        <f t="shared" si="8"/>
        <v/>
      </c>
      <c r="AF28" s="101" t="str">
        <f t="shared" ref="AF28:AN56" si="9">IF($Y28=AF$3,$AB28,"")</f>
        <v/>
      </c>
      <c r="AG28" s="101" t="str">
        <f t="shared" si="9"/>
        <v/>
      </c>
      <c r="AH28" s="101" t="str">
        <f t="shared" si="9"/>
        <v/>
      </c>
      <c r="AI28" s="101" t="str">
        <f t="shared" si="9"/>
        <v/>
      </c>
      <c r="AJ28" s="101" t="str">
        <f t="shared" si="9"/>
        <v/>
      </c>
      <c r="AK28" s="101" t="str">
        <f t="shared" si="9"/>
        <v/>
      </c>
      <c r="AL28" s="101" t="str">
        <f t="shared" si="9"/>
        <v/>
      </c>
      <c r="AM28" s="101" t="str">
        <f t="shared" si="9"/>
        <v/>
      </c>
      <c r="AN28" s="101" t="str">
        <f t="shared" si="9"/>
        <v/>
      </c>
      <c r="AP28" s="101" t="str">
        <f>IF(AND(N28="vendido",I28='1° Passo'!$D$12),'1° Passo'!$D$12,"")</f>
        <v/>
      </c>
    </row>
    <row r="29" spans="3:42" ht="30" customHeight="1">
      <c r="C29" s="11">
        <v>25</v>
      </c>
      <c r="D29" s="88"/>
      <c r="E29" s="88"/>
      <c r="F29" s="88"/>
      <c r="G29" s="95"/>
      <c r="H29" s="96"/>
      <c r="I29" s="88"/>
      <c r="J29" s="88"/>
      <c r="K29" s="96"/>
      <c r="L29" s="88"/>
      <c r="M29" s="97" t="str">
        <f t="shared" ca="1" si="6"/>
        <v/>
      </c>
      <c r="N29" s="88"/>
      <c r="O29" s="88"/>
      <c r="P29" s="14"/>
      <c r="R29" s="59" t="str">
        <f>IFERROR(VLOOKUP($D29,'4° Passo'!$D$5:$M$804,7,FALSE),"-")</f>
        <v>-</v>
      </c>
      <c r="S29" s="59" t="str">
        <f>IFERROR(VLOOKUP($D29,'4° Passo'!$D$5:$M$804,8,FALSE),"-")</f>
        <v>-</v>
      </c>
      <c r="T29" s="59" t="str">
        <f>IFERROR(VLOOKUP($D29,'4° Passo'!$D$5:$M$804,9,FALSE),"-")</f>
        <v>-</v>
      </c>
      <c r="U29" s="59" t="str">
        <f>IFERROR(VLOOKUP($D29,'4° Passo'!$D$5:$M$804,10,FALSE),"-")</f>
        <v>-</v>
      </c>
      <c r="V29" s="59" t="str">
        <f t="shared" si="0"/>
        <v/>
      </c>
      <c r="W29" s="4">
        <f t="shared" si="7"/>
        <v>0</v>
      </c>
      <c r="X29" s="101">
        <v>1</v>
      </c>
      <c r="Y29" s="101" t="str">
        <f t="shared" si="1"/>
        <v/>
      </c>
      <c r="Z29" s="101" t="str">
        <f t="shared" si="2"/>
        <v/>
      </c>
      <c r="AA29" s="101" t="str">
        <f t="shared" si="3"/>
        <v/>
      </c>
      <c r="AB29" s="101" t="str">
        <f t="shared" si="4"/>
        <v/>
      </c>
      <c r="AC29" s="101" t="str">
        <f t="shared" ref="AC29:AH85" si="10">IF($Y29=AC$3,$AB29,"")</f>
        <v/>
      </c>
      <c r="AD29" s="101" t="str">
        <f t="shared" si="10"/>
        <v/>
      </c>
      <c r="AE29" s="101" t="str">
        <f t="shared" si="10"/>
        <v/>
      </c>
      <c r="AF29" s="101" t="str">
        <f t="shared" si="9"/>
        <v/>
      </c>
      <c r="AG29" s="101" t="str">
        <f t="shared" si="9"/>
        <v/>
      </c>
      <c r="AH29" s="101" t="str">
        <f t="shared" si="9"/>
        <v/>
      </c>
      <c r="AI29" s="101" t="str">
        <f t="shared" si="9"/>
        <v/>
      </c>
      <c r="AJ29" s="101" t="str">
        <f t="shared" si="9"/>
        <v/>
      </c>
      <c r="AK29" s="101" t="str">
        <f t="shared" si="9"/>
        <v/>
      </c>
      <c r="AL29" s="101" t="str">
        <f t="shared" si="9"/>
        <v/>
      </c>
      <c r="AM29" s="101" t="str">
        <f t="shared" si="9"/>
        <v/>
      </c>
      <c r="AN29" s="101" t="str">
        <f t="shared" si="9"/>
        <v/>
      </c>
      <c r="AP29" s="101" t="str">
        <f>IF(AND(N29="vendido",I29='1° Passo'!$D$12),'1° Passo'!$D$12,"")</f>
        <v/>
      </c>
    </row>
    <row r="30" spans="3:42" ht="30" customHeight="1">
      <c r="C30" s="11">
        <v>26</v>
      </c>
      <c r="D30" s="88"/>
      <c r="E30" s="88"/>
      <c r="F30" s="88"/>
      <c r="G30" s="95"/>
      <c r="H30" s="96"/>
      <c r="I30" s="88"/>
      <c r="J30" s="88"/>
      <c r="K30" s="96"/>
      <c r="L30" s="88"/>
      <c r="M30" s="97" t="str">
        <f t="shared" ca="1" si="6"/>
        <v/>
      </c>
      <c r="N30" s="88"/>
      <c r="O30" s="88"/>
      <c r="P30" s="14"/>
      <c r="R30" s="59" t="str">
        <f>IFERROR(VLOOKUP($D30,'4° Passo'!$D$5:$M$804,7,FALSE),"-")</f>
        <v>-</v>
      </c>
      <c r="S30" s="59" t="str">
        <f>IFERROR(VLOOKUP($D30,'4° Passo'!$D$5:$M$804,8,FALSE),"-")</f>
        <v>-</v>
      </c>
      <c r="T30" s="59" t="str">
        <f>IFERROR(VLOOKUP($D30,'4° Passo'!$D$5:$M$804,9,FALSE),"-")</f>
        <v>-</v>
      </c>
      <c r="U30" s="59" t="str">
        <f>IFERROR(VLOOKUP($D30,'4° Passo'!$D$5:$M$804,10,FALSE),"-")</f>
        <v>-</v>
      </c>
      <c r="V30" s="59" t="str">
        <f t="shared" si="0"/>
        <v/>
      </c>
      <c r="W30" s="4">
        <f t="shared" si="7"/>
        <v>0</v>
      </c>
      <c r="X30" s="101">
        <v>1</v>
      </c>
      <c r="Y30" s="101" t="str">
        <f t="shared" si="1"/>
        <v/>
      </c>
      <c r="Z30" s="101" t="str">
        <f t="shared" si="2"/>
        <v/>
      </c>
      <c r="AA30" s="101" t="str">
        <f t="shared" si="3"/>
        <v/>
      </c>
      <c r="AB30" s="101" t="str">
        <f t="shared" si="4"/>
        <v/>
      </c>
      <c r="AC30" s="101" t="str">
        <f t="shared" si="10"/>
        <v/>
      </c>
      <c r="AD30" s="101" t="str">
        <f t="shared" si="10"/>
        <v/>
      </c>
      <c r="AE30" s="101" t="str">
        <f t="shared" si="10"/>
        <v/>
      </c>
      <c r="AF30" s="101" t="str">
        <f t="shared" si="9"/>
        <v/>
      </c>
      <c r="AG30" s="101" t="str">
        <f t="shared" si="9"/>
        <v/>
      </c>
      <c r="AH30" s="101" t="str">
        <f t="shared" si="9"/>
        <v/>
      </c>
      <c r="AI30" s="101" t="str">
        <f t="shared" si="9"/>
        <v/>
      </c>
      <c r="AJ30" s="101" t="str">
        <f t="shared" si="9"/>
        <v/>
      </c>
      <c r="AK30" s="101" t="str">
        <f t="shared" si="9"/>
        <v/>
      </c>
      <c r="AL30" s="101" t="str">
        <f t="shared" si="9"/>
        <v/>
      </c>
      <c r="AM30" s="101" t="str">
        <f t="shared" si="9"/>
        <v/>
      </c>
      <c r="AN30" s="101" t="str">
        <f t="shared" si="9"/>
        <v/>
      </c>
      <c r="AP30" s="101" t="str">
        <f>IF(AND(N30="vendido",I30='1° Passo'!$D$12),'1° Passo'!$D$12,"")</f>
        <v/>
      </c>
    </row>
    <row r="31" spans="3:42" ht="30" customHeight="1">
      <c r="C31" s="11">
        <v>27</v>
      </c>
      <c r="D31" s="88"/>
      <c r="E31" s="88"/>
      <c r="F31" s="88"/>
      <c r="G31" s="95"/>
      <c r="H31" s="96"/>
      <c r="I31" s="88"/>
      <c r="J31" s="88"/>
      <c r="K31" s="96"/>
      <c r="L31" s="88"/>
      <c r="M31" s="97" t="str">
        <f t="shared" ca="1" si="6"/>
        <v/>
      </c>
      <c r="N31" s="88"/>
      <c r="O31" s="88"/>
      <c r="P31" s="14"/>
      <c r="R31" s="59" t="str">
        <f>IFERROR(VLOOKUP($D31,'4° Passo'!$D$5:$M$804,7,FALSE),"-")</f>
        <v>-</v>
      </c>
      <c r="S31" s="59" t="str">
        <f>IFERROR(VLOOKUP($D31,'4° Passo'!$D$5:$M$804,8,FALSE),"-")</f>
        <v>-</v>
      </c>
      <c r="T31" s="59" t="str">
        <f>IFERROR(VLOOKUP($D31,'4° Passo'!$D$5:$M$804,9,FALSE),"-")</f>
        <v>-</v>
      </c>
      <c r="U31" s="59" t="str">
        <f>IFERROR(VLOOKUP($D31,'4° Passo'!$D$5:$M$804,10,FALSE),"-")</f>
        <v>-</v>
      </c>
      <c r="V31" s="59" t="str">
        <f t="shared" si="0"/>
        <v/>
      </c>
      <c r="W31" s="4">
        <f t="shared" si="7"/>
        <v>0</v>
      </c>
      <c r="X31" s="101">
        <v>1</v>
      </c>
      <c r="Y31" s="101" t="str">
        <f t="shared" si="1"/>
        <v/>
      </c>
      <c r="Z31" s="101" t="str">
        <f t="shared" si="2"/>
        <v/>
      </c>
      <c r="AA31" s="101" t="str">
        <f t="shared" si="3"/>
        <v/>
      </c>
      <c r="AB31" s="101" t="str">
        <f t="shared" si="4"/>
        <v/>
      </c>
      <c r="AC31" s="101" t="str">
        <f t="shared" si="10"/>
        <v/>
      </c>
      <c r="AD31" s="101" t="str">
        <f t="shared" si="10"/>
        <v/>
      </c>
      <c r="AE31" s="101" t="str">
        <f t="shared" si="10"/>
        <v/>
      </c>
      <c r="AF31" s="101" t="str">
        <f t="shared" si="9"/>
        <v/>
      </c>
      <c r="AG31" s="101" t="str">
        <f t="shared" si="9"/>
        <v/>
      </c>
      <c r="AH31" s="101" t="str">
        <f t="shared" si="9"/>
        <v/>
      </c>
      <c r="AI31" s="101" t="str">
        <f t="shared" si="9"/>
        <v/>
      </c>
      <c r="AJ31" s="101" t="str">
        <f t="shared" si="9"/>
        <v/>
      </c>
      <c r="AK31" s="101" t="str">
        <f t="shared" si="9"/>
        <v/>
      </c>
      <c r="AL31" s="101" t="str">
        <f t="shared" si="9"/>
        <v/>
      </c>
      <c r="AM31" s="101" t="str">
        <f t="shared" si="9"/>
        <v/>
      </c>
      <c r="AN31" s="101" t="str">
        <f t="shared" si="9"/>
        <v/>
      </c>
      <c r="AP31" s="101" t="str">
        <f>IF(AND(N31="vendido",I31='1° Passo'!$D$12),'1° Passo'!$D$12,"")</f>
        <v/>
      </c>
    </row>
    <row r="32" spans="3:42" ht="30" customHeight="1">
      <c r="C32" s="11">
        <v>28</v>
      </c>
      <c r="D32" s="88"/>
      <c r="E32" s="88"/>
      <c r="F32" s="88"/>
      <c r="G32" s="95"/>
      <c r="H32" s="96"/>
      <c r="I32" s="88"/>
      <c r="J32" s="88"/>
      <c r="K32" s="96"/>
      <c r="L32" s="88"/>
      <c r="M32" s="97" t="str">
        <f t="shared" ca="1" si="6"/>
        <v/>
      </c>
      <c r="N32" s="88"/>
      <c r="O32" s="88"/>
      <c r="P32" s="14"/>
      <c r="R32" s="59" t="str">
        <f>IFERROR(VLOOKUP($D32,'4° Passo'!$D$5:$M$804,7,FALSE),"-")</f>
        <v>-</v>
      </c>
      <c r="S32" s="59" t="str">
        <f>IFERROR(VLOOKUP($D32,'4° Passo'!$D$5:$M$804,8,FALSE),"-")</f>
        <v>-</v>
      </c>
      <c r="T32" s="59" t="str">
        <f>IFERROR(VLOOKUP($D32,'4° Passo'!$D$5:$M$804,9,FALSE),"-")</f>
        <v>-</v>
      </c>
      <c r="U32" s="59" t="str">
        <f>IFERROR(VLOOKUP($D32,'4° Passo'!$D$5:$M$804,10,FALSE),"-")</f>
        <v>-</v>
      </c>
      <c r="V32" s="59" t="str">
        <f t="shared" si="0"/>
        <v/>
      </c>
      <c r="W32" s="4">
        <f t="shared" si="7"/>
        <v>0</v>
      </c>
      <c r="X32" s="101">
        <v>1</v>
      </c>
      <c r="Y32" s="101" t="str">
        <f t="shared" si="1"/>
        <v/>
      </c>
      <c r="Z32" s="101" t="str">
        <f t="shared" si="2"/>
        <v/>
      </c>
      <c r="AA32" s="101" t="str">
        <f t="shared" si="3"/>
        <v/>
      </c>
      <c r="AB32" s="101" t="str">
        <f t="shared" si="4"/>
        <v/>
      </c>
      <c r="AC32" s="101" t="str">
        <f t="shared" si="10"/>
        <v/>
      </c>
      <c r="AD32" s="101" t="str">
        <f t="shared" si="10"/>
        <v/>
      </c>
      <c r="AE32" s="101" t="str">
        <f t="shared" si="10"/>
        <v/>
      </c>
      <c r="AF32" s="101" t="str">
        <f t="shared" si="9"/>
        <v/>
      </c>
      <c r="AG32" s="101" t="str">
        <f t="shared" si="9"/>
        <v/>
      </c>
      <c r="AH32" s="101" t="str">
        <f t="shared" si="9"/>
        <v/>
      </c>
      <c r="AI32" s="101" t="str">
        <f t="shared" si="9"/>
        <v/>
      </c>
      <c r="AJ32" s="101" t="str">
        <f t="shared" si="9"/>
        <v/>
      </c>
      <c r="AK32" s="101" t="str">
        <f t="shared" si="9"/>
        <v/>
      </c>
      <c r="AL32" s="101" t="str">
        <f t="shared" si="9"/>
        <v/>
      </c>
      <c r="AM32" s="101" t="str">
        <f t="shared" si="9"/>
        <v/>
      </c>
      <c r="AN32" s="101" t="str">
        <f t="shared" si="9"/>
        <v/>
      </c>
      <c r="AP32" s="101" t="str">
        <f>IF(AND(N32="vendido",I32='1° Passo'!$D$12),'1° Passo'!$D$12,"")</f>
        <v/>
      </c>
    </row>
    <row r="33" spans="3:42" ht="30" customHeight="1">
      <c r="C33" s="11">
        <v>29</v>
      </c>
      <c r="D33" s="88"/>
      <c r="E33" s="88"/>
      <c r="F33" s="88"/>
      <c r="G33" s="95"/>
      <c r="H33" s="96"/>
      <c r="I33" s="88"/>
      <c r="J33" s="88"/>
      <c r="K33" s="96"/>
      <c r="L33" s="88"/>
      <c r="M33" s="97" t="str">
        <f t="shared" ca="1" si="6"/>
        <v/>
      </c>
      <c r="N33" s="88"/>
      <c r="O33" s="88"/>
      <c r="P33" s="14"/>
      <c r="R33" s="59" t="str">
        <f>IFERROR(VLOOKUP($D33,'4° Passo'!$D$5:$M$804,7,FALSE),"-")</f>
        <v>-</v>
      </c>
      <c r="S33" s="59" t="str">
        <f>IFERROR(VLOOKUP($D33,'4° Passo'!$D$5:$M$804,8,FALSE),"-")</f>
        <v>-</v>
      </c>
      <c r="T33" s="59" t="str">
        <f>IFERROR(VLOOKUP($D33,'4° Passo'!$D$5:$M$804,9,FALSE),"-")</f>
        <v>-</v>
      </c>
      <c r="U33" s="59" t="str">
        <f>IFERROR(VLOOKUP($D33,'4° Passo'!$D$5:$M$804,10,FALSE),"-")</f>
        <v>-</v>
      </c>
      <c r="V33" s="59" t="str">
        <f t="shared" si="0"/>
        <v/>
      </c>
      <c r="W33" s="4">
        <f t="shared" si="7"/>
        <v>0</v>
      </c>
      <c r="X33" s="101">
        <v>1</v>
      </c>
      <c r="Y33" s="101" t="str">
        <f t="shared" si="1"/>
        <v/>
      </c>
      <c r="Z33" s="101" t="str">
        <f t="shared" si="2"/>
        <v/>
      </c>
      <c r="AA33" s="101" t="str">
        <f t="shared" si="3"/>
        <v/>
      </c>
      <c r="AB33" s="101" t="str">
        <f t="shared" si="4"/>
        <v/>
      </c>
      <c r="AC33" s="101" t="str">
        <f t="shared" si="10"/>
        <v/>
      </c>
      <c r="AD33" s="101" t="str">
        <f t="shared" si="10"/>
        <v/>
      </c>
      <c r="AE33" s="101" t="str">
        <f t="shared" si="10"/>
        <v/>
      </c>
      <c r="AF33" s="101" t="str">
        <f t="shared" si="9"/>
        <v/>
      </c>
      <c r="AG33" s="101" t="str">
        <f t="shared" si="9"/>
        <v/>
      </c>
      <c r="AH33" s="101" t="str">
        <f t="shared" si="9"/>
        <v/>
      </c>
      <c r="AI33" s="101" t="str">
        <f t="shared" si="9"/>
        <v/>
      </c>
      <c r="AJ33" s="101" t="str">
        <f t="shared" si="9"/>
        <v/>
      </c>
      <c r="AK33" s="101" t="str">
        <f t="shared" si="9"/>
        <v/>
      </c>
      <c r="AL33" s="101" t="str">
        <f t="shared" si="9"/>
        <v/>
      </c>
      <c r="AM33" s="101" t="str">
        <f t="shared" si="9"/>
        <v/>
      </c>
      <c r="AN33" s="101" t="str">
        <f t="shared" si="9"/>
        <v/>
      </c>
      <c r="AP33" s="101" t="str">
        <f>IF(AND(N33="vendido",I33='1° Passo'!$D$12),'1° Passo'!$D$12,"")</f>
        <v/>
      </c>
    </row>
    <row r="34" spans="3:42" ht="30" customHeight="1">
      <c r="C34" s="11">
        <v>30</v>
      </c>
      <c r="D34" s="88"/>
      <c r="E34" s="88"/>
      <c r="F34" s="88"/>
      <c r="G34" s="95"/>
      <c r="H34" s="96"/>
      <c r="I34" s="88"/>
      <c r="J34" s="88"/>
      <c r="K34" s="96"/>
      <c r="L34" s="88"/>
      <c r="M34" s="97" t="str">
        <f t="shared" ca="1" si="6"/>
        <v/>
      </c>
      <c r="N34" s="88"/>
      <c r="O34" s="88"/>
      <c r="P34" s="14"/>
      <c r="R34" s="59" t="str">
        <f>IFERROR(VLOOKUP($D34,'4° Passo'!$D$5:$M$804,7,FALSE),"-")</f>
        <v>-</v>
      </c>
      <c r="S34" s="59" t="str">
        <f>IFERROR(VLOOKUP($D34,'4° Passo'!$D$5:$M$804,8,FALSE),"-")</f>
        <v>-</v>
      </c>
      <c r="T34" s="59" t="str">
        <f>IFERROR(VLOOKUP($D34,'4° Passo'!$D$5:$M$804,9,FALSE),"-")</f>
        <v>-</v>
      </c>
      <c r="U34" s="59" t="str">
        <f>IFERROR(VLOOKUP($D34,'4° Passo'!$D$5:$M$804,10,FALSE),"-")</f>
        <v>-</v>
      </c>
      <c r="V34" s="59" t="str">
        <f t="shared" si="0"/>
        <v/>
      </c>
      <c r="W34" s="4">
        <f t="shared" si="7"/>
        <v>0</v>
      </c>
      <c r="X34" s="101">
        <v>1</v>
      </c>
      <c r="Y34" s="101" t="str">
        <f t="shared" si="1"/>
        <v/>
      </c>
      <c r="Z34" s="101" t="str">
        <f t="shared" si="2"/>
        <v/>
      </c>
      <c r="AA34" s="101" t="str">
        <f t="shared" si="3"/>
        <v/>
      </c>
      <c r="AB34" s="101" t="str">
        <f t="shared" si="4"/>
        <v/>
      </c>
      <c r="AC34" s="101" t="str">
        <f t="shared" si="10"/>
        <v/>
      </c>
      <c r="AD34" s="101" t="str">
        <f t="shared" si="10"/>
        <v/>
      </c>
      <c r="AE34" s="101" t="str">
        <f t="shared" si="10"/>
        <v/>
      </c>
      <c r="AF34" s="101" t="str">
        <f t="shared" si="9"/>
        <v/>
      </c>
      <c r="AG34" s="101" t="str">
        <f t="shared" si="9"/>
        <v/>
      </c>
      <c r="AH34" s="101" t="str">
        <f t="shared" si="9"/>
        <v/>
      </c>
      <c r="AI34" s="101" t="str">
        <f t="shared" si="9"/>
        <v/>
      </c>
      <c r="AJ34" s="101" t="str">
        <f t="shared" si="9"/>
        <v/>
      </c>
      <c r="AK34" s="101" t="str">
        <f t="shared" si="9"/>
        <v/>
      </c>
      <c r="AL34" s="101" t="str">
        <f t="shared" si="9"/>
        <v/>
      </c>
      <c r="AM34" s="101" t="str">
        <f t="shared" si="9"/>
        <v/>
      </c>
      <c r="AN34" s="101" t="str">
        <f t="shared" si="9"/>
        <v/>
      </c>
      <c r="AP34" s="101" t="str">
        <f>IF(AND(N34="vendido",I34='1° Passo'!$D$12),'1° Passo'!$D$12,"")</f>
        <v/>
      </c>
    </row>
    <row r="35" spans="3:42" ht="30" customHeight="1">
      <c r="C35" s="11">
        <v>31</v>
      </c>
      <c r="D35" s="88"/>
      <c r="E35" s="88"/>
      <c r="F35" s="88"/>
      <c r="G35" s="95"/>
      <c r="H35" s="96"/>
      <c r="I35" s="88"/>
      <c r="J35" s="88"/>
      <c r="K35" s="96"/>
      <c r="L35" s="88"/>
      <c r="M35" s="97" t="str">
        <f t="shared" ca="1" si="6"/>
        <v/>
      </c>
      <c r="N35" s="88"/>
      <c r="O35" s="88"/>
      <c r="P35" s="14"/>
      <c r="R35" s="59" t="str">
        <f>IFERROR(VLOOKUP($D35,'4° Passo'!$D$5:$M$804,7,FALSE),"-")</f>
        <v>-</v>
      </c>
      <c r="S35" s="59" t="str">
        <f>IFERROR(VLOOKUP($D35,'4° Passo'!$D$5:$M$804,8,FALSE),"-")</f>
        <v>-</v>
      </c>
      <c r="T35" s="59" t="str">
        <f>IFERROR(VLOOKUP($D35,'4° Passo'!$D$5:$M$804,9,FALSE),"-")</f>
        <v>-</v>
      </c>
      <c r="U35" s="59" t="str">
        <f>IFERROR(VLOOKUP($D35,'4° Passo'!$D$5:$M$804,10,FALSE),"-")</f>
        <v>-</v>
      </c>
      <c r="V35" s="59" t="str">
        <f t="shared" si="0"/>
        <v/>
      </c>
      <c r="W35" s="4">
        <f t="shared" si="7"/>
        <v>0</v>
      </c>
      <c r="X35" s="101">
        <v>1</v>
      </c>
      <c r="Y35" s="101" t="str">
        <f t="shared" si="1"/>
        <v/>
      </c>
      <c r="Z35" s="101" t="str">
        <f t="shared" si="2"/>
        <v/>
      </c>
      <c r="AA35" s="101" t="str">
        <f t="shared" si="3"/>
        <v/>
      </c>
      <c r="AB35" s="101" t="str">
        <f t="shared" si="4"/>
        <v/>
      </c>
      <c r="AC35" s="101" t="str">
        <f t="shared" si="10"/>
        <v/>
      </c>
      <c r="AD35" s="101" t="str">
        <f t="shared" si="10"/>
        <v/>
      </c>
      <c r="AE35" s="101" t="str">
        <f t="shared" si="10"/>
        <v/>
      </c>
      <c r="AF35" s="101" t="str">
        <f t="shared" si="9"/>
        <v/>
      </c>
      <c r="AG35" s="101" t="str">
        <f t="shared" si="9"/>
        <v/>
      </c>
      <c r="AH35" s="101" t="str">
        <f t="shared" si="9"/>
        <v/>
      </c>
      <c r="AI35" s="101" t="str">
        <f t="shared" si="9"/>
        <v/>
      </c>
      <c r="AJ35" s="101" t="str">
        <f t="shared" si="9"/>
        <v/>
      </c>
      <c r="AK35" s="101" t="str">
        <f t="shared" si="9"/>
        <v/>
      </c>
      <c r="AL35" s="101" t="str">
        <f t="shared" si="9"/>
        <v/>
      </c>
      <c r="AM35" s="101" t="str">
        <f t="shared" si="9"/>
        <v/>
      </c>
      <c r="AN35" s="101" t="str">
        <f t="shared" si="9"/>
        <v/>
      </c>
      <c r="AP35" s="101" t="str">
        <f>IF(AND(N35="vendido",I35='1° Passo'!$D$12),'1° Passo'!$D$12,"")</f>
        <v/>
      </c>
    </row>
    <row r="36" spans="3:42" ht="30" customHeight="1">
      <c r="C36" s="11">
        <v>32</v>
      </c>
      <c r="D36" s="88"/>
      <c r="E36" s="88"/>
      <c r="F36" s="88"/>
      <c r="G36" s="95"/>
      <c r="H36" s="96"/>
      <c r="I36" s="88"/>
      <c r="J36" s="88"/>
      <c r="K36" s="96"/>
      <c r="L36" s="88"/>
      <c r="M36" s="97" t="str">
        <f t="shared" ca="1" si="6"/>
        <v/>
      </c>
      <c r="N36" s="88"/>
      <c r="O36" s="88"/>
      <c r="P36" s="14"/>
      <c r="R36" s="59" t="str">
        <f>IFERROR(VLOOKUP($D36,'4° Passo'!$D$5:$M$804,7,FALSE),"-")</f>
        <v>-</v>
      </c>
      <c r="S36" s="59" t="str">
        <f>IFERROR(VLOOKUP($D36,'4° Passo'!$D$5:$M$804,8,FALSE),"-")</f>
        <v>-</v>
      </c>
      <c r="T36" s="59" t="str">
        <f>IFERROR(VLOOKUP($D36,'4° Passo'!$D$5:$M$804,9,FALSE),"-")</f>
        <v>-</v>
      </c>
      <c r="U36" s="59" t="str">
        <f>IFERROR(VLOOKUP($D36,'4° Passo'!$D$5:$M$804,10,FALSE),"-")</f>
        <v>-</v>
      </c>
      <c r="V36" s="59" t="str">
        <f t="shared" si="0"/>
        <v/>
      </c>
      <c r="W36" s="4">
        <f t="shared" si="7"/>
        <v>0</v>
      </c>
      <c r="X36" s="101">
        <v>1</v>
      </c>
      <c r="Y36" s="101" t="str">
        <f t="shared" si="1"/>
        <v/>
      </c>
      <c r="Z36" s="101" t="str">
        <f t="shared" si="2"/>
        <v/>
      </c>
      <c r="AA36" s="101" t="str">
        <f t="shared" si="3"/>
        <v/>
      </c>
      <c r="AB36" s="101" t="str">
        <f t="shared" si="4"/>
        <v/>
      </c>
      <c r="AC36" s="101" t="str">
        <f t="shared" si="10"/>
        <v/>
      </c>
      <c r="AD36" s="101" t="str">
        <f t="shared" si="10"/>
        <v/>
      </c>
      <c r="AE36" s="101" t="str">
        <f t="shared" si="10"/>
        <v/>
      </c>
      <c r="AF36" s="101" t="str">
        <f t="shared" si="9"/>
        <v/>
      </c>
      <c r="AG36" s="101" t="str">
        <f t="shared" si="9"/>
        <v/>
      </c>
      <c r="AH36" s="101" t="str">
        <f t="shared" si="9"/>
        <v/>
      </c>
      <c r="AI36" s="101" t="str">
        <f t="shared" si="9"/>
        <v/>
      </c>
      <c r="AJ36" s="101" t="str">
        <f t="shared" si="9"/>
        <v/>
      </c>
      <c r="AK36" s="101" t="str">
        <f t="shared" si="9"/>
        <v/>
      </c>
      <c r="AL36" s="101" t="str">
        <f t="shared" si="9"/>
        <v/>
      </c>
      <c r="AM36" s="101" t="str">
        <f t="shared" si="9"/>
        <v/>
      </c>
      <c r="AN36" s="101" t="str">
        <f t="shared" si="9"/>
        <v/>
      </c>
      <c r="AP36" s="101" t="str">
        <f>IF(AND(N36="vendido",I36='1° Passo'!$D$12),'1° Passo'!$D$12,"")</f>
        <v/>
      </c>
    </row>
    <row r="37" spans="3:42" ht="30" customHeight="1">
      <c r="C37" s="11">
        <v>33</v>
      </c>
      <c r="D37" s="88"/>
      <c r="E37" s="88"/>
      <c r="F37" s="88"/>
      <c r="G37" s="95"/>
      <c r="H37" s="96"/>
      <c r="I37" s="88"/>
      <c r="J37" s="88"/>
      <c r="K37" s="96"/>
      <c r="L37" s="88"/>
      <c r="M37" s="97" t="str">
        <f t="shared" ca="1" si="6"/>
        <v/>
      </c>
      <c r="N37" s="88"/>
      <c r="O37" s="88"/>
      <c r="P37" s="14"/>
      <c r="R37" s="59" t="str">
        <f>IFERROR(VLOOKUP($D37,'4° Passo'!$D$5:$M$804,7,FALSE),"-")</f>
        <v>-</v>
      </c>
      <c r="S37" s="59" t="str">
        <f>IFERROR(VLOOKUP($D37,'4° Passo'!$D$5:$M$804,8,FALSE),"-")</f>
        <v>-</v>
      </c>
      <c r="T37" s="59" t="str">
        <f>IFERROR(VLOOKUP($D37,'4° Passo'!$D$5:$M$804,9,FALSE),"-")</f>
        <v>-</v>
      </c>
      <c r="U37" s="59" t="str">
        <f>IFERROR(VLOOKUP($D37,'4° Passo'!$D$5:$M$804,10,FALSE),"-")</f>
        <v>-</v>
      </c>
      <c r="V37" s="59" t="str">
        <f t="shared" si="0"/>
        <v/>
      </c>
      <c r="W37" s="4">
        <f t="shared" si="7"/>
        <v>0</v>
      </c>
      <c r="X37" s="101">
        <v>1</v>
      </c>
      <c r="Y37" s="101" t="str">
        <f t="shared" si="1"/>
        <v/>
      </c>
      <c r="Z37" s="101" t="str">
        <f t="shared" si="2"/>
        <v/>
      </c>
      <c r="AA37" s="101" t="str">
        <f t="shared" si="3"/>
        <v/>
      </c>
      <c r="AB37" s="101" t="str">
        <f t="shared" si="4"/>
        <v/>
      </c>
      <c r="AC37" s="101" t="str">
        <f t="shared" si="10"/>
        <v/>
      </c>
      <c r="AD37" s="101" t="str">
        <f t="shared" si="10"/>
        <v/>
      </c>
      <c r="AE37" s="101" t="str">
        <f t="shared" si="10"/>
        <v/>
      </c>
      <c r="AF37" s="101" t="str">
        <f t="shared" si="9"/>
        <v/>
      </c>
      <c r="AG37" s="101" t="str">
        <f t="shared" si="9"/>
        <v/>
      </c>
      <c r="AH37" s="101" t="str">
        <f t="shared" si="9"/>
        <v/>
      </c>
      <c r="AI37" s="101" t="str">
        <f t="shared" si="9"/>
        <v/>
      </c>
      <c r="AJ37" s="101" t="str">
        <f t="shared" si="9"/>
        <v/>
      </c>
      <c r="AK37" s="101" t="str">
        <f t="shared" si="9"/>
        <v/>
      </c>
      <c r="AL37" s="101" t="str">
        <f t="shared" si="9"/>
        <v/>
      </c>
      <c r="AM37" s="101" t="str">
        <f t="shared" si="9"/>
        <v/>
      </c>
      <c r="AN37" s="101" t="str">
        <f t="shared" si="9"/>
        <v/>
      </c>
      <c r="AP37" s="101" t="str">
        <f>IF(AND(N37="vendido",I37='1° Passo'!$D$12),'1° Passo'!$D$12,"")</f>
        <v/>
      </c>
    </row>
    <row r="38" spans="3:42" ht="30" customHeight="1">
      <c r="C38" s="11">
        <v>34</v>
      </c>
      <c r="D38" s="88"/>
      <c r="E38" s="88"/>
      <c r="F38" s="88"/>
      <c r="G38" s="95"/>
      <c r="H38" s="96"/>
      <c r="I38" s="88"/>
      <c r="J38" s="88"/>
      <c r="K38" s="96"/>
      <c r="L38" s="88"/>
      <c r="M38" s="97" t="str">
        <f t="shared" ca="1" si="6"/>
        <v/>
      </c>
      <c r="N38" s="88"/>
      <c r="O38" s="88"/>
      <c r="P38" s="14"/>
      <c r="R38" s="59" t="str">
        <f>IFERROR(VLOOKUP($D38,'4° Passo'!$D$5:$M$804,7,FALSE),"-")</f>
        <v>-</v>
      </c>
      <c r="S38" s="59" t="str">
        <f>IFERROR(VLOOKUP($D38,'4° Passo'!$D$5:$M$804,8,FALSE),"-")</f>
        <v>-</v>
      </c>
      <c r="T38" s="59" t="str">
        <f>IFERROR(VLOOKUP($D38,'4° Passo'!$D$5:$M$804,9,FALSE),"-")</f>
        <v>-</v>
      </c>
      <c r="U38" s="59" t="str">
        <f>IFERROR(VLOOKUP($D38,'4° Passo'!$D$5:$M$804,10,FALSE),"-")</f>
        <v>-</v>
      </c>
      <c r="V38" s="59" t="str">
        <f t="shared" si="0"/>
        <v/>
      </c>
      <c r="W38" s="4">
        <f t="shared" si="7"/>
        <v>0</v>
      </c>
      <c r="X38" s="101">
        <v>1</v>
      </c>
      <c r="Y38" s="101" t="str">
        <f t="shared" si="1"/>
        <v/>
      </c>
      <c r="Z38" s="101" t="str">
        <f t="shared" si="2"/>
        <v/>
      </c>
      <c r="AA38" s="101" t="str">
        <f t="shared" si="3"/>
        <v/>
      </c>
      <c r="AB38" s="101" t="str">
        <f t="shared" si="4"/>
        <v/>
      </c>
      <c r="AC38" s="101" t="str">
        <f t="shared" si="10"/>
        <v/>
      </c>
      <c r="AD38" s="101" t="str">
        <f t="shared" si="10"/>
        <v/>
      </c>
      <c r="AE38" s="101" t="str">
        <f t="shared" si="10"/>
        <v/>
      </c>
      <c r="AF38" s="101" t="str">
        <f t="shared" si="9"/>
        <v/>
      </c>
      <c r="AG38" s="101" t="str">
        <f t="shared" si="9"/>
        <v/>
      </c>
      <c r="AH38" s="101" t="str">
        <f t="shared" si="9"/>
        <v/>
      </c>
      <c r="AI38" s="101" t="str">
        <f t="shared" si="9"/>
        <v/>
      </c>
      <c r="AJ38" s="101" t="str">
        <f t="shared" si="9"/>
        <v/>
      </c>
      <c r="AK38" s="101" t="str">
        <f t="shared" si="9"/>
        <v/>
      </c>
      <c r="AL38" s="101" t="str">
        <f t="shared" si="9"/>
        <v/>
      </c>
      <c r="AM38" s="101" t="str">
        <f t="shared" si="9"/>
        <v/>
      </c>
      <c r="AN38" s="101" t="str">
        <f t="shared" si="9"/>
        <v/>
      </c>
      <c r="AP38" s="101" t="str">
        <f>IF(AND(N38="vendido",I38='1° Passo'!$D$12),'1° Passo'!$D$12,"")</f>
        <v/>
      </c>
    </row>
    <row r="39" spans="3:42" ht="30" customHeight="1">
      <c r="C39" s="11">
        <v>35</v>
      </c>
      <c r="D39" s="88"/>
      <c r="E39" s="88"/>
      <c r="F39" s="88"/>
      <c r="G39" s="95"/>
      <c r="H39" s="96"/>
      <c r="I39" s="88"/>
      <c r="J39" s="88"/>
      <c r="K39" s="96"/>
      <c r="L39" s="88"/>
      <c r="M39" s="97" t="str">
        <f t="shared" ca="1" si="6"/>
        <v/>
      </c>
      <c r="N39" s="88"/>
      <c r="O39" s="88"/>
      <c r="P39" s="14"/>
      <c r="R39" s="59" t="str">
        <f>IFERROR(VLOOKUP($D39,'4° Passo'!$D$5:$M$804,7,FALSE),"-")</f>
        <v>-</v>
      </c>
      <c r="S39" s="59" t="str">
        <f>IFERROR(VLOOKUP($D39,'4° Passo'!$D$5:$M$804,8,FALSE),"-")</f>
        <v>-</v>
      </c>
      <c r="T39" s="59" t="str">
        <f>IFERROR(VLOOKUP($D39,'4° Passo'!$D$5:$M$804,9,FALSE),"-")</f>
        <v>-</v>
      </c>
      <c r="U39" s="59" t="str">
        <f>IFERROR(VLOOKUP($D39,'4° Passo'!$D$5:$M$804,10,FALSE),"-")</f>
        <v>-</v>
      </c>
      <c r="V39" s="59" t="str">
        <f t="shared" si="0"/>
        <v/>
      </c>
      <c r="W39" s="4">
        <f t="shared" si="7"/>
        <v>0</v>
      </c>
      <c r="X39" s="101">
        <v>1</v>
      </c>
      <c r="Y39" s="101" t="str">
        <f t="shared" si="1"/>
        <v/>
      </c>
      <c r="Z39" s="101" t="str">
        <f t="shared" si="2"/>
        <v/>
      </c>
      <c r="AA39" s="101" t="str">
        <f t="shared" si="3"/>
        <v/>
      </c>
      <c r="AB39" s="101" t="str">
        <f t="shared" si="4"/>
        <v/>
      </c>
      <c r="AC39" s="101" t="str">
        <f t="shared" si="10"/>
        <v/>
      </c>
      <c r="AD39" s="101" t="str">
        <f t="shared" si="10"/>
        <v/>
      </c>
      <c r="AE39" s="101" t="str">
        <f t="shared" si="10"/>
        <v/>
      </c>
      <c r="AF39" s="101" t="str">
        <f t="shared" si="9"/>
        <v/>
      </c>
      <c r="AG39" s="101" t="str">
        <f t="shared" si="9"/>
        <v/>
      </c>
      <c r="AH39" s="101" t="str">
        <f t="shared" si="9"/>
        <v/>
      </c>
      <c r="AI39" s="101" t="str">
        <f t="shared" si="9"/>
        <v/>
      </c>
      <c r="AJ39" s="101" t="str">
        <f t="shared" si="9"/>
        <v/>
      </c>
      <c r="AK39" s="101" t="str">
        <f t="shared" si="9"/>
        <v/>
      </c>
      <c r="AL39" s="101" t="str">
        <f t="shared" si="9"/>
        <v/>
      </c>
      <c r="AM39" s="101" t="str">
        <f t="shared" si="9"/>
        <v/>
      </c>
      <c r="AN39" s="101" t="str">
        <f t="shared" si="9"/>
        <v/>
      </c>
      <c r="AP39" s="101" t="str">
        <f>IF(AND(N39="vendido",I39='1° Passo'!$D$12),'1° Passo'!$D$12,"")</f>
        <v/>
      </c>
    </row>
    <row r="40" spans="3:42" ht="30" customHeight="1">
      <c r="C40" s="11">
        <v>36</v>
      </c>
      <c r="D40" s="88"/>
      <c r="E40" s="88"/>
      <c r="F40" s="88"/>
      <c r="G40" s="95"/>
      <c r="H40" s="96"/>
      <c r="I40" s="88"/>
      <c r="J40" s="88"/>
      <c r="K40" s="96"/>
      <c r="L40" s="88"/>
      <c r="M40" s="97" t="str">
        <f t="shared" ca="1" si="6"/>
        <v/>
      </c>
      <c r="N40" s="88"/>
      <c r="O40" s="88"/>
      <c r="P40" s="14"/>
      <c r="R40" s="59" t="str">
        <f>IFERROR(VLOOKUP($D40,'4° Passo'!$D$5:$M$804,7,FALSE),"-")</f>
        <v>-</v>
      </c>
      <c r="S40" s="59" t="str">
        <f>IFERROR(VLOOKUP($D40,'4° Passo'!$D$5:$M$804,8,FALSE),"-")</f>
        <v>-</v>
      </c>
      <c r="T40" s="59" t="str">
        <f>IFERROR(VLOOKUP($D40,'4° Passo'!$D$5:$M$804,9,FALSE),"-")</f>
        <v>-</v>
      </c>
      <c r="U40" s="59" t="str">
        <f>IFERROR(VLOOKUP($D40,'4° Passo'!$D$5:$M$804,10,FALSE),"-")</f>
        <v>-</v>
      </c>
      <c r="V40" s="59" t="str">
        <f t="shared" si="0"/>
        <v/>
      </c>
      <c r="W40" s="4">
        <f t="shared" si="7"/>
        <v>0</v>
      </c>
      <c r="X40" s="101">
        <v>1</v>
      </c>
      <c r="Y40" s="101" t="str">
        <f t="shared" si="1"/>
        <v/>
      </c>
      <c r="Z40" s="101" t="str">
        <f t="shared" si="2"/>
        <v/>
      </c>
      <c r="AA40" s="101" t="str">
        <f t="shared" si="3"/>
        <v/>
      </c>
      <c r="AB40" s="101" t="str">
        <f t="shared" si="4"/>
        <v/>
      </c>
      <c r="AC40" s="101" t="str">
        <f t="shared" si="10"/>
        <v/>
      </c>
      <c r="AD40" s="101" t="str">
        <f t="shared" si="10"/>
        <v/>
      </c>
      <c r="AE40" s="101" t="str">
        <f t="shared" si="10"/>
        <v/>
      </c>
      <c r="AF40" s="101" t="str">
        <f t="shared" si="9"/>
        <v/>
      </c>
      <c r="AG40" s="101" t="str">
        <f t="shared" si="9"/>
        <v/>
      </c>
      <c r="AH40" s="101" t="str">
        <f t="shared" si="9"/>
        <v/>
      </c>
      <c r="AI40" s="101" t="str">
        <f t="shared" si="9"/>
        <v/>
      </c>
      <c r="AJ40" s="101" t="str">
        <f t="shared" si="9"/>
        <v/>
      </c>
      <c r="AK40" s="101" t="str">
        <f t="shared" si="9"/>
        <v/>
      </c>
      <c r="AL40" s="101" t="str">
        <f t="shared" si="9"/>
        <v/>
      </c>
      <c r="AM40" s="101" t="str">
        <f t="shared" si="9"/>
        <v/>
      </c>
      <c r="AN40" s="101" t="str">
        <f t="shared" si="9"/>
        <v/>
      </c>
      <c r="AP40" s="101" t="str">
        <f>IF(AND(N40="vendido",I40='1° Passo'!$D$12),'1° Passo'!$D$12,"")</f>
        <v/>
      </c>
    </row>
    <row r="41" spans="3:42" ht="30" customHeight="1">
      <c r="C41" s="11">
        <v>37</v>
      </c>
      <c r="D41" s="88"/>
      <c r="E41" s="88"/>
      <c r="F41" s="88"/>
      <c r="G41" s="95"/>
      <c r="H41" s="96"/>
      <c r="I41" s="88"/>
      <c r="J41" s="88"/>
      <c r="K41" s="96"/>
      <c r="L41" s="88"/>
      <c r="M41" s="97" t="str">
        <f t="shared" ca="1" si="6"/>
        <v/>
      </c>
      <c r="N41" s="88"/>
      <c r="O41" s="88"/>
      <c r="P41" s="14"/>
      <c r="R41" s="59" t="str">
        <f>IFERROR(VLOOKUP($D41,'4° Passo'!$D$5:$M$804,7,FALSE),"-")</f>
        <v>-</v>
      </c>
      <c r="S41" s="59" t="str">
        <f>IFERROR(VLOOKUP($D41,'4° Passo'!$D$5:$M$804,8,FALSE),"-")</f>
        <v>-</v>
      </c>
      <c r="T41" s="59" t="str">
        <f>IFERROR(VLOOKUP($D41,'4° Passo'!$D$5:$M$804,9,FALSE),"-")</f>
        <v>-</v>
      </c>
      <c r="U41" s="59" t="str">
        <f>IFERROR(VLOOKUP($D41,'4° Passo'!$D$5:$M$804,10,FALSE),"-")</f>
        <v>-</v>
      </c>
      <c r="V41" s="59" t="str">
        <f t="shared" si="0"/>
        <v/>
      </c>
      <c r="W41" s="4">
        <f t="shared" si="7"/>
        <v>0</v>
      </c>
      <c r="X41" s="101">
        <v>1</v>
      </c>
      <c r="Y41" s="101" t="str">
        <f t="shared" si="1"/>
        <v/>
      </c>
      <c r="Z41" s="101" t="str">
        <f t="shared" si="2"/>
        <v/>
      </c>
      <c r="AA41" s="101" t="str">
        <f t="shared" si="3"/>
        <v/>
      </c>
      <c r="AB41" s="101" t="str">
        <f t="shared" si="4"/>
        <v/>
      </c>
      <c r="AC41" s="101" t="str">
        <f t="shared" si="10"/>
        <v/>
      </c>
      <c r="AD41" s="101" t="str">
        <f t="shared" si="10"/>
        <v/>
      </c>
      <c r="AE41" s="101" t="str">
        <f t="shared" si="10"/>
        <v/>
      </c>
      <c r="AF41" s="101" t="str">
        <f t="shared" si="9"/>
        <v/>
      </c>
      <c r="AG41" s="101" t="str">
        <f t="shared" si="9"/>
        <v/>
      </c>
      <c r="AH41" s="101" t="str">
        <f t="shared" si="9"/>
        <v/>
      </c>
      <c r="AI41" s="101" t="str">
        <f t="shared" si="9"/>
        <v/>
      </c>
      <c r="AJ41" s="101" t="str">
        <f t="shared" si="9"/>
        <v/>
      </c>
      <c r="AK41" s="101" t="str">
        <f t="shared" si="9"/>
        <v/>
      </c>
      <c r="AL41" s="101" t="str">
        <f t="shared" si="9"/>
        <v/>
      </c>
      <c r="AM41" s="101" t="str">
        <f t="shared" si="9"/>
        <v/>
      </c>
      <c r="AN41" s="101" t="str">
        <f t="shared" si="9"/>
        <v/>
      </c>
      <c r="AP41" s="101" t="str">
        <f>IF(AND(N41="vendido",I41='1° Passo'!$D$12),'1° Passo'!$D$12,"")</f>
        <v/>
      </c>
    </row>
    <row r="42" spans="3:42" ht="30" customHeight="1">
      <c r="C42" s="11">
        <v>38</v>
      </c>
      <c r="D42" s="88"/>
      <c r="E42" s="88"/>
      <c r="F42" s="88"/>
      <c r="G42" s="95"/>
      <c r="H42" s="96"/>
      <c r="I42" s="88"/>
      <c r="J42" s="88"/>
      <c r="K42" s="96"/>
      <c r="L42" s="88"/>
      <c r="M42" s="97" t="str">
        <f t="shared" ca="1" si="6"/>
        <v/>
      </c>
      <c r="N42" s="88"/>
      <c r="O42" s="88"/>
      <c r="P42" s="14"/>
      <c r="R42" s="59" t="str">
        <f>IFERROR(VLOOKUP($D42,'4° Passo'!$D$5:$M$804,7,FALSE),"-")</f>
        <v>-</v>
      </c>
      <c r="S42" s="59" t="str">
        <f>IFERROR(VLOOKUP($D42,'4° Passo'!$D$5:$M$804,8,FALSE),"-")</f>
        <v>-</v>
      </c>
      <c r="T42" s="59" t="str">
        <f>IFERROR(VLOOKUP($D42,'4° Passo'!$D$5:$M$804,9,FALSE),"-")</f>
        <v>-</v>
      </c>
      <c r="U42" s="59" t="str">
        <f>IFERROR(VLOOKUP($D42,'4° Passo'!$D$5:$M$804,10,FALSE),"-")</f>
        <v>-</v>
      </c>
      <c r="V42" s="59" t="str">
        <f t="shared" si="0"/>
        <v/>
      </c>
      <c r="W42" s="4">
        <f t="shared" si="7"/>
        <v>0</v>
      </c>
      <c r="X42" s="101">
        <v>1</v>
      </c>
      <c r="Y42" s="101" t="str">
        <f t="shared" si="1"/>
        <v/>
      </c>
      <c r="Z42" s="101" t="str">
        <f t="shared" si="2"/>
        <v/>
      </c>
      <c r="AA42" s="101" t="str">
        <f t="shared" si="3"/>
        <v/>
      </c>
      <c r="AB42" s="101" t="str">
        <f t="shared" si="4"/>
        <v/>
      </c>
      <c r="AC42" s="101" t="str">
        <f t="shared" si="10"/>
        <v/>
      </c>
      <c r="AD42" s="101" t="str">
        <f t="shared" si="10"/>
        <v/>
      </c>
      <c r="AE42" s="101" t="str">
        <f t="shared" si="10"/>
        <v/>
      </c>
      <c r="AF42" s="101" t="str">
        <f t="shared" si="9"/>
        <v/>
      </c>
      <c r="AG42" s="101" t="str">
        <f t="shared" si="9"/>
        <v/>
      </c>
      <c r="AH42" s="101" t="str">
        <f t="shared" si="9"/>
        <v/>
      </c>
      <c r="AI42" s="101" t="str">
        <f t="shared" si="9"/>
        <v/>
      </c>
      <c r="AJ42" s="101" t="str">
        <f t="shared" si="9"/>
        <v/>
      </c>
      <c r="AK42" s="101" t="str">
        <f t="shared" si="9"/>
        <v/>
      </c>
      <c r="AL42" s="101" t="str">
        <f t="shared" si="9"/>
        <v/>
      </c>
      <c r="AM42" s="101" t="str">
        <f t="shared" si="9"/>
        <v/>
      </c>
      <c r="AN42" s="101" t="str">
        <f t="shared" si="9"/>
        <v/>
      </c>
      <c r="AP42" s="101" t="str">
        <f>IF(AND(N42="vendido",I42='1° Passo'!$D$12),'1° Passo'!$D$12,"")</f>
        <v/>
      </c>
    </row>
    <row r="43" spans="3:42" ht="30" customHeight="1">
      <c r="C43" s="11">
        <v>39</v>
      </c>
      <c r="D43" s="88"/>
      <c r="E43" s="88"/>
      <c r="F43" s="88"/>
      <c r="G43" s="95"/>
      <c r="H43" s="96"/>
      <c r="I43" s="88"/>
      <c r="J43" s="88"/>
      <c r="K43" s="96"/>
      <c r="L43" s="88"/>
      <c r="M43" s="97" t="str">
        <f t="shared" ca="1" si="6"/>
        <v/>
      </c>
      <c r="N43" s="88"/>
      <c r="O43" s="88"/>
      <c r="P43" s="14"/>
      <c r="R43" s="59" t="str">
        <f>IFERROR(VLOOKUP($D43,'4° Passo'!$D$5:$M$804,7,FALSE),"-")</f>
        <v>-</v>
      </c>
      <c r="S43" s="59" t="str">
        <f>IFERROR(VLOOKUP($D43,'4° Passo'!$D$5:$M$804,8,FALSE),"-")</f>
        <v>-</v>
      </c>
      <c r="T43" s="59" t="str">
        <f>IFERROR(VLOOKUP($D43,'4° Passo'!$D$5:$M$804,9,FALSE),"-")</f>
        <v>-</v>
      </c>
      <c r="U43" s="59" t="str">
        <f>IFERROR(VLOOKUP($D43,'4° Passo'!$D$5:$M$804,10,FALSE),"-")</f>
        <v>-</v>
      </c>
      <c r="V43" s="59" t="str">
        <f t="shared" si="0"/>
        <v/>
      </c>
      <c r="W43" s="4">
        <f t="shared" si="7"/>
        <v>0</v>
      </c>
      <c r="X43" s="101">
        <v>1</v>
      </c>
      <c r="Y43" s="101" t="str">
        <f t="shared" si="1"/>
        <v/>
      </c>
      <c r="Z43" s="101" t="str">
        <f t="shared" si="2"/>
        <v/>
      </c>
      <c r="AA43" s="101" t="str">
        <f t="shared" si="3"/>
        <v/>
      </c>
      <c r="AB43" s="101" t="str">
        <f t="shared" si="4"/>
        <v/>
      </c>
      <c r="AC43" s="101" t="str">
        <f t="shared" si="10"/>
        <v/>
      </c>
      <c r="AD43" s="101" t="str">
        <f t="shared" si="10"/>
        <v/>
      </c>
      <c r="AE43" s="101" t="str">
        <f t="shared" si="10"/>
        <v/>
      </c>
      <c r="AF43" s="101" t="str">
        <f t="shared" si="9"/>
        <v/>
      </c>
      <c r="AG43" s="101" t="str">
        <f t="shared" si="9"/>
        <v/>
      </c>
      <c r="AH43" s="101" t="str">
        <f t="shared" si="9"/>
        <v/>
      </c>
      <c r="AI43" s="101" t="str">
        <f t="shared" si="9"/>
        <v/>
      </c>
      <c r="AJ43" s="101" t="str">
        <f t="shared" si="9"/>
        <v/>
      </c>
      <c r="AK43" s="101" t="str">
        <f t="shared" si="9"/>
        <v/>
      </c>
      <c r="AL43" s="101" t="str">
        <f t="shared" si="9"/>
        <v/>
      </c>
      <c r="AM43" s="101" t="str">
        <f t="shared" si="9"/>
        <v/>
      </c>
      <c r="AN43" s="101" t="str">
        <f t="shared" si="9"/>
        <v/>
      </c>
      <c r="AP43" s="101" t="str">
        <f>IF(AND(N43="vendido",I43='1° Passo'!$D$12),'1° Passo'!$D$12,"")</f>
        <v/>
      </c>
    </row>
    <row r="44" spans="3:42" ht="30" customHeight="1">
      <c r="C44" s="11">
        <v>40</v>
      </c>
      <c r="D44" s="88"/>
      <c r="E44" s="88"/>
      <c r="F44" s="88"/>
      <c r="G44" s="95"/>
      <c r="H44" s="96"/>
      <c r="I44" s="88"/>
      <c r="J44" s="88"/>
      <c r="K44" s="96"/>
      <c r="L44" s="88"/>
      <c r="M44" s="97" t="str">
        <f t="shared" ca="1" si="6"/>
        <v/>
      </c>
      <c r="N44" s="88"/>
      <c r="O44" s="88"/>
      <c r="P44" s="14"/>
      <c r="R44" s="59" t="str">
        <f>IFERROR(VLOOKUP($D44,'4° Passo'!$D$5:$M$804,7,FALSE),"-")</f>
        <v>-</v>
      </c>
      <c r="S44" s="59" t="str">
        <f>IFERROR(VLOOKUP($D44,'4° Passo'!$D$5:$M$804,8,FALSE),"-")</f>
        <v>-</v>
      </c>
      <c r="T44" s="59" t="str">
        <f>IFERROR(VLOOKUP($D44,'4° Passo'!$D$5:$M$804,9,FALSE),"-")</f>
        <v>-</v>
      </c>
      <c r="U44" s="59" t="str">
        <f>IFERROR(VLOOKUP($D44,'4° Passo'!$D$5:$M$804,10,FALSE),"-")</f>
        <v>-</v>
      </c>
      <c r="V44" s="59" t="str">
        <f t="shared" si="0"/>
        <v/>
      </c>
      <c r="W44" s="4">
        <f t="shared" si="7"/>
        <v>0</v>
      </c>
      <c r="X44" s="101">
        <v>1</v>
      </c>
      <c r="Y44" s="101" t="str">
        <f t="shared" si="1"/>
        <v/>
      </c>
      <c r="Z44" s="101" t="str">
        <f t="shared" si="2"/>
        <v/>
      </c>
      <c r="AA44" s="101" t="str">
        <f t="shared" si="3"/>
        <v/>
      </c>
      <c r="AB44" s="101" t="str">
        <f t="shared" si="4"/>
        <v/>
      </c>
      <c r="AC44" s="101" t="str">
        <f t="shared" si="10"/>
        <v/>
      </c>
      <c r="AD44" s="101" t="str">
        <f t="shared" si="10"/>
        <v/>
      </c>
      <c r="AE44" s="101" t="str">
        <f t="shared" si="10"/>
        <v/>
      </c>
      <c r="AF44" s="101" t="str">
        <f t="shared" si="9"/>
        <v/>
      </c>
      <c r="AG44" s="101" t="str">
        <f t="shared" si="9"/>
        <v/>
      </c>
      <c r="AH44" s="101" t="str">
        <f t="shared" si="9"/>
        <v/>
      </c>
      <c r="AI44" s="101" t="str">
        <f t="shared" si="9"/>
        <v/>
      </c>
      <c r="AJ44" s="101" t="str">
        <f t="shared" si="9"/>
        <v/>
      </c>
      <c r="AK44" s="101" t="str">
        <f t="shared" si="9"/>
        <v/>
      </c>
      <c r="AL44" s="101" t="str">
        <f t="shared" si="9"/>
        <v/>
      </c>
      <c r="AM44" s="101" t="str">
        <f t="shared" si="9"/>
        <v/>
      </c>
      <c r="AN44" s="101" t="str">
        <f t="shared" si="9"/>
        <v/>
      </c>
      <c r="AP44" s="101" t="str">
        <f>IF(AND(N44="vendido",I44='1° Passo'!$D$12),'1° Passo'!$D$12,"")</f>
        <v/>
      </c>
    </row>
    <row r="45" spans="3:42" ht="30" customHeight="1">
      <c r="C45" s="11">
        <v>41</v>
      </c>
      <c r="D45" s="88"/>
      <c r="E45" s="88"/>
      <c r="F45" s="88"/>
      <c r="G45" s="95"/>
      <c r="H45" s="96"/>
      <c r="I45" s="88"/>
      <c r="J45" s="88"/>
      <c r="K45" s="96"/>
      <c r="L45" s="88"/>
      <c r="M45" s="97" t="str">
        <f t="shared" ca="1" si="6"/>
        <v/>
      </c>
      <c r="N45" s="88"/>
      <c r="O45" s="88"/>
      <c r="P45" s="14"/>
      <c r="R45" s="59" t="str">
        <f>IFERROR(VLOOKUP($D45,'4° Passo'!$D$5:$M$804,7,FALSE),"-")</f>
        <v>-</v>
      </c>
      <c r="S45" s="59" t="str">
        <f>IFERROR(VLOOKUP($D45,'4° Passo'!$D$5:$M$804,8,FALSE),"-")</f>
        <v>-</v>
      </c>
      <c r="T45" s="59" t="str">
        <f>IFERROR(VLOOKUP($D45,'4° Passo'!$D$5:$M$804,9,FALSE),"-")</f>
        <v>-</v>
      </c>
      <c r="U45" s="59" t="str">
        <f>IFERROR(VLOOKUP($D45,'4° Passo'!$D$5:$M$804,10,FALSE),"-")</f>
        <v>-</v>
      </c>
      <c r="V45" s="59" t="str">
        <f t="shared" si="0"/>
        <v/>
      </c>
      <c r="W45" s="4">
        <f t="shared" si="7"/>
        <v>0</v>
      </c>
      <c r="X45" s="101">
        <v>1</v>
      </c>
      <c r="Y45" s="101" t="str">
        <f t="shared" si="1"/>
        <v/>
      </c>
      <c r="Z45" s="101" t="str">
        <f t="shared" si="2"/>
        <v/>
      </c>
      <c r="AA45" s="101" t="str">
        <f t="shared" si="3"/>
        <v/>
      </c>
      <c r="AB45" s="101" t="str">
        <f t="shared" si="4"/>
        <v/>
      </c>
      <c r="AC45" s="101" t="str">
        <f t="shared" si="10"/>
        <v/>
      </c>
      <c r="AD45" s="101" t="str">
        <f t="shared" si="10"/>
        <v/>
      </c>
      <c r="AE45" s="101" t="str">
        <f t="shared" si="10"/>
        <v/>
      </c>
      <c r="AF45" s="101" t="str">
        <f t="shared" si="9"/>
        <v/>
      </c>
      <c r="AG45" s="101" t="str">
        <f t="shared" si="9"/>
        <v/>
      </c>
      <c r="AH45" s="101" t="str">
        <f t="shared" si="9"/>
        <v/>
      </c>
      <c r="AI45" s="101" t="str">
        <f t="shared" si="9"/>
        <v/>
      </c>
      <c r="AJ45" s="101" t="str">
        <f t="shared" si="9"/>
        <v/>
      </c>
      <c r="AK45" s="101" t="str">
        <f t="shared" si="9"/>
        <v/>
      </c>
      <c r="AL45" s="101" t="str">
        <f t="shared" si="9"/>
        <v/>
      </c>
      <c r="AM45" s="101" t="str">
        <f t="shared" si="9"/>
        <v/>
      </c>
      <c r="AN45" s="101" t="str">
        <f t="shared" si="9"/>
        <v/>
      </c>
      <c r="AP45" s="101" t="str">
        <f>IF(AND(N45="vendido",I45='1° Passo'!$D$12),'1° Passo'!$D$12,"")</f>
        <v/>
      </c>
    </row>
    <row r="46" spans="3:42" ht="30" customHeight="1">
      <c r="C46" s="11">
        <v>42</v>
      </c>
      <c r="D46" s="88"/>
      <c r="E46" s="88"/>
      <c r="F46" s="88"/>
      <c r="G46" s="95"/>
      <c r="H46" s="96"/>
      <c r="I46" s="88"/>
      <c r="J46" s="88"/>
      <c r="K46" s="96"/>
      <c r="L46" s="88"/>
      <c r="M46" s="97" t="str">
        <f t="shared" ca="1" si="6"/>
        <v/>
      </c>
      <c r="N46" s="88"/>
      <c r="O46" s="88"/>
      <c r="P46" s="14"/>
      <c r="R46" s="59" t="str">
        <f>IFERROR(VLOOKUP($D46,'4° Passo'!$D$5:$M$804,7,FALSE),"-")</f>
        <v>-</v>
      </c>
      <c r="S46" s="59" t="str">
        <f>IFERROR(VLOOKUP($D46,'4° Passo'!$D$5:$M$804,8,FALSE),"-")</f>
        <v>-</v>
      </c>
      <c r="T46" s="59" t="str">
        <f>IFERROR(VLOOKUP($D46,'4° Passo'!$D$5:$M$804,9,FALSE),"-")</f>
        <v>-</v>
      </c>
      <c r="U46" s="59" t="str">
        <f>IFERROR(VLOOKUP($D46,'4° Passo'!$D$5:$M$804,10,FALSE),"-")</f>
        <v>-</v>
      </c>
      <c r="V46" s="59" t="str">
        <f t="shared" si="0"/>
        <v/>
      </c>
      <c r="W46" s="4">
        <f t="shared" si="7"/>
        <v>0</v>
      </c>
      <c r="X46" s="101">
        <v>1</v>
      </c>
      <c r="Y46" s="101" t="str">
        <f t="shared" si="1"/>
        <v/>
      </c>
      <c r="Z46" s="101" t="str">
        <f t="shared" si="2"/>
        <v/>
      </c>
      <c r="AA46" s="101" t="str">
        <f t="shared" si="3"/>
        <v/>
      </c>
      <c r="AB46" s="101" t="str">
        <f t="shared" si="4"/>
        <v/>
      </c>
      <c r="AC46" s="101" t="str">
        <f t="shared" si="10"/>
        <v/>
      </c>
      <c r="AD46" s="101" t="str">
        <f t="shared" si="10"/>
        <v/>
      </c>
      <c r="AE46" s="101" t="str">
        <f t="shared" si="10"/>
        <v/>
      </c>
      <c r="AF46" s="101" t="str">
        <f t="shared" si="9"/>
        <v/>
      </c>
      <c r="AG46" s="101" t="str">
        <f t="shared" si="9"/>
        <v/>
      </c>
      <c r="AH46" s="101" t="str">
        <f t="shared" si="9"/>
        <v/>
      </c>
      <c r="AI46" s="101" t="str">
        <f t="shared" si="9"/>
        <v/>
      </c>
      <c r="AJ46" s="101" t="str">
        <f t="shared" si="9"/>
        <v/>
      </c>
      <c r="AK46" s="101" t="str">
        <f t="shared" si="9"/>
        <v/>
      </c>
      <c r="AL46" s="101" t="str">
        <f t="shared" si="9"/>
        <v/>
      </c>
      <c r="AM46" s="101" t="str">
        <f t="shared" si="9"/>
        <v/>
      </c>
      <c r="AN46" s="101" t="str">
        <f t="shared" si="9"/>
        <v/>
      </c>
      <c r="AP46" s="101" t="str">
        <f>IF(AND(N46="vendido",I46='1° Passo'!$D$12),'1° Passo'!$D$12,"")</f>
        <v/>
      </c>
    </row>
    <row r="47" spans="3:42" ht="30" customHeight="1">
      <c r="C47" s="11">
        <v>43</v>
      </c>
      <c r="D47" s="88"/>
      <c r="E47" s="88"/>
      <c r="F47" s="88"/>
      <c r="G47" s="95"/>
      <c r="H47" s="96"/>
      <c r="I47" s="88"/>
      <c r="J47" s="88"/>
      <c r="K47" s="96"/>
      <c r="L47" s="88"/>
      <c r="M47" s="97" t="str">
        <f t="shared" ca="1" si="6"/>
        <v/>
      </c>
      <c r="N47" s="88"/>
      <c r="O47" s="88"/>
      <c r="P47" s="14"/>
      <c r="R47" s="59" t="str">
        <f>IFERROR(VLOOKUP($D47,'4° Passo'!$D$5:$M$804,7,FALSE),"-")</f>
        <v>-</v>
      </c>
      <c r="S47" s="59" t="str">
        <f>IFERROR(VLOOKUP($D47,'4° Passo'!$D$5:$M$804,8,FALSE),"-")</f>
        <v>-</v>
      </c>
      <c r="T47" s="59" t="str">
        <f>IFERROR(VLOOKUP($D47,'4° Passo'!$D$5:$M$804,9,FALSE),"-")</f>
        <v>-</v>
      </c>
      <c r="U47" s="59" t="str">
        <f>IFERROR(VLOOKUP($D47,'4° Passo'!$D$5:$M$804,10,FALSE),"-")</f>
        <v>-</v>
      </c>
      <c r="V47" s="59" t="str">
        <f t="shared" si="0"/>
        <v/>
      </c>
      <c r="W47" s="4">
        <f t="shared" si="7"/>
        <v>0</v>
      </c>
      <c r="X47" s="101">
        <v>1</v>
      </c>
      <c r="Y47" s="101" t="str">
        <f t="shared" si="1"/>
        <v/>
      </c>
      <c r="Z47" s="101" t="str">
        <f t="shared" si="2"/>
        <v/>
      </c>
      <c r="AA47" s="101" t="str">
        <f t="shared" si="3"/>
        <v/>
      </c>
      <c r="AB47" s="101" t="str">
        <f t="shared" si="4"/>
        <v/>
      </c>
      <c r="AC47" s="101" t="str">
        <f t="shared" si="10"/>
        <v/>
      </c>
      <c r="AD47" s="101" t="str">
        <f t="shared" si="10"/>
        <v/>
      </c>
      <c r="AE47" s="101" t="str">
        <f t="shared" si="10"/>
        <v/>
      </c>
      <c r="AF47" s="101" t="str">
        <f t="shared" si="9"/>
        <v/>
      </c>
      <c r="AG47" s="101" t="str">
        <f t="shared" si="9"/>
        <v/>
      </c>
      <c r="AH47" s="101" t="str">
        <f t="shared" si="9"/>
        <v/>
      </c>
      <c r="AI47" s="101" t="str">
        <f t="shared" si="9"/>
        <v/>
      </c>
      <c r="AJ47" s="101" t="str">
        <f t="shared" si="9"/>
        <v/>
      </c>
      <c r="AK47" s="101" t="str">
        <f t="shared" si="9"/>
        <v/>
      </c>
      <c r="AL47" s="101" t="str">
        <f t="shared" si="9"/>
        <v/>
      </c>
      <c r="AM47" s="101" t="str">
        <f t="shared" si="9"/>
        <v/>
      </c>
      <c r="AN47" s="101" t="str">
        <f t="shared" si="9"/>
        <v/>
      </c>
      <c r="AP47" s="101" t="str">
        <f>IF(AND(N47="vendido",I47='1° Passo'!$D$12),'1° Passo'!$D$12,"")</f>
        <v/>
      </c>
    </row>
    <row r="48" spans="3:42" ht="30" customHeight="1">
      <c r="C48" s="11">
        <v>44</v>
      </c>
      <c r="D48" s="88"/>
      <c r="E48" s="88"/>
      <c r="F48" s="88"/>
      <c r="G48" s="95"/>
      <c r="H48" s="96"/>
      <c r="I48" s="88"/>
      <c r="J48" s="88"/>
      <c r="K48" s="96"/>
      <c r="L48" s="88"/>
      <c r="M48" s="97" t="str">
        <f t="shared" ca="1" si="6"/>
        <v/>
      </c>
      <c r="N48" s="88"/>
      <c r="O48" s="88"/>
      <c r="P48" s="14"/>
      <c r="R48" s="59" t="str">
        <f>IFERROR(VLOOKUP($D48,'4° Passo'!$D$5:$M$804,7,FALSE),"-")</f>
        <v>-</v>
      </c>
      <c r="S48" s="59" t="str">
        <f>IFERROR(VLOOKUP($D48,'4° Passo'!$D$5:$M$804,8,FALSE),"-")</f>
        <v>-</v>
      </c>
      <c r="T48" s="59" t="str">
        <f>IFERROR(VLOOKUP($D48,'4° Passo'!$D$5:$M$804,9,FALSE),"-")</f>
        <v>-</v>
      </c>
      <c r="U48" s="59" t="str">
        <f>IFERROR(VLOOKUP($D48,'4° Passo'!$D$5:$M$804,10,FALSE),"-")</f>
        <v>-</v>
      </c>
      <c r="V48" s="59" t="str">
        <f t="shared" si="0"/>
        <v/>
      </c>
      <c r="W48" s="4">
        <f t="shared" si="7"/>
        <v>0</v>
      </c>
      <c r="X48" s="101">
        <v>1</v>
      </c>
      <c r="Y48" s="101" t="str">
        <f t="shared" si="1"/>
        <v/>
      </c>
      <c r="Z48" s="101" t="str">
        <f t="shared" si="2"/>
        <v/>
      </c>
      <c r="AA48" s="101" t="str">
        <f t="shared" si="3"/>
        <v/>
      </c>
      <c r="AB48" s="101" t="str">
        <f t="shared" si="4"/>
        <v/>
      </c>
      <c r="AC48" s="101" t="str">
        <f t="shared" si="10"/>
        <v/>
      </c>
      <c r="AD48" s="101" t="str">
        <f t="shared" si="10"/>
        <v/>
      </c>
      <c r="AE48" s="101" t="str">
        <f t="shared" si="10"/>
        <v/>
      </c>
      <c r="AF48" s="101" t="str">
        <f t="shared" si="9"/>
        <v/>
      </c>
      <c r="AG48" s="101" t="str">
        <f t="shared" si="9"/>
        <v/>
      </c>
      <c r="AH48" s="101" t="str">
        <f t="shared" si="9"/>
        <v/>
      </c>
      <c r="AI48" s="101" t="str">
        <f t="shared" si="9"/>
        <v/>
      </c>
      <c r="AJ48" s="101" t="str">
        <f t="shared" si="9"/>
        <v/>
      </c>
      <c r="AK48" s="101" t="str">
        <f t="shared" si="9"/>
        <v/>
      </c>
      <c r="AL48" s="101" t="str">
        <f t="shared" si="9"/>
        <v/>
      </c>
      <c r="AM48" s="101" t="str">
        <f t="shared" si="9"/>
        <v/>
      </c>
      <c r="AN48" s="101" t="str">
        <f t="shared" si="9"/>
        <v/>
      </c>
      <c r="AP48" s="101" t="str">
        <f>IF(AND(N48="vendido",I48='1° Passo'!$D$12),'1° Passo'!$D$12,"")</f>
        <v/>
      </c>
    </row>
    <row r="49" spans="3:42" ht="30" customHeight="1">
      <c r="C49" s="11">
        <v>45</v>
      </c>
      <c r="D49" s="88"/>
      <c r="E49" s="88"/>
      <c r="F49" s="88"/>
      <c r="G49" s="95"/>
      <c r="H49" s="96"/>
      <c r="I49" s="88"/>
      <c r="J49" s="88"/>
      <c r="K49" s="96"/>
      <c r="L49" s="88"/>
      <c r="M49" s="97" t="str">
        <f t="shared" ca="1" si="6"/>
        <v/>
      </c>
      <c r="N49" s="88"/>
      <c r="O49" s="88"/>
      <c r="P49" s="14"/>
      <c r="R49" s="59" t="str">
        <f>IFERROR(VLOOKUP($D49,'4° Passo'!$D$5:$M$804,7,FALSE),"-")</f>
        <v>-</v>
      </c>
      <c r="S49" s="59" t="str">
        <f>IFERROR(VLOOKUP($D49,'4° Passo'!$D$5:$M$804,8,FALSE),"-")</f>
        <v>-</v>
      </c>
      <c r="T49" s="59" t="str">
        <f>IFERROR(VLOOKUP($D49,'4° Passo'!$D$5:$M$804,9,FALSE),"-")</f>
        <v>-</v>
      </c>
      <c r="U49" s="59" t="str">
        <f>IFERROR(VLOOKUP($D49,'4° Passo'!$D$5:$M$804,10,FALSE),"-")</f>
        <v>-</v>
      </c>
      <c r="V49" s="59" t="str">
        <f t="shared" si="0"/>
        <v/>
      </c>
      <c r="W49" s="4">
        <f t="shared" si="7"/>
        <v>0</v>
      </c>
      <c r="X49" s="101">
        <v>1</v>
      </c>
      <c r="Y49" s="101" t="str">
        <f t="shared" si="1"/>
        <v/>
      </c>
      <c r="Z49" s="101" t="str">
        <f t="shared" si="2"/>
        <v/>
      </c>
      <c r="AA49" s="101" t="str">
        <f t="shared" si="3"/>
        <v/>
      </c>
      <c r="AB49" s="101" t="str">
        <f t="shared" si="4"/>
        <v/>
      </c>
      <c r="AC49" s="101" t="str">
        <f t="shared" si="10"/>
        <v/>
      </c>
      <c r="AD49" s="101" t="str">
        <f t="shared" si="10"/>
        <v/>
      </c>
      <c r="AE49" s="101" t="str">
        <f t="shared" si="10"/>
        <v/>
      </c>
      <c r="AF49" s="101" t="str">
        <f t="shared" si="9"/>
        <v/>
      </c>
      <c r="AG49" s="101" t="str">
        <f t="shared" si="9"/>
        <v/>
      </c>
      <c r="AH49" s="101" t="str">
        <f t="shared" si="9"/>
        <v/>
      </c>
      <c r="AI49" s="101" t="str">
        <f t="shared" si="9"/>
        <v/>
      </c>
      <c r="AJ49" s="101" t="str">
        <f t="shared" si="9"/>
        <v/>
      </c>
      <c r="AK49" s="101" t="str">
        <f t="shared" si="9"/>
        <v/>
      </c>
      <c r="AL49" s="101" t="str">
        <f t="shared" si="9"/>
        <v/>
      </c>
      <c r="AM49" s="101" t="str">
        <f t="shared" si="9"/>
        <v/>
      </c>
      <c r="AN49" s="101" t="str">
        <f t="shared" si="9"/>
        <v/>
      </c>
      <c r="AP49" s="101" t="str">
        <f>IF(AND(N49="vendido",I49='1° Passo'!$D$12),'1° Passo'!$D$12,"")</f>
        <v/>
      </c>
    </row>
    <row r="50" spans="3:42" ht="30" customHeight="1">
      <c r="C50" s="11">
        <v>46</v>
      </c>
      <c r="D50" s="88"/>
      <c r="E50" s="88"/>
      <c r="F50" s="88"/>
      <c r="G50" s="95"/>
      <c r="H50" s="96"/>
      <c r="I50" s="88"/>
      <c r="J50" s="88"/>
      <c r="K50" s="96"/>
      <c r="L50" s="88"/>
      <c r="M50" s="97" t="str">
        <f t="shared" ca="1" si="6"/>
        <v/>
      </c>
      <c r="N50" s="88"/>
      <c r="O50" s="88"/>
      <c r="P50" s="14"/>
      <c r="R50" s="59" t="str">
        <f>IFERROR(VLOOKUP($D50,'4° Passo'!$D$5:$M$804,7,FALSE),"-")</f>
        <v>-</v>
      </c>
      <c r="S50" s="59" t="str">
        <f>IFERROR(VLOOKUP($D50,'4° Passo'!$D$5:$M$804,8,FALSE),"-")</f>
        <v>-</v>
      </c>
      <c r="T50" s="59" t="str">
        <f>IFERROR(VLOOKUP($D50,'4° Passo'!$D$5:$M$804,9,FALSE),"-")</f>
        <v>-</v>
      </c>
      <c r="U50" s="59" t="str">
        <f>IFERROR(VLOOKUP($D50,'4° Passo'!$D$5:$M$804,10,FALSE),"-")</f>
        <v>-</v>
      </c>
      <c r="V50" s="59" t="str">
        <f t="shared" si="0"/>
        <v/>
      </c>
      <c r="W50" s="4">
        <f t="shared" si="7"/>
        <v>0</v>
      </c>
      <c r="X50" s="101">
        <v>1</v>
      </c>
      <c r="Y50" s="101" t="str">
        <f t="shared" si="1"/>
        <v/>
      </c>
      <c r="Z50" s="101" t="str">
        <f t="shared" si="2"/>
        <v/>
      </c>
      <c r="AA50" s="101" t="str">
        <f t="shared" si="3"/>
        <v/>
      </c>
      <c r="AB50" s="101" t="str">
        <f t="shared" si="4"/>
        <v/>
      </c>
      <c r="AC50" s="101" t="str">
        <f t="shared" si="10"/>
        <v/>
      </c>
      <c r="AD50" s="101" t="str">
        <f t="shared" si="10"/>
        <v/>
      </c>
      <c r="AE50" s="101" t="str">
        <f t="shared" si="10"/>
        <v/>
      </c>
      <c r="AF50" s="101" t="str">
        <f t="shared" si="9"/>
        <v/>
      </c>
      <c r="AG50" s="101" t="str">
        <f t="shared" si="9"/>
        <v/>
      </c>
      <c r="AH50" s="101" t="str">
        <f t="shared" si="9"/>
        <v/>
      </c>
      <c r="AI50" s="101" t="str">
        <f t="shared" si="9"/>
        <v/>
      </c>
      <c r="AJ50" s="101" t="str">
        <f t="shared" si="9"/>
        <v/>
      </c>
      <c r="AK50" s="101" t="str">
        <f t="shared" si="9"/>
        <v/>
      </c>
      <c r="AL50" s="101" t="str">
        <f t="shared" si="9"/>
        <v/>
      </c>
      <c r="AM50" s="101" t="str">
        <f t="shared" si="9"/>
        <v/>
      </c>
      <c r="AN50" s="101" t="str">
        <f t="shared" si="9"/>
        <v/>
      </c>
      <c r="AP50" s="101" t="str">
        <f>IF(AND(N50="vendido",I50='1° Passo'!$D$12),'1° Passo'!$D$12,"")</f>
        <v/>
      </c>
    </row>
    <row r="51" spans="3:42" ht="30" customHeight="1">
      <c r="C51" s="11">
        <v>47</v>
      </c>
      <c r="D51" s="88"/>
      <c r="E51" s="88"/>
      <c r="F51" s="88"/>
      <c r="G51" s="95"/>
      <c r="H51" s="96"/>
      <c r="I51" s="88"/>
      <c r="J51" s="88"/>
      <c r="K51" s="96"/>
      <c r="L51" s="88"/>
      <c r="M51" s="97" t="str">
        <f t="shared" ca="1" si="6"/>
        <v/>
      </c>
      <c r="N51" s="88"/>
      <c r="O51" s="88"/>
      <c r="P51" s="14"/>
      <c r="R51" s="59" t="str">
        <f>IFERROR(VLOOKUP($D51,'4° Passo'!$D$5:$M$804,7,FALSE),"-")</f>
        <v>-</v>
      </c>
      <c r="S51" s="59" t="str">
        <f>IFERROR(VLOOKUP($D51,'4° Passo'!$D$5:$M$804,8,FALSE),"-")</f>
        <v>-</v>
      </c>
      <c r="T51" s="59" t="str">
        <f>IFERROR(VLOOKUP($D51,'4° Passo'!$D$5:$M$804,9,FALSE),"-")</f>
        <v>-</v>
      </c>
      <c r="U51" s="59" t="str">
        <f>IFERROR(VLOOKUP($D51,'4° Passo'!$D$5:$M$804,10,FALSE),"-")</f>
        <v>-</v>
      </c>
      <c r="V51" s="59" t="str">
        <f t="shared" si="0"/>
        <v/>
      </c>
      <c r="W51" s="4">
        <f t="shared" si="7"/>
        <v>0</v>
      </c>
      <c r="X51" s="101">
        <v>1</v>
      </c>
      <c r="Y51" s="101" t="str">
        <f t="shared" si="1"/>
        <v/>
      </c>
      <c r="Z51" s="101" t="str">
        <f t="shared" si="2"/>
        <v/>
      </c>
      <c r="AA51" s="101" t="str">
        <f t="shared" si="3"/>
        <v/>
      </c>
      <c r="AB51" s="101" t="str">
        <f t="shared" si="4"/>
        <v/>
      </c>
      <c r="AC51" s="101" t="str">
        <f t="shared" si="10"/>
        <v/>
      </c>
      <c r="AD51" s="101" t="str">
        <f t="shared" si="10"/>
        <v/>
      </c>
      <c r="AE51" s="101" t="str">
        <f t="shared" si="10"/>
        <v/>
      </c>
      <c r="AF51" s="101" t="str">
        <f t="shared" si="9"/>
        <v/>
      </c>
      <c r="AG51" s="101" t="str">
        <f t="shared" si="9"/>
        <v/>
      </c>
      <c r="AH51" s="101" t="str">
        <f t="shared" si="9"/>
        <v/>
      </c>
      <c r="AI51" s="101" t="str">
        <f t="shared" si="9"/>
        <v/>
      </c>
      <c r="AJ51" s="101" t="str">
        <f t="shared" si="9"/>
        <v/>
      </c>
      <c r="AK51" s="101" t="str">
        <f t="shared" si="9"/>
        <v/>
      </c>
      <c r="AL51" s="101" t="str">
        <f t="shared" si="9"/>
        <v/>
      </c>
      <c r="AM51" s="101" t="str">
        <f t="shared" si="9"/>
        <v/>
      </c>
      <c r="AN51" s="101" t="str">
        <f t="shared" si="9"/>
        <v/>
      </c>
      <c r="AP51" s="101" t="str">
        <f>IF(AND(N51="vendido",I51='1° Passo'!$D$12),'1° Passo'!$D$12,"")</f>
        <v/>
      </c>
    </row>
    <row r="52" spans="3:42" ht="30" customHeight="1">
      <c r="C52" s="11">
        <v>48</v>
      </c>
      <c r="D52" s="88"/>
      <c r="E52" s="88"/>
      <c r="F52" s="88"/>
      <c r="G52" s="95"/>
      <c r="H52" s="96"/>
      <c r="I52" s="88"/>
      <c r="J52" s="88"/>
      <c r="K52" s="96"/>
      <c r="L52" s="88"/>
      <c r="M52" s="97" t="str">
        <f t="shared" ca="1" si="6"/>
        <v/>
      </c>
      <c r="N52" s="88"/>
      <c r="O52" s="88"/>
      <c r="P52" s="14"/>
      <c r="R52" s="59" t="str">
        <f>IFERROR(VLOOKUP($D52,'4° Passo'!$D$5:$M$804,7,FALSE),"-")</f>
        <v>-</v>
      </c>
      <c r="S52" s="59" t="str">
        <f>IFERROR(VLOOKUP($D52,'4° Passo'!$D$5:$M$804,8,FALSE),"-")</f>
        <v>-</v>
      </c>
      <c r="T52" s="59" t="str">
        <f>IFERROR(VLOOKUP($D52,'4° Passo'!$D$5:$M$804,9,FALSE),"-")</f>
        <v>-</v>
      </c>
      <c r="U52" s="59" t="str">
        <f>IFERROR(VLOOKUP($D52,'4° Passo'!$D$5:$M$804,10,FALSE),"-")</f>
        <v>-</v>
      </c>
      <c r="V52" s="59" t="str">
        <f t="shared" si="0"/>
        <v/>
      </c>
      <c r="W52" s="4">
        <f t="shared" si="7"/>
        <v>0</v>
      </c>
      <c r="X52" s="101">
        <v>1</v>
      </c>
      <c r="Y52" s="101" t="str">
        <f t="shared" si="1"/>
        <v/>
      </c>
      <c r="Z52" s="101" t="str">
        <f t="shared" si="2"/>
        <v/>
      </c>
      <c r="AA52" s="101" t="str">
        <f t="shared" si="3"/>
        <v/>
      </c>
      <c r="AB52" s="101" t="str">
        <f t="shared" si="4"/>
        <v/>
      </c>
      <c r="AC52" s="101" t="str">
        <f t="shared" si="10"/>
        <v/>
      </c>
      <c r="AD52" s="101" t="str">
        <f t="shared" si="10"/>
        <v/>
      </c>
      <c r="AE52" s="101" t="str">
        <f t="shared" si="10"/>
        <v/>
      </c>
      <c r="AF52" s="101" t="str">
        <f t="shared" si="9"/>
        <v/>
      </c>
      <c r="AG52" s="101" t="str">
        <f t="shared" si="9"/>
        <v/>
      </c>
      <c r="AH52" s="101" t="str">
        <f t="shared" si="9"/>
        <v/>
      </c>
      <c r="AI52" s="101" t="str">
        <f t="shared" si="9"/>
        <v/>
      </c>
      <c r="AJ52" s="101" t="str">
        <f t="shared" si="9"/>
        <v/>
      </c>
      <c r="AK52" s="101" t="str">
        <f t="shared" si="9"/>
        <v/>
      </c>
      <c r="AL52" s="101" t="str">
        <f t="shared" si="9"/>
        <v/>
      </c>
      <c r="AM52" s="101" t="str">
        <f t="shared" si="9"/>
        <v/>
      </c>
      <c r="AN52" s="101" t="str">
        <f t="shared" si="9"/>
        <v/>
      </c>
      <c r="AP52" s="101" t="str">
        <f>IF(AND(N52="vendido",I52='1° Passo'!$D$12),'1° Passo'!$D$12,"")</f>
        <v/>
      </c>
    </row>
    <row r="53" spans="3:42" ht="30" customHeight="1">
      <c r="C53" s="11">
        <v>49</v>
      </c>
      <c r="D53" s="88"/>
      <c r="E53" s="88"/>
      <c r="F53" s="88"/>
      <c r="G53" s="95"/>
      <c r="H53" s="96"/>
      <c r="I53" s="88"/>
      <c r="J53" s="88"/>
      <c r="K53" s="96"/>
      <c r="L53" s="88"/>
      <c r="M53" s="97" t="str">
        <f t="shared" ca="1" si="6"/>
        <v/>
      </c>
      <c r="N53" s="88"/>
      <c r="O53" s="88"/>
      <c r="P53" s="14"/>
      <c r="R53" s="59" t="str">
        <f>IFERROR(VLOOKUP($D53,'4° Passo'!$D$5:$M$804,7,FALSE),"-")</f>
        <v>-</v>
      </c>
      <c r="S53" s="59" t="str">
        <f>IFERROR(VLOOKUP($D53,'4° Passo'!$D$5:$M$804,8,FALSE),"-")</f>
        <v>-</v>
      </c>
      <c r="T53" s="59" t="str">
        <f>IFERROR(VLOOKUP($D53,'4° Passo'!$D$5:$M$804,9,FALSE),"-")</f>
        <v>-</v>
      </c>
      <c r="U53" s="59" t="str">
        <f>IFERROR(VLOOKUP($D53,'4° Passo'!$D$5:$M$804,10,FALSE),"-")</f>
        <v>-</v>
      </c>
      <c r="V53" s="59" t="str">
        <f t="shared" si="0"/>
        <v/>
      </c>
      <c r="W53" s="4">
        <f t="shared" si="7"/>
        <v>0</v>
      </c>
      <c r="X53" s="101">
        <v>1</v>
      </c>
      <c r="Y53" s="101" t="str">
        <f t="shared" si="1"/>
        <v/>
      </c>
      <c r="Z53" s="101" t="str">
        <f t="shared" si="2"/>
        <v/>
      </c>
      <c r="AA53" s="101" t="str">
        <f t="shared" si="3"/>
        <v/>
      </c>
      <c r="AB53" s="101" t="str">
        <f t="shared" si="4"/>
        <v/>
      </c>
      <c r="AC53" s="101" t="str">
        <f t="shared" si="10"/>
        <v/>
      </c>
      <c r="AD53" s="101" t="str">
        <f t="shared" si="10"/>
        <v/>
      </c>
      <c r="AE53" s="101" t="str">
        <f t="shared" si="10"/>
        <v/>
      </c>
      <c r="AF53" s="101" t="str">
        <f t="shared" si="9"/>
        <v/>
      </c>
      <c r="AG53" s="101" t="str">
        <f t="shared" si="9"/>
        <v/>
      </c>
      <c r="AH53" s="101" t="str">
        <f t="shared" si="9"/>
        <v/>
      </c>
      <c r="AI53" s="101" t="str">
        <f t="shared" si="9"/>
        <v/>
      </c>
      <c r="AJ53" s="101" t="str">
        <f t="shared" si="9"/>
        <v/>
      </c>
      <c r="AK53" s="101" t="str">
        <f t="shared" si="9"/>
        <v/>
      </c>
      <c r="AL53" s="101" t="str">
        <f t="shared" si="9"/>
        <v/>
      </c>
      <c r="AM53" s="101" t="str">
        <f t="shared" si="9"/>
        <v/>
      </c>
      <c r="AN53" s="101" t="str">
        <f t="shared" si="9"/>
        <v/>
      </c>
      <c r="AP53" s="101" t="str">
        <f>IF(AND(N53="vendido",I53='1° Passo'!$D$12),'1° Passo'!$D$12,"")</f>
        <v/>
      </c>
    </row>
    <row r="54" spans="3:42" ht="30" customHeight="1">
      <c r="C54" s="11">
        <v>50</v>
      </c>
      <c r="D54" s="88"/>
      <c r="E54" s="88"/>
      <c r="F54" s="88"/>
      <c r="G54" s="95"/>
      <c r="H54" s="96"/>
      <c r="I54" s="88"/>
      <c r="J54" s="88"/>
      <c r="K54" s="96"/>
      <c r="L54" s="88"/>
      <c r="M54" s="97" t="str">
        <f t="shared" ca="1" si="6"/>
        <v/>
      </c>
      <c r="N54" s="88"/>
      <c r="O54" s="88"/>
      <c r="P54" s="14"/>
      <c r="R54" s="59" t="str">
        <f>IFERROR(VLOOKUP($D54,'4° Passo'!$D$5:$M$804,7,FALSE),"-")</f>
        <v>-</v>
      </c>
      <c r="S54" s="59" t="str">
        <f>IFERROR(VLOOKUP($D54,'4° Passo'!$D$5:$M$804,8,FALSE),"-")</f>
        <v>-</v>
      </c>
      <c r="T54" s="59" t="str">
        <f>IFERROR(VLOOKUP($D54,'4° Passo'!$D$5:$M$804,9,FALSE),"-")</f>
        <v>-</v>
      </c>
      <c r="U54" s="59" t="str">
        <f>IFERROR(VLOOKUP($D54,'4° Passo'!$D$5:$M$804,10,FALSE),"-")</f>
        <v>-</v>
      </c>
      <c r="V54" s="59" t="str">
        <f t="shared" si="0"/>
        <v/>
      </c>
      <c r="W54" s="4">
        <f t="shared" si="7"/>
        <v>0</v>
      </c>
      <c r="X54" s="101">
        <v>1</v>
      </c>
      <c r="Y54" s="101" t="str">
        <f t="shared" si="1"/>
        <v/>
      </c>
      <c r="Z54" s="101" t="str">
        <f t="shared" si="2"/>
        <v/>
      </c>
      <c r="AA54" s="101" t="str">
        <f t="shared" si="3"/>
        <v/>
      </c>
      <c r="AB54" s="101" t="str">
        <f t="shared" si="4"/>
        <v/>
      </c>
      <c r="AC54" s="101" t="str">
        <f t="shared" si="10"/>
        <v/>
      </c>
      <c r="AD54" s="101" t="str">
        <f t="shared" si="10"/>
        <v/>
      </c>
      <c r="AE54" s="101" t="str">
        <f t="shared" si="10"/>
        <v/>
      </c>
      <c r="AF54" s="101" t="str">
        <f t="shared" si="9"/>
        <v/>
      </c>
      <c r="AG54" s="101" t="str">
        <f t="shared" si="9"/>
        <v/>
      </c>
      <c r="AH54" s="101" t="str">
        <f t="shared" si="9"/>
        <v/>
      </c>
      <c r="AI54" s="101" t="str">
        <f t="shared" si="9"/>
        <v/>
      </c>
      <c r="AJ54" s="101" t="str">
        <f t="shared" si="9"/>
        <v/>
      </c>
      <c r="AK54" s="101" t="str">
        <f t="shared" si="9"/>
        <v/>
      </c>
      <c r="AL54" s="101" t="str">
        <f t="shared" si="9"/>
        <v/>
      </c>
      <c r="AM54" s="101" t="str">
        <f t="shared" si="9"/>
        <v/>
      </c>
      <c r="AN54" s="101" t="str">
        <f t="shared" si="9"/>
        <v/>
      </c>
      <c r="AP54" s="101" t="str">
        <f>IF(AND(N54="vendido",I54='1° Passo'!$D$12),'1° Passo'!$D$12,"")</f>
        <v/>
      </c>
    </row>
    <row r="55" spans="3:42" ht="30" customHeight="1">
      <c r="C55" s="11">
        <v>51</v>
      </c>
      <c r="D55" s="88"/>
      <c r="E55" s="88"/>
      <c r="F55" s="88"/>
      <c r="G55" s="95"/>
      <c r="H55" s="96"/>
      <c r="I55" s="88"/>
      <c r="J55" s="88"/>
      <c r="K55" s="96"/>
      <c r="L55" s="88"/>
      <c r="M55" s="97" t="str">
        <f t="shared" ca="1" si="6"/>
        <v/>
      </c>
      <c r="N55" s="88"/>
      <c r="O55" s="88"/>
      <c r="P55" s="14"/>
      <c r="R55" s="59" t="str">
        <f>IFERROR(VLOOKUP($D55,'4° Passo'!$D$5:$M$804,7,FALSE),"-")</f>
        <v>-</v>
      </c>
      <c r="S55" s="59" t="str">
        <f>IFERROR(VLOOKUP($D55,'4° Passo'!$D$5:$M$804,8,FALSE),"-")</f>
        <v>-</v>
      </c>
      <c r="T55" s="59" t="str">
        <f>IFERROR(VLOOKUP($D55,'4° Passo'!$D$5:$M$804,9,FALSE),"-")</f>
        <v>-</v>
      </c>
      <c r="U55" s="59" t="str">
        <f>IFERROR(VLOOKUP($D55,'4° Passo'!$D$5:$M$804,10,FALSE),"-")</f>
        <v>-</v>
      </c>
      <c r="V55" s="59" t="str">
        <f t="shared" si="0"/>
        <v/>
      </c>
      <c r="W55" s="4">
        <f t="shared" si="7"/>
        <v>0</v>
      </c>
      <c r="X55" s="101">
        <v>1</v>
      </c>
      <c r="Y55" s="101" t="str">
        <f t="shared" si="1"/>
        <v/>
      </c>
      <c r="Z55" s="101" t="str">
        <f t="shared" si="2"/>
        <v/>
      </c>
      <c r="AA55" s="101" t="str">
        <f t="shared" si="3"/>
        <v/>
      </c>
      <c r="AB55" s="101" t="str">
        <f t="shared" si="4"/>
        <v/>
      </c>
      <c r="AC55" s="101" t="str">
        <f t="shared" si="10"/>
        <v/>
      </c>
      <c r="AD55" s="101" t="str">
        <f t="shared" si="10"/>
        <v/>
      </c>
      <c r="AE55" s="101" t="str">
        <f t="shared" si="10"/>
        <v/>
      </c>
      <c r="AF55" s="101" t="str">
        <f t="shared" si="9"/>
        <v/>
      </c>
      <c r="AG55" s="101" t="str">
        <f t="shared" si="9"/>
        <v/>
      </c>
      <c r="AH55" s="101" t="str">
        <f t="shared" si="9"/>
        <v/>
      </c>
      <c r="AI55" s="101" t="str">
        <f t="shared" si="9"/>
        <v/>
      </c>
      <c r="AJ55" s="101" t="str">
        <f t="shared" si="9"/>
        <v/>
      </c>
      <c r="AK55" s="101" t="str">
        <f t="shared" si="9"/>
        <v/>
      </c>
      <c r="AL55" s="101" t="str">
        <f t="shared" si="9"/>
        <v/>
      </c>
      <c r="AM55" s="101" t="str">
        <f t="shared" si="9"/>
        <v/>
      </c>
      <c r="AN55" s="101" t="str">
        <f t="shared" si="9"/>
        <v/>
      </c>
      <c r="AP55" s="101" t="str">
        <f>IF(AND(N55="vendido",I55='1° Passo'!$D$12),'1° Passo'!$D$12,"")</f>
        <v/>
      </c>
    </row>
    <row r="56" spans="3:42" ht="30" customHeight="1">
      <c r="C56" s="11">
        <v>52</v>
      </c>
      <c r="D56" s="88"/>
      <c r="E56" s="88"/>
      <c r="F56" s="88"/>
      <c r="G56" s="95"/>
      <c r="H56" s="96"/>
      <c r="I56" s="88"/>
      <c r="J56" s="88"/>
      <c r="K56" s="96"/>
      <c r="L56" s="88"/>
      <c r="M56" s="97" t="str">
        <f t="shared" ca="1" si="6"/>
        <v/>
      </c>
      <c r="N56" s="88"/>
      <c r="O56" s="88"/>
      <c r="P56" s="14"/>
      <c r="R56" s="59" t="str">
        <f>IFERROR(VLOOKUP($D56,'4° Passo'!$D$5:$M$804,7,FALSE),"-")</f>
        <v>-</v>
      </c>
      <c r="S56" s="59" t="str">
        <f>IFERROR(VLOOKUP($D56,'4° Passo'!$D$5:$M$804,8,FALSE),"-")</f>
        <v>-</v>
      </c>
      <c r="T56" s="59" t="str">
        <f>IFERROR(VLOOKUP($D56,'4° Passo'!$D$5:$M$804,9,FALSE),"-")</f>
        <v>-</v>
      </c>
      <c r="U56" s="59" t="str">
        <f>IFERROR(VLOOKUP($D56,'4° Passo'!$D$5:$M$804,10,FALSE),"-")</f>
        <v>-</v>
      </c>
      <c r="V56" s="59" t="str">
        <f t="shared" si="0"/>
        <v/>
      </c>
      <c r="W56" s="4">
        <f t="shared" si="7"/>
        <v>0</v>
      </c>
      <c r="X56" s="101">
        <v>1</v>
      </c>
      <c r="Y56" s="101" t="str">
        <f t="shared" si="1"/>
        <v/>
      </c>
      <c r="Z56" s="101" t="str">
        <f t="shared" si="2"/>
        <v/>
      </c>
      <c r="AA56" s="101" t="str">
        <f t="shared" si="3"/>
        <v/>
      </c>
      <c r="AB56" s="101" t="str">
        <f t="shared" si="4"/>
        <v/>
      </c>
      <c r="AC56" s="101" t="str">
        <f t="shared" si="10"/>
        <v/>
      </c>
      <c r="AD56" s="101" t="str">
        <f t="shared" si="10"/>
        <v/>
      </c>
      <c r="AE56" s="101" t="str">
        <f t="shared" si="10"/>
        <v/>
      </c>
      <c r="AF56" s="101" t="str">
        <f t="shared" si="9"/>
        <v/>
      </c>
      <c r="AG56" s="101" t="str">
        <f t="shared" si="9"/>
        <v/>
      </c>
      <c r="AH56" s="101" t="str">
        <f t="shared" si="9"/>
        <v/>
      </c>
      <c r="AI56" s="101" t="str">
        <f t="shared" ref="AI56:AN98" si="11">IF($Y56=AI$3,$AB56,"")</f>
        <v/>
      </c>
      <c r="AJ56" s="101" t="str">
        <f t="shared" si="11"/>
        <v/>
      </c>
      <c r="AK56" s="101" t="str">
        <f t="shared" si="11"/>
        <v/>
      </c>
      <c r="AL56" s="101" t="str">
        <f t="shared" si="11"/>
        <v/>
      </c>
      <c r="AM56" s="101" t="str">
        <f t="shared" si="11"/>
        <v/>
      </c>
      <c r="AN56" s="101" t="str">
        <f t="shared" si="11"/>
        <v/>
      </c>
      <c r="AP56" s="101" t="str">
        <f>IF(AND(N56="vendido",I56='1° Passo'!$D$12),'1° Passo'!$D$12,"")</f>
        <v/>
      </c>
    </row>
    <row r="57" spans="3:42" ht="30" customHeight="1">
      <c r="C57" s="11">
        <v>53</v>
      </c>
      <c r="D57" s="88"/>
      <c r="E57" s="88"/>
      <c r="F57" s="88"/>
      <c r="G57" s="95"/>
      <c r="H57" s="96"/>
      <c r="I57" s="88"/>
      <c r="J57" s="88"/>
      <c r="K57" s="96"/>
      <c r="L57" s="88"/>
      <c r="M57" s="97" t="str">
        <f t="shared" ca="1" si="6"/>
        <v/>
      </c>
      <c r="N57" s="88"/>
      <c r="O57" s="88"/>
      <c r="P57" s="14"/>
      <c r="R57" s="59" t="str">
        <f>IFERROR(VLOOKUP($D57,'4° Passo'!$D$5:$M$804,7,FALSE),"-")</f>
        <v>-</v>
      </c>
      <c r="S57" s="59" t="str">
        <f>IFERROR(VLOOKUP($D57,'4° Passo'!$D$5:$M$804,8,FALSE),"-")</f>
        <v>-</v>
      </c>
      <c r="T57" s="59" t="str">
        <f>IFERROR(VLOOKUP($D57,'4° Passo'!$D$5:$M$804,9,FALSE),"-")</f>
        <v>-</v>
      </c>
      <c r="U57" s="59" t="str">
        <f>IFERROR(VLOOKUP($D57,'4° Passo'!$D$5:$M$804,10,FALSE),"-")</f>
        <v>-</v>
      </c>
      <c r="V57" s="59" t="str">
        <f t="shared" si="0"/>
        <v/>
      </c>
      <c r="W57" s="4">
        <f t="shared" si="7"/>
        <v>0</v>
      </c>
      <c r="X57" s="101">
        <v>1</v>
      </c>
      <c r="Y57" s="101" t="str">
        <f t="shared" si="1"/>
        <v/>
      </c>
      <c r="Z57" s="101" t="str">
        <f t="shared" si="2"/>
        <v/>
      </c>
      <c r="AA57" s="101" t="str">
        <f t="shared" si="3"/>
        <v/>
      </c>
      <c r="AB57" s="101" t="str">
        <f t="shared" si="4"/>
        <v/>
      </c>
      <c r="AC57" s="101" t="str">
        <f t="shared" si="10"/>
        <v/>
      </c>
      <c r="AD57" s="101" t="str">
        <f t="shared" si="10"/>
        <v/>
      </c>
      <c r="AE57" s="101" t="str">
        <f t="shared" si="10"/>
        <v/>
      </c>
      <c r="AF57" s="101" t="str">
        <f t="shared" si="10"/>
        <v/>
      </c>
      <c r="AG57" s="101" t="str">
        <f t="shared" si="10"/>
        <v/>
      </c>
      <c r="AH57" s="101" t="str">
        <f t="shared" si="10"/>
        <v/>
      </c>
      <c r="AI57" s="101" t="str">
        <f t="shared" si="11"/>
        <v/>
      </c>
      <c r="AJ57" s="101" t="str">
        <f t="shared" si="11"/>
        <v/>
      </c>
      <c r="AK57" s="101" t="str">
        <f t="shared" si="11"/>
        <v/>
      </c>
      <c r="AL57" s="101" t="str">
        <f t="shared" si="11"/>
        <v/>
      </c>
      <c r="AM57" s="101" t="str">
        <f t="shared" si="11"/>
        <v/>
      </c>
      <c r="AN57" s="101" t="str">
        <f t="shared" si="11"/>
        <v/>
      </c>
      <c r="AP57" s="101" t="str">
        <f>IF(AND(N57="vendido",I57='1° Passo'!$D$12),'1° Passo'!$D$12,"")</f>
        <v/>
      </c>
    </row>
    <row r="58" spans="3:42" ht="30" customHeight="1">
      <c r="C58" s="11">
        <v>54</v>
      </c>
      <c r="D58" s="88"/>
      <c r="E58" s="88"/>
      <c r="F58" s="88"/>
      <c r="G58" s="95"/>
      <c r="H58" s="96"/>
      <c r="I58" s="88"/>
      <c r="J58" s="88"/>
      <c r="K58" s="96"/>
      <c r="L58" s="88"/>
      <c r="M58" s="97" t="str">
        <f t="shared" ca="1" si="6"/>
        <v/>
      </c>
      <c r="N58" s="88"/>
      <c r="O58" s="88"/>
      <c r="P58" s="14"/>
      <c r="R58" s="59" t="str">
        <f>IFERROR(VLOOKUP($D58,'4° Passo'!$D$5:$M$804,7,FALSE),"-")</f>
        <v>-</v>
      </c>
      <c r="S58" s="59" t="str">
        <f>IFERROR(VLOOKUP($D58,'4° Passo'!$D$5:$M$804,8,FALSE),"-")</f>
        <v>-</v>
      </c>
      <c r="T58" s="59" t="str">
        <f>IFERROR(VLOOKUP($D58,'4° Passo'!$D$5:$M$804,9,FALSE),"-")</f>
        <v>-</v>
      </c>
      <c r="U58" s="59" t="str">
        <f>IFERROR(VLOOKUP($D58,'4° Passo'!$D$5:$M$804,10,FALSE),"-")</f>
        <v>-</v>
      </c>
      <c r="V58" s="59" t="str">
        <f t="shared" si="0"/>
        <v/>
      </c>
      <c r="W58" s="4">
        <f t="shared" si="7"/>
        <v>0</v>
      </c>
      <c r="X58" s="101">
        <v>1</v>
      </c>
      <c r="Y58" s="101" t="str">
        <f t="shared" si="1"/>
        <v/>
      </c>
      <c r="Z58" s="101" t="str">
        <f t="shared" si="2"/>
        <v/>
      </c>
      <c r="AA58" s="101" t="str">
        <f t="shared" si="3"/>
        <v/>
      </c>
      <c r="AB58" s="101" t="str">
        <f t="shared" si="4"/>
        <v/>
      </c>
      <c r="AC58" s="101" t="str">
        <f t="shared" si="10"/>
        <v/>
      </c>
      <c r="AD58" s="101" t="str">
        <f t="shared" si="10"/>
        <v/>
      </c>
      <c r="AE58" s="101" t="str">
        <f t="shared" si="10"/>
        <v/>
      </c>
      <c r="AF58" s="101" t="str">
        <f t="shared" si="10"/>
        <v/>
      </c>
      <c r="AG58" s="101" t="str">
        <f t="shared" si="10"/>
        <v/>
      </c>
      <c r="AH58" s="101" t="str">
        <f t="shared" si="10"/>
        <v/>
      </c>
      <c r="AI58" s="101" t="str">
        <f t="shared" si="11"/>
        <v/>
      </c>
      <c r="AJ58" s="101" t="str">
        <f t="shared" si="11"/>
        <v/>
      </c>
      <c r="AK58" s="101" t="str">
        <f t="shared" si="11"/>
        <v/>
      </c>
      <c r="AL58" s="101" t="str">
        <f t="shared" si="11"/>
        <v/>
      </c>
      <c r="AM58" s="101" t="str">
        <f t="shared" si="11"/>
        <v/>
      </c>
      <c r="AN58" s="101" t="str">
        <f t="shared" si="11"/>
        <v/>
      </c>
      <c r="AP58" s="101" t="str">
        <f>IF(AND(N58="vendido",I58='1° Passo'!$D$12),'1° Passo'!$D$12,"")</f>
        <v/>
      </c>
    </row>
    <row r="59" spans="3:42" ht="30" customHeight="1">
      <c r="C59" s="11">
        <v>55</v>
      </c>
      <c r="D59" s="88"/>
      <c r="E59" s="88"/>
      <c r="F59" s="88"/>
      <c r="G59" s="95"/>
      <c r="H59" s="96"/>
      <c r="I59" s="88"/>
      <c r="J59" s="88"/>
      <c r="K59" s="96"/>
      <c r="L59" s="88"/>
      <c r="M59" s="97" t="str">
        <f t="shared" ca="1" si="6"/>
        <v/>
      </c>
      <c r="N59" s="88"/>
      <c r="O59" s="88"/>
      <c r="P59" s="14"/>
      <c r="R59" s="59" t="str">
        <f>IFERROR(VLOOKUP($D59,'4° Passo'!$D$5:$M$804,7,FALSE),"-")</f>
        <v>-</v>
      </c>
      <c r="S59" s="59" t="str">
        <f>IFERROR(VLOOKUP($D59,'4° Passo'!$D$5:$M$804,8,FALSE),"-")</f>
        <v>-</v>
      </c>
      <c r="T59" s="59" t="str">
        <f>IFERROR(VLOOKUP($D59,'4° Passo'!$D$5:$M$804,9,FALSE),"-")</f>
        <v>-</v>
      </c>
      <c r="U59" s="59" t="str">
        <f>IFERROR(VLOOKUP($D59,'4° Passo'!$D$5:$M$804,10,FALSE),"-")</f>
        <v>-</v>
      </c>
      <c r="V59" s="59" t="str">
        <f t="shared" si="0"/>
        <v/>
      </c>
      <c r="W59" s="4">
        <f t="shared" si="7"/>
        <v>0</v>
      </c>
      <c r="X59" s="101">
        <v>1</v>
      </c>
      <c r="Y59" s="101" t="str">
        <f t="shared" si="1"/>
        <v/>
      </c>
      <c r="Z59" s="101" t="str">
        <f t="shared" si="2"/>
        <v/>
      </c>
      <c r="AA59" s="101" t="str">
        <f t="shared" si="3"/>
        <v/>
      </c>
      <c r="AB59" s="101" t="str">
        <f t="shared" si="4"/>
        <v/>
      </c>
      <c r="AC59" s="101" t="str">
        <f t="shared" si="10"/>
        <v/>
      </c>
      <c r="AD59" s="101" t="str">
        <f t="shared" si="10"/>
        <v/>
      </c>
      <c r="AE59" s="101" t="str">
        <f t="shared" si="10"/>
        <v/>
      </c>
      <c r="AF59" s="101" t="str">
        <f t="shared" si="10"/>
        <v/>
      </c>
      <c r="AG59" s="101" t="str">
        <f t="shared" si="10"/>
        <v/>
      </c>
      <c r="AH59" s="101" t="str">
        <f t="shared" si="10"/>
        <v/>
      </c>
      <c r="AI59" s="101" t="str">
        <f t="shared" si="11"/>
        <v/>
      </c>
      <c r="AJ59" s="101" t="str">
        <f t="shared" si="11"/>
        <v/>
      </c>
      <c r="AK59" s="101" t="str">
        <f t="shared" si="11"/>
        <v/>
      </c>
      <c r="AL59" s="101" t="str">
        <f t="shared" si="11"/>
        <v/>
      </c>
      <c r="AM59" s="101" t="str">
        <f t="shared" si="11"/>
        <v/>
      </c>
      <c r="AN59" s="101" t="str">
        <f t="shared" si="11"/>
        <v/>
      </c>
      <c r="AP59" s="101" t="str">
        <f>IF(AND(N59="vendido",I59='1° Passo'!$D$12),'1° Passo'!$D$12,"")</f>
        <v/>
      </c>
    </row>
    <row r="60" spans="3:42" ht="30" customHeight="1">
      <c r="C60" s="11">
        <v>56</v>
      </c>
      <c r="D60" s="88"/>
      <c r="E60" s="88"/>
      <c r="F60" s="88"/>
      <c r="G60" s="95"/>
      <c r="H60" s="96"/>
      <c r="I60" s="88"/>
      <c r="J60" s="88"/>
      <c r="K60" s="96"/>
      <c r="L60" s="88"/>
      <c r="M60" s="97" t="str">
        <f t="shared" ca="1" si="6"/>
        <v/>
      </c>
      <c r="N60" s="88"/>
      <c r="O60" s="88"/>
      <c r="P60" s="14"/>
      <c r="R60" s="59" t="str">
        <f>IFERROR(VLOOKUP($D60,'4° Passo'!$D$5:$M$804,7,FALSE),"-")</f>
        <v>-</v>
      </c>
      <c r="S60" s="59" t="str">
        <f>IFERROR(VLOOKUP($D60,'4° Passo'!$D$5:$M$804,8,FALSE),"-")</f>
        <v>-</v>
      </c>
      <c r="T60" s="59" t="str">
        <f>IFERROR(VLOOKUP($D60,'4° Passo'!$D$5:$M$804,9,FALSE),"-")</f>
        <v>-</v>
      </c>
      <c r="U60" s="59" t="str">
        <f>IFERROR(VLOOKUP($D60,'4° Passo'!$D$5:$M$804,10,FALSE),"-")</f>
        <v>-</v>
      </c>
      <c r="V60" s="59" t="str">
        <f t="shared" si="0"/>
        <v/>
      </c>
      <c r="W60" s="4">
        <f t="shared" si="7"/>
        <v>0</v>
      </c>
      <c r="X60" s="101">
        <v>1</v>
      </c>
      <c r="Y60" s="101" t="str">
        <f t="shared" si="1"/>
        <v/>
      </c>
      <c r="Z60" s="101" t="str">
        <f t="shared" si="2"/>
        <v/>
      </c>
      <c r="AA60" s="101" t="str">
        <f t="shared" si="3"/>
        <v/>
      </c>
      <c r="AB60" s="101" t="str">
        <f t="shared" si="4"/>
        <v/>
      </c>
      <c r="AC60" s="101" t="str">
        <f t="shared" si="10"/>
        <v/>
      </c>
      <c r="AD60" s="101" t="str">
        <f t="shared" si="10"/>
        <v/>
      </c>
      <c r="AE60" s="101" t="str">
        <f t="shared" si="10"/>
        <v/>
      </c>
      <c r="AF60" s="101" t="str">
        <f t="shared" si="10"/>
        <v/>
      </c>
      <c r="AG60" s="101" t="str">
        <f t="shared" si="10"/>
        <v/>
      </c>
      <c r="AH60" s="101" t="str">
        <f t="shared" si="10"/>
        <v/>
      </c>
      <c r="AI60" s="101" t="str">
        <f t="shared" si="11"/>
        <v/>
      </c>
      <c r="AJ60" s="101" t="str">
        <f t="shared" si="11"/>
        <v/>
      </c>
      <c r="AK60" s="101" t="str">
        <f t="shared" si="11"/>
        <v/>
      </c>
      <c r="AL60" s="101" t="str">
        <f t="shared" si="11"/>
        <v/>
      </c>
      <c r="AM60" s="101" t="str">
        <f t="shared" si="11"/>
        <v/>
      </c>
      <c r="AN60" s="101" t="str">
        <f t="shared" si="11"/>
        <v/>
      </c>
      <c r="AP60" s="101" t="str">
        <f>IF(AND(N60="vendido",I60='1° Passo'!$D$12),'1° Passo'!$D$12,"")</f>
        <v/>
      </c>
    </row>
    <row r="61" spans="3:42" ht="30" customHeight="1">
      <c r="C61" s="11">
        <v>57</v>
      </c>
      <c r="D61" s="88"/>
      <c r="E61" s="88"/>
      <c r="F61" s="88"/>
      <c r="G61" s="95"/>
      <c r="H61" s="96"/>
      <c r="I61" s="88"/>
      <c r="J61" s="88"/>
      <c r="K61" s="96"/>
      <c r="L61" s="88"/>
      <c r="M61" s="97" t="str">
        <f t="shared" ca="1" si="6"/>
        <v/>
      </c>
      <c r="N61" s="88"/>
      <c r="O61" s="88"/>
      <c r="P61" s="14"/>
      <c r="R61" s="59" t="str">
        <f>IFERROR(VLOOKUP($D61,'4° Passo'!$D$5:$M$804,7,FALSE),"-")</f>
        <v>-</v>
      </c>
      <c r="S61" s="59" t="str">
        <f>IFERROR(VLOOKUP($D61,'4° Passo'!$D$5:$M$804,8,FALSE),"-")</f>
        <v>-</v>
      </c>
      <c r="T61" s="59" t="str">
        <f>IFERROR(VLOOKUP($D61,'4° Passo'!$D$5:$M$804,9,FALSE),"-")</f>
        <v>-</v>
      </c>
      <c r="U61" s="59" t="str">
        <f>IFERROR(VLOOKUP($D61,'4° Passo'!$D$5:$M$804,10,FALSE),"-")</f>
        <v>-</v>
      </c>
      <c r="V61" s="59" t="str">
        <f t="shared" si="0"/>
        <v/>
      </c>
      <c r="W61" s="4">
        <f t="shared" si="7"/>
        <v>0</v>
      </c>
      <c r="X61" s="101">
        <v>1</v>
      </c>
      <c r="Y61" s="101" t="str">
        <f t="shared" si="1"/>
        <v/>
      </c>
      <c r="Z61" s="101" t="str">
        <f t="shared" si="2"/>
        <v/>
      </c>
      <c r="AA61" s="101" t="str">
        <f t="shared" si="3"/>
        <v/>
      </c>
      <c r="AB61" s="101" t="str">
        <f t="shared" si="4"/>
        <v/>
      </c>
      <c r="AC61" s="101" t="str">
        <f t="shared" si="10"/>
        <v/>
      </c>
      <c r="AD61" s="101" t="str">
        <f t="shared" si="10"/>
        <v/>
      </c>
      <c r="AE61" s="101" t="str">
        <f t="shared" si="10"/>
        <v/>
      </c>
      <c r="AF61" s="101" t="str">
        <f t="shared" si="10"/>
        <v/>
      </c>
      <c r="AG61" s="101" t="str">
        <f t="shared" si="10"/>
        <v/>
      </c>
      <c r="AH61" s="101" t="str">
        <f t="shared" si="10"/>
        <v/>
      </c>
      <c r="AI61" s="101" t="str">
        <f t="shared" si="11"/>
        <v/>
      </c>
      <c r="AJ61" s="101" t="str">
        <f t="shared" si="11"/>
        <v/>
      </c>
      <c r="AK61" s="101" t="str">
        <f t="shared" si="11"/>
        <v/>
      </c>
      <c r="AL61" s="101" t="str">
        <f t="shared" si="11"/>
        <v/>
      </c>
      <c r="AM61" s="101" t="str">
        <f t="shared" si="11"/>
        <v/>
      </c>
      <c r="AN61" s="101" t="str">
        <f t="shared" si="11"/>
        <v/>
      </c>
      <c r="AP61" s="101" t="str">
        <f>IF(AND(N61="vendido",I61='1° Passo'!$D$12),'1° Passo'!$D$12,"")</f>
        <v/>
      </c>
    </row>
    <row r="62" spans="3:42" ht="30" customHeight="1">
      <c r="C62" s="11">
        <v>58</v>
      </c>
      <c r="D62" s="88"/>
      <c r="E62" s="88"/>
      <c r="F62" s="88"/>
      <c r="G62" s="95"/>
      <c r="H62" s="96"/>
      <c r="I62" s="88"/>
      <c r="J62" s="88"/>
      <c r="K62" s="96"/>
      <c r="L62" s="88"/>
      <c r="M62" s="97" t="str">
        <f t="shared" ca="1" si="6"/>
        <v/>
      </c>
      <c r="N62" s="88"/>
      <c r="O62" s="88"/>
      <c r="P62" s="14"/>
      <c r="R62" s="59" t="str">
        <f>IFERROR(VLOOKUP($D62,'4° Passo'!$D$5:$M$804,7,FALSE),"-")</f>
        <v>-</v>
      </c>
      <c r="S62" s="59" t="str">
        <f>IFERROR(VLOOKUP($D62,'4° Passo'!$D$5:$M$804,8,FALSE),"-")</f>
        <v>-</v>
      </c>
      <c r="T62" s="59" t="str">
        <f>IFERROR(VLOOKUP($D62,'4° Passo'!$D$5:$M$804,9,FALSE),"-")</f>
        <v>-</v>
      </c>
      <c r="U62" s="59" t="str">
        <f>IFERROR(VLOOKUP($D62,'4° Passo'!$D$5:$M$804,10,FALSE),"-")</f>
        <v>-</v>
      </c>
      <c r="V62" s="59" t="str">
        <f t="shared" si="0"/>
        <v/>
      </c>
      <c r="W62" s="4">
        <f t="shared" si="7"/>
        <v>0</v>
      </c>
      <c r="X62" s="101">
        <v>1</v>
      </c>
      <c r="Y62" s="101" t="str">
        <f t="shared" si="1"/>
        <v/>
      </c>
      <c r="Z62" s="101" t="str">
        <f t="shared" si="2"/>
        <v/>
      </c>
      <c r="AA62" s="101" t="str">
        <f t="shared" si="3"/>
        <v/>
      </c>
      <c r="AB62" s="101" t="str">
        <f t="shared" si="4"/>
        <v/>
      </c>
      <c r="AC62" s="101" t="str">
        <f t="shared" si="10"/>
        <v/>
      </c>
      <c r="AD62" s="101" t="str">
        <f t="shared" si="10"/>
        <v/>
      </c>
      <c r="AE62" s="101" t="str">
        <f t="shared" si="10"/>
        <v/>
      </c>
      <c r="AF62" s="101" t="str">
        <f t="shared" si="10"/>
        <v/>
      </c>
      <c r="AG62" s="101" t="str">
        <f t="shared" si="10"/>
        <v/>
      </c>
      <c r="AH62" s="101" t="str">
        <f t="shared" si="10"/>
        <v/>
      </c>
      <c r="AI62" s="101" t="str">
        <f t="shared" si="11"/>
        <v/>
      </c>
      <c r="AJ62" s="101" t="str">
        <f t="shared" si="11"/>
        <v/>
      </c>
      <c r="AK62" s="101" t="str">
        <f t="shared" si="11"/>
        <v/>
      </c>
      <c r="AL62" s="101" t="str">
        <f t="shared" si="11"/>
        <v/>
      </c>
      <c r="AM62" s="101" t="str">
        <f t="shared" si="11"/>
        <v/>
      </c>
      <c r="AN62" s="101" t="str">
        <f t="shared" si="11"/>
        <v/>
      </c>
      <c r="AP62" s="101" t="str">
        <f>IF(AND(N62="vendido",I62='1° Passo'!$D$12),'1° Passo'!$D$12,"")</f>
        <v/>
      </c>
    </row>
    <row r="63" spans="3:42" ht="30" customHeight="1">
      <c r="C63" s="11">
        <v>59</v>
      </c>
      <c r="D63" s="88"/>
      <c r="E63" s="88"/>
      <c r="F63" s="88"/>
      <c r="G63" s="95"/>
      <c r="H63" s="96"/>
      <c r="I63" s="88"/>
      <c r="J63" s="88"/>
      <c r="K63" s="96"/>
      <c r="L63" s="88"/>
      <c r="M63" s="97" t="str">
        <f t="shared" ca="1" si="6"/>
        <v/>
      </c>
      <c r="N63" s="88"/>
      <c r="O63" s="88"/>
      <c r="P63" s="14"/>
      <c r="R63" s="59" t="str">
        <f>IFERROR(VLOOKUP($D63,'4° Passo'!$D$5:$M$804,7,FALSE),"-")</f>
        <v>-</v>
      </c>
      <c r="S63" s="59" t="str">
        <f>IFERROR(VLOOKUP($D63,'4° Passo'!$D$5:$M$804,8,FALSE),"-")</f>
        <v>-</v>
      </c>
      <c r="T63" s="59" t="str">
        <f>IFERROR(VLOOKUP($D63,'4° Passo'!$D$5:$M$804,9,FALSE),"-")</f>
        <v>-</v>
      </c>
      <c r="U63" s="59" t="str">
        <f>IFERROR(VLOOKUP($D63,'4° Passo'!$D$5:$M$804,10,FALSE),"-")</f>
        <v>-</v>
      </c>
      <c r="V63" s="59" t="str">
        <f t="shared" si="0"/>
        <v/>
      </c>
      <c r="W63" s="4">
        <f t="shared" si="7"/>
        <v>0</v>
      </c>
      <c r="X63" s="101">
        <v>1</v>
      </c>
      <c r="Y63" s="101" t="str">
        <f t="shared" si="1"/>
        <v/>
      </c>
      <c r="Z63" s="101" t="str">
        <f t="shared" si="2"/>
        <v/>
      </c>
      <c r="AA63" s="101" t="str">
        <f t="shared" si="3"/>
        <v/>
      </c>
      <c r="AB63" s="101" t="str">
        <f t="shared" si="4"/>
        <v/>
      </c>
      <c r="AC63" s="101" t="str">
        <f t="shared" si="10"/>
        <v/>
      </c>
      <c r="AD63" s="101" t="str">
        <f t="shared" si="10"/>
        <v/>
      </c>
      <c r="AE63" s="101" t="str">
        <f t="shared" si="10"/>
        <v/>
      </c>
      <c r="AF63" s="101" t="str">
        <f t="shared" si="10"/>
        <v/>
      </c>
      <c r="AG63" s="101" t="str">
        <f t="shared" si="10"/>
        <v/>
      </c>
      <c r="AH63" s="101" t="str">
        <f t="shared" si="10"/>
        <v/>
      </c>
      <c r="AI63" s="101" t="str">
        <f t="shared" si="11"/>
        <v/>
      </c>
      <c r="AJ63" s="101" t="str">
        <f t="shared" si="11"/>
        <v/>
      </c>
      <c r="AK63" s="101" t="str">
        <f t="shared" si="11"/>
        <v/>
      </c>
      <c r="AL63" s="101" t="str">
        <f t="shared" si="11"/>
        <v/>
      </c>
      <c r="AM63" s="101" t="str">
        <f t="shared" si="11"/>
        <v/>
      </c>
      <c r="AN63" s="101" t="str">
        <f t="shared" si="11"/>
        <v/>
      </c>
      <c r="AP63" s="101" t="str">
        <f>IF(AND(N63="vendido",I63='1° Passo'!$D$12),'1° Passo'!$D$12,"")</f>
        <v/>
      </c>
    </row>
    <row r="64" spans="3:42" ht="30" customHeight="1">
      <c r="C64" s="11">
        <v>60</v>
      </c>
      <c r="D64" s="88"/>
      <c r="E64" s="88"/>
      <c r="F64" s="88"/>
      <c r="G64" s="95"/>
      <c r="H64" s="96"/>
      <c r="I64" s="88"/>
      <c r="J64" s="88"/>
      <c r="K64" s="96"/>
      <c r="L64" s="88"/>
      <c r="M64" s="97" t="str">
        <f t="shared" ca="1" si="6"/>
        <v/>
      </c>
      <c r="N64" s="88"/>
      <c r="O64" s="88"/>
      <c r="P64" s="14"/>
      <c r="R64" s="59" t="str">
        <f>IFERROR(VLOOKUP($D64,'4° Passo'!$D$5:$M$804,7,FALSE),"-")</f>
        <v>-</v>
      </c>
      <c r="S64" s="59" t="str">
        <f>IFERROR(VLOOKUP($D64,'4° Passo'!$D$5:$M$804,8,FALSE),"-")</f>
        <v>-</v>
      </c>
      <c r="T64" s="59" t="str">
        <f>IFERROR(VLOOKUP($D64,'4° Passo'!$D$5:$M$804,9,FALSE),"-")</f>
        <v>-</v>
      </c>
      <c r="U64" s="59" t="str">
        <f>IFERROR(VLOOKUP($D64,'4° Passo'!$D$5:$M$804,10,FALSE),"-")</f>
        <v>-</v>
      </c>
      <c r="V64" s="59" t="str">
        <f t="shared" si="0"/>
        <v/>
      </c>
      <c r="W64" s="4">
        <f t="shared" si="7"/>
        <v>0</v>
      </c>
      <c r="X64" s="101">
        <v>1</v>
      </c>
      <c r="Y64" s="101" t="str">
        <f t="shared" si="1"/>
        <v/>
      </c>
      <c r="Z64" s="101" t="str">
        <f t="shared" si="2"/>
        <v/>
      </c>
      <c r="AA64" s="101" t="str">
        <f t="shared" si="3"/>
        <v/>
      </c>
      <c r="AB64" s="101" t="str">
        <f t="shared" si="4"/>
        <v/>
      </c>
      <c r="AC64" s="101" t="str">
        <f t="shared" si="10"/>
        <v/>
      </c>
      <c r="AD64" s="101" t="str">
        <f t="shared" si="10"/>
        <v/>
      </c>
      <c r="AE64" s="101" t="str">
        <f t="shared" si="10"/>
        <v/>
      </c>
      <c r="AF64" s="101" t="str">
        <f t="shared" si="10"/>
        <v/>
      </c>
      <c r="AG64" s="101" t="str">
        <f t="shared" si="10"/>
        <v/>
      </c>
      <c r="AH64" s="101" t="str">
        <f t="shared" si="10"/>
        <v/>
      </c>
      <c r="AI64" s="101" t="str">
        <f t="shared" si="11"/>
        <v/>
      </c>
      <c r="AJ64" s="101" t="str">
        <f t="shared" si="11"/>
        <v/>
      </c>
      <c r="AK64" s="101" t="str">
        <f t="shared" si="11"/>
        <v/>
      </c>
      <c r="AL64" s="101" t="str">
        <f t="shared" si="11"/>
        <v/>
      </c>
      <c r="AM64" s="101" t="str">
        <f t="shared" si="11"/>
        <v/>
      </c>
      <c r="AN64" s="101" t="str">
        <f t="shared" si="11"/>
        <v/>
      </c>
      <c r="AP64" s="101" t="str">
        <f>IF(AND(N64="vendido",I64='1° Passo'!$D$12),'1° Passo'!$D$12,"")</f>
        <v/>
      </c>
    </row>
    <row r="65" spans="3:42" ht="30" customHeight="1">
      <c r="C65" s="11">
        <v>61</v>
      </c>
      <c r="D65" s="88"/>
      <c r="E65" s="88"/>
      <c r="F65" s="88"/>
      <c r="G65" s="95"/>
      <c r="H65" s="96"/>
      <c r="I65" s="88"/>
      <c r="J65" s="88"/>
      <c r="K65" s="96"/>
      <c r="L65" s="88"/>
      <c r="M65" s="97" t="str">
        <f t="shared" ca="1" si="6"/>
        <v/>
      </c>
      <c r="N65" s="88"/>
      <c r="O65" s="88"/>
      <c r="P65" s="14"/>
      <c r="R65" s="59" t="str">
        <f>IFERROR(VLOOKUP($D65,'4° Passo'!$D$5:$M$804,7,FALSE),"-")</f>
        <v>-</v>
      </c>
      <c r="S65" s="59" t="str">
        <f>IFERROR(VLOOKUP($D65,'4° Passo'!$D$5:$M$804,8,FALSE),"-")</f>
        <v>-</v>
      </c>
      <c r="T65" s="59" t="str">
        <f>IFERROR(VLOOKUP($D65,'4° Passo'!$D$5:$M$804,9,FALSE),"-")</f>
        <v>-</v>
      </c>
      <c r="U65" s="59" t="str">
        <f>IFERROR(VLOOKUP($D65,'4° Passo'!$D$5:$M$804,10,FALSE),"-")</f>
        <v>-</v>
      </c>
      <c r="V65" s="59" t="str">
        <f t="shared" si="0"/>
        <v/>
      </c>
      <c r="W65" s="4">
        <f t="shared" si="7"/>
        <v>0</v>
      </c>
      <c r="X65" s="101">
        <v>1</v>
      </c>
      <c r="Y65" s="101" t="str">
        <f t="shared" si="1"/>
        <v/>
      </c>
      <c r="Z65" s="101" t="str">
        <f t="shared" si="2"/>
        <v/>
      </c>
      <c r="AA65" s="101" t="str">
        <f t="shared" si="3"/>
        <v/>
      </c>
      <c r="AB65" s="101" t="str">
        <f t="shared" si="4"/>
        <v/>
      </c>
      <c r="AC65" s="101" t="str">
        <f t="shared" si="10"/>
        <v/>
      </c>
      <c r="AD65" s="101" t="str">
        <f t="shared" si="10"/>
        <v/>
      </c>
      <c r="AE65" s="101" t="str">
        <f t="shared" si="10"/>
        <v/>
      </c>
      <c r="AF65" s="101" t="str">
        <f t="shared" si="10"/>
        <v/>
      </c>
      <c r="AG65" s="101" t="str">
        <f t="shared" si="10"/>
        <v/>
      </c>
      <c r="AH65" s="101" t="str">
        <f t="shared" si="10"/>
        <v/>
      </c>
      <c r="AI65" s="101" t="str">
        <f t="shared" si="11"/>
        <v/>
      </c>
      <c r="AJ65" s="101" t="str">
        <f t="shared" si="11"/>
        <v/>
      </c>
      <c r="AK65" s="101" t="str">
        <f t="shared" si="11"/>
        <v/>
      </c>
      <c r="AL65" s="101" t="str">
        <f t="shared" si="11"/>
        <v/>
      </c>
      <c r="AM65" s="101" t="str">
        <f t="shared" si="11"/>
        <v/>
      </c>
      <c r="AN65" s="101" t="str">
        <f t="shared" si="11"/>
        <v/>
      </c>
      <c r="AP65" s="101" t="str">
        <f>IF(AND(N65="vendido",I65='1° Passo'!$D$12),'1° Passo'!$D$12,"")</f>
        <v/>
      </c>
    </row>
    <row r="66" spans="3:42" ht="30" customHeight="1">
      <c r="C66" s="11">
        <v>62</v>
      </c>
      <c r="D66" s="88"/>
      <c r="E66" s="88"/>
      <c r="F66" s="88"/>
      <c r="G66" s="95"/>
      <c r="H66" s="96"/>
      <c r="I66" s="88"/>
      <c r="J66" s="88"/>
      <c r="K66" s="96"/>
      <c r="L66" s="88"/>
      <c r="M66" s="97" t="str">
        <f t="shared" ca="1" si="6"/>
        <v/>
      </c>
      <c r="N66" s="88"/>
      <c r="O66" s="88"/>
      <c r="P66" s="14"/>
      <c r="R66" s="59" t="str">
        <f>IFERROR(VLOOKUP($D66,'4° Passo'!$D$5:$M$804,7,FALSE),"-")</f>
        <v>-</v>
      </c>
      <c r="S66" s="59" t="str">
        <f>IFERROR(VLOOKUP($D66,'4° Passo'!$D$5:$M$804,8,FALSE),"-")</f>
        <v>-</v>
      </c>
      <c r="T66" s="59" t="str">
        <f>IFERROR(VLOOKUP($D66,'4° Passo'!$D$5:$M$804,9,FALSE),"-")</f>
        <v>-</v>
      </c>
      <c r="U66" s="59" t="str">
        <f>IFERROR(VLOOKUP($D66,'4° Passo'!$D$5:$M$804,10,FALSE),"-")</f>
        <v>-</v>
      </c>
      <c r="V66" s="59" t="str">
        <f t="shared" si="0"/>
        <v/>
      </c>
      <c r="W66" s="4">
        <f t="shared" si="7"/>
        <v>0</v>
      </c>
      <c r="X66" s="101">
        <v>1</v>
      </c>
      <c r="Y66" s="101" t="str">
        <f t="shared" si="1"/>
        <v/>
      </c>
      <c r="Z66" s="101" t="str">
        <f t="shared" si="2"/>
        <v/>
      </c>
      <c r="AA66" s="101" t="str">
        <f t="shared" si="3"/>
        <v/>
      </c>
      <c r="AB66" s="101" t="str">
        <f t="shared" si="4"/>
        <v/>
      </c>
      <c r="AC66" s="101" t="str">
        <f t="shared" si="10"/>
        <v/>
      </c>
      <c r="AD66" s="101" t="str">
        <f t="shared" si="10"/>
        <v/>
      </c>
      <c r="AE66" s="101" t="str">
        <f t="shared" si="10"/>
        <v/>
      </c>
      <c r="AF66" s="101" t="str">
        <f t="shared" si="10"/>
        <v/>
      </c>
      <c r="AG66" s="101" t="str">
        <f t="shared" si="10"/>
        <v/>
      </c>
      <c r="AH66" s="101" t="str">
        <f t="shared" si="10"/>
        <v/>
      </c>
      <c r="AI66" s="101" t="str">
        <f t="shared" si="11"/>
        <v/>
      </c>
      <c r="AJ66" s="101" t="str">
        <f t="shared" si="11"/>
        <v/>
      </c>
      <c r="AK66" s="101" t="str">
        <f t="shared" si="11"/>
        <v/>
      </c>
      <c r="AL66" s="101" t="str">
        <f t="shared" si="11"/>
        <v/>
      </c>
      <c r="AM66" s="101" t="str">
        <f t="shared" si="11"/>
        <v/>
      </c>
      <c r="AN66" s="101" t="str">
        <f t="shared" si="11"/>
        <v/>
      </c>
      <c r="AP66" s="101" t="str">
        <f>IF(AND(N66="vendido",I66='1° Passo'!$D$12),'1° Passo'!$D$12,"")</f>
        <v/>
      </c>
    </row>
    <row r="67" spans="3:42" ht="30" customHeight="1">
      <c r="C67" s="11">
        <v>63</v>
      </c>
      <c r="D67" s="88"/>
      <c r="E67" s="88"/>
      <c r="F67" s="88"/>
      <c r="G67" s="95"/>
      <c r="H67" s="96"/>
      <c r="I67" s="88"/>
      <c r="J67" s="88"/>
      <c r="K67" s="96"/>
      <c r="L67" s="88"/>
      <c r="M67" s="97" t="str">
        <f t="shared" ca="1" si="6"/>
        <v/>
      </c>
      <c r="N67" s="88"/>
      <c r="O67" s="88"/>
      <c r="P67" s="14"/>
      <c r="R67" s="59" t="str">
        <f>IFERROR(VLOOKUP($D67,'4° Passo'!$D$5:$M$804,7,FALSE),"-")</f>
        <v>-</v>
      </c>
      <c r="S67" s="59" t="str">
        <f>IFERROR(VLOOKUP($D67,'4° Passo'!$D$5:$M$804,8,FALSE),"-")</f>
        <v>-</v>
      </c>
      <c r="T67" s="59" t="str">
        <f>IFERROR(VLOOKUP($D67,'4° Passo'!$D$5:$M$804,9,FALSE),"-")</f>
        <v>-</v>
      </c>
      <c r="U67" s="59" t="str">
        <f>IFERROR(VLOOKUP($D67,'4° Passo'!$D$5:$M$804,10,FALSE),"-")</f>
        <v>-</v>
      </c>
      <c r="V67" s="59" t="str">
        <f t="shared" si="0"/>
        <v/>
      </c>
      <c r="W67" s="4">
        <f t="shared" si="7"/>
        <v>0</v>
      </c>
      <c r="X67" s="101">
        <v>1</v>
      </c>
      <c r="Y67" s="101" t="str">
        <f t="shared" si="1"/>
        <v/>
      </c>
      <c r="Z67" s="101" t="str">
        <f t="shared" si="2"/>
        <v/>
      </c>
      <c r="AA67" s="101" t="str">
        <f t="shared" si="3"/>
        <v/>
      </c>
      <c r="AB67" s="101" t="str">
        <f t="shared" si="4"/>
        <v/>
      </c>
      <c r="AC67" s="101" t="str">
        <f t="shared" si="10"/>
        <v/>
      </c>
      <c r="AD67" s="101" t="str">
        <f t="shared" si="10"/>
        <v/>
      </c>
      <c r="AE67" s="101" t="str">
        <f t="shared" si="10"/>
        <v/>
      </c>
      <c r="AF67" s="101" t="str">
        <f t="shared" si="10"/>
        <v/>
      </c>
      <c r="AG67" s="101" t="str">
        <f t="shared" si="10"/>
        <v/>
      </c>
      <c r="AH67" s="101" t="str">
        <f t="shared" si="10"/>
        <v/>
      </c>
      <c r="AI67" s="101" t="str">
        <f t="shared" si="11"/>
        <v/>
      </c>
      <c r="AJ67" s="101" t="str">
        <f t="shared" si="11"/>
        <v/>
      </c>
      <c r="AK67" s="101" t="str">
        <f t="shared" si="11"/>
        <v/>
      </c>
      <c r="AL67" s="101" t="str">
        <f t="shared" si="11"/>
        <v/>
      </c>
      <c r="AM67" s="101" t="str">
        <f t="shared" si="11"/>
        <v/>
      </c>
      <c r="AN67" s="101" t="str">
        <f t="shared" si="11"/>
        <v/>
      </c>
      <c r="AP67" s="101" t="str">
        <f>IF(AND(N67="vendido",I67='1° Passo'!$D$12),'1° Passo'!$D$12,"")</f>
        <v/>
      </c>
    </row>
    <row r="68" spans="3:42" ht="30" customHeight="1">
      <c r="C68" s="11">
        <v>64</v>
      </c>
      <c r="D68" s="88"/>
      <c r="E68" s="88"/>
      <c r="F68" s="88"/>
      <c r="G68" s="95"/>
      <c r="H68" s="96"/>
      <c r="I68" s="88"/>
      <c r="J68" s="88"/>
      <c r="K68" s="96"/>
      <c r="L68" s="88"/>
      <c r="M68" s="97" t="str">
        <f t="shared" ca="1" si="6"/>
        <v/>
      </c>
      <c r="N68" s="88"/>
      <c r="O68" s="88"/>
      <c r="P68" s="14"/>
      <c r="R68" s="59" t="str">
        <f>IFERROR(VLOOKUP($D68,'4° Passo'!$D$5:$M$804,7,FALSE),"-")</f>
        <v>-</v>
      </c>
      <c r="S68" s="59" t="str">
        <f>IFERROR(VLOOKUP($D68,'4° Passo'!$D$5:$M$804,8,FALSE),"-")</f>
        <v>-</v>
      </c>
      <c r="T68" s="59" t="str">
        <f>IFERROR(VLOOKUP($D68,'4° Passo'!$D$5:$M$804,9,FALSE),"-")</f>
        <v>-</v>
      </c>
      <c r="U68" s="59" t="str">
        <f>IFERROR(VLOOKUP($D68,'4° Passo'!$D$5:$M$804,10,FALSE),"-")</f>
        <v>-</v>
      </c>
      <c r="V68" s="59" t="str">
        <f t="shared" si="0"/>
        <v/>
      </c>
      <c r="W68" s="4">
        <f t="shared" si="7"/>
        <v>0</v>
      </c>
      <c r="X68" s="101">
        <v>1</v>
      </c>
      <c r="Y68" s="101" t="str">
        <f t="shared" si="1"/>
        <v/>
      </c>
      <c r="Z68" s="101" t="str">
        <f t="shared" si="2"/>
        <v/>
      </c>
      <c r="AA68" s="101" t="str">
        <f t="shared" si="3"/>
        <v/>
      </c>
      <c r="AB68" s="101" t="str">
        <f t="shared" si="4"/>
        <v/>
      </c>
      <c r="AC68" s="101" t="str">
        <f t="shared" si="10"/>
        <v/>
      </c>
      <c r="AD68" s="101" t="str">
        <f t="shared" si="10"/>
        <v/>
      </c>
      <c r="AE68" s="101" t="str">
        <f t="shared" si="10"/>
        <v/>
      </c>
      <c r="AF68" s="101" t="str">
        <f t="shared" si="10"/>
        <v/>
      </c>
      <c r="AG68" s="101" t="str">
        <f t="shared" si="10"/>
        <v/>
      </c>
      <c r="AH68" s="101" t="str">
        <f t="shared" si="10"/>
        <v/>
      </c>
      <c r="AI68" s="101" t="str">
        <f t="shared" si="11"/>
        <v/>
      </c>
      <c r="AJ68" s="101" t="str">
        <f t="shared" si="11"/>
        <v/>
      </c>
      <c r="AK68" s="101" t="str">
        <f t="shared" si="11"/>
        <v/>
      </c>
      <c r="AL68" s="101" t="str">
        <f t="shared" si="11"/>
        <v/>
      </c>
      <c r="AM68" s="101" t="str">
        <f t="shared" si="11"/>
        <v/>
      </c>
      <c r="AN68" s="101" t="str">
        <f t="shared" si="11"/>
        <v/>
      </c>
      <c r="AP68" s="101" t="str">
        <f>IF(AND(N68="vendido",I68='1° Passo'!$D$12),'1° Passo'!$D$12,"")</f>
        <v/>
      </c>
    </row>
    <row r="69" spans="3:42" ht="30" customHeight="1">
      <c r="C69" s="11">
        <v>65</v>
      </c>
      <c r="D69" s="88"/>
      <c r="E69" s="88"/>
      <c r="F69" s="88"/>
      <c r="G69" s="95"/>
      <c r="H69" s="96"/>
      <c r="I69" s="88"/>
      <c r="J69" s="88"/>
      <c r="K69" s="96"/>
      <c r="L69" s="88"/>
      <c r="M69" s="97" t="str">
        <f t="shared" ca="1" si="6"/>
        <v/>
      </c>
      <c r="N69" s="88"/>
      <c r="O69" s="88"/>
      <c r="P69" s="14"/>
      <c r="R69" s="59" t="str">
        <f>IFERROR(VLOOKUP($D69,'4° Passo'!$D$5:$M$804,7,FALSE),"-")</f>
        <v>-</v>
      </c>
      <c r="S69" s="59" t="str">
        <f>IFERROR(VLOOKUP($D69,'4° Passo'!$D$5:$M$804,8,FALSE),"-")</f>
        <v>-</v>
      </c>
      <c r="T69" s="59" t="str">
        <f>IFERROR(VLOOKUP($D69,'4° Passo'!$D$5:$M$804,9,FALSE),"-")</f>
        <v>-</v>
      </c>
      <c r="U69" s="59" t="str">
        <f>IFERROR(VLOOKUP($D69,'4° Passo'!$D$5:$M$804,10,FALSE),"-")</f>
        <v>-</v>
      </c>
      <c r="V69" s="59" t="str">
        <f t="shared" ref="V69:V132" si="12">IF(N69="vendido",1,"")</f>
        <v/>
      </c>
      <c r="W69" s="4">
        <f t="shared" si="7"/>
        <v>0</v>
      </c>
      <c r="X69" s="101">
        <v>1</v>
      </c>
      <c r="Y69" s="101" t="str">
        <f t="shared" ref="Y69:Y132" si="13">IF(H69&lt;&gt;"",MONTH(H69),"")</f>
        <v/>
      </c>
      <c r="Z69" s="101" t="str">
        <f t="shared" ref="Z69:Z132" si="14">IF(N69="vendido",MONTH(H69),"")</f>
        <v/>
      </c>
      <c r="AA69" s="101" t="str">
        <f t="shared" ref="AA69:AA132" si="15">IF(N69="vendido",I69,"")</f>
        <v/>
      </c>
      <c r="AB69" s="101" t="str">
        <f t="shared" ref="AB69:AB132" si="16">IF(N69="vendido",G69,"")</f>
        <v/>
      </c>
      <c r="AC69" s="101" t="str">
        <f t="shared" si="10"/>
        <v/>
      </c>
      <c r="AD69" s="101" t="str">
        <f t="shared" si="10"/>
        <v/>
      </c>
      <c r="AE69" s="101" t="str">
        <f t="shared" si="10"/>
        <v/>
      </c>
      <c r="AF69" s="101" t="str">
        <f t="shared" si="10"/>
        <v/>
      </c>
      <c r="AG69" s="101" t="str">
        <f t="shared" si="10"/>
        <v/>
      </c>
      <c r="AH69" s="101" t="str">
        <f t="shared" si="10"/>
        <v/>
      </c>
      <c r="AI69" s="101" t="str">
        <f t="shared" si="11"/>
        <v/>
      </c>
      <c r="AJ69" s="101" t="str">
        <f t="shared" si="11"/>
        <v/>
      </c>
      <c r="AK69" s="101" t="str">
        <f t="shared" si="11"/>
        <v/>
      </c>
      <c r="AL69" s="101" t="str">
        <f t="shared" si="11"/>
        <v/>
      </c>
      <c r="AM69" s="101" t="str">
        <f t="shared" si="11"/>
        <v/>
      </c>
      <c r="AN69" s="101" t="str">
        <f t="shared" si="11"/>
        <v/>
      </c>
      <c r="AP69" s="101" t="str">
        <f>IF(AND(N69="vendido",I69='1° Passo'!$D$12),'1° Passo'!$D$12,"")</f>
        <v/>
      </c>
    </row>
    <row r="70" spans="3:42" ht="30" customHeight="1">
      <c r="C70" s="11">
        <v>66</v>
      </c>
      <c r="D70" s="88"/>
      <c r="E70" s="88"/>
      <c r="F70" s="88"/>
      <c r="G70" s="95"/>
      <c r="H70" s="96"/>
      <c r="I70" s="88"/>
      <c r="J70" s="88"/>
      <c r="K70" s="96"/>
      <c r="L70" s="88"/>
      <c r="M70" s="97" t="str">
        <f t="shared" ref="M70:M133" ca="1" si="17">IF(OR(N70="Perdido",N70="Vendido"),"Negociação finalizada",IF(OR(H70="",K70="",),"",IF(L70="realizado","Agende a Próxima Etapa ou Conclua a Venda",IF(K70&lt;TODAY(),"Prazo Para Entrar Em Contato Vencido",IF(K70-TODAY()=1,"Falta ","Faltam ")&amp;K70-TODAY()&amp;IF(K70-TODAY()=1," dia "," dias ")&amp;"Para Entrar em Contato"))))</f>
        <v/>
      </c>
      <c r="N70" s="88"/>
      <c r="O70" s="88"/>
      <c r="P70" s="14"/>
      <c r="R70" s="59" t="str">
        <f>IFERROR(VLOOKUP($D70,'4° Passo'!$D$5:$M$804,7,FALSE),"-")</f>
        <v>-</v>
      </c>
      <c r="S70" s="59" t="str">
        <f>IFERROR(VLOOKUP($D70,'4° Passo'!$D$5:$M$804,8,FALSE),"-")</f>
        <v>-</v>
      </c>
      <c r="T70" s="59" t="str">
        <f>IFERROR(VLOOKUP($D70,'4° Passo'!$D$5:$M$804,9,FALSE),"-")</f>
        <v>-</v>
      </c>
      <c r="U70" s="59" t="str">
        <f>IFERROR(VLOOKUP($D70,'4° Passo'!$D$5:$M$804,10,FALSE),"-")</f>
        <v>-</v>
      </c>
      <c r="V70" s="59" t="str">
        <f t="shared" si="12"/>
        <v/>
      </c>
      <c r="W70" s="4">
        <f t="shared" ref="W70:W133" si="18">IF(K70-H70&lt;0,0,K70-H70)</f>
        <v>0</v>
      </c>
      <c r="X70" s="101">
        <v>1</v>
      </c>
      <c r="Y70" s="101" t="str">
        <f t="shared" si="13"/>
        <v/>
      </c>
      <c r="Z70" s="101" t="str">
        <f t="shared" si="14"/>
        <v/>
      </c>
      <c r="AA70" s="101" t="str">
        <f t="shared" si="15"/>
        <v/>
      </c>
      <c r="AB70" s="101" t="str">
        <f t="shared" si="16"/>
        <v/>
      </c>
      <c r="AC70" s="101" t="str">
        <f t="shared" si="10"/>
        <v/>
      </c>
      <c r="AD70" s="101" t="str">
        <f t="shared" si="10"/>
        <v/>
      </c>
      <c r="AE70" s="101" t="str">
        <f t="shared" si="10"/>
        <v/>
      </c>
      <c r="AF70" s="101" t="str">
        <f t="shared" si="10"/>
        <v/>
      </c>
      <c r="AG70" s="101" t="str">
        <f t="shared" si="10"/>
        <v/>
      </c>
      <c r="AH70" s="101" t="str">
        <f t="shared" si="10"/>
        <v/>
      </c>
      <c r="AI70" s="101" t="str">
        <f t="shared" si="11"/>
        <v/>
      </c>
      <c r="AJ70" s="101" t="str">
        <f t="shared" si="11"/>
        <v/>
      </c>
      <c r="AK70" s="101" t="str">
        <f t="shared" si="11"/>
        <v/>
      </c>
      <c r="AL70" s="101" t="str">
        <f t="shared" si="11"/>
        <v/>
      </c>
      <c r="AM70" s="101" t="str">
        <f t="shared" si="11"/>
        <v/>
      </c>
      <c r="AN70" s="101" t="str">
        <f t="shared" si="11"/>
        <v/>
      </c>
      <c r="AP70" s="101" t="str">
        <f>IF(AND(N70="vendido",I70='1° Passo'!$D$12),'1° Passo'!$D$12,"")</f>
        <v/>
      </c>
    </row>
    <row r="71" spans="3:42" ht="30" customHeight="1">
      <c r="C71" s="11">
        <v>67</v>
      </c>
      <c r="D71" s="88"/>
      <c r="E71" s="88"/>
      <c r="F71" s="88"/>
      <c r="G71" s="95"/>
      <c r="H71" s="96"/>
      <c r="I71" s="88"/>
      <c r="J71" s="88"/>
      <c r="K71" s="96"/>
      <c r="L71" s="88"/>
      <c r="M71" s="97" t="str">
        <f t="shared" ca="1" si="17"/>
        <v/>
      </c>
      <c r="N71" s="88"/>
      <c r="O71" s="88"/>
      <c r="P71" s="14"/>
      <c r="R71" s="59" t="str">
        <f>IFERROR(VLOOKUP($D71,'4° Passo'!$D$5:$M$804,7,FALSE),"-")</f>
        <v>-</v>
      </c>
      <c r="S71" s="59" t="str">
        <f>IFERROR(VLOOKUP($D71,'4° Passo'!$D$5:$M$804,8,FALSE),"-")</f>
        <v>-</v>
      </c>
      <c r="T71" s="59" t="str">
        <f>IFERROR(VLOOKUP($D71,'4° Passo'!$D$5:$M$804,9,FALSE),"-")</f>
        <v>-</v>
      </c>
      <c r="U71" s="59" t="str">
        <f>IFERROR(VLOOKUP($D71,'4° Passo'!$D$5:$M$804,10,FALSE),"-")</f>
        <v>-</v>
      </c>
      <c r="V71" s="59" t="str">
        <f t="shared" si="12"/>
        <v/>
      </c>
      <c r="W71" s="4">
        <f t="shared" si="18"/>
        <v>0</v>
      </c>
      <c r="X71" s="101">
        <v>1</v>
      </c>
      <c r="Y71" s="101" t="str">
        <f t="shared" si="13"/>
        <v/>
      </c>
      <c r="Z71" s="101" t="str">
        <f t="shared" si="14"/>
        <v/>
      </c>
      <c r="AA71" s="101" t="str">
        <f t="shared" si="15"/>
        <v/>
      </c>
      <c r="AB71" s="101" t="str">
        <f t="shared" si="16"/>
        <v/>
      </c>
      <c r="AC71" s="101" t="str">
        <f t="shared" si="10"/>
        <v/>
      </c>
      <c r="AD71" s="101" t="str">
        <f t="shared" si="10"/>
        <v/>
      </c>
      <c r="AE71" s="101" t="str">
        <f t="shared" si="10"/>
        <v/>
      </c>
      <c r="AF71" s="101" t="str">
        <f t="shared" si="10"/>
        <v/>
      </c>
      <c r="AG71" s="101" t="str">
        <f t="shared" si="10"/>
        <v/>
      </c>
      <c r="AH71" s="101" t="str">
        <f t="shared" si="10"/>
        <v/>
      </c>
      <c r="AI71" s="101" t="str">
        <f t="shared" si="11"/>
        <v/>
      </c>
      <c r="AJ71" s="101" t="str">
        <f t="shared" si="11"/>
        <v/>
      </c>
      <c r="AK71" s="101" t="str">
        <f t="shared" si="11"/>
        <v/>
      </c>
      <c r="AL71" s="101" t="str">
        <f t="shared" si="11"/>
        <v/>
      </c>
      <c r="AM71" s="101" t="str">
        <f t="shared" si="11"/>
        <v/>
      </c>
      <c r="AN71" s="101" t="str">
        <f t="shared" si="11"/>
        <v/>
      </c>
      <c r="AP71" s="101" t="str">
        <f>IF(AND(N71="vendido",I71='1° Passo'!$D$12),'1° Passo'!$D$12,"")</f>
        <v/>
      </c>
    </row>
    <row r="72" spans="3:42" ht="30" customHeight="1">
      <c r="C72" s="11">
        <v>68</v>
      </c>
      <c r="D72" s="88"/>
      <c r="E72" s="88"/>
      <c r="F72" s="88"/>
      <c r="G72" s="95"/>
      <c r="H72" s="96"/>
      <c r="I72" s="88"/>
      <c r="J72" s="88"/>
      <c r="K72" s="96"/>
      <c r="L72" s="88"/>
      <c r="M72" s="97" t="str">
        <f t="shared" ca="1" si="17"/>
        <v/>
      </c>
      <c r="N72" s="88"/>
      <c r="O72" s="88"/>
      <c r="P72" s="14"/>
      <c r="R72" s="59" t="str">
        <f>IFERROR(VLOOKUP($D72,'4° Passo'!$D$5:$M$804,7,FALSE),"-")</f>
        <v>-</v>
      </c>
      <c r="S72" s="59" t="str">
        <f>IFERROR(VLOOKUP($D72,'4° Passo'!$D$5:$M$804,8,FALSE),"-")</f>
        <v>-</v>
      </c>
      <c r="T72" s="59" t="str">
        <f>IFERROR(VLOOKUP($D72,'4° Passo'!$D$5:$M$804,9,FALSE),"-")</f>
        <v>-</v>
      </c>
      <c r="U72" s="59" t="str">
        <f>IFERROR(VLOOKUP($D72,'4° Passo'!$D$5:$M$804,10,FALSE),"-")</f>
        <v>-</v>
      </c>
      <c r="V72" s="59" t="str">
        <f t="shared" si="12"/>
        <v/>
      </c>
      <c r="W72" s="4">
        <f t="shared" si="18"/>
        <v>0</v>
      </c>
      <c r="X72" s="101">
        <v>1</v>
      </c>
      <c r="Y72" s="101" t="str">
        <f t="shared" si="13"/>
        <v/>
      </c>
      <c r="Z72" s="101" t="str">
        <f t="shared" si="14"/>
        <v/>
      </c>
      <c r="AA72" s="101" t="str">
        <f t="shared" si="15"/>
        <v/>
      </c>
      <c r="AB72" s="101" t="str">
        <f t="shared" si="16"/>
        <v/>
      </c>
      <c r="AC72" s="101" t="str">
        <f t="shared" si="10"/>
        <v/>
      </c>
      <c r="AD72" s="101" t="str">
        <f t="shared" si="10"/>
        <v/>
      </c>
      <c r="AE72" s="101" t="str">
        <f t="shared" si="10"/>
        <v/>
      </c>
      <c r="AF72" s="101" t="str">
        <f t="shared" si="10"/>
        <v/>
      </c>
      <c r="AG72" s="101" t="str">
        <f t="shared" si="10"/>
        <v/>
      </c>
      <c r="AH72" s="101" t="str">
        <f t="shared" si="10"/>
        <v/>
      </c>
      <c r="AI72" s="101" t="str">
        <f t="shared" si="11"/>
        <v/>
      </c>
      <c r="AJ72" s="101" t="str">
        <f t="shared" si="11"/>
        <v/>
      </c>
      <c r="AK72" s="101" t="str">
        <f t="shared" si="11"/>
        <v/>
      </c>
      <c r="AL72" s="101" t="str">
        <f t="shared" si="11"/>
        <v/>
      </c>
      <c r="AM72" s="101" t="str">
        <f t="shared" si="11"/>
        <v/>
      </c>
      <c r="AN72" s="101" t="str">
        <f t="shared" si="11"/>
        <v/>
      </c>
      <c r="AP72" s="101" t="str">
        <f>IF(AND(N72="vendido",I72='1° Passo'!$D$12),'1° Passo'!$D$12,"")</f>
        <v/>
      </c>
    </row>
    <row r="73" spans="3:42" ht="30" customHeight="1">
      <c r="C73" s="11">
        <v>69</v>
      </c>
      <c r="D73" s="88"/>
      <c r="E73" s="88"/>
      <c r="F73" s="88"/>
      <c r="G73" s="95"/>
      <c r="H73" s="96"/>
      <c r="I73" s="88"/>
      <c r="J73" s="88"/>
      <c r="K73" s="96"/>
      <c r="L73" s="88"/>
      <c r="M73" s="97" t="str">
        <f t="shared" ca="1" si="17"/>
        <v/>
      </c>
      <c r="N73" s="88"/>
      <c r="O73" s="88"/>
      <c r="P73" s="14"/>
      <c r="R73" s="59" t="str">
        <f>IFERROR(VLOOKUP($D73,'4° Passo'!$D$5:$M$804,7,FALSE),"-")</f>
        <v>-</v>
      </c>
      <c r="S73" s="59" t="str">
        <f>IFERROR(VLOOKUP($D73,'4° Passo'!$D$5:$M$804,8,FALSE),"-")</f>
        <v>-</v>
      </c>
      <c r="T73" s="59" t="str">
        <f>IFERROR(VLOOKUP($D73,'4° Passo'!$D$5:$M$804,9,FALSE),"-")</f>
        <v>-</v>
      </c>
      <c r="U73" s="59" t="str">
        <f>IFERROR(VLOOKUP($D73,'4° Passo'!$D$5:$M$804,10,FALSE),"-")</f>
        <v>-</v>
      </c>
      <c r="V73" s="59" t="str">
        <f t="shared" si="12"/>
        <v/>
      </c>
      <c r="W73" s="4">
        <f t="shared" si="18"/>
        <v>0</v>
      </c>
      <c r="X73" s="101">
        <v>1</v>
      </c>
      <c r="Y73" s="101" t="str">
        <f t="shared" si="13"/>
        <v/>
      </c>
      <c r="Z73" s="101" t="str">
        <f t="shared" si="14"/>
        <v/>
      </c>
      <c r="AA73" s="101" t="str">
        <f t="shared" si="15"/>
        <v/>
      </c>
      <c r="AB73" s="101" t="str">
        <f t="shared" si="16"/>
        <v/>
      </c>
      <c r="AC73" s="101" t="str">
        <f t="shared" si="10"/>
        <v/>
      </c>
      <c r="AD73" s="101" t="str">
        <f t="shared" si="10"/>
        <v/>
      </c>
      <c r="AE73" s="101" t="str">
        <f t="shared" si="10"/>
        <v/>
      </c>
      <c r="AF73" s="101" t="str">
        <f t="shared" si="10"/>
        <v/>
      </c>
      <c r="AG73" s="101" t="str">
        <f t="shared" si="10"/>
        <v/>
      </c>
      <c r="AH73" s="101" t="str">
        <f t="shared" si="10"/>
        <v/>
      </c>
      <c r="AI73" s="101" t="str">
        <f t="shared" si="11"/>
        <v/>
      </c>
      <c r="AJ73" s="101" t="str">
        <f t="shared" si="11"/>
        <v/>
      </c>
      <c r="AK73" s="101" t="str">
        <f t="shared" si="11"/>
        <v/>
      </c>
      <c r="AL73" s="101" t="str">
        <f t="shared" si="11"/>
        <v/>
      </c>
      <c r="AM73" s="101" t="str">
        <f t="shared" si="11"/>
        <v/>
      </c>
      <c r="AN73" s="101" t="str">
        <f t="shared" si="11"/>
        <v/>
      </c>
      <c r="AP73" s="101" t="str">
        <f>IF(AND(N73="vendido",I73='1° Passo'!$D$12),'1° Passo'!$D$12,"")</f>
        <v/>
      </c>
    </row>
    <row r="74" spans="3:42" ht="30" customHeight="1">
      <c r="C74" s="11">
        <v>70</v>
      </c>
      <c r="D74" s="88"/>
      <c r="E74" s="88"/>
      <c r="F74" s="88"/>
      <c r="G74" s="95"/>
      <c r="H74" s="96"/>
      <c r="I74" s="88"/>
      <c r="J74" s="88"/>
      <c r="K74" s="96"/>
      <c r="L74" s="88"/>
      <c r="M74" s="97" t="str">
        <f t="shared" ca="1" si="17"/>
        <v/>
      </c>
      <c r="N74" s="88"/>
      <c r="O74" s="88"/>
      <c r="P74" s="14"/>
      <c r="R74" s="59" t="str">
        <f>IFERROR(VLOOKUP($D74,'4° Passo'!$D$5:$M$804,7,FALSE),"-")</f>
        <v>-</v>
      </c>
      <c r="S74" s="59" t="str">
        <f>IFERROR(VLOOKUP($D74,'4° Passo'!$D$5:$M$804,8,FALSE),"-")</f>
        <v>-</v>
      </c>
      <c r="T74" s="59" t="str">
        <f>IFERROR(VLOOKUP($D74,'4° Passo'!$D$5:$M$804,9,FALSE),"-")</f>
        <v>-</v>
      </c>
      <c r="U74" s="59" t="str">
        <f>IFERROR(VLOOKUP($D74,'4° Passo'!$D$5:$M$804,10,FALSE),"-")</f>
        <v>-</v>
      </c>
      <c r="V74" s="59" t="str">
        <f t="shared" si="12"/>
        <v/>
      </c>
      <c r="W74" s="4">
        <f t="shared" si="18"/>
        <v>0</v>
      </c>
      <c r="X74" s="101">
        <v>1</v>
      </c>
      <c r="Y74" s="101" t="str">
        <f t="shared" si="13"/>
        <v/>
      </c>
      <c r="Z74" s="101" t="str">
        <f t="shared" si="14"/>
        <v/>
      </c>
      <c r="AA74" s="101" t="str">
        <f t="shared" si="15"/>
        <v/>
      </c>
      <c r="AB74" s="101" t="str">
        <f t="shared" si="16"/>
        <v/>
      </c>
      <c r="AC74" s="101" t="str">
        <f t="shared" si="10"/>
        <v/>
      </c>
      <c r="AD74" s="101" t="str">
        <f t="shared" si="10"/>
        <v/>
      </c>
      <c r="AE74" s="101" t="str">
        <f t="shared" si="10"/>
        <v/>
      </c>
      <c r="AF74" s="101" t="str">
        <f t="shared" si="10"/>
        <v/>
      </c>
      <c r="AG74" s="101" t="str">
        <f t="shared" si="10"/>
        <v/>
      </c>
      <c r="AH74" s="101" t="str">
        <f t="shared" si="10"/>
        <v/>
      </c>
      <c r="AI74" s="101" t="str">
        <f t="shared" si="11"/>
        <v/>
      </c>
      <c r="AJ74" s="101" t="str">
        <f t="shared" si="11"/>
        <v/>
      </c>
      <c r="AK74" s="101" t="str">
        <f t="shared" si="11"/>
        <v/>
      </c>
      <c r="AL74" s="101" t="str">
        <f t="shared" si="11"/>
        <v/>
      </c>
      <c r="AM74" s="101" t="str">
        <f t="shared" si="11"/>
        <v/>
      </c>
      <c r="AN74" s="101" t="str">
        <f t="shared" si="11"/>
        <v/>
      </c>
      <c r="AP74" s="101" t="str">
        <f>IF(AND(N74="vendido",I74='1° Passo'!$D$12),'1° Passo'!$D$12,"")</f>
        <v/>
      </c>
    </row>
    <row r="75" spans="3:42" ht="30" customHeight="1">
      <c r="C75" s="11">
        <v>71</v>
      </c>
      <c r="D75" s="88"/>
      <c r="E75" s="88"/>
      <c r="F75" s="88"/>
      <c r="G75" s="95"/>
      <c r="H75" s="96"/>
      <c r="I75" s="88"/>
      <c r="J75" s="88"/>
      <c r="K75" s="96"/>
      <c r="L75" s="88"/>
      <c r="M75" s="97" t="str">
        <f t="shared" ca="1" si="17"/>
        <v/>
      </c>
      <c r="N75" s="88"/>
      <c r="O75" s="88"/>
      <c r="P75" s="14"/>
      <c r="R75" s="59" t="str">
        <f>IFERROR(VLOOKUP($D75,'4° Passo'!$D$5:$M$804,7,FALSE),"-")</f>
        <v>-</v>
      </c>
      <c r="S75" s="59" t="str">
        <f>IFERROR(VLOOKUP($D75,'4° Passo'!$D$5:$M$804,8,FALSE),"-")</f>
        <v>-</v>
      </c>
      <c r="T75" s="59" t="str">
        <f>IFERROR(VLOOKUP($D75,'4° Passo'!$D$5:$M$804,9,FALSE),"-")</f>
        <v>-</v>
      </c>
      <c r="U75" s="59" t="str">
        <f>IFERROR(VLOOKUP($D75,'4° Passo'!$D$5:$M$804,10,FALSE),"-")</f>
        <v>-</v>
      </c>
      <c r="V75" s="59" t="str">
        <f t="shared" si="12"/>
        <v/>
      </c>
      <c r="W75" s="4">
        <f t="shared" si="18"/>
        <v>0</v>
      </c>
      <c r="X75" s="101">
        <v>1</v>
      </c>
      <c r="Y75" s="101" t="str">
        <f t="shared" si="13"/>
        <v/>
      </c>
      <c r="Z75" s="101" t="str">
        <f t="shared" si="14"/>
        <v/>
      </c>
      <c r="AA75" s="101" t="str">
        <f t="shared" si="15"/>
        <v/>
      </c>
      <c r="AB75" s="101" t="str">
        <f t="shared" si="16"/>
        <v/>
      </c>
      <c r="AC75" s="101" t="str">
        <f t="shared" si="10"/>
        <v/>
      </c>
      <c r="AD75" s="101" t="str">
        <f t="shared" si="10"/>
        <v/>
      </c>
      <c r="AE75" s="101" t="str">
        <f t="shared" si="10"/>
        <v/>
      </c>
      <c r="AF75" s="101" t="str">
        <f t="shared" si="10"/>
        <v/>
      </c>
      <c r="AG75" s="101" t="str">
        <f t="shared" si="10"/>
        <v/>
      </c>
      <c r="AH75" s="101" t="str">
        <f t="shared" si="10"/>
        <v/>
      </c>
      <c r="AI75" s="101" t="str">
        <f t="shared" si="11"/>
        <v/>
      </c>
      <c r="AJ75" s="101" t="str">
        <f t="shared" si="11"/>
        <v/>
      </c>
      <c r="AK75" s="101" t="str">
        <f t="shared" si="11"/>
        <v/>
      </c>
      <c r="AL75" s="101" t="str">
        <f t="shared" si="11"/>
        <v/>
      </c>
      <c r="AM75" s="101" t="str">
        <f t="shared" si="11"/>
        <v/>
      </c>
      <c r="AN75" s="101" t="str">
        <f t="shared" si="11"/>
        <v/>
      </c>
      <c r="AP75" s="101" t="str">
        <f>IF(AND(N75="vendido",I75='1° Passo'!$D$12),'1° Passo'!$D$12,"")</f>
        <v/>
      </c>
    </row>
    <row r="76" spans="3:42" ht="30" customHeight="1">
      <c r="C76" s="11">
        <v>72</v>
      </c>
      <c r="D76" s="88"/>
      <c r="E76" s="88"/>
      <c r="F76" s="88"/>
      <c r="G76" s="95"/>
      <c r="H76" s="96"/>
      <c r="I76" s="88"/>
      <c r="J76" s="88"/>
      <c r="K76" s="96"/>
      <c r="L76" s="88"/>
      <c r="M76" s="97" t="str">
        <f t="shared" ca="1" si="17"/>
        <v/>
      </c>
      <c r="N76" s="88"/>
      <c r="O76" s="88"/>
      <c r="P76" s="14"/>
      <c r="R76" s="59" t="str">
        <f>IFERROR(VLOOKUP($D76,'4° Passo'!$D$5:$M$804,7,FALSE),"-")</f>
        <v>-</v>
      </c>
      <c r="S76" s="59" t="str">
        <f>IFERROR(VLOOKUP($D76,'4° Passo'!$D$5:$M$804,8,FALSE),"-")</f>
        <v>-</v>
      </c>
      <c r="T76" s="59" t="str">
        <f>IFERROR(VLOOKUP($D76,'4° Passo'!$D$5:$M$804,9,FALSE),"-")</f>
        <v>-</v>
      </c>
      <c r="U76" s="59" t="str">
        <f>IFERROR(VLOOKUP($D76,'4° Passo'!$D$5:$M$804,10,FALSE),"-")</f>
        <v>-</v>
      </c>
      <c r="V76" s="59" t="str">
        <f t="shared" si="12"/>
        <v/>
      </c>
      <c r="W76" s="4">
        <f t="shared" si="18"/>
        <v>0</v>
      </c>
      <c r="X76" s="101">
        <v>1</v>
      </c>
      <c r="Y76" s="101" t="str">
        <f t="shared" si="13"/>
        <v/>
      </c>
      <c r="Z76" s="101" t="str">
        <f t="shared" si="14"/>
        <v/>
      </c>
      <c r="AA76" s="101" t="str">
        <f t="shared" si="15"/>
        <v/>
      </c>
      <c r="AB76" s="101" t="str">
        <f t="shared" si="16"/>
        <v/>
      </c>
      <c r="AC76" s="101" t="str">
        <f t="shared" si="10"/>
        <v/>
      </c>
      <c r="AD76" s="101" t="str">
        <f t="shared" si="10"/>
        <v/>
      </c>
      <c r="AE76" s="101" t="str">
        <f t="shared" si="10"/>
        <v/>
      </c>
      <c r="AF76" s="101" t="str">
        <f t="shared" si="10"/>
        <v/>
      </c>
      <c r="AG76" s="101" t="str">
        <f t="shared" si="10"/>
        <v/>
      </c>
      <c r="AH76" s="101" t="str">
        <f t="shared" si="10"/>
        <v/>
      </c>
      <c r="AI76" s="101" t="str">
        <f t="shared" si="11"/>
        <v/>
      </c>
      <c r="AJ76" s="101" t="str">
        <f t="shared" si="11"/>
        <v/>
      </c>
      <c r="AK76" s="101" t="str">
        <f t="shared" si="11"/>
        <v/>
      </c>
      <c r="AL76" s="101" t="str">
        <f t="shared" si="11"/>
        <v/>
      </c>
      <c r="AM76" s="101" t="str">
        <f t="shared" si="11"/>
        <v/>
      </c>
      <c r="AN76" s="101" t="str">
        <f t="shared" si="11"/>
        <v/>
      </c>
      <c r="AP76" s="101" t="str">
        <f>IF(AND(N76="vendido",I76='1° Passo'!$D$12),'1° Passo'!$D$12,"")</f>
        <v/>
      </c>
    </row>
    <row r="77" spans="3:42" ht="30" customHeight="1">
      <c r="C77" s="11">
        <v>73</v>
      </c>
      <c r="D77" s="88"/>
      <c r="E77" s="88"/>
      <c r="F77" s="88"/>
      <c r="G77" s="95"/>
      <c r="H77" s="96"/>
      <c r="I77" s="88"/>
      <c r="J77" s="88"/>
      <c r="K77" s="96"/>
      <c r="L77" s="88"/>
      <c r="M77" s="97" t="str">
        <f t="shared" ca="1" si="17"/>
        <v/>
      </c>
      <c r="N77" s="88"/>
      <c r="O77" s="88"/>
      <c r="P77" s="14"/>
      <c r="R77" s="59" t="str">
        <f>IFERROR(VLOOKUP($D77,'4° Passo'!$D$5:$M$804,7,FALSE),"-")</f>
        <v>-</v>
      </c>
      <c r="S77" s="59" t="str">
        <f>IFERROR(VLOOKUP($D77,'4° Passo'!$D$5:$M$804,8,FALSE),"-")</f>
        <v>-</v>
      </c>
      <c r="T77" s="59" t="str">
        <f>IFERROR(VLOOKUP($D77,'4° Passo'!$D$5:$M$804,9,FALSE),"-")</f>
        <v>-</v>
      </c>
      <c r="U77" s="59" t="str">
        <f>IFERROR(VLOOKUP($D77,'4° Passo'!$D$5:$M$804,10,FALSE),"-")</f>
        <v>-</v>
      </c>
      <c r="V77" s="59" t="str">
        <f t="shared" si="12"/>
        <v/>
      </c>
      <c r="W77" s="4">
        <f t="shared" si="18"/>
        <v>0</v>
      </c>
      <c r="X77" s="101">
        <v>1</v>
      </c>
      <c r="Y77" s="101" t="str">
        <f t="shared" si="13"/>
        <v/>
      </c>
      <c r="Z77" s="101" t="str">
        <f t="shared" si="14"/>
        <v/>
      </c>
      <c r="AA77" s="101" t="str">
        <f t="shared" si="15"/>
        <v/>
      </c>
      <c r="AB77" s="101" t="str">
        <f t="shared" si="16"/>
        <v/>
      </c>
      <c r="AC77" s="101" t="str">
        <f t="shared" si="10"/>
        <v/>
      </c>
      <c r="AD77" s="101" t="str">
        <f t="shared" si="10"/>
        <v/>
      </c>
      <c r="AE77" s="101" t="str">
        <f t="shared" si="10"/>
        <v/>
      </c>
      <c r="AF77" s="101" t="str">
        <f t="shared" si="10"/>
        <v/>
      </c>
      <c r="AG77" s="101" t="str">
        <f t="shared" si="10"/>
        <v/>
      </c>
      <c r="AH77" s="101" t="str">
        <f t="shared" si="10"/>
        <v/>
      </c>
      <c r="AI77" s="101" t="str">
        <f t="shared" si="11"/>
        <v/>
      </c>
      <c r="AJ77" s="101" t="str">
        <f t="shared" si="11"/>
        <v/>
      </c>
      <c r="AK77" s="101" t="str">
        <f t="shared" si="11"/>
        <v/>
      </c>
      <c r="AL77" s="101" t="str">
        <f t="shared" si="11"/>
        <v/>
      </c>
      <c r="AM77" s="101" t="str">
        <f t="shared" si="11"/>
        <v/>
      </c>
      <c r="AN77" s="101" t="str">
        <f t="shared" si="11"/>
        <v/>
      </c>
      <c r="AP77" s="101" t="str">
        <f>IF(AND(N77="vendido",I77='1° Passo'!$D$12),'1° Passo'!$D$12,"")</f>
        <v/>
      </c>
    </row>
    <row r="78" spans="3:42" ht="30" customHeight="1">
      <c r="C78" s="11">
        <v>74</v>
      </c>
      <c r="D78" s="88"/>
      <c r="E78" s="88"/>
      <c r="F78" s="88"/>
      <c r="G78" s="95"/>
      <c r="H78" s="96"/>
      <c r="I78" s="88"/>
      <c r="J78" s="88"/>
      <c r="K78" s="96"/>
      <c r="L78" s="88"/>
      <c r="M78" s="97" t="str">
        <f t="shared" ca="1" si="17"/>
        <v/>
      </c>
      <c r="N78" s="88"/>
      <c r="O78" s="88"/>
      <c r="P78" s="14"/>
      <c r="R78" s="59" t="str">
        <f>IFERROR(VLOOKUP($D78,'4° Passo'!$D$5:$M$804,7,FALSE),"-")</f>
        <v>-</v>
      </c>
      <c r="S78" s="59" t="str">
        <f>IFERROR(VLOOKUP($D78,'4° Passo'!$D$5:$M$804,8,FALSE),"-")</f>
        <v>-</v>
      </c>
      <c r="T78" s="59" t="str">
        <f>IFERROR(VLOOKUP($D78,'4° Passo'!$D$5:$M$804,9,FALSE),"-")</f>
        <v>-</v>
      </c>
      <c r="U78" s="59" t="str">
        <f>IFERROR(VLOOKUP($D78,'4° Passo'!$D$5:$M$804,10,FALSE),"-")</f>
        <v>-</v>
      </c>
      <c r="V78" s="59" t="str">
        <f t="shared" si="12"/>
        <v/>
      </c>
      <c r="W78" s="4">
        <f t="shared" si="18"/>
        <v>0</v>
      </c>
      <c r="X78" s="101">
        <v>1</v>
      </c>
      <c r="Y78" s="101" t="str">
        <f t="shared" si="13"/>
        <v/>
      </c>
      <c r="Z78" s="101" t="str">
        <f t="shared" si="14"/>
        <v/>
      </c>
      <c r="AA78" s="101" t="str">
        <f t="shared" si="15"/>
        <v/>
      </c>
      <c r="AB78" s="101" t="str">
        <f t="shared" si="16"/>
        <v/>
      </c>
      <c r="AC78" s="101" t="str">
        <f t="shared" si="10"/>
        <v/>
      </c>
      <c r="AD78" s="101" t="str">
        <f t="shared" si="10"/>
        <v/>
      </c>
      <c r="AE78" s="101" t="str">
        <f t="shared" si="10"/>
        <v/>
      </c>
      <c r="AF78" s="101" t="str">
        <f t="shared" si="10"/>
        <v/>
      </c>
      <c r="AG78" s="101" t="str">
        <f t="shared" si="10"/>
        <v/>
      </c>
      <c r="AH78" s="101" t="str">
        <f t="shared" si="10"/>
        <v/>
      </c>
      <c r="AI78" s="101" t="str">
        <f t="shared" si="11"/>
        <v/>
      </c>
      <c r="AJ78" s="101" t="str">
        <f t="shared" si="11"/>
        <v/>
      </c>
      <c r="AK78" s="101" t="str">
        <f t="shared" si="11"/>
        <v/>
      </c>
      <c r="AL78" s="101" t="str">
        <f t="shared" si="11"/>
        <v/>
      </c>
      <c r="AM78" s="101" t="str">
        <f t="shared" si="11"/>
        <v/>
      </c>
      <c r="AN78" s="101" t="str">
        <f t="shared" si="11"/>
        <v/>
      </c>
      <c r="AP78" s="101" t="str">
        <f>IF(AND(N78="vendido",I78='1° Passo'!$D$12),'1° Passo'!$D$12,"")</f>
        <v/>
      </c>
    </row>
    <row r="79" spans="3:42" ht="30" customHeight="1">
      <c r="C79" s="11">
        <v>75</v>
      </c>
      <c r="D79" s="88"/>
      <c r="E79" s="88"/>
      <c r="F79" s="88"/>
      <c r="G79" s="95"/>
      <c r="H79" s="96"/>
      <c r="I79" s="88"/>
      <c r="J79" s="88"/>
      <c r="K79" s="96"/>
      <c r="L79" s="88"/>
      <c r="M79" s="97" t="str">
        <f t="shared" ca="1" si="17"/>
        <v/>
      </c>
      <c r="N79" s="88"/>
      <c r="O79" s="88"/>
      <c r="P79" s="14"/>
      <c r="R79" s="59" t="str">
        <f>IFERROR(VLOOKUP($D79,'4° Passo'!$D$5:$M$804,7,FALSE),"-")</f>
        <v>-</v>
      </c>
      <c r="S79" s="59" t="str">
        <f>IFERROR(VLOOKUP($D79,'4° Passo'!$D$5:$M$804,8,FALSE),"-")</f>
        <v>-</v>
      </c>
      <c r="T79" s="59" t="str">
        <f>IFERROR(VLOOKUP($D79,'4° Passo'!$D$5:$M$804,9,FALSE),"-")</f>
        <v>-</v>
      </c>
      <c r="U79" s="59" t="str">
        <f>IFERROR(VLOOKUP($D79,'4° Passo'!$D$5:$M$804,10,FALSE),"-")</f>
        <v>-</v>
      </c>
      <c r="V79" s="59" t="str">
        <f t="shared" si="12"/>
        <v/>
      </c>
      <c r="W79" s="4">
        <f t="shared" si="18"/>
        <v>0</v>
      </c>
      <c r="X79" s="101">
        <v>1</v>
      </c>
      <c r="Y79" s="101" t="str">
        <f t="shared" si="13"/>
        <v/>
      </c>
      <c r="Z79" s="101" t="str">
        <f t="shared" si="14"/>
        <v/>
      </c>
      <c r="AA79" s="101" t="str">
        <f t="shared" si="15"/>
        <v/>
      </c>
      <c r="AB79" s="101" t="str">
        <f t="shared" si="16"/>
        <v/>
      </c>
      <c r="AC79" s="101" t="str">
        <f t="shared" si="10"/>
        <v/>
      </c>
      <c r="AD79" s="101" t="str">
        <f t="shared" si="10"/>
        <v/>
      </c>
      <c r="AE79" s="101" t="str">
        <f t="shared" si="10"/>
        <v/>
      </c>
      <c r="AF79" s="101" t="str">
        <f t="shared" si="10"/>
        <v/>
      </c>
      <c r="AG79" s="101" t="str">
        <f t="shared" si="10"/>
        <v/>
      </c>
      <c r="AH79" s="101" t="str">
        <f t="shared" si="10"/>
        <v/>
      </c>
      <c r="AI79" s="101" t="str">
        <f t="shared" si="11"/>
        <v/>
      </c>
      <c r="AJ79" s="101" t="str">
        <f t="shared" si="11"/>
        <v/>
      </c>
      <c r="AK79" s="101" t="str">
        <f t="shared" si="11"/>
        <v/>
      </c>
      <c r="AL79" s="101" t="str">
        <f t="shared" si="11"/>
        <v/>
      </c>
      <c r="AM79" s="101" t="str">
        <f t="shared" si="11"/>
        <v/>
      </c>
      <c r="AN79" s="101" t="str">
        <f t="shared" si="11"/>
        <v/>
      </c>
      <c r="AP79" s="101" t="str">
        <f>IF(AND(N79="vendido",I79='1° Passo'!$D$12),'1° Passo'!$D$12,"")</f>
        <v/>
      </c>
    </row>
    <row r="80" spans="3:42" ht="30" customHeight="1">
      <c r="C80" s="11">
        <v>76</v>
      </c>
      <c r="D80" s="88"/>
      <c r="E80" s="88"/>
      <c r="F80" s="88"/>
      <c r="G80" s="95"/>
      <c r="H80" s="96"/>
      <c r="I80" s="88"/>
      <c r="J80" s="88"/>
      <c r="K80" s="96"/>
      <c r="L80" s="88"/>
      <c r="M80" s="97" t="str">
        <f t="shared" ca="1" si="17"/>
        <v/>
      </c>
      <c r="N80" s="88"/>
      <c r="O80" s="88"/>
      <c r="P80" s="14"/>
      <c r="R80" s="59" t="str">
        <f>IFERROR(VLOOKUP($D80,'4° Passo'!$D$5:$M$804,7,FALSE),"-")</f>
        <v>-</v>
      </c>
      <c r="S80" s="59" t="str">
        <f>IFERROR(VLOOKUP($D80,'4° Passo'!$D$5:$M$804,8,FALSE),"-")</f>
        <v>-</v>
      </c>
      <c r="T80" s="59" t="str">
        <f>IFERROR(VLOOKUP($D80,'4° Passo'!$D$5:$M$804,9,FALSE),"-")</f>
        <v>-</v>
      </c>
      <c r="U80" s="59" t="str">
        <f>IFERROR(VLOOKUP($D80,'4° Passo'!$D$5:$M$804,10,FALSE),"-")</f>
        <v>-</v>
      </c>
      <c r="V80" s="59" t="str">
        <f t="shared" si="12"/>
        <v/>
      </c>
      <c r="W80" s="4">
        <f t="shared" si="18"/>
        <v>0</v>
      </c>
      <c r="X80" s="101">
        <v>1</v>
      </c>
      <c r="Y80" s="101" t="str">
        <f t="shared" si="13"/>
        <v/>
      </c>
      <c r="Z80" s="101" t="str">
        <f t="shared" si="14"/>
        <v/>
      </c>
      <c r="AA80" s="101" t="str">
        <f t="shared" si="15"/>
        <v/>
      </c>
      <c r="AB80" s="101" t="str">
        <f t="shared" si="16"/>
        <v/>
      </c>
      <c r="AC80" s="101" t="str">
        <f t="shared" si="10"/>
        <v/>
      </c>
      <c r="AD80" s="101" t="str">
        <f t="shared" si="10"/>
        <v/>
      </c>
      <c r="AE80" s="101" t="str">
        <f t="shared" si="10"/>
        <v/>
      </c>
      <c r="AF80" s="101" t="str">
        <f t="shared" si="10"/>
        <v/>
      </c>
      <c r="AG80" s="101" t="str">
        <f t="shared" si="10"/>
        <v/>
      </c>
      <c r="AH80" s="101" t="str">
        <f t="shared" si="10"/>
        <v/>
      </c>
      <c r="AI80" s="101" t="str">
        <f t="shared" si="11"/>
        <v/>
      </c>
      <c r="AJ80" s="101" t="str">
        <f t="shared" si="11"/>
        <v/>
      </c>
      <c r="AK80" s="101" t="str">
        <f t="shared" si="11"/>
        <v/>
      </c>
      <c r="AL80" s="101" t="str">
        <f t="shared" si="11"/>
        <v/>
      </c>
      <c r="AM80" s="101" t="str">
        <f t="shared" si="11"/>
        <v/>
      </c>
      <c r="AN80" s="101" t="str">
        <f t="shared" si="11"/>
        <v/>
      </c>
      <c r="AP80" s="101" t="str">
        <f>IF(AND(N80="vendido",I80='1° Passo'!$D$12),'1° Passo'!$D$12,"")</f>
        <v/>
      </c>
    </row>
    <row r="81" spans="3:42" ht="30" customHeight="1">
      <c r="C81" s="11">
        <v>77</v>
      </c>
      <c r="D81" s="88"/>
      <c r="E81" s="88"/>
      <c r="F81" s="88"/>
      <c r="G81" s="95"/>
      <c r="H81" s="96"/>
      <c r="I81" s="88"/>
      <c r="J81" s="88"/>
      <c r="K81" s="96"/>
      <c r="L81" s="88"/>
      <c r="M81" s="97" t="str">
        <f t="shared" ca="1" si="17"/>
        <v/>
      </c>
      <c r="N81" s="88"/>
      <c r="O81" s="88"/>
      <c r="P81" s="14"/>
      <c r="R81" s="59" t="str">
        <f>IFERROR(VLOOKUP($D81,'4° Passo'!$D$5:$M$804,7,FALSE),"-")</f>
        <v>-</v>
      </c>
      <c r="S81" s="59" t="str">
        <f>IFERROR(VLOOKUP($D81,'4° Passo'!$D$5:$M$804,8,FALSE),"-")</f>
        <v>-</v>
      </c>
      <c r="T81" s="59" t="str">
        <f>IFERROR(VLOOKUP($D81,'4° Passo'!$D$5:$M$804,9,FALSE),"-")</f>
        <v>-</v>
      </c>
      <c r="U81" s="59" t="str">
        <f>IFERROR(VLOOKUP($D81,'4° Passo'!$D$5:$M$804,10,FALSE),"-")</f>
        <v>-</v>
      </c>
      <c r="V81" s="59" t="str">
        <f t="shared" si="12"/>
        <v/>
      </c>
      <c r="W81" s="4">
        <f t="shared" si="18"/>
        <v>0</v>
      </c>
      <c r="X81" s="101">
        <v>1</v>
      </c>
      <c r="Y81" s="101" t="str">
        <f t="shared" si="13"/>
        <v/>
      </c>
      <c r="Z81" s="101" t="str">
        <f t="shared" si="14"/>
        <v/>
      </c>
      <c r="AA81" s="101" t="str">
        <f t="shared" si="15"/>
        <v/>
      </c>
      <c r="AB81" s="101" t="str">
        <f t="shared" si="16"/>
        <v/>
      </c>
      <c r="AC81" s="101" t="str">
        <f t="shared" si="10"/>
        <v/>
      </c>
      <c r="AD81" s="101" t="str">
        <f t="shared" si="10"/>
        <v/>
      </c>
      <c r="AE81" s="101" t="str">
        <f t="shared" si="10"/>
        <v/>
      </c>
      <c r="AF81" s="101" t="str">
        <f t="shared" si="10"/>
        <v/>
      </c>
      <c r="AG81" s="101" t="str">
        <f t="shared" si="10"/>
        <v/>
      </c>
      <c r="AH81" s="101" t="str">
        <f t="shared" si="10"/>
        <v/>
      </c>
      <c r="AI81" s="101" t="str">
        <f t="shared" si="11"/>
        <v/>
      </c>
      <c r="AJ81" s="101" t="str">
        <f t="shared" si="11"/>
        <v/>
      </c>
      <c r="AK81" s="101" t="str">
        <f t="shared" si="11"/>
        <v/>
      </c>
      <c r="AL81" s="101" t="str">
        <f t="shared" si="11"/>
        <v/>
      </c>
      <c r="AM81" s="101" t="str">
        <f t="shared" si="11"/>
        <v/>
      </c>
      <c r="AN81" s="101" t="str">
        <f t="shared" si="11"/>
        <v/>
      </c>
      <c r="AP81" s="101" t="str">
        <f>IF(AND(N81="vendido",I81='1° Passo'!$D$12),'1° Passo'!$D$12,"")</f>
        <v/>
      </c>
    </row>
    <row r="82" spans="3:42" ht="30" customHeight="1">
      <c r="C82" s="11">
        <v>78</v>
      </c>
      <c r="D82" s="88"/>
      <c r="E82" s="88"/>
      <c r="F82" s="88"/>
      <c r="G82" s="95"/>
      <c r="H82" s="96"/>
      <c r="I82" s="88"/>
      <c r="J82" s="88"/>
      <c r="K82" s="96"/>
      <c r="L82" s="88"/>
      <c r="M82" s="97" t="str">
        <f t="shared" ca="1" si="17"/>
        <v/>
      </c>
      <c r="N82" s="88"/>
      <c r="O82" s="88"/>
      <c r="P82" s="14"/>
      <c r="R82" s="59" t="str">
        <f>IFERROR(VLOOKUP($D82,'4° Passo'!$D$5:$M$804,7,FALSE),"-")</f>
        <v>-</v>
      </c>
      <c r="S82" s="59" t="str">
        <f>IFERROR(VLOOKUP($D82,'4° Passo'!$D$5:$M$804,8,FALSE),"-")</f>
        <v>-</v>
      </c>
      <c r="T82" s="59" t="str">
        <f>IFERROR(VLOOKUP($D82,'4° Passo'!$D$5:$M$804,9,FALSE),"-")</f>
        <v>-</v>
      </c>
      <c r="U82" s="59" t="str">
        <f>IFERROR(VLOOKUP($D82,'4° Passo'!$D$5:$M$804,10,FALSE),"-")</f>
        <v>-</v>
      </c>
      <c r="V82" s="59" t="str">
        <f t="shared" si="12"/>
        <v/>
      </c>
      <c r="W82" s="4">
        <f t="shared" si="18"/>
        <v>0</v>
      </c>
      <c r="X82" s="101">
        <v>1</v>
      </c>
      <c r="Y82" s="101" t="str">
        <f t="shared" si="13"/>
        <v/>
      </c>
      <c r="Z82" s="101" t="str">
        <f t="shared" si="14"/>
        <v/>
      </c>
      <c r="AA82" s="101" t="str">
        <f t="shared" si="15"/>
        <v/>
      </c>
      <c r="AB82" s="101" t="str">
        <f t="shared" si="16"/>
        <v/>
      </c>
      <c r="AC82" s="101" t="str">
        <f t="shared" si="10"/>
        <v/>
      </c>
      <c r="AD82" s="101" t="str">
        <f t="shared" si="10"/>
        <v/>
      </c>
      <c r="AE82" s="101" t="str">
        <f t="shared" si="10"/>
        <v/>
      </c>
      <c r="AF82" s="101" t="str">
        <f t="shared" si="10"/>
        <v/>
      </c>
      <c r="AG82" s="101" t="str">
        <f t="shared" si="10"/>
        <v/>
      </c>
      <c r="AH82" s="101" t="str">
        <f t="shared" si="10"/>
        <v/>
      </c>
      <c r="AI82" s="101" t="str">
        <f t="shared" si="11"/>
        <v/>
      </c>
      <c r="AJ82" s="101" t="str">
        <f t="shared" si="11"/>
        <v/>
      </c>
      <c r="AK82" s="101" t="str">
        <f t="shared" si="11"/>
        <v/>
      </c>
      <c r="AL82" s="101" t="str">
        <f t="shared" si="11"/>
        <v/>
      </c>
      <c r="AM82" s="101" t="str">
        <f t="shared" si="11"/>
        <v/>
      </c>
      <c r="AN82" s="101" t="str">
        <f t="shared" si="11"/>
        <v/>
      </c>
      <c r="AP82" s="101" t="str">
        <f>IF(AND(N82="vendido",I82='1° Passo'!$D$12),'1° Passo'!$D$12,"")</f>
        <v/>
      </c>
    </row>
    <row r="83" spans="3:42" ht="30" customHeight="1">
      <c r="C83" s="11">
        <v>79</v>
      </c>
      <c r="D83" s="88"/>
      <c r="E83" s="88"/>
      <c r="F83" s="88"/>
      <c r="G83" s="95"/>
      <c r="H83" s="96"/>
      <c r="I83" s="88"/>
      <c r="J83" s="88"/>
      <c r="K83" s="96"/>
      <c r="L83" s="88"/>
      <c r="M83" s="97" t="str">
        <f t="shared" ca="1" si="17"/>
        <v/>
      </c>
      <c r="N83" s="88"/>
      <c r="O83" s="88"/>
      <c r="P83" s="14"/>
      <c r="R83" s="59" t="str">
        <f>IFERROR(VLOOKUP($D83,'4° Passo'!$D$5:$M$804,7,FALSE),"-")</f>
        <v>-</v>
      </c>
      <c r="S83" s="59" t="str">
        <f>IFERROR(VLOOKUP($D83,'4° Passo'!$D$5:$M$804,8,FALSE),"-")</f>
        <v>-</v>
      </c>
      <c r="T83" s="59" t="str">
        <f>IFERROR(VLOOKUP($D83,'4° Passo'!$D$5:$M$804,9,FALSE),"-")</f>
        <v>-</v>
      </c>
      <c r="U83" s="59" t="str">
        <f>IFERROR(VLOOKUP($D83,'4° Passo'!$D$5:$M$804,10,FALSE),"-")</f>
        <v>-</v>
      </c>
      <c r="V83" s="59" t="str">
        <f t="shared" si="12"/>
        <v/>
      </c>
      <c r="W83" s="4">
        <f t="shared" si="18"/>
        <v>0</v>
      </c>
      <c r="X83" s="101">
        <v>1</v>
      </c>
      <c r="Y83" s="101" t="str">
        <f t="shared" si="13"/>
        <v/>
      </c>
      <c r="Z83" s="101" t="str">
        <f t="shared" si="14"/>
        <v/>
      </c>
      <c r="AA83" s="101" t="str">
        <f t="shared" si="15"/>
        <v/>
      </c>
      <c r="AB83" s="101" t="str">
        <f t="shared" si="16"/>
        <v/>
      </c>
      <c r="AC83" s="101" t="str">
        <f t="shared" si="10"/>
        <v/>
      </c>
      <c r="AD83" s="101" t="str">
        <f t="shared" si="10"/>
        <v/>
      </c>
      <c r="AE83" s="101" t="str">
        <f t="shared" si="10"/>
        <v/>
      </c>
      <c r="AF83" s="101" t="str">
        <f t="shared" si="10"/>
        <v/>
      </c>
      <c r="AG83" s="101" t="str">
        <f t="shared" si="10"/>
        <v/>
      </c>
      <c r="AH83" s="101" t="str">
        <f t="shared" si="10"/>
        <v/>
      </c>
      <c r="AI83" s="101" t="str">
        <f t="shared" si="11"/>
        <v/>
      </c>
      <c r="AJ83" s="101" t="str">
        <f t="shared" si="11"/>
        <v/>
      </c>
      <c r="AK83" s="101" t="str">
        <f t="shared" si="11"/>
        <v/>
      </c>
      <c r="AL83" s="101" t="str">
        <f t="shared" si="11"/>
        <v/>
      </c>
      <c r="AM83" s="101" t="str">
        <f t="shared" si="11"/>
        <v/>
      </c>
      <c r="AN83" s="101" t="str">
        <f t="shared" si="11"/>
        <v/>
      </c>
      <c r="AP83" s="101" t="str">
        <f>IF(AND(N83="vendido",I83='1° Passo'!$D$12),'1° Passo'!$D$12,"")</f>
        <v/>
      </c>
    </row>
    <row r="84" spans="3:42" ht="30" customHeight="1">
      <c r="C84" s="11">
        <v>80</v>
      </c>
      <c r="D84" s="88"/>
      <c r="E84" s="88"/>
      <c r="F84" s="88"/>
      <c r="G84" s="95"/>
      <c r="H84" s="96"/>
      <c r="I84" s="88"/>
      <c r="J84" s="88"/>
      <c r="K84" s="96"/>
      <c r="L84" s="88"/>
      <c r="M84" s="97" t="str">
        <f t="shared" ca="1" si="17"/>
        <v/>
      </c>
      <c r="N84" s="88"/>
      <c r="O84" s="88"/>
      <c r="P84" s="14"/>
      <c r="R84" s="59" t="str">
        <f>IFERROR(VLOOKUP($D84,'4° Passo'!$D$5:$M$804,7,FALSE),"-")</f>
        <v>-</v>
      </c>
      <c r="S84" s="59" t="str">
        <f>IFERROR(VLOOKUP($D84,'4° Passo'!$D$5:$M$804,8,FALSE),"-")</f>
        <v>-</v>
      </c>
      <c r="T84" s="59" t="str">
        <f>IFERROR(VLOOKUP($D84,'4° Passo'!$D$5:$M$804,9,FALSE),"-")</f>
        <v>-</v>
      </c>
      <c r="U84" s="59" t="str">
        <f>IFERROR(VLOOKUP($D84,'4° Passo'!$D$5:$M$804,10,FALSE),"-")</f>
        <v>-</v>
      </c>
      <c r="V84" s="59" t="str">
        <f t="shared" si="12"/>
        <v/>
      </c>
      <c r="W84" s="4">
        <f t="shared" si="18"/>
        <v>0</v>
      </c>
      <c r="X84" s="101">
        <v>1</v>
      </c>
      <c r="Y84" s="101" t="str">
        <f t="shared" si="13"/>
        <v/>
      </c>
      <c r="Z84" s="101" t="str">
        <f t="shared" si="14"/>
        <v/>
      </c>
      <c r="AA84" s="101" t="str">
        <f t="shared" si="15"/>
        <v/>
      </c>
      <c r="AB84" s="101" t="str">
        <f t="shared" si="16"/>
        <v/>
      </c>
      <c r="AC84" s="101" t="str">
        <f t="shared" si="10"/>
        <v/>
      </c>
      <c r="AD84" s="101" t="str">
        <f t="shared" si="10"/>
        <v/>
      </c>
      <c r="AE84" s="101" t="str">
        <f t="shared" si="10"/>
        <v/>
      </c>
      <c r="AF84" s="101" t="str">
        <f t="shared" si="10"/>
        <v/>
      </c>
      <c r="AG84" s="101" t="str">
        <f t="shared" si="10"/>
        <v/>
      </c>
      <c r="AH84" s="101" t="str">
        <f t="shared" si="10"/>
        <v/>
      </c>
      <c r="AI84" s="101" t="str">
        <f t="shared" si="11"/>
        <v/>
      </c>
      <c r="AJ84" s="101" t="str">
        <f t="shared" si="11"/>
        <v/>
      </c>
      <c r="AK84" s="101" t="str">
        <f t="shared" si="11"/>
        <v/>
      </c>
      <c r="AL84" s="101" t="str">
        <f t="shared" si="11"/>
        <v/>
      </c>
      <c r="AM84" s="101" t="str">
        <f t="shared" si="11"/>
        <v/>
      </c>
      <c r="AN84" s="101" t="str">
        <f t="shared" si="11"/>
        <v/>
      </c>
      <c r="AP84" s="101" t="str">
        <f>IF(AND(N84="vendido",I84='1° Passo'!$D$12),'1° Passo'!$D$12,"")</f>
        <v/>
      </c>
    </row>
    <row r="85" spans="3:42" ht="30" customHeight="1">
      <c r="C85" s="11">
        <v>81</v>
      </c>
      <c r="D85" s="88"/>
      <c r="E85" s="88"/>
      <c r="F85" s="88"/>
      <c r="G85" s="95"/>
      <c r="H85" s="96"/>
      <c r="I85" s="88"/>
      <c r="J85" s="88"/>
      <c r="K85" s="96"/>
      <c r="L85" s="88"/>
      <c r="M85" s="97" t="str">
        <f t="shared" ca="1" si="17"/>
        <v/>
      </c>
      <c r="N85" s="88"/>
      <c r="O85" s="88"/>
      <c r="P85" s="14"/>
      <c r="R85" s="59" t="str">
        <f>IFERROR(VLOOKUP($D85,'4° Passo'!$D$5:$M$804,7,FALSE),"-")</f>
        <v>-</v>
      </c>
      <c r="S85" s="59" t="str">
        <f>IFERROR(VLOOKUP($D85,'4° Passo'!$D$5:$M$804,8,FALSE),"-")</f>
        <v>-</v>
      </c>
      <c r="T85" s="59" t="str">
        <f>IFERROR(VLOOKUP($D85,'4° Passo'!$D$5:$M$804,9,FALSE),"-")</f>
        <v>-</v>
      </c>
      <c r="U85" s="59" t="str">
        <f>IFERROR(VLOOKUP($D85,'4° Passo'!$D$5:$M$804,10,FALSE),"-")</f>
        <v>-</v>
      </c>
      <c r="V85" s="59" t="str">
        <f t="shared" si="12"/>
        <v/>
      </c>
      <c r="W85" s="4">
        <f t="shared" si="18"/>
        <v>0</v>
      </c>
      <c r="X85" s="101">
        <v>1</v>
      </c>
      <c r="Y85" s="101" t="str">
        <f t="shared" si="13"/>
        <v/>
      </c>
      <c r="Z85" s="101" t="str">
        <f t="shared" si="14"/>
        <v/>
      </c>
      <c r="AA85" s="101" t="str">
        <f t="shared" si="15"/>
        <v/>
      </c>
      <c r="AB85" s="101" t="str">
        <f t="shared" si="16"/>
        <v/>
      </c>
      <c r="AC85" s="101" t="str">
        <f t="shared" si="10"/>
        <v/>
      </c>
      <c r="AD85" s="101" t="str">
        <f t="shared" si="10"/>
        <v/>
      </c>
      <c r="AE85" s="101" t="str">
        <f t="shared" si="10"/>
        <v/>
      </c>
      <c r="AF85" s="101" t="str">
        <f t="shared" ref="AF85:AK134" si="19">IF($Y85=AF$3,$AB85,"")</f>
        <v/>
      </c>
      <c r="AG85" s="101" t="str">
        <f t="shared" si="19"/>
        <v/>
      </c>
      <c r="AH85" s="101" t="str">
        <f t="shared" si="19"/>
        <v/>
      </c>
      <c r="AI85" s="101" t="str">
        <f t="shared" si="11"/>
        <v/>
      </c>
      <c r="AJ85" s="101" t="str">
        <f t="shared" si="11"/>
        <v/>
      </c>
      <c r="AK85" s="101" t="str">
        <f t="shared" si="11"/>
        <v/>
      </c>
      <c r="AL85" s="101" t="str">
        <f t="shared" si="11"/>
        <v/>
      </c>
      <c r="AM85" s="101" t="str">
        <f t="shared" si="11"/>
        <v/>
      </c>
      <c r="AN85" s="101" t="str">
        <f t="shared" si="11"/>
        <v/>
      </c>
      <c r="AP85" s="101" t="str">
        <f>IF(AND(N85="vendido",I85='1° Passo'!$D$12),'1° Passo'!$D$12,"")</f>
        <v/>
      </c>
    </row>
    <row r="86" spans="3:42" ht="30" customHeight="1">
      <c r="C86" s="11">
        <v>82</v>
      </c>
      <c r="D86" s="88"/>
      <c r="E86" s="88"/>
      <c r="F86" s="88"/>
      <c r="G86" s="95"/>
      <c r="H86" s="96"/>
      <c r="I86" s="88"/>
      <c r="J86" s="88"/>
      <c r="K86" s="96"/>
      <c r="L86" s="88"/>
      <c r="M86" s="97" t="str">
        <f t="shared" ca="1" si="17"/>
        <v/>
      </c>
      <c r="N86" s="88"/>
      <c r="O86" s="88"/>
      <c r="P86" s="14"/>
      <c r="R86" s="59" t="str">
        <f>IFERROR(VLOOKUP($D86,'4° Passo'!$D$5:$M$804,7,FALSE),"-")</f>
        <v>-</v>
      </c>
      <c r="S86" s="59" t="str">
        <f>IFERROR(VLOOKUP($D86,'4° Passo'!$D$5:$M$804,8,FALSE),"-")</f>
        <v>-</v>
      </c>
      <c r="T86" s="59" t="str">
        <f>IFERROR(VLOOKUP($D86,'4° Passo'!$D$5:$M$804,9,FALSE),"-")</f>
        <v>-</v>
      </c>
      <c r="U86" s="59" t="str">
        <f>IFERROR(VLOOKUP($D86,'4° Passo'!$D$5:$M$804,10,FALSE),"-")</f>
        <v>-</v>
      </c>
      <c r="V86" s="59" t="str">
        <f t="shared" si="12"/>
        <v/>
      </c>
      <c r="W86" s="4">
        <f t="shared" si="18"/>
        <v>0</v>
      </c>
      <c r="X86" s="101">
        <v>1</v>
      </c>
      <c r="Y86" s="101" t="str">
        <f t="shared" si="13"/>
        <v/>
      </c>
      <c r="Z86" s="101" t="str">
        <f t="shared" si="14"/>
        <v/>
      </c>
      <c r="AA86" s="101" t="str">
        <f t="shared" si="15"/>
        <v/>
      </c>
      <c r="AB86" s="101" t="str">
        <f t="shared" si="16"/>
        <v/>
      </c>
      <c r="AC86" s="101" t="str">
        <f t="shared" ref="AC86:AH149" si="20">IF($Y86=AC$3,$AB86,"")</f>
        <v/>
      </c>
      <c r="AD86" s="101" t="str">
        <f t="shared" si="20"/>
        <v/>
      </c>
      <c r="AE86" s="101" t="str">
        <f t="shared" si="20"/>
        <v/>
      </c>
      <c r="AF86" s="101" t="str">
        <f t="shared" si="19"/>
        <v/>
      </c>
      <c r="AG86" s="101" t="str">
        <f t="shared" si="19"/>
        <v/>
      </c>
      <c r="AH86" s="101" t="str">
        <f t="shared" si="19"/>
        <v/>
      </c>
      <c r="AI86" s="101" t="str">
        <f t="shared" si="11"/>
        <v/>
      </c>
      <c r="AJ86" s="101" t="str">
        <f t="shared" si="11"/>
        <v/>
      </c>
      <c r="AK86" s="101" t="str">
        <f t="shared" si="11"/>
        <v/>
      </c>
      <c r="AL86" s="101" t="str">
        <f t="shared" si="11"/>
        <v/>
      </c>
      <c r="AM86" s="101" t="str">
        <f t="shared" si="11"/>
        <v/>
      </c>
      <c r="AN86" s="101" t="str">
        <f t="shared" si="11"/>
        <v/>
      </c>
      <c r="AP86" s="101" t="str">
        <f>IF(AND(N86="vendido",I86='1° Passo'!$D$12),'1° Passo'!$D$12,"")</f>
        <v/>
      </c>
    </row>
    <row r="87" spans="3:42" ht="30" customHeight="1">
      <c r="C87" s="11">
        <v>83</v>
      </c>
      <c r="D87" s="88"/>
      <c r="E87" s="88"/>
      <c r="F87" s="88"/>
      <c r="G87" s="95"/>
      <c r="H87" s="96"/>
      <c r="I87" s="88"/>
      <c r="J87" s="88"/>
      <c r="K87" s="96"/>
      <c r="L87" s="88"/>
      <c r="M87" s="97" t="str">
        <f t="shared" ca="1" si="17"/>
        <v/>
      </c>
      <c r="N87" s="88"/>
      <c r="O87" s="88"/>
      <c r="P87" s="14"/>
      <c r="R87" s="59" t="str">
        <f>IFERROR(VLOOKUP($D87,'4° Passo'!$D$5:$M$804,7,FALSE),"-")</f>
        <v>-</v>
      </c>
      <c r="S87" s="59" t="str">
        <f>IFERROR(VLOOKUP($D87,'4° Passo'!$D$5:$M$804,8,FALSE),"-")</f>
        <v>-</v>
      </c>
      <c r="T87" s="59" t="str">
        <f>IFERROR(VLOOKUP($D87,'4° Passo'!$D$5:$M$804,9,FALSE),"-")</f>
        <v>-</v>
      </c>
      <c r="U87" s="59" t="str">
        <f>IFERROR(VLOOKUP($D87,'4° Passo'!$D$5:$M$804,10,FALSE),"-")</f>
        <v>-</v>
      </c>
      <c r="V87" s="59" t="str">
        <f t="shared" si="12"/>
        <v/>
      </c>
      <c r="W87" s="4">
        <f t="shared" si="18"/>
        <v>0</v>
      </c>
      <c r="X87" s="101">
        <v>1</v>
      </c>
      <c r="Y87" s="101" t="str">
        <f t="shared" si="13"/>
        <v/>
      </c>
      <c r="Z87" s="101" t="str">
        <f t="shared" si="14"/>
        <v/>
      </c>
      <c r="AA87" s="101" t="str">
        <f t="shared" si="15"/>
        <v/>
      </c>
      <c r="AB87" s="101" t="str">
        <f t="shared" si="16"/>
        <v/>
      </c>
      <c r="AC87" s="101" t="str">
        <f t="shared" si="20"/>
        <v/>
      </c>
      <c r="AD87" s="101" t="str">
        <f t="shared" si="20"/>
        <v/>
      </c>
      <c r="AE87" s="101" t="str">
        <f t="shared" si="20"/>
        <v/>
      </c>
      <c r="AF87" s="101" t="str">
        <f t="shared" si="19"/>
        <v/>
      </c>
      <c r="AG87" s="101" t="str">
        <f t="shared" si="19"/>
        <v/>
      </c>
      <c r="AH87" s="101" t="str">
        <f t="shared" si="19"/>
        <v/>
      </c>
      <c r="AI87" s="101" t="str">
        <f t="shared" si="11"/>
        <v/>
      </c>
      <c r="AJ87" s="101" t="str">
        <f t="shared" si="11"/>
        <v/>
      </c>
      <c r="AK87" s="101" t="str">
        <f t="shared" si="11"/>
        <v/>
      </c>
      <c r="AL87" s="101" t="str">
        <f t="shared" si="11"/>
        <v/>
      </c>
      <c r="AM87" s="101" t="str">
        <f t="shared" si="11"/>
        <v/>
      </c>
      <c r="AN87" s="101" t="str">
        <f t="shared" si="11"/>
        <v/>
      </c>
      <c r="AP87" s="101" t="str">
        <f>IF(AND(N87="vendido",I87='1° Passo'!$D$12),'1° Passo'!$D$12,"")</f>
        <v/>
      </c>
    </row>
    <row r="88" spans="3:42" ht="30" customHeight="1">
      <c r="C88" s="11">
        <v>84</v>
      </c>
      <c r="D88" s="88"/>
      <c r="E88" s="88"/>
      <c r="F88" s="88"/>
      <c r="G88" s="95"/>
      <c r="H88" s="96"/>
      <c r="I88" s="88"/>
      <c r="J88" s="88"/>
      <c r="K88" s="96"/>
      <c r="L88" s="88"/>
      <c r="M88" s="97" t="str">
        <f t="shared" ca="1" si="17"/>
        <v/>
      </c>
      <c r="N88" s="88"/>
      <c r="O88" s="88"/>
      <c r="P88" s="14"/>
      <c r="R88" s="59" t="str">
        <f>IFERROR(VLOOKUP($D88,'4° Passo'!$D$5:$M$804,7,FALSE),"-")</f>
        <v>-</v>
      </c>
      <c r="S88" s="59" t="str">
        <f>IFERROR(VLOOKUP($D88,'4° Passo'!$D$5:$M$804,8,FALSE),"-")</f>
        <v>-</v>
      </c>
      <c r="T88" s="59" t="str">
        <f>IFERROR(VLOOKUP($D88,'4° Passo'!$D$5:$M$804,9,FALSE),"-")</f>
        <v>-</v>
      </c>
      <c r="U88" s="59" t="str">
        <f>IFERROR(VLOOKUP($D88,'4° Passo'!$D$5:$M$804,10,FALSE),"-")</f>
        <v>-</v>
      </c>
      <c r="V88" s="59" t="str">
        <f t="shared" si="12"/>
        <v/>
      </c>
      <c r="W88" s="4">
        <f t="shared" si="18"/>
        <v>0</v>
      </c>
      <c r="X88" s="101">
        <v>1</v>
      </c>
      <c r="Y88" s="101" t="str">
        <f t="shared" si="13"/>
        <v/>
      </c>
      <c r="Z88" s="101" t="str">
        <f t="shared" si="14"/>
        <v/>
      </c>
      <c r="AA88" s="101" t="str">
        <f t="shared" si="15"/>
        <v/>
      </c>
      <c r="AB88" s="101" t="str">
        <f t="shared" si="16"/>
        <v/>
      </c>
      <c r="AC88" s="101" t="str">
        <f t="shared" si="20"/>
        <v/>
      </c>
      <c r="AD88" s="101" t="str">
        <f t="shared" si="20"/>
        <v/>
      </c>
      <c r="AE88" s="101" t="str">
        <f t="shared" si="20"/>
        <v/>
      </c>
      <c r="AF88" s="101" t="str">
        <f t="shared" si="19"/>
        <v/>
      </c>
      <c r="AG88" s="101" t="str">
        <f t="shared" si="19"/>
        <v/>
      </c>
      <c r="AH88" s="101" t="str">
        <f t="shared" si="19"/>
        <v/>
      </c>
      <c r="AI88" s="101" t="str">
        <f t="shared" si="11"/>
        <v/>
      </c>
      <c r="AJ88" s="101" t="str">
        <f t="shared" si="11"/>
        <v/>
      </c>
      <c r="AK88" s="101" t="str">
        <f t="shared" si="11"/>
        <v/>
      </c>
      <c r="AL88" s="101" t="str">
        <f t="shared" si="11"/>
        <v/>
      </c>
      <c r="AM88" s="101" t="str">
        <f t="shared" si="11"/>
        <v/>
      </c>
      <c r="AN88" s="101" t="str">
        <f t="shared" si="11"/>
        <v/>
      </c>
      <c r="AP88" s="101" t="str">
        <f>IF(AND(N88="vendido",I88='1° Passo'!$D$12),'1° Passo'!$D$12,"")</f>
        <v/>
      </c>
    </row>
    <row r="89" spans="3:42" ht="30" customHeight="1">
      <c r="C89" s="11">
        <v>85</v>
      </c>
      <c r="D89" s="88"/>
      <c r="E89" s="88"/>
      <c r="F89" s="88"/>
      <c r="G89" s="95"/>
      <c r="H89" s="96"/>
      <c r="I89" s="88"/>
      <c r="J89" s="88"/>
      <c r="K89" s="96"/>
      <c r="L89" s="88"/>
      <c r="M89" s="97" t="str">
        <f t="shared" ca="1" si="17"/>
        <v/>
      </c>
      <c r="N89" s="88"/>
      <c r="O89" s="88"/>
      <c r="P89" s="14"/>
      <c r="R89" s="59" t="str">
        <f>IFERROR(VLOOKUP($D89,'4° Passo'!$D$5:$M$804,7,FALSE),"-")</f>
        <v>-</v>
      </c>
      <c r="S89" s="59" t="str">
        <f>IFERROR(VLOOKUP($D89,'4° Passo'!$D$5:$M$804,8,FALSE),"-")</f>
        <v>-</v>
      </c>
      <c r="T89" s="59" t="str">
        <f>IFERROR(VLOOKUP($D89,'4° Passo'!$D$5:$M$804,9,FALSE),"-")</f>
        <v>-</v>
      </c>
      <c r="U89" s="59" t="str">
        <f>IFERROR(VLOOKUP($D89,'4° Passo'!$D$5:$M$804,10,FALSE),"-")</f>
        <v>-</v>
      </c>
      <c r="V89" s="59" t="str">
        <f t="shared" si="12"/>
        <v/>
      </c>
      <c r="W89" s="4">
        <f t="shared" si="18"/>
        <v>0</v>
      </c>
      <c r="X89" s="101">
        <v>1</v>
      </c>
      <c r="Y89" s="101" t="str">
        <f t="shared" si="13"/>
        <v/>
      </c>
      <c r="Z89" s="101" t="str">
        <f t="shared" si="14"/>
        <v/>
      </c>
      <c r="AA89" s="101" t="str">
        <f t="shared" si="15"/>
        <v/>
      </c>
      <c r="AB89" s="101" t="str">
        <f t="shared" si="16"/>
        <v/>
      </c>
      <c r="AC89" s="101" t="str">
        <f t="shared" si="20"/>
        <v/>
      </c>
      <c r="AD89" s="101" t="str">
        <f t="shared" si="20"/>
        <v/>
      </c>
      <c r="AE89" s="101" t="str">
        <f t="shared" si="20"/>
        <v/>
      </c>
      <c r="AF89" s="101" t="str">
        <f t="shared" si="19"/>
        <v/>
      </c>
      <c r="AG89" s="101" t="str">
        <f t="shared" si="19"/>
        <v/>
      </c>
      <c r="AH89" s="101" t="str">
        <f t="shared" si="19"/>
        <v/>
      </c>
      <c r="AI89" s="101" t="str">
        <f t="shared" si="11"/>
        <v/>
      </c>
      <c r="AJ89" s="101" t="str">
        <f t="shared" si="11"/>
        <v/>
      </c>
      <c r="AK89" s="101" t="str">
        <f t="shared" si="11"/>
        <v/>
      </c>
      <c r="AL89" s="101" t="str">
        <f t="shared" si="11"/>
        <v/>
      </c>
      <c r="AM89" s="101" t="str">
        <f t="shared" si="11"/>
        <v/>
      </c>
      <c r="AN89" s="101" t="str">
        <f t="shared" si="11"/>
        <v/>
      </c>
      <c r="AP89" s="101" t="str">
        <f>IF(AND(N89="vendido",I89='1° Passo'!$D$12),'1° Passo'!$D$12,"")</f>
        <v/>
      </c>
    </row>
    <row r="90" spans="3:42" ht="30" customHeight="1">
      <c r="C90" s="11">
        <v>86</v>
      </c>
      <c r="D90" s="88"/>
      <c r="E90" s="88"/>
      <c r="F90" s="88"/>
      <c r="G90" s="95"/>
      <c r="H90" s="96"/>
      <c r="I90" s="88"/>
      <c r="J90" s="88"/>
      <c r="K90" s="96"/>
      <c r="L90" s="88"/>
      <c r="M90" s="97" t="str">
        <f t="shared" ca="1" si="17"/>
        <v/>
      </c>
      <c r="N90" s="88"/>
      <c r="O90" s="88"/>
      <c r="P90" s="14"/>
      <c r="R90" s="59" t="str">
        <f>IFERROR(VLOOKUP($D90,'4° Passo'!$D$5:$M$804,7,FALSE),"-")</f>
        <v>-</v>
      </c>
      <c r="S90" s="59" t="str">
        <f>IFERROR(VLOOKUP($D90,'4° Passo'!$D$5:$M$804,8,FALSE),"-")</f>
        <v>-</v>
      </c>
      <c r="T90" s="59" t="str">
        <f>IFERROR(VLOOKUP($D90,'4° Passo'!$D$5:$M$804,9,FALSE),"-")</f>
        <v>-</v>
      </c>
      <c r="U90" s="59" t="str">
        <f>IFERROR(VLOOKUP($D90,'4° Passo'!$D$5:$M$804,10,FALSE),"-")</f>
        <v>-</v>
      </c>
      <c r="V90" s="59" t="str">
        <f t="shared" si="12"/>
        <v/>
      </c>
      <c r="W90" s="4">
        <f t="shared" si="18"/>
        <v>0</v>
      </c>
      <c r="X90" s="101">
        <v>1</v>
      </c>
      <c r="Y90" s="101" t="str">
        <f t="shared" si="13"/>
        <v/>
      </c>
      <c r="Z90" s="101" t="str">
        <f t="shared" si="14"/>
        <v/>
      </c>
      <c r="AA90" s="101" t="str">
        <f t="shared" si="15"/>
        <v/>
      </c>
      <c r="AB90" s="101" t="str">
        <f t="shared" si="16"/>
        <v/>
      </c>
      <c r="AC90" s="101" t="str">
        <f t="shared" si="20"/>
        <v/>
      </c>
      <c r="AD90" s="101" t="str">
        <f t="shared" si="20"/>
        <v/>
      </c>
      <c r="AE90" s="101" t="str">
        <f t="shared" si="20"/>
        <v/>
      </c>
      <c r="AF90" s="101" t="str">
        <f t="shared" si="19"/>
        <v/>
      </c>
      <c r="AG90" s="101" t="str">
        <f t="shared" si="19"/>
        <v/>
      </c>
      <c r="AH90" s="101" t="str">
        <f t="shared" si="19"/>
        <v/>
      </c>
      <c r="AI90" s="101" t="str">
        <f t="shared" si="11"/>
        <v/>
      </c>
      <c r="AJ90" s="101" t="str">
        <f t="shared" si="11"/>
        <v/>
      </c>
      <c r="AK90" s="101" t="str">
        <f t="shared" si="11"/>
        <v/>
      </c>
      <c r="AL90" s="101" t="str">
        <f t="shared" si="11"/>
        <v/>
      </c>
      <c r="AM90" s="101" t="str">
        <f t="shared" si="11"/>
        <v/>
      </c>
      <c r="AN90" s="101" t="str">
        <f t="shared" si="11"/>
        <v/>
      </c>
      <c r="AP90" s="101" t="str">
        <f>IF(AND(N90="vendido",I90='1° Passo'!$D$12),'1° Passo'!$D$12,"")</f>
        <v/>
      </c>
    </row>
    <row r="91" spans="3:42" ht="30" customHeight="1">
      <c r="C91" s="11">
        <v>87</v>
      </c>
      <c r="D91" s="88"/>
      <c r="E91" s="88"/>
      <c r="F91" s="88"/>
      <c r="G91" s="95"/>
      <c r="H91" s="96"/>
      <c r="I91" s="88"/>
      <c r="J91" s="88"/>
      <c r="K91" s="96"/>
      <c r="L91" s="88"/>
      <c r="M91" s="97" t="str">
        <f t="shared" ca="1" si="17"/>
        <v/>
      </c>
      <c r="N91" s="88"/>
      <c r="O91" s="88"/>
      <c r="P91" s="14"/>
      <c r="R91" s="59" t="str">
        <f>IFERROR(VLOOKUP($D91,'4° Passo'!$D$5:$M$804,7,FALSE),"-")</f>
        <v>-</v>
      </c>
      <c r="S91" s="59" t="str">
        <f>IFERROR(VLOOKUP($D91,'4° Passo'!$D$5:$M$804,8,FALSE),"-")</f>
        <v>-</v>
      </c>
      <c r="T91" s="59" t="str">
        <f>IFERROR(VLOOKUP($D91,'4° Passo'!$D$5:$M$804,9,FALSE),"-")</f>
        <v>-</v>
      </c>
      <c r="U91" s="59" t="str">
        <f>IFERROR(VLOOKUP($D91,'4° Passo'!$D$5:$M$804,10,FALSE),"-")</f>
        <v>-</v>
      </c>
      <c r="V91" s="59" t="str">
        <f t="shared" si="12"/>
        <v/>
      </c>
      <c r="W91" s="4">
        <f t="shared" si="18"/>
        <v>0</v>
      </c>
      <c r="X91" s="101">
        <v>1</v>
      </c>
      <c r="Y91" s="101" t="str">
        <f t="shared" si="13"/>
        <v/>
      </c>
      <c r="Z91" s="101" t="str">
        <f t="shared" si="14"/>
        <v/>
      </c>
      <c r="AA91" s="101" t="str">
        <f t="shared" si="15"/>
        <v/>
      </c>
      <c r="AB91" s="101" t="str">
        <f t="shared" si="16"/>
        <v/>
      </c>
      <c r="AC91" s="101" t="str">
        <f t="shared" si="20"/>
        <v/>
      </c>
      <c r="AD91" s="101" t="str">
        <f t="shared" si="20"/>
        <v/>
      </c>
      <c r="AE91" s="101" t="str">
        <f t="shared" si="20"/>
        <v/>
      </c>
      <c r="AF91" s="101" t="str">
        <f t="shared" si="19"/>
        <v/>
      </c>
      <c r="AG91" s="101" t="str">
        <f t="shared" si="19"/>
        <v/>
      </c>
      <c r="AH91" s="101" t="str">
        <f t="shared" si="19"/>
        <v/>
      </c>
      <c r="AI91" s="101" t="str">
        <f t="shared" si="11"/>
        <v/>
      </c>
      <c r="AJ91" s="101" t="str">
        <f t="shared" si="11"/>
        <v/>
      </c>
      <c r="AK91" s="101" t="str">
        <f t="shared" si="11"/>
        <v/>
      </c>
      <c r="AL91" s="101" t="str">
        <f t="shared" si="11"/>
        <v/>
      </c>
      <c r="AM91" s="101" t="str">
        <f t="shared" si="11"/>
        <v/>
      </c>
      <c r="AN91" s="101" t="str">
        <f t="shared" si="11"/>
        <v/>
      </c>
      <c r="AP91" s="101" t="str">
        <f>IF(AND(N91="vendido",I91='1° Passo'!$D$12),'1° Passo'!$D$12,"")</f>
        <v/>
      </c>
    </row>
    <row r="92" spans="3:42" ht="30" customHeight="1">
      <c r="C92" s="11">
        <v>88</v>
      </c>
      <c r="D92" s="88"/>
      <c r="E92" s="88"/>
      <c r="F92" s="88"/>
      <c r="G92" s="95"/>
      <c r="H92" s="96"/>
      <c r="I92" s="88"/>
      <c r="J92" s="88"/>
      <c r="K92" s="96"/>
      <c r="L92" s="88"/>
      <c r="M92" s="97" t="str">
        <f t="shared" ca="1" si="17"/>
        <v/>
      </c>
      <c r="N92" s="88"/>
      <c r="O92" s="88"/>
      <c r="P92" s="14"/>
      <c r="R92" s="59" t="str">
        <f>IFERROR(VLOOKUP($D92,'4° Passo'!$D$5:$M$804,7,FALSE),"-")</f>
        <v>-</v>
      </c>
      <c r="S92" s="59" t="str">
        <f>IFERROR(VLOOKUP($D92,'4° Passo'!$D$5:$M$804,8,FALSE),"-")</f>
        <v>-</v>
      </c>
      <c r="T92" s="59" t="str">
        <f>IFERROR(VLOOKUP($D92,'4° Passo'!$D$5:$M$804,9,FALSE),"-")</f>
        <v>-</v>
      </c>
      <c r="U92" s="59" t="str">
        <f>IFERROR(VLOOKUP($D92,'4° Passo'!$D$5:$M$804,10,FALSE),"-")</f>
        <v>-</v>
      </c>
      <c r="V92" s="59" t="str">
        <f t="shared" si="12"/>
        <v/>
      </c>
      <c r="W92" s="4">
        <f t="shared" si="18"/>
        <v>0</v>
      </c>
      <c r="X92" s="101">
        <v>1</v>
      </c>
      <c r="Y92" s="101" t="str">
        <f t="shared" si="13"/>
        <v/>
      </c>
      <c r="Z92" s="101" t="str">
        <f t="shared" si="14"/>
        <v/>
      </c>
      <c r="AA92" s="101" t="str">
        <f t="shared" si="15"/>
        <v/>
      </c>
      <c r="AB92" s="101" t="str">
        <f t="shared" si="16"/>
        <v/>
      </c>
      <c r="AC92" s="101" t="str">
        <f t="shared" si="20"/>
        <v/>
      </c>
      <c r="AD92" s="101" t="str">
        <f t="shared" si="20"/>
        <v/>
      </c>
      <c r="AE92" s="101" t="str">
        <f t="shared" si="20"/>
        <v/>
      </c>
      <c r="AF92" s="101" t="str">
        <f t="shared" si="19"/>
        <v/>
      </c>
      <c r="AG92" s="101" t="str">
        <f t="shared" si="19"/>
        <v/>
      </c>
      <c r="AH92" s="101" t="str">
        <f t="shared" si="19"/>
        <v/>
      </c>
      <c r="AI92" s="101" t="str">
        <f t="shared" si="11"/>
        <v/>
      </c>
      <c r="AJ92" s="101" t="str">
        <f t="shared" si="11"/>
        <v/>
      </c>
      <c r="AK92" s="101" t="str">
        <f t="shared" si="11"/>
        <v/>
      </c>
      <c r="AL92" s="101" t="str">
        <f t="shared" si="11"/>
        <v/>
      </c>
      <c r="AM92" s="101" t="str">
        <f t="shared" si="11"/>
        <v/>
      </c>
      <c r="AN92" s="101" t="str">
        <f t="shared" si="11"/>
        <v/>
      </c>
      <c r="AP92" s="101" t="str">
        <f>IF(AND(N92="vendido",I92='1° Passo'!$D$12),'1° Passo'!$D$12,"")</f>
        <v/>
      </c>
    </row>
    <row r="93" spans="3:42" ht="30" customHeight="1">
      <c r="C93" s="11">
        <v>89</v>
      </c>
      <c r="D93" s="88"/>
      <c r="E93" s="88"/>
      <c r="F93" s="88"/>
      <c r="G93" s="95"/>
      <c r="H93" s="96"/>
      <c r="I93" s="88"/>
      <c r="J93" s="88"/>
      <c r="K93" s="96"/>
      <c r="L93" s="88"/>
      <c r="M93" s="97" t="str">
        <f t="shared" ca="1" si="17"/>
        <v/>
      </c>
      <c r="N93" s="88"/>
      <c r="O93" s="88"/>
      <c r="P93" s="14"/>
      <c r="R93" s="59" t="str">
        <f>IFERROR(VLOOKUP($D93,'4° Passo'!$D$5:$M$804,7,FALSE),"-")</f>
        <v>-</v>
      </c>
      <c r="S93" s="59" t="str">
        <f>IFERROR(VLOOKUP($D93,'4° Passo'!$D$5:$M$804,8,FALSE),"-")</f>
        <v>-</v>
      </c>
      <c r="T93" s="59" t="str">
        <f>IFERROR(VLOOKUP($D93,'4° Passo'!$D$5:$M$804,9,FALSE),"-")</f>
        <v>-</v>
      </c>
      <c r="U93" s="59" t="str">
        <f>IFERROR(VLOOKUP($D93,'4° Passo'!$D$5:$M$804,10,FALSE),"-")</f>
        <v>-</v>
      </c>
      <c r="V93" s="59" t="str">
        <f t="shared" si="12"/>
        <v/>
      </c>
      <c r="W93" s="4">
        <f t="shared" si="18"/>
        <v>0</v>
      </c>
      <c r="X93" s="101">
        <v>1</v>
      </c>
      <c r="Y93" s="101" t="str">
        <f t="shared" si="13"/>
        <v/>
      </c>
      <c r="Z93" s="101" t="str">
        <f t="shared" si="14"/>
        <v/>
      </c>
      <c r="AA93" s="101" t="str">
        <f t="shared" si="15"/>
        <v/>
      </c>
      <c r="AB93" s="101" t="str">
        <f t="shared" si="16"/>
        <v/>
      </c>
      <c r="AC93" s="101" t="str">
        <f t="shared" si="20"/>
        <v/>
      </c>
      <c r="AD93" s="101" t="str">
        <f t="shared" si="20"/>
        <v/>
      </c>
      <c r="AE93" s="101" t="str">
        <f t="shared" si="20"/>
        <v/>
      </c>
      <c r="AF93" s="101" t="str">
        <f t="shared" si="19"/>
        <v/>
      </c>
      <c r="AG93" s="101" t="str">
        <f t="shared" si="19"/>
        <v/>
      </c>
      <c r="AH93" s="101" t="str">
        <f t="shared" si="19"/>
        <v/>
      </c>
      <c r="AI93" s="101" t="str">
        <f t="shared" si="11"/>
        <v/>
      </c>
      <c r="AJ93" s="101" t="str">
        <f t="shared" si="11"/>
        <v/>
      </c>
      <c r="AK93" s="101" t="str">
        <f t="shared" si="11"/>
        <v/>
      </c>
      <c r="AL93" s="101" t="str">
        <f t="shared" si="11"/>
        <v/>
      </c>
      <c r="AM93" s="101" t="str">
        <f t="shared" si="11"/>
        <v/>
      </c>
      <c r="AN93" s="101" t="str">
        <f t="shared" si="11"/>
        <v/>
      </c>
      <c r="AP93" s="101" t="str">
        <f>IF(AND(N93="vendido",I93='1° Passo'!$D$12),'1° Passo'!$D$12,"")</f>
        <v/>
      </c>
    </row>
    <row r="94" spans="3:42" ht="30" customHeight="1">
      <c r="C94" s="11">
        <v>90</v>
      </c>
      <c r="D94" s="88"/>
      <c r="E94" s="88"/>
      <c r="F94" s="88"/>
      <c r="G94" s="95"/>
      <c r="H94" s="96"/>
      <c r="I94" s="88"/>
      <c r="J94" s="88"/>
      <c r="K94" s="96"/>
      <c r="L94" s="88"/>
      <c r="M94" s="97" t="str">
        <f t="shared" ca="1" si="17"/>
        <v/>
      </c>
      <c r="N94" s="88"/>
      <c r="O94" s="88"/>
      <c r="P94" s="14"/>
      <c r="R94" s="59" t="str">
        <f>IFERROR(VLOOKUP($D94,'4° Passo'!$D$5:$M$804,7,FALSE),"-")</f>
        <v>-</v>
      </c>
      <c r="S94" s="59" t="str">
        <f>IFERROR(VLOOKUP($D94,'4° Passo'!$D$5:$M$804,8,FALSE),"-")</f>
        <v>-</v>
      </c>
      <c r="T94" s="59" t="str">
        <f>IFERROR(VLOOKUP($D94,'4° Passo'!$D$5:$M$804,9,FALSE),"-")</f>
        <v>-</v>
      </c>
      <c r="U94" s="59" t="str">
        <f>IFERROR(VLOOKUP($D94,'4° Passo'!$D$5:$M$804,10,FALSE),"-")</f>
        <v>-</v>
      </c>
      <c r="V94" s="59" t="str">
        <f t="shared" si="12"/>
        <v/>
      </c>
      <c r="W94" s="4">
        <f t="shared" si="18"/>
        <v>0</v>
      </c>
      <c r="X94" s="101">
        <v>1</v>
      </c>
      <c r="Y94" s="101" t="str">
        <f t="shared" si="13"/>
        <v/>
      </c>
      <c r="Z94" s="101" t="str">
        <f t="shared" si="14"/>
        <v/>
      </c>
      <c r="AA94" s="101" t="str">
        <f t="shared" si="15"/>
        <v/>
      </c>
      <c r="AB94" s="101" t="str">
        <f t="shared" si="16"/>
        <v/>
      </c>
      <c r="AC94" s="101" t="str">
        <f t="shared" si="20"/>
        <v/>
      </c>
      <c r="AD94" s="101" t="str">
        <f t="shared" si="20"/>
        <v/>
      </c>
      <c r="AE94" s="101" t="str">
        <f t="shared" si="20"/>
        <v/>
      </c>
      <c r="AF94" s="101" t="str">
        <f t="shared" si="19"/>
        <v/>
      </c>
      <c r="AG94" s="101" t="str">
        <f t="shared" si="19"/>
        <v/>
      </c>
      <c r="AH94" s="101" t="str">
        <f t="shared" si="19"/>
        <v/>
      </c>
      <c r="AI94" s="101" t="str">
        <f t="shared" si="11"/>
        <v/>
      </c>
      <c r="AJ94" s="101" t="str">
        <f t="shared" si="11"/>
        <v/>
      </c>
      <c r="AK94" s="101" t="str">
        <f t="shared" si="11"/>
        <v/>
      </c>
      <c r="AL94" s="101" t="str">
        <f t="shared" si="11"/>
        <v/>
      </c>
      <c r="AM94" s="101" t="str">
        <f t="shared" si="11"/>
        <v/>
      </c>
      <c r="AN94" s="101" t="str">
        <f t="shared" si="11"/>
        <v/>
      </c>
      <c r="AP94" s="101" t="str">
        <f>IF(AND(N94="vendido",I94='1° Passo'!$D$12),'1° Passo'!$D$12,"")</f>
        <v/>
      </c>
    </row>
    <row r="95" spans="3:42" ht="30" customHeight="1">
      <c r="C95" s="11">
        <v>91</v>
      </c>
      <c r="D95" s="88"/>
      <c r="E95" s="88"/>
      <c r="F95" s="88"/>
      <c r="G95" s="95"/>
      <c r="H95" s="96"/>
      <c r="I95" s="88"/>
      <c r="J95" s="88"/>
      <c r="K95" s="96"/>
      <c r="L95" s="88"/>
      <c r="M95" s="97" t="str">
        <f t="shared" ca="1" si="17"/>
        <v/>
      </c>
      <c r="N95" s="88"/>
      <c r="O95" s="88"/>
      <c r="P95" s="14"/>
      <c r="R95" s="59" t="str">
        <f>IFERROR(VLOOKUP($D95,'4° Passo'!$D$5:$M$804,7,FALSE),"-")</f>
        <v>-</v>
      </c>
      <c r="S95" s="59" t="str">
        <f>IFERROR(VLOOKUP($D95,'4° Passo'!$D$5:$M$804,8,FALSE),"-")</f>
        <v>-</v>
      </c>
      <c r="T95" s="59" t="str">
        <f>IFERROR(VLOOKUP($D95,'4° Passo'!$D$5:$M$804,9,FALSE),"-")</f>
        <v>-</v>
      </c>
      <c r="U95" s="59" t="str">
        <f>IFERROR(VLOOKUP($D95,'4° Passo'!$D$5:$M$804,10,FALSE),"-")</f>
        <v>-</v>
      </c>
      <c r="V95" s="59" t="str">
        <f t="shared" si="12"/>
        <v/>
      </c>
      <c r="W95" s="4">
        <f t="shared" si="18"/>
        <v>0</v>
      </c>
      <c r="X95" s="101">
        <v>1</v>
      </c>
      <c r="Y95" s="101" t="str">
        <f t="shared" si="13"/>
        <v/>
      </c>
      <c r="Z95" s="101" t="str">
        <f t="shared" si="14"/>
        <v/>
      </c>
      <c r="AA95" s="101" t="str">
        <f t="shared" si="15"/>
        <v/>
      </c>
      <c r="AB95" s="101" t="str">
        <f t="shared" si="16"/>
        <v/>
      </c>
      <c r="AC95" s="101" t="str">
        <f t="shared" si="20"/>
        <v/>
      </c>
      <c r="AD95" s="101" t="str">
        <f t="shared" si="20"/>
        <v/>
      </c>
      <c r="AE95" s="101" t="str">
        <f t="shared" si="20"/>
        <v/>
      </c>
      <c r="AF95" s="101" t="str">
        <f t="shared" si="19"/>
        <v/>
      </c>
      <c r="AG95" s="101" t="str">
        <f t="shared" si="19"/>
        <v/>
      </c>
      <c r="AH95" s="101" t="str">
        <f t="shared" si="19"/>
        <v/>
      </c>
      <c r="AI95" s="101" t="str">
        <f t="shared" si="11"/>
        <v/>
      </c>
      <c r="AJ95" s="101" t="str">
        <f t="shared" si="11"/>
        <v/>
      </c>
      <c r="AK95" s="101" t="str">
        <f t="shared" si="11"/>
        <v/>
      </c>
      <c r="AL95" s="101" t="str">
        <f t="shared" si="11"/>
        <v/>
      </c>
      <c r="AM95" s="101" t="str">
        <f t="shared" si="11"/>
        <v/>
      </c>
      <c r="AN95" s="101" t="str">
        <f t="shared" si="11"/>
        <v/>
      </c>
      <c r="AP95" s="101" t="str">
        <f>IF(AND(N95="vendido",I95='1° Passo'!$D$12),'1° Passo'!$D$12,"")</f>
        <v/>
      </c>
    </row>
    <row r="96" spans="3:42" ht="30" customHeight="1">
      <c r="C96" s="11">
        <v>92</v>
      </c>
      <c r="D96" s="88"/>
      <c r="E96" s="88"/>
      <c r="F96" s="88"/>
      <c r="G96" s="95"/>
      <c r="H96" s="96"/>
      <c r="I96" s="88"/>
      <c r="J96" s="88"/>
      <c r="K96" s="96"/>
      <c r="L96" s="88"/>
      <c r="M96" s="97" t="str">
        <f t="shared" ca="1" si="17"/>
        <v/>
      </c>
      <c r="N96" s="88"/>
      <c r="O96" s="88"/>
      <c r="P96" s="14"/>
      <c r="R96" s="59" t="str">
        <f>IFERROR(VLOOKUP($D96,'4° Passo'!$D$5:$M$804,7,FALSE),"-")</f>
        <v>-</v>
      </c>
      <c r="S96" s="59" t="str">
        <f>IFERROR(VLOOKUP($D96,'4° Passo'!$D$5:$M$804,8,FALSE),"-")</f>
        <v>-</v>
      </c>
      <c r="T96" s="59" t="str">
        <f>IFERROR(VLOOKUP($D96,'4° Passo'!$D$5:$M$804,9,FALSE),"-")</f>
        <v>-</v>
      </c>
      <c r="U96" s="59" t="str">
        <f>IFERROR(VLOOKUP($D96,'4° Passo'!$D$5:$M$804,10,FALSE),"-")</f>
        <v>-</v>
      </c>
      <c r="V96" s="59" t="str">
        <f t="shared" si="12"/>
        <v/>
      </c>
      <c r="W96" s="4">
        <f t="shared" si="18"/>
        <v>0</v>
      </c>
      <c r="X96" s="101">
        <v>1</v>
      </c>
      <c r="Y96" s="101" t="str">
        <f t="shared" si="13"/>
        <v/>
      </c>
      <c r="Z96" s="101" t="str">
        <f t="shared" si="14"/>
        <v/>
      </c>
      <c r="AA96" s="101" t="str">
        <f t="shared" si="15"/>
        <v/>
      </c>
      <c r="AB96" s="101" t="str">
        <f t="shared" si="16"/>
        <v/>
      </c>
      <c r="AC96" s="101" t="str">
        <f t="shared" si="20"/>
        <v/>
      </c>
      <c r="AD96" s="101" t="str">
        <f t="shared" si="20"/>
        <v/>
      </c>
      <c r="AE96" s="101" t="str">
        <f t="shared" si="20"/>
        <v/>
      </c>
      <c r="AF96" s="101" t="str">
        <f t="shared" si="19"/>
        <v/>
      </c>
      <c r="AG96" s="101" t="str">
        <f t="shared" si="19"/>
        <v/>
      </c>
      <c r="AH96" s="101" t="str">
        <f t="shared" si="19"/>
        <v/>
      </c>
      <c r="AI96" s="101" t="str">
        <f t="shared" si="11"/>
        <v/>
      </c>
      <c r="AJ96" s="101" t="str">
        <f t="shared" si="11"/>
        <v/>
      </c>
      <c r="AK96" s="101" t="str">
        <f t="shared" si="11"/>
        <v/>
      </c>
      <c r="AL96" s="101" t="str">
        <f t="shared" si="11"/>
        <v/>
      </c>
      <c r="AM96" s="101" t="str">
        <f t="shared" si="11"/>
        <v/>
      </c>
      <c r="AN96" s="101" t="str">
        <f t="shared" si="11"/>
        <v/>
      </c>
      <c r="AP96" s="101" t="str">
        <f>IF(AND(N96="vendido",I96='1° Passo'!$D$12),'1° Passo'!$D$12,"")</f>
        <v/>
      </c>
    </row>
    <row r="97" spans="3:42" ht="30" customHeight="1">
      <c r="C97" s="11">
        <v>93</v>
      </c>
      <c r="D97" s="88"/>
      <c r="E97" s="88"/>
      <c r="F97" s="88"/>
      <c r="G97" s="95"/>
      <c r="H97" s="96"/>
      <c r="I97" s="88"/>
      <c r="J97" s="88"/>
      <c r="K97" s="96"/>
      <c r="L97" s="88"/>
      <c r="M97" s="97" t="str">
        <f t="shared" ca="1" si="17"/>
        <v/>
      </c>
      <c r="N97" s="88"/>
      <c r="O97" s="88"/>
      <c r="P97" s="14"/>
      <c r="R97" s="59" t="str">
        <f>IFERROR(VLOOKUP($D97,'4° Passo'!$D$5:$M$804,7,FALSE),"-")</f>
        <v>-</v>
      </c>
      <c r="S97" s="59" t="str">
        <f>IFERROR(VLOOKUP($D97,'4° Passo'!$D$5:$M$804,8,FALSE),"-")</f>
        <v>-</v>
      </c>
      <c r="T97" s="59" t="str">
        <f>IFERROR(VLOOKUP($D97,'4° Passo'!$D$5:$M$804,9,FALSE),"-")</f>
        <v>-</v>
      </c>
      <c r="U97" s="59" t="str">
        <f>IFERROR(VLOOKUP($D97,'4° Passo'!$D$5:$M$804,10,FALSE),"-")</f>
        <v>-</v>
      </c>
      <c r="V97" s="59" t="str">
        <f t="shared" si="12"/>
        <v/>
      </c>
      <c r="W97" s="4">
        <f t="shared" si="18"/>
        <v>0</v>
      </c>
      <c r="X97" s="101">
        <v>1</v>
      </c>
      <c r="Y97" s="101" t="str">
        <f t="shared" si="13"/>
        <v/>
      </c>
      <c r="Z97" s="101" t="str">
        <f t="shared" si="14"/>
        <v/>
      </c>
      <c r="AA97" s="101" t="str">
        <f t="shared" si="15"/>
        <v/>
      </c>
      <c r="AB97" s="101" t="str">
        <f t="shared" si="16"/>
        <v/>
      </c>
      <c r="AC97" s="101" t="str">
        <f t="shared" si="20"/>
        <v/>
      </c>
      <c r="AD97" s="101" t="str">
        <f t="shared" si="20"/>
        <v/>
      </c>
      <c r="AE97" s="101" t="str">
        <f t="shared" si="20"/>
        <v/>
      </c>
      <c r="AF97" s="101" t="str">
        <f t="shared" si="19"/>
        <v/>
      </c>
      <c r="AG97" s="101" t="str">
        <f t="shared" si="19"/>
        <v/>
      </c>
      <c r="AH97" s="101" t="str">
        <f t="shared" si="19"/>
        <v/>
      </c>
      <c r="AI97" s="101" t="str">
        <f t="shared" si="11"/>
        <v/>
      </c>
      <c r="AJ97" s="101" t="str">
        <f t="shared" si="11"/>
        <v/>
      </c>
      <c r="AK97" s="101" t="str">
        <f t="shared" si="11"/>
        <v/>
      </c>
      <c r="AL97" s="101" t="str">
        <f t="shared" si="11"/>
        <v/>
      </c>
      <c r="AM97" s="101" t="str">
        <f t="shared" si="11"/>
        <v/>
      </c>
      <c r="AN97" s="101" t="str">
        <f t="shared" si="11"/>
        <v/>
      </c>
      <c r="AP97" s="101" t="str">
        <f>IF(AND(N97="vendido",I97='1° Passo'!$D$12),'1° Passo'!$D$12,"")</f>
        <v/>
      </c>
    </row>
    <row r="98" spans="3:42" ht="30" customHeight="1">
      <c r="C98" s="11">
        <v>94</v>
      </c>
      <c r="D98" s="88"/>
      <c r="E98" s="88"/>
      <c r="F98" s="88"/>
      <c r="G98" s="95"/>
      <c r="H98" s="96"/>
      <c r="I98" s="88"/>
      <c r="J98" s="88"/>
      <c r="K98" s="96"/>
      <c r="L98" s="88"/>
      <c r="M98" s="97" t="str">
        <f t="shared" ca="1" si="17"/>
        <v/>
      </c>
      <c r="N98" s="88"/>
      <c r="O98" s="88"/>
      <c r="P98" s="14"/>
      <c r="R98" s="59" t="str">
        <f>IFERROR(VLOOKUP($D98,'4° Passo'!$D$5:$M$804,7,FALSE),"-")</f>
        <v>-</v>
      </c>
      <c r="S98" s="59" t="str">
        <f>IFERROR(VLOOKUP($D98,'4° Passo'!$D$5:$M$804,8,FALSE),"-")</f>
        <v>-</v>
      </c>
      <c r="T98" s="59" t="str">
        <f>IFERROR(VLOOKUP($D98,'4° Passo'!$D$5:$M$804,9,FALSE),"-")</f>
        <v>-</v>
      </c>
      <c r="U98" s="59" t="str">
        <f>IFERROR(VLOOKUP($D98,'4° Passo'!$D$5:$M$804,10,FALSE),"-")</f>
        <v>-</v>
      </c>
      <c r="V98" s="59" t="str">
        <f t="shared" si="12"/>
        <v/>
      </c>
      <c r="W98" s="4">
        <f t="shared" si="18"/>
        <v>0</v>
      </c>
      <c r="X98" s="101">
        <v>1</v>
      </c>
      <c r="Y98" s="101" t="str">
        <f t="shared" si="13"/>
        <v/>
      </c>
      <c r="Z98" s="101" t="str">
        <f t="shared" si="14"/>
        <v/>
      </c>
      <c r="AA98" s="101" t="str">
        <f t="shared" si="15"/>
        <v/>
      </c>
      <c r="AB98" s="101" t="str">
        <f t="shared" si="16"/>
        <v/>
      </c>
      <c r="AC98" s="101" t="str">
        <f t="shared" si="20"/>
        <v/>
      </c>
      <c r="AD98" s="101" t="str">
        <f t="shared" si="20"/>
        <v/>
      </c>
      <c r="AE98" s="101" t="str">
        <f t="shared" si="20"/>
        <v/>
      </c>
      <c r="AF98" s="101" t="str">
        <f t="shared" si="19"/>
        <v/>
      </c>
      <c r="AG98" s="101" t="str">
        <f t="shared" si="19"/>
        <v/>
      </c>
      <c r="AH98" s="101" t="str">
        <f t="shared" si="19"/>
        <v/>
      </c>
      <c r="AI98" s="101" t="str">
        <f t="shared" si="11"/>
        <v/>
      </c>
      <c r="AJ98" s="101" t="str">
        <f t="shared" si="11"/>
        <v/>
      </c>
      <c r="AK98" s="101" t="str">
        <f t="shared" si="11"/>
        <v/>
      </c>
      <c r="AL98" s="101" t="str">
        <f t="shared" ref="AL98:AN161" si="21">IF($Y98=AL$3,$AB98,"")</f>
        <v/>
      </c>
      <c r="AM98" s="101" t="str">
        <f t="shared" si="21"/>
        <v/>
      </c>
      <c r="AN98" s="101" t="str">
        <f t="shared" si="21"/>
        <v/>
      </c>
      <c r="AP98" s="101" t="str">
        <f>IF(AND(N98="vendido",I98='1° Passo'!$D$12),'1° Passo'!$D$12,"")</f>
        <v/>
      </c>
    </row>
    <row r="99" spans="3:42" ht="30" customHeight="1">
      <c r="C99" s="11">
        <v>95</v>
      </c>
      <c r="D99" s="88"/>
      <c r="E99" s="88"/>
      <c r="F99" s="88"/>
      <c r="G99" s="95"/>
      <c r="H99" s="96"/>
      <c r="I99" s="88"/>
      <c r="J99" s="88"/>
      <c r="K99" s="96"/>
      <c r="L99" s="88"/>
      <c r="M99" s="97" t="str">
        <f t="shared" ca="1" si="17"/>
        <v/>
      </c>
      <c r="N99" s="88"/>
      <c r="O99" s="88"/>
      <c r="P99" s="14"/>
      <c r="R99" s="59" t="str">
        <f>IFERROR(VLOOKUP($D99,'4° Passo'!$D$5:$M$804,7,FALSE),"-")</f>
        <v>-</v>
      </c>
      <c r="S99" s="59" t="str">
        <f>IFERROR(VLOOKUP($D99,'4° Passo'!$D$5:$M$804,8,FALSE),"-")</f>
        <v>-</v>
      </c>
      <c r="T99" s="59" t="str">
        <f>IFERROR(VLOOKUP($D99,'4° Passo'!$D$5:$M$804,9,FALSE),"-")</f>
        <v>-</v>
      </c>
      <c r="U99" s="59" t="str">
        <f>IFERROR(VLOOKUP($D99,'4° Passo'!$D$5:$M$804,10,FALSE),"-")</f>
        <v>-</v>
      </c>
      <c r="V99" s="59" t="str">
        <f t="shared" si="12"/>
        <v/>
      </c>
      <c r="W99" s="4">
        <f t="shared" si="18"/>
        <v>0</v>
      </c>
      <c r="X99" s="101">
        <v>1</v>
      </c>
      <c r="Y99" s="101" t="str">
        <f t="shared" si="13"/>
        <v/>
      </c>
      <c r="Z99" s="101" t="str">
        <f t="shared" si="14"/>
        <v/>
      </c>
      <c r="AA99" s="101" t="str">
        <f t="shared" si="15"/>
        <v/>
      </c>
      <c r="AB99" s="101" t="str">
        <f t="shared" si="16"/>
        <v/>
      </c>
      <c r="AC99" s="101" t="str">
        <f t="shared" si="20"/>
        <v/>
      </c>
      <c r="AD99" s="101" t="str">
        <f t="shared" si="20"/>
        <v/>
      </c>
      <c r="AE99" s="101" t="str">
        <f t="shared" si="20"/>
        <v/>
      </c>
      <c r="AF99" s="101" t="str">
        <f t="shared" si="19"/>
        <v/>
      </c>
      <c r="AG99" s="101" t="str">
        <f t="shared" si="19"/>
        <v/>
      </c>
      <c r="AH99" s="101" t="str">
        <f t="shared" si="19"/>
        <v/>
      </c>
      <c r="AI99" s="101" t="str">
        <f t="shared" si="19"/>
        <v/>
      </c>
      <c r="AJ99" s="101" t="str">
        <f t="shared" si="19"/>
        <v/>
      </c>
      <c r="AK99" s="101" t="str">
        <f t="shared" si="19"/>
        <v/>
      </c>
      <c r="AL99" s="101" t="str">
        <f t="shared" si="21"/>
        <v/>
      </c>
      <c r="AM99" s="101" t="str">
        <f t="shared" si="21"/>
        <v/>
      </c>
      <c r="AN99" s="101" t="str">
        <f t="shared" si="21"/>
        <v/>
      </c>
      <c r="AP99" s="101" t="str">
        <f>IF(AND(N99="vendido",I99='1° Passo'!$D$12),'1° Passo'!$D$12,"")</f>
        <v/>
      </c>
    </row>
    <row r="100" spans="3:42" ht="30" customHeight="1">
      <c r="C100" s="11">
        <v>96</v>
      </c>
      <c r="D100" s="88"/>
      <c r="E100" s="88"/>
      <c r="F100" s="88"/>
      <c r="G100" s="95"/>
      <c r="H100" s="96"/>
      <c r="I100" s="88"/>
      <c r="J100" s="88"/>
      <c r="K100" s="96"/>
      <c r="L100" s="88"/>
      <c r="M100" s="97" t="str">
        <f t="shared" ca="1" si="17"/>
        <v/>
      </c>
      <c r="N100" s="88"/>
      <c r="O100" s="88"/>
      <c r="P100" s="14"/>
      <c r="R100" s="59" t="str">
        <f>IFERROR(VLOOKUP($D100,'4° Passo'!$D$5:$M$804,7,FALSE),"-")</f>
        <v>-</v>
      </c>
      <c r="S100" s="59" t="str">
        <f>IFERROR(VLOOKUP($D100,'4° Passo'!$D$5:$M$804,8,FALSE),"-")</f>
        <v>-</v>
      </c>
      <c r="T100" s="59" t="str">
        <f>IFERROR(VLOOKUP($D100,'4° Passo'!$D$5:$M$804,9,FALSE),"-")</f>
        <v>-</v>
      </c>
      <c r="U100" s="59" t="str">
        <f>IFERROR(VLOOKUP($D100,'4° Passo'!$D$5:$M$804,10,FALSE),"-")</f>
        <v>-</v>
      </c>
      <c r="V100" s="59" t="str">
        <f t="shared" si="12"/>
        <v/>
      </c>
      <c r="W100" s="4">
        <f t="shared" si="18"/>
        <v>0</v>
      </c>
      <c r="X100" s="101">
        <v>1</v>
      </c>
      <c r="Y100" s="101" t="str">
        <f t="shared" si="13"/>
        <v/>
      </c>
      <c r="Z100" s="101" t="str">
        <f t="shared" si="14"/>
        <v/>
      </c>
      <c r="AA100" s="101" t="str">
        <f t="shared" si="15"/>
        <v/>
      </c>
      <c r="AB100" s="101" t="str">
        <f t="shared" si="16"/>
        <v/>
      </c>
      <c r="AC100" s="101" t="str">
        <f t="shared" si="20"/>
        <v/>
      </c>
      <c r="AD100" s="101" t="str">
        <f t="shared" si="20"/>
        <v/>
      </c>
      <c r="AE100" s="101" t="str">
        <f t="shared" si="20"/>
        <v/>
      </c>
      <c r="AF100" s="101" t="str">
        <f t="shared" si="19"/>
        <v/>
      </c>
      <c r="AG100" s="101" t="str">
        <f t="shared" si="19"/>
        <v/>
      </c>
      <c r="AH100" s="101" t="str">
        <f t="shared" si="19"/>
        <v/>
      </c>
      <c r="AI100" s="101" t="str">
        <f t="shared" si="19"/>
        <v/>
      </c>
      <c r="AJ100" s="101" t="str">
        <f t="shared" si="19"/>
        <v/>
      </c>
      <c r="AK100" s="101" t="str">
        <f t="shared" si="19"/>
        <v/>
      </c>
      <c r="AL100" s="101" t="str">
        <f t="shared" si="21"/>
        <v/>
      </c>
      <c r="AM100" s="101" t="str">
        <f t="shared" si="21"/>
        <v/>
      </c>
      <c r="AN100" s="101" t="str">
        <f t="shared" si="21"/>
        <v/>
      </c>
      <c r="AP100" s="101" t="str">
        <f>IF(AND(N100="vendido",I100='1° Passo'!$D$12),'1° Passo'!$D$12,"")</f>
        <v/>
      </c>
    </row>
    <row r="101" spans="3:42" ht="30" customHeight="1">
      <c r="C101" s="11">
        <v>97</v>
      </c>
      <c r="D101" s="88"/>
      <c r="E101" s="88"/>
      <c r="F101" s="88"/>
      <c r="G101" s="95"/>
      <c r="H101" s="96"/>
      <c r="I101" s="88"/>
      <c r="J101" s="88"/>
      <c r="K101" s="96"/>
      <c r="L101" s="88"/>
      <c r="M101" s="97" t="str">
        <f t="shared" ca="1" si="17"/>
        <v/>
      </c>
      <c r="N101" s="88"/>
      <c r="O101" s="88"/>
      <c r="P101" s="14"/>
      <c r="R101" s="59" t="str">
        <f>IFERROR(VLOOKUP($D101,'4° Passo'!$D$5:$M$804,7,FALSE),"-")</f>
        <v>-</v>
      </c>
      <c r="S101" s="59" t="str">
        <f>IFERROR(VLOOKUP($D101,'4° Passo'!$D$5:$M$804,8,FALSE),"-")</f>
        <v>-</v>
      </c>
      <c r="T101" s="59" t="str">
        <f>IFERROR(VLOOKUP($D101,'4° Passo'!$D$5:$M$804,9,FALSE),"-")</f>
        <v>-</v>
      </c>
      <c r="U101" s="59" t="str">
        <f>IFERROR(VLOOKUP($D101,'4° Passo'!$D$5:$M$804,10,FALSE),"-")</f>
        <v>-</v>
      </c>
      <c r="V101" s="59" t="str">
        <f t="shared" si="12"/>
        <v/>
      </c>
      <c r="W101" s="4">
        <f t="shared" si="18"/>
        <v>0</v>
      </c>
      <c r="X101" s="101">
        <v>1</v>
      </c>
      <c r="Y101" s="101" t="str">
        <f t="shared" si="13"/>
        <v/>
      </c>
      <c r="Z101" s="101" t="str">
        <f t="shared" si="14"/>
        <v/>
      </c>
      <c r="AA101" s="101" t="str">
        <f t="shared" si="15"/>
        <v/>
      </c>
      <c r="AB101" s="101" t="str">
        <f t="shared" si="16"/>
        <v/>
      </c>
      <c r="AC101" s="101" t="str">
        <f t="shared" si="20"/>
        <v/>
      </c>
      <c r="AD101" s="101" t="str">
        <f t="shared" si="20"/>
        <v/>
      </c>
      <c r="AE101" s="101" t="str">
        <f t="shared" si="20"/>
        <v/>
      </c>
      <c r="AF101" s="101" t="str">
        <f t="shared" si="19"/>
        <v/>
      </c>
      <c r="AG101" s="101" t="str">
        <f t="shared" si="19"/>
        <v/>
      </c>
      <c r="AH101" s="101" t="str">
        <f t="shared" si="19"/>
        <v/>
      </c>
      <c r="AI101" s="101" t="str">
        <f t="shared" si="19"/>
        <v/>
      </c>
      <c r="AJ101" s="101" t="str">
        <f t="shared" si="19"/>
        <v/>
      </c>
      <c r="AK101" s="101" t="str">
        <f t="shared" si="19"/>
        <v/>
      </c>
      <c r="AL101" s="101" t="str">
        <f t="shared" si="21"/>
        <v/>
      </c>
      <c r="AM101" s="101" t="str">
        <f t="shared" si="21"/>
        <v/>
      </c>
      <c r="AN101" s="101" t="str">
        <f t="shared" si="21"/>
        <v/>
      </c>
      <c r="AP101" s="101" t="str">
        <f>IF(AND(N101="vendido",I101='1° Passo'!$D$12),'1° Passo'!$D$12,"")</f>
        <v/>
      </c>
    </row>
    <row r="102" spans="3:42" ht="30" customHeight="1">
      <c r="C102" s="11">
        <v>98</v>
      </c>
      <c r="D102" s="88"/>
      <c r="E102" s="88"/>
      <c r="F102" s="88"/>
      <c r="G102" s="95"/>
      <c r="H102" s="96"/>
      <c r="I102" s="88"/>
      <c r="J102" s="88"/>
      <c r="K102" s="96"/>
      <c r="L102" s="88"/>
      <c r="M102" s="97" t="str">
        <f t="shared" ca="1" si="17"/>
        <v/>
      </c>
      <c r="N102" s="88"/>
      <c r="O102" s="88"/>
      <c r="P102" s="14"/>
      <c r="R102" s="59" t="str">
        <f>IFERROR(VLOOKUP($D102,'4° Passo'!$D$5:$M$804,7,FALSE),"-")</f>
        <v>-</v>
      </c>
      <c r="S102" s="59" t="str">
        <f>IFERROR(VLOOKUP($D102,'4° Passo'!$D$5:$M$804,8,FALSE),"-")</f>
        <v>-</v>
      </c>
      <c r="T102" s="59" t="str">
        <f>IFERROR(VLOOKUP($D102,'4° Passo'!$D$5:$M$804,9,FALSE),"-")</f>
        <v>-</v>
      </c>
      <c r="U102" s="59" t="str">
        <f>IFERROR(VLOOKUP($D102,'4° Passo'!$D$5:$M$804,10,FALSE),"-")</f>
        <v>-</v>
      </c>
      <c r="V102" s="59" t="str">
        <f t="shared" si="12"/>
        <v/>
      </c>
      <c r="W102" s="4">
        <f t="shared" si="18"/>
        <v>0</v>
      </c>
      <c r="X102" s="101">
        <v>1</v>
      </c>
      <c r="Y102" s="101" t="str">
        <f t="shared" si="13"/>
        <v/>
      </c>
      <c r="Z102" s="101" t="str">
        <f t="shared" si="14"/>
        <v/>
      </c>
      <c r="AA102" s="101" t="str">
        <f t="shared" si="15"/>
        <v/>
      </c>
      <c r="AB102" s="101" t="str">
        <f t="shared" si="16"/>
        <v/>
      </c>
      <c r="AC102" s="101" t="str">
        <f t="shared" si="20"/>
        <v/>
      </c>
      <c r="AD102" s="101" t="str">
        <f t="shared" si="20"/>
        <v/>
      </c>
      <c r="AE102" s="101" t="str">
        <f t="shared" si="20"/>
        <v/>
      </c>
      <c r="AF102" s="101" t="str">
        <f t="shared" si="19"/>
        <v/>
      </c>
      <c r="AG102" s="101" t="str">
        <f t="shared" si="19"/>
        <v/>
      </c>
      <c r="AH102" s="101" t="str">
        <f t="shared" si="19"/>
        <v/>
      </c>
      <c r="AI102" s="101" t="str">
        <f t="shared" si="19"/>
        <v/>
      </c>
      <c r="AJ102" s="101" t="str">
        <f t="shared" si="19"/>
        <v/>
      </c>
      <c r="AK102" s="101" t="str">
        <f t="shared" si="19"/>
        <v/>
      </c>
      <c r="AL102" s="101" t="str">
        <f t="shared" si="21"/>
        <v/>
      </c>
      <c r="AM102" s="101" t="str">
        <f t="shared" si="21"/>
        <v/>
      </c>
      <c r="AN102" s="101" t="str">
        <f t="shared" si="21"/>
        <v/>
      </c>
      <c r="AP102" s="101" t="str">
        <f>IF(AND(N102="vendido",I102='1° Passo'!$D$12),'1° Passo'!$D$12,"")</f>
        <v/>
      </c>
    </row>
    <row r="103" spans="3:42" ht="30" customHeight="1">
      <c r="C103" s="11">
        <v>99</v>
      </c>
      <c r="D103" s="88"/>
      <c r="E103" s="88"/>
      <c r="F103" s="88"/>
      <c r="G103" s="95"/>
      <c r="H103" s="96"/>
      <c r="I103" s="88"/>
      <c r="J103" s="88"/>
      <c r="K103" s="96"/>
      <c r="L103" s="88"/>
      <c r="M103" s="97" t="str">
        <f t="shared" ca="1" si="17"/>
        <v/>
      </c>
      <c r="N103" s="88"/>
      <c r="O103" s="88"/>
      <c r="P103" s="14"/>
      <c r="R103" s="59" t="str">
        <f>IFERROR(VLOOKUP($D103,'4° Passo'!$D$5:$M$804,7,FALSE),"-")</f>
        <v>-</v>
      </c>
      <c r="S103" s="59" t="str">
        <f>IFERROR(VLOOKUP($D103,'4° Passo'!$D$5:$M$804,8,FALSE),"-")</f>
        <v>-</v>
      </c>
      <c r="T103" s="59" t="str">
        <f>IFERROR(VLOOKUP($D103,'4° Passo'!$D$5:$M$804,9,FALSE),"-")</f>
        <v>-</v>
      </c>
      <c r="U103" s="59" t="str">
        <f>IFERROR(VLOOKUP($D103,'4° Passo'!$D$5:$M$804,10,FALSE),"-")</f>
        <v>-</v>
      </c>
      <c r="V103" s="59" t="str">
        <f t="shared" si="12"/>
        <v/>
      </c>
      <c r="W103" s="4">
        <f t="shared" si="18"/>
        <v>0</v>
      </c>
      <c r="X103" s="101">
        <v>1</v>
      </c>
      <c r="Y103" s="101" t="str">
        <f t="shared" si="13"/>
        <v/>
      </c>
      <c r="Z103" s="101" t="str">
        <f t="shared" si="14"/>
        <v/>
      </c>
      <c r="AA103" s="101" t="str">
        <f t="shared" si="15"/>
        <v/>
      </c>
      <c r="AB103" s="101" t="str">
        <f t="shared" si="16"/>
        <v/>
      </c>
      <c r="AC103" s="101" t="str">
        <f t="shared" si="20"/>
        <v/>
      </c>
      <c r="AD103" s="101" t="str">
        <f t="shared" si="20"/>
        <v/>
      </c>
      <c r="AE103" s="101" t="str">
        <f t="shared" si="20"/>
        <v/>
      </c>
      <c r="AF103" s="101" t="str">
        <f t="shared" si="19"/>
        <v/>
      </c>
      <c r="AG103" s="101" t="str">
        <f t="shared" si="19"/>
        <v/>
      </c>
      <c r="AH103" s="101" t="str">
        <f t="shared" si="19"/>
        <v/>
      </c>
      <c r="AI103" s="101" t="str">
        <f t="shared" si="19"/>
        <v/>
      </c>
      <c r="AJ103" s="101" t="str">
        <f t="shared" si="19"/>
        <v/>
      </c>
      <c r="AK103" s="101" t="str">
        <f t="shared" si="19"/>
        <v/>
      </c>
      <c r="AL103" s="101" t="str">
        <f t="shared" si="21"/>
        <v/>
      </c>
      <c r="AM103" s="101" t="str">
        <f t="shared" si="21"/>
        <v/>
      </c>
      <c r="AN103" s="101" t="str">
        <f t="shared" si="21"/>
        <v/>
      </c>
      <c r="AP103" s="101" t="str">
        <f>IF(AND(N103="vendido",I103='1° Passo'!$D$12),'1° Passo'!$D$12,"")</f>
        <v/>
      </c>
    </row>
    <row r="104" spans="3:42" ht="30" customHeight="1">
      <c r="C104" s="11">
        <v>100</v>
      </c>
      <c r="D104" s="88"/>
      <c r="E104" s="88"/>
      <c r="F104" s="88"/>
      <c r="G104" s="95"/>
      <c r="H104" s="96"/>
      <c r="I104" s="88"/>
      <c r="J104" s="88"/>
      <c r="K104" s="96"/>
      <c r="L104" s="88"/>
      <c r="M104" s="97" t="str">
        <f t="shared" ca="1" si="17"/>
        <v/>
      </c>
      <c r="N104" s="88"/>
      <c r="O104" s="88"/>
      <c r="P104" s="14"/>
      <c r="R104" s="59" t="str">
        <f>IFERROR(VLOOKUP($D104,'4° Passo'!$D$5:$M$804,7,FALSE),"-")</f>
        <v>-</v>
      </c>
      <c r="S104" s="59" t="str">
        <f>IFERROR(VLOOKUP($D104,'4° Passo'!$D$5:$M$804,8,FALSE),"-")</f>
        <v>-</v>
      </c>
      <c r="T104" s="59" t="str">
        <f>IFERROR(VLOOKUP($D104,'4° Passo'!$D$5:$M$804,9,FALSE),"-")</f>
        <v>-</v>
      </c>
      <c r="U104" s="59" t="str">
        <f>IFERROR(VLOOKUP($D104,'4° Passo'!$D$5:$M$804,10,FALSE),"-")</f>
        <v>-</v>
      </c>
      <c r="V104" s="59" t="str">
        <f t="shared" si="12"/>
        <v/>
      </c>
      <c r="W104" s="4">
        <f t="shared" si="18"/>
        <v>0</v>
      </c>
      <c r="X104" s="101">
        <v>1</v>
      </c>
      <c r="Y104" s="101" t="str">
        <f t="shared" si="13"/>
        <v/>
      </c>
      <c r="Z104" s="101" t="str">
        <f t="shared" si="14"/>
        <v/>
      </c>
      <c r="AA104" s="101" t="str">
        <f t="shared" si="15"/>
        <v/>
      </c>
      <c r="AB104" s="101" t="str">
        <f t="shared" si="16"/>
        <v/>
      </c>
      <c r="AC104" s="101" t="str">
        <f t="shared" si="20"/>
        <v/>
      </c>
      <c r="AD104" s="101" t="str">
        <f t="shared" si="20"/>
        <v/>
      </c>
      <c r="AE104" s="101" t="str">
        <f t="shared" si="20"/>
        <v/>
      </c>
      <c r="AF104" s="101" t="str">
        <f t="shared" si="19"/>
        <v/>
      </c>
      <c r="AG104" s="101" t="str">
        <f t="shared" si="19"/>
        <v/>
      </c>
      <c r="AH104" s="101" t="str">
        <f t="shared" si="19"/>
        <v/>
      </c>
      <c r="AI104" s="101" t="str">
        <f t="shared" si="19"/>
        <v/>
      </c>
      <c r="AJ104" s="101" t="str">
        <f t="shared" si="19"/>
        <v/>
      </c>
      <c r="AK104" s="101" t="str">
        <f t="shared" si="19"/>
        <v/>
      </c>
      <c r="AL104" s="101" t="str">
        <f t="shared" si="21"/>
        <v/>
      </c>
      <c r="AM104" s="101" t="str">
        <f t="shared" si="21"/>
        <v/>
      </c>
      <c r="AN104" s="101" t="str">
        <f t="shared" si="21"/>
        <v/>
      </c>
      <c r="AP104" s="101" t="str">
        <f>IF(AND(N104="vendido",I104='1° Passo'!$D$12),'1° Passo'!$D$12,"")</f>
        <v/>
      </c>
    </row>
    <row r="105" spans="3:42" ht="30" customHeight="1">
      <c r="C105" s="11">
        <v>101</v>
      </c>
      <c r="D105" s="88"/>
      <c r="E105" s="88"/>
      <c r="F105" s="88"/>
      <c r="G105" s="95"/>
      <c r="H105" s="96"/>
      <c r="I105" s="88"/>
      <c r="J105" s="88"/>
      <c r="K105" s="96"/>
      <c r="L105" s="88"/>
      <c r="M105" s="97" t="str">
        <f t="shared" ca="1" si="17"/>
        <v/>
      </c>
      <c r="N105" s="88"/>
      <c r="O105" s="88"/>
      <c r="P105" s="14"/>
      <c r="R105" s="59" t="str">
        <f>IFERROR(VLOOKUP($D105,'4° Passo'!$D$5:$M$804,7,FALSE),"-")</f>
        <v>-</v>
      </c>
      <c r="S105" s="59" t="str">
        <f>IFERROR(VLOOKUP($D105,'4° Passo'!$D$5:$M$804,8,FALSE),"-")</f>
        <v>-</v>
      </c>
      <c r="T105" s="59" t="str">
        <f>IFERROR(VLOOKUP($D105,'4° Passo'!$D$5:$M$804,9,FALSE),"-")</f>
        <v>-</v>
      </c>
      <c r="U105" s="59" t="str">
        <f>IFERROR(VLOOKUP($D105,'4° Passo'!$D$5:$M$804,10,FALSE),"-")</f>
        <v>-</v>
      </c>
      <c r="V105" s="59" t="str">
        <f t="shared" si="12"/>
        <v/>
      </c>
      <c r="W105" s="4">
        <f t="shared" si="18"/>
        <v>0</v>
      </c>
      <c r="X105" s="101">
        <v>1</v>
      </c>
      <c r="Y105" s="101" t="str">
        <f t="shared" si="13"/>
        <v/>
      </c>
      <c r="Z105" s="101" t="str">
        <f t="shared" si="14"/>
        <v/>
      </c>
      <c r="AA105" s="101" t="str">
        <f t="shared" si="15"/>
        <v/>
      </c>
      <c r="AB105" s="101" t="str">
        <f t="shared" si="16"/>
        <v/>
      </c>
      <c r="AC105" s="101" t="str">
        <f t="shared" si="20"/>
        <v/>
      </c>
      <c r="AD105" s="101" t="str">
        <f t="shared" si="20"/>
        <v/>
      </c>
      <c r="AE105" s="101" t="str">
        <f t="shared" si="20"/>
        <v/>
      </c>
      <c r="AF105" s="101" t="str">
        <f t="shared" si="19"/>
        <v/>
      </c>
      <c r="AG105" s="101" t="str">
        <f t="shared" si="19"/>
        <v/>
      </c>
      <c r="AH105" s="101" t="str">
        <f t="shared" si="19"/>
        <v/>
      </c>
      <c r="AI105" s="101" t="str">
        <f t="shared" si="19"/>
        <v/>
      </c>
      <c r="AJ105" s="101" t="str">
        <f t="shared" si="19"/>
        <v/>
      </c>
      <c r="AK105" s="101" t="str">
        <f t="shared" si="19"/>
        <v/>
      </c>
      <c r="AL105" s="101" t="str">
        <f t="shared" si="21"/>
        <v/>
      </c>
      <c r="AM105" s="101" t="str">
        <f t="shared" si="21"/>
        <v/>
      </c>
      <c r="AN105" s="101" t="str">
        <f t="shared" si="21"/>
        <v/>
      </c>
      <c r="AP105" s="101" t="str">
        <f>IF(AND(N105="vendido",I105='1° Passo'!$D$12),'1° Passo'!$D$12,"")</f>
        <v/>
      </c>
    </row>
    <row r="106" spans="3:42" ht="30" customHeight="1">
      <c r="C106" s="11">
        <v>102</v>
      </c>
      <c r="D106" s="88"/>
      <c r="E106" s="88"/>
      <c r="F106" s="88"/>
      <c r="G106" s="95"/>
      <c r="H106" s="96"/>
      <c r="I106" s="88"/>
      <c r="J106" s="88"/>
      <c r="K106" s="96"/>
      <c r="L106" s="88"/>
      <c r="M106" s="97" t="str">
        <f t="shared" ca="1" si="17"/>
        <v/>
      </c>
      <c r="N106" s="88"/>
      <c r="O106" s="88"/>
      <c r="P106" s="14"/>
      <c r="R106" s="59" t="str">
        <f>IFERROR(VLOOKUP($D106,'4° Passo'!$D$5:$M$804,7,FALSE),"-")</f>
        <v>-</v>
      </c>
      <c r="S106" s="59" t="str">
        <f>IFERROR(VLOOKUP($D106,'4° Passo'!$D$5:$M$804,8,FALSE),"-")</f>
        <v>-</v>
      </c>
      <c r="T106" s="59" t="str">
        <f>IFERROR(VLOOKUP($D106,'4° Passo'!$D$5:$M$804,9,FALSE),"-")</f>
        <v>-</v>
      </c>
      <c r="U106" s="59" t="str">
        <f>IFERROR(VLOOKUP($D106,'4° Passo'!$D$5:$M$804,10,FALSE),"-")</f>
        <v>-</v>
      </c>
      <c r="V106" s="59" t="str">
        <f t="shared" si="12"/>
        <v/>
      </c>
      <c r="W106" s="4">
        <f t="shared" si="18"/>
        <v>0</v>
      </c>
      <c r="X106" s="101">
        <v>1</v>
      </c>
      <c r="Y106" s="101" t="str">
        <f t="shared" si="13"/>
        <v/>
      </c>
      <c r="Z106" s="101" t="str">
        <f t="shared" si="14"/>
        <v/>
      </c>
      <c r="AA106" s="101" t="str">
        <f t="shared" si="15"/>
        <v/>
      </c>
      <c r="AB106" s="101" t="str">
        <f t="shared" si="16"/>
        <v/>
      </c>
      <c r="AC106" s="101" t="str">
        <f t="shared" si="20"/>
        <v/>
      </c>
      <c r="AD106" s="101" t="str">
        <f t="shared" si="20"/>
        <v/>
      </c>
      <c r="AE106" s="101" t="str">
        <f t="shared" si="20"/>
        <v/>
      </c>
      <c r="AF106" s="101" t="str">
        <f t="shared" si="19"/>
        <v/>
      </c>
      <c r="AG106" s="101" t="str">
        <f t="shared" si="19"/>
        <v/>
      </c>
      <c r="AH106" s="101" t="str">
        <f t="shared" si="19"/>
        <v/>
      </c>
      <c r="AI106" s="101" t="str">
        <f t="shared" si="19"/>
        <v/>
      </c>
      <c r="AJ106" s="101" t="str">
        <f t="shared" si="19"/>
        <v/>
      </c>
      <c r="AK106" s="101" t="str">
        <f t="shared" si="19"/>
        <v/>
      </c>
      <c r="AL106" s="101" t="str">
        <f t="shared" si="21"/>
        <v/>
      </c>
      <c r="AM106" s="101" t="str">
        <f t="shared" si="21"/>
        <v/>
      </c>
      <c r="AN106" s="101" t="str">
        <f t="shared" si="21"/>
        <v/>
      </c>
      <c r="AP106" s="101" t="str">
        <f>IF(AND(N106="vendido",I106='1° Passo'!$D$12),'1° Passo'!$D$12,"")</f>
        <v/>
      </c>
    </row>
    <row r="107" spans="3:42" ht="30" customHeight="1">
      <c r="C107" s="11">
        <v>103</v>
      </c>
      <c r="D107" s="88"/>
      <c r="E107" s="88"/>
      <c r="F107" s="88"/>
      <c r="G107" s="95"/>
      <c r="H107" s="96"/>
      <c r="I107" s="88"/>
      <c r="J107" s="88"/>
      <c r="K107" s="96"/>
      <c r="L107" s="88"/>
      <c r="M107" s="97" t="str">
        <f t="shared" ca="1" si="17"/>
        <v/>
      </c>
      <c r="N107" s="88"/>
      <c r="O107" s="88"/>
      <c r="P107" s="14"/>
      <c r="R107" s="59" t="str">
        <f>IFERROR(VLOOKUP($D107,'4° Passo'!$D$5:$M$804,7,FALSE),"-")</f>
        <v>-</v>
      </c>
      <c r="S107" s="59" t="str">
        <f>IFERROR(VLOOKUP($D107,'4° Passo'!$D$5:$M$804,8,FALSE),"-")</f>
        <v>-</v>
      </c>
      <c r="T107" s="59" t="str">
        <f>IFERROR(VLOOKUP($D107,'4° Passo'!$D$5:$M$804,9,FALSE),"-")</f>
        <v>-</v>
      </c>
      <c r="U107" s="59" t="str">
        <f>IFERROR(VLOOKUP($D107,'4° Passo'!$D$5:$M$804,10,FALSE),"-")</f>
        <v>-</v>
      </c>
      <c r="V107" s="59" t="str">
        <f t="shared" si="12"/>
        <v/>
      </c>
      <c r="W107" s="4">
        <f t="shared" si="18"/>
        <v>0</v>
      </c>
      <c r="X107" s="101">
        <v>1</v>
      </c>
      <c r="Y107" s="101" t="str">
        <f t="shared" si="13"/>
        <v/>
      </c>
      <c r="Z107" s="101" t="str">
        <f t="shared" si="14"/>
        <v/>
      </c>
      <c r="AA107" s="101" t="str">
        <f t="shared" si="15"/>
        <v/>
      </c>
      <c r="AB107" s="101" t="str">
        <f t="shared" si="16"/>
        <v/>
      </c>
      <c r="AC107" s="101" t="str">
        <f t="shared" si="20"/>
        <v/>
      </c>
      <c r="AD107" s="101" t="str">
        <f t="shared" si="20"/>
        <v/>
      </c>
      <c r="AE107" s="101" t="str">
        <f t="shared" si="20"/>
        <v/>
      </c>
      <c r="AF107" s="101" t="str">
        <f t="shared" si="19"/>
        <v/>
      </c>
      <c r="AG107" s="101" t="str">
        <f t="shared" si="19"/>
        <v/>
      </c>
      <c r="AH107" s="101" t="str">
        <f t="shared" si="19"/>
        <v/>
      </c>
      <c r="AI107" s="101" t="str">
        <f t="shared" si="19"/>
        <v/>
      </c>
      <c r="AJ107" s="101" t="str">
        <f t="shared" si="19"/>
        <v/>
      </c>
      <c r="AK107" s="101" t="str">
        <f t="shared" si="19"/>
        <v/>
      </c>
      <c r="AL107" s="101" t="str">
        <f t="shared" si="21"/>
        <v/>
      </c>
      <c r="AM107" s="101" t="str">
        <f t="shared" si="21"/>
        <v/>
      </c>
      <c r="AN107" s="101" t="str">
        <f t="shared" si="21"/>
        <v/>
      </c>
      <c r="AP107" s="101" t="str">
        <f>IF(AND(N107="vendido",I107='1° Passo'!$D$12),'1° Passo'!$D$12,"")</f>
        <v/>
      </c>
    </row>
    <row r="108" spans="3:42" ht="30" customHeight="1">
      <c r="C108" s="11">
        <v>104</v>
      </c>
      <c r="D108" s="88"/>
      <c r="E108" s="88"/>
      <c r="F108" s="88"/>
      <c r="G108" s="95"/>
      <c r="H108" s="96"/>
      <c r="I108" s="88"/>
      <c r="J108" s="88"/>
      <c r="K108" s="96"/>
      <c r="L108" s="88"/>
      <c r="M108" s="97" t="str">
        <f t="shared" ca="1" si="17"/>
        <v/>
      </c>
      <c r="N108" s="88"/>
      <c r="O108" s="88"/>
      <c r="P108" s="14"/>
      <c r="R108" s="59" t="str">
        <f>IFERROR(VLOOKUP($D108,'4° Passo'!$D$5:$M$804,7,FALSE),"-")</f>
        <v>-</v>
      </c>
      <c r="S108" s="59" t="str">
        <f>IFERROR(VLOOKUP($D108,'4° Passo'!$D$5:$M$804,8,FALSE),"-")</f>
        <v>-</v>
      </c>
      <c r="T108" s="59" t="str">
        <f>IFERROR(VLOOKUP($D108,'4° Passo'!$D$5:$M$804,9,FALSE),"-")</f>
        <v>-</v>
      </c>
      <c r="U108" s="59" t="str">
        <f>IFERROR(VLOOKUP($D108,'4° Passo'!$D$5:$M$804,10,FALSE),"-")</f>
        <v>-</v>
      </c>
      <c r="V108" s="59" t="str">
        <f t="shared" si="12"/>
        <v/>
      </c>
      <c r="W108" s="4">
        <f t="shared" si="18"/>
        <v>0</v>
      </c>
      <c r="X108" s="101">
        <v>1</v>
      </c>
      <c r="Y108" s="101" t="str">
        <f t="shared" si="13"/>
        <v/>
      </c>
      <c r="Z108" s="101" t="str">
        <f t="shared" si="14"/>
        <v/>
      </c>
      <c r="AA108" s="101" t="str">
        <f t="shared" si="15"/>
        <v/>
      </c>
      <c r="AB108" s="101" t="str">
        <f t="shared" si="16"/>
        <v/>
      </c>
      <c r="AC108" s="101" t="str">
        <f t="shared" si="20"/>
        <v/>
      </c>
      <c r="AD108" s="101" t="str">
        <f t="shared" si="20"/>
        <v/>
      </c>
      <c r="AE108" s="101" t="str">
        <f t="shared" si="20"/>
        <v/>
      </c>
      <c r="AF108" s="101" t="str">
        <f t="shared" si="19"/>
        <v/>
      </c>
      <c r="AG108" s="101" t="str">
        <f t="shared" si="19"/>
        <v/>
      </c>
      <c r="AH108" s="101" t="str">
        <f t="shared" si="19"/>
        <v/>
      </c>
      <c r="AI108" s="101" t="str">
        <f t="shared" si="19"/>
        <v/>
      </c>
      <c r="AJ108" s="101" t="str">
        <f t="shared" si="19"/>
        <v/>
      </c>
      <c r="AK108" s="101" t="str">
        <f t="shared" si="19"/>
        <v/>
      </c>
      <c r="AL108" s="101" t="str">
        <f t="shared" si="21"/>
        <v/>
      </c>
      <c r="AM108" s="101" t="str">
        <f t="shared" si="21"/>
        <v/>
      </c>
      <c r="AN108" s="101" t="str">
        <f t="shared" si="21"/>
        <v/>
      </c>
      <c r="AP108" s="101" t="str">
        <f>IF(AND(N108="vendido",I108='1° Passo'!$D$12),'1° Passo'!$D$12,"")</f>
        <v/>
      </c>
    </row>
    <row r="109" spans="3:42" ht="30" customHeight="1">
      <c r="C109" s="11">
        <v>105</v>
      </c>
      <c r="D109" s="88"/>
      <c r="E109" s="88"/>
      <c r="F109" s="88"/>
      <c r="G109" s="95"/>
      <c r="H109" s="96"/>
      <c r="I109" s="88"/>
      <c r="J109" s="88"/>
      <c r="K109" s="96"/>
      <c r="L109" s="88"/>
      <c r="M109" s="97" t="str">
        <f t="shared" ca="1" si="17"/>
        <v/>
      </c>
      <c r="N109" s="88"/>
      <c r="O109" s="88"/>
      <c r="P109" s="14"/>
      <c r="R109" s="59" t="str">
        <f>IFERROR(VLOOKUP($D109,'4° Passo'!$D$5:$M$804,7,FALSE),"-")</f>
        <v>-</v>
      </c>
      <c r="S109" s="59" t="str">
        <f>IFERROR(VLOOKUP($D109,'4° Passo'!$D$5:$M$804,8,FALSE),"-")</f>
        <v>-</v>
      </c>
      <c r="T109" s="59" t="str">
        <f>IFERROR(VLOOKUP($D109,'4° Passo'!$D$5:$M$804,9,FALSE),"-")</f>
        <v>-</v>
      </c>
      <c r="U109" s="59" t="str">
        <f>IFERROR(VLOOKUP($D109,'4° Passo'!$D$5:$M$804,10,FALSE),"-")</f>
        <v>-</v>
      </c>
      <c r="V109" s="59" t="str">
        <f t="shared" si="12"/>
        <v/>
      </c>
      <c r="W109" s="4">
        <f t="shared" si="18"/>
        <v>0</v>
      </c>
      <c r="X109" s="101">
        <v>1</v>
      </c>
      <c r="Y109" s="101" t="str">
        <f t="shared" si="13"/>
        <v/>
      </c>
      <c r="Z109" s="101" t="str">
        <f t="shared" si="14"/>
        <v/>
      </c>
      <c r="AA109" s="101" t="str">
        <f t="shared" si="15"/>
        <v/>
      </c>
      <c r="AB109" s="101" t="str">
        <f t="shared" si="16"/>
        <v/>
      </c>
      <c r="AC109" s="101" t="str">
        <f t="shared" si="20"/>
        <v/>
      </c>
      <c r="AD109" s="101" t="str">
        <f t="shared" si="20"/>
        <v/>
      </c>
      <c r="AE109" s="101" t="str">
        <f t="shared" si="20"/>
        <v/>
      </c>
      <c r="AF109" s="101" t="str">
        <f t="shared" si="19"/>
        <v/>
      </c>
      <c r="AG109" s="101" t="str">
        <f t="shared" si="19"/>
        <v/>
      </c>
      <c r="AH109" s="101" t="str">
        <f t="shared" si="19"/>
        <v/>
      </c>
      <c r="AI109" s="101" t="str">
        <f t="shared" si="19"/>
        <v/>
      </c>
      <c r="AJ109" s="101" t="str">
        <f t="shared" si="19"/>
        <v/>
      </c>
      <c r="AK109" s="101" t="str">
        <f t="shared" si="19"/>
        <v/>
      </c>
      <c r="AL109" s="101" t="str">
        <f t="shared" si="21"/>
        <v/>
      </c>
      <c r="AM109" s="101" t="str">
        <f t="shared" si="21"/>
        <v/>
      </c>
      <c r="AN109" s="101" t="str">
        <f t="shared" si="21"/>
        <v/>
      </c>
      <c r="AP109" s="101" t="str">
        <f>IF(AND(N109="vendido",I109='1° Passo'!$D$12),'1° Passo'!$D$12,"")</f>
        <v/>
      </c>
    </row>
    <row r="110" spans="3:42" ht="30" customHeight="1">
      <c r="C110" s="11">
        <v>106</v>
      </c>
      <c r="D110" s="88"/>
      <c r="E110" s="88"/>
      <c r="F110" s="88"/>
      <c r="G110" s="95"/>
      <c r="H110" s="96"/>
      <c r="I110" s="88"/>
      <c r="J110" s="88"/>
      <c r="K110" s="96"/>
      <c r="L110" s="88"/>
      <c r="M110" s="97" t="str">
        <f t="shared" ca="1" si="17"/>
        <v/>
      </c>
      <c r="N110" s="88"/>
      <c r="O110" s="88"/>
      <c r="P110" s="14"/>
      <c r="R110" s="59" t="str">
        <f>IFERROR(VLOOKUP($D110,'4° Passo'!$D$5:$M$804,7,FALSE),"-")</f>
        <v>-</v>
      </c>
      <c r="S110" s="59" t="str">
        <f>IFERROR(VLOOKUP($D110,'4° Passo'!$D$5:$M$804,8,FALSE),"-")</f>
        <v>-</v>
      </c>
      <c r="T110" s="59" t="str">
        <f>IFERROR(VLOOKUP($D110,'4° Passo'!$D$5:$M$804,9,FALSE),"-")</f>
        <v>-</v>
      </c>
      <c r="U110" s="59" t="str">
        <f>IFERROR(VLOOKUP($D110,'4° Passo'!$D$5:$M$804,10,FALSE),"-")</f>
        <v>-</v>
      </c>
      <c r="V110" s="59" t="str">
        <f t="shared" si="12"/>
        <v/>
      </c>
      <c r="W110" s="4">
        <f t="shared" si="18"/>
        <v>0</v>
      </c>
      <c r="X110" s="101">
        <v>1</v>
      </c>
      <c r="Y110" s="101" t="str">
        <f t="shared" si="13"/>
        <v/>
      </c>
      <c r="Z110" s="101" t="str">
        <f t="shared" si="14"/>
        <v/>
      </c>
      <c r="AA110" s="101" t="str">
        <f t="shared" si="15"/>
        <v/>
      </c>
      <c r="AB110" s="101" t="str">
        <f t="shared" si="16"/>
        <v/>
      </c>
      <c r="AC110" s="101" t="str">
        <f t="shared" si="20"/>
        <v/>
      </c>
      <c r="AD110" s="101" t="str">
        <f t="shared" si="20"/>
        <v/>
      </c>
      <c r="AE110" s="101" t="str">
        <f t="shared" si="20"/>
        <v/>
      </c>
      <c r="AF110" s="101" t="str">
        <f t="shared" si="19"/>
        <v/>
      </c>
      <c r="AG110" s="101" t="str">
        <f t="shared" si="19"/>
        <v/>
      </c>
      <c r="AH110" s="101" t="str">
        <f t="shared" si="19"/>
        <v/>
      </c>
      <c r="AI110" s="101" t="str">
        <f t="shared" si="19"/>
        <v/>
      </c>
      <c r="AJ110" s="101" t="str">
        <f t="shared" si="19"/>
        <v/>
      </c>
      <c r="AK110" s="101" t="str">
        <f t="shared" si="19"/>
        <v/>
      </c>
      <c r="AL110" s="101" t="str">
        <f t="shared" si="21"/>
        <v/>
      </c>
      <c r="AM110" s="101" t="str">
        <f t="shared" si="21"/>
        <v/>
      </c>
      <c r="AN110" s="101" t="str">
        <f t="shared" si="21"/>
        <v/>
      </c>
      <c r="AP110" s="101" t="str">
        <f>IF(AND(N110="vendido",I110='1° Passo'!$D$12),'1° Passo'!$D$12,"")</f>
        <v/>
      </c>
    </row>
    <row r="111" spans="3:42" ht="30" customHeight="1">
      <c r="C111" s="11">
        <v>107</v>
      </c>
      <c r="D111" s="88"/>
      <c r="E111" s="88"/>
      <c r="F111" s="88"/>
      <c r="G111" s="95"/>
      <c r="H111" s="96"/>
      <c r="I111" s="88"/>
      <c r="J111" s="88"/>
      <c r="K111" s="96"/>
      <c r="L111" s="88"/>
      <c r="M111" s="97" t="str">
        <f t="shared" ca="1" si="17"/>
        <v/>
      </c>
      <c r="N111" s="88"/>
      <c r="O111" s="88"/>
      <c r="P111" s="14"/>
      <c r="R111" s="59" t="str">
        <f>IFERROR(VLOOKUP($D111,'4° Passo'!$D$5:$M$804,7,FALSE),"-")</f>
        <v>-</v>
      </c>
      <c r="S111" s="59" t="str">
        <f>IFERROR(VLOOKUP($D111,'4° Passo'!$D$5:$M$804,8,FALSE),"-")</f>
        <v>-</v>
      </c>
      <c r="T111" s="59" t="str">
        <f>IFERROR(VLOOKUP($D111,'4° Passo'!$D$5:$M$804,9,FALSE),"-")</f>
        <v>-</v>
      </c>
      <c r="U111" s="59" t="str">
        <f>IFERROR(VLOOKUP($D111,'4° Passo'!$D$5:$M$804,10,FALSE),"-")</f>
        <v>-</v>
      </c>
      <c r="V111" s="59" t="str">
        <f t="shared" si="12"/>
        <v/>
      </c>
      <c r="W111" s="4">
        <f t="shared" si="18"/>
        <v>0</v>
      </c>
      <c r="X111" s="101">
        <v>1</v>
      </c>
      <c r="Y111" s="101" t="str">
        <f t="shared" si="13"/>
        <v/>
      </c>
      <c r="Z111" s="101" t="str">
        <f t="shared" si="14"/>
        <v/>
      </c>
      <c r="AA111" s="101" t="str">
        <f t="shared" si="15"/>
        <v/>
      </c>
      <c r="AB111" s="101" t="str">
        <f t="shared" si="16"/>
        <v/>
      </c>
      <c r="AC111" s="101" t="str">
        <f t="shared" si="20"/>
        <v/>
      </c>
      <c r="AD111" s="101" t="str">
        <f t="shared" si="20"/>
        <v/>
      </c>
      <c r="AE111" s="101" t="str">
        <f t="shared" si="20"/>
        <v/>
      </c>
      <c r="AF111" s="101" t="str">
        <f t="shared" si="19"/>
        <v/>
      </c>
      <c r="AG111" s="101" t="str">
        <f t="shared" si="19"/>
        <v/>
      </c>
      <c r="AH111" s="101" t="str">
        <f t="shared" si="19"/>
        <v/>
      </c>
      <c r="AI111" s="101" t="str">
        <f t="shared" si="19"/>
        <v/>
      </c>
      <c r="AJ111" s="101" t="str">
        <f t="shared" si="19"/>
        <v/>
      </c>
      <c r="AK111" s="101" t="str">
        <f t="shared" si="19"/>
        <v/>
      </c>
      <c r="AL111" s="101" t="str">
        <f t="shared" si="21"/>
        <v/>
      </c>
      <c r="AM111" s="101" t="str">
        <f t="shared" si="21"/>
        <v/>
      </c>
      <c r="AN111" s="101" t="str">
        <f t="shared" si="21"/>
        <v/>
      </c>
      <c r="AP111" s="101" t="str">
        <f>IF(AND(N111="vendido",I111='1° Passo'!$D$12),'1° Passo'!$D$12,"")</f>
        <v/>
      </c>
    </row>
    <row r="112" spans="3:42" ht="30" customHeight="1">
      <c r="C112" s="11">
        <v>108</v>
      </c>
      <c r="D112" s="88"/>
      <c r="E112" s="88"/>
      <c r="F112" s="88"/>
      <c r="G112" s="95"/>
      <c r="H112" s="96"/>
      <c r="I112" s="88"/>
      <c r="J112" s="88"/>
      <c r="K112" s="96"/>
      <c r="L112" s="88"/>
      <c r="M112" s="97" t="str">
        <f t="shared" ca="1" si="17"/>
        <v/>
      </c>
      <c r="N112" s="88"/>
      <c r="O112" s="88"/>
      <c r="P112" s="14"/>
      <c r="R112" s="59" t="str">
        <f>IFERROR(VLOOKUP($D112,'4° Passo'!$D$5:$M$804,7,FALSE),"-")</f>
        <v>-</v>
      </c>
      <c r="S112" s="59" t="str">
        <f>IFERROR(VLOOKUP($D112,'4° Passo'!$D$5:$M$804,8,FALSE),"-")</f>
        <v>-</v>
      </c>
      <c r="T112" s="59" t="str">
        <f>IFERROR(VLOOKUP($D112,'4° Passo'!$D$5:$M$804,9,FALSE),"-")</f>
        <v>-</v>
      </c>
      <c r="U112" s="59" t="str">
        <f>IFERROR(VLOOKUP($D112,'4° Passo'!$D$5:$M$804,10,FALSE),"-")</f>
        <v>-</v>
      </c>
      <c r="V112" s="59" t="str">
        <f t="shared" si="12"/>
        <v/>
      </c>
      <c r="W112" s="4">
        <f t="shared" si="18"/>
        <v>0</v>
      </c>
      <c r="X112" s="101">
        <v>1</v>
      </c>
      <c r="Y112" s="101" t="str">
        <f t="shared" si="13"/>
        <v/>
      </c>
      <c r="Z112" s="101" t="str">
        <f t="shared" si="14"/>
        <v/>
      </c>
      <c r="AA112" s="101" t="str">
        <f t="shared" si="15"/>
        <v/>
      </c>
      <c r="AB112" s="101" t="str">
        <f t="shared" si="16"/>
        <v/>
      </c>
      <c r="AC112" s="101" t="str">
        <f t="shared" si="20"/>
        <v/>
      </c>
      <c r="AD112" s="101" t="str">
        <f t="shared" si="20"/>
        <v/>
      </c>
      <c r="AE112" s="101" t="str">
        <f t="shared" si="20"/>
        <v/>
      </c>
      <c r="AF112" s="101" t="str">
        <f t="shared" si="19"/>
        <v/>
      </c>
      <c r="AG112" s="101" t="str">
        <f t="shared" si="19"/>
        <v/>
      </c>
      <c r="AH112" s="101" t="str">
        <f t="shared" si="19"/>
        <v/>
      </c>
      <c r="AI112" s="101" t="str">
        <f t="shared" si="19"/>
        <v/>
      </c>
      <c r="AJ112" s="101" t="str">
        <f t="shared" si="19"/>
        <v/>
      </c>
      <c r="AK112" s="101" t="str">
        <f t="shared" si="19"/>
        <v/>
      </c>
      <c r="AL112" s="101" t="str">
        <f t="shared" si="21"/>
        <v/>
      </c>
      <c r="AM112" s="101" t="str">
        <f t="shared" si="21"/>
        <v/>
      </c>
      <c r="AN112" s="101" t="str">
        <f t="shared" si="21"/>
        <v/>
      </c>
      <c r="AP112" s="101" t="str">
        <f>IF(AND(N112="vendido",I112='1° Passo'!$D$12),'1° Passo'!$D$12,"")</f>
        <v/>
      </c>
    </row>
    <row r="113" spans="3:42" ht="30" customHeight="1">
      <c r="C113" s="11">
        <v>109</v>
      </c>
      <c r="D113" s="88"/>
      <c r="E113" s="88"/>
      <c r="F113" s="88"/>
      <c r="G113" s="95"/>
      <c r="H113" s="96"/>
      <c r="I113" s="88"/>
      <c r="J113" s="88"/>
      <c r="K113" s="96"/>
      <c r="L113" s="88"/>
      <c r="M113" s="97" t="str">
        <f t="shared" ca="1" si="17"/>
        <v/>
      </c>
      <c r="N113" s="88"/>
      <c r="O113" s="88"/>
      <c r="P113" s="14"/>
      <c r="R113" s="59" t="str">
        <f>IFERROR(VLOOKUP($D113,'4° Passo'!$D$5:$M$804,7,FALSE),"-")</f>
        <v>-</v>
      </c>
      <c r="S113" s="59" t="str">
        <f>IFERROR(VLOOKUP($D113,'4° Passo'!$D$5:$M$804,8,FALSE),"-")</f>
        <v>-</v>
      </c>
      <c r="T113" s="59" t="str">
        <f>IFERROR(VLOOKUP($D113,'4° Passo'!$D$5:$M$804,9,FALSE),"-")</f>
        <v>-</v>
      </c>
      <c r="U113" s="59" t="str">
        <f>IFERROR(VLOOKUP($D113,'4° Passo'!$D$5:$M$804,10,FALSE),"-")</f>
        <v>-</v>
      </c>
      <c r="V113" s="59" t="str">
        <f t="shared" si="12"/>
        <v/>
      </c>
      <c r="W113" s="4">
        <f t="shared" si="18"/>
        <v>0</v>
      </c>
      <c r="X113" s="101">
        <v>1</v>
      </c>
      <c r="Y113" s="101" t="str">
        <f t="shared" si="13"/>
        <v/>
      </c>
      <c r="Z113" s="101" t="str">
        <f t="shared" si="14"/>
        <v/>
      </c>
      <c r="AA113" s="101" t="str">
        <f t="shared" si="15"/>
        <v/>
      </c>
      <c r="AB113" s="101" t="str">
        <f t="shared" si="16"/>
        <v/>
      </c>
      <c r="AC113" s="101" t="str">
        <f t="shared" si="20"/>
        <v/>
      </c>
      <c r="AD113" s="101" t="str">
        <f t="shared" si="20"/>
        <v/>
      </c>
      <c r="AE113" s="101" t="str">
        <f t="shared" si="20"/>
        <v/>
      </c>
      <c r="AF113" s="101" t="str">
        <f t="shared" si="19"/>
        <v/>
      </c>
      <c r="AG113" s="101" t="str">
        <f t="shared" si="19"/>
        <v/>
      </c>
      <c r="AH113" s="101" t="str">
        <f t="shared" si="19"/>
        <v/>
      </c>
      <c r="AI113" s="101" t="str">
        <f t="shared" si="19"/>
        <v/>
      </c>
      <c r="AJ113" s="101" t="str">
        <f t="shared" si="19"/>
        <v/>
      </c>
      <c r="AK113" s="101" t="str">
        <f t="shared" si="19"/>
        <v/>
      </c>
      <c r="AL113" s="101" t="str">
        <f t="shared" si="21"/>
        <v/>
      </c>
      <c r="AM113" s="101" t="str">
        <f t="shared" si="21"/>
        <v/>
      </c>
      <c r="AN113" s="101" t="str">
        <f t="shared" si="21"/>
        <v/>
      </c>
      <c r="AP113" s="101" t="str">
        <f>IF(AND(N113="vendido",I113='1° Passo'!$D$12),'1° Passo'!$D$12,"")</f>
        <v/>
      </c>
    </row>
    <row r="114" spans="3:42" ht="30" customHeight="1">
      <c r="C114" s="11">
        <v>110</v>
      </c>
      <c r="D114" s="88"/>
      <c r="E114" s="88"/>
      <c r="F114" s="88"/>
      <c r="G114" s="95"/>
      <c r="H114" s="96"/>
      <c r="I114" s="88"/>
      <c r="J114" s="88"/>
      <c r="K114" s="96"/>
      <c r="L114" s="88"/>
      <c r="M114" s="97" t="str">
        <f t="shared" ca="1" si="17"/>
        <v/>
      </c>
      <c r="N114" s="88"/>
      <c r="O114" s="88"/>
      <c r="P114" s="14"/>
      <c r="R114" s="59" t="str">
        <f>IFERROR(VLOOKUP($D114,'4° Passo'!$D$5:$M$804,7,FALSE),"-")</f>
        <v>-</v>
      </c>
      <c r="S114" s="59" t="str">
        <f>IFERROR(VLOOKUP($D114,'4° Passo'!$D$5:$M$804,8,FALSE),"-")</f>
        <v>-</v>
      </c>
      <c r="T114" s="59" t="str">
        <f>IFERROR(VLOOKUP($D114,'4° Passo'!$D$5:$M$804,9,FALSE),"-")</f>
        <v>-</v>
      </c>
      <c r="U114" s="59" t="str">
        <f>IFERROR(VLOOKUP($D114,'4° Passo'!$D$5:$M$804,10,FALSE),"-")</f>
        <v>-</v>
      </c>
      <c r="V114" s="59" t="str">
        <f t="shared" si="12"/>
        <v/>
      </c>
      <c r="W114" s="4">
        <f t="shared" si="18"/>
        <v>0</v>
      </c>
      <c r="X114" s="101">
        <v>1</v>
      </c>
      <c r="Y114" s="101" t="str">
        <f t="shared" si="13"/>
        <v/>
      </c>
      <c r="Z114" s="101" t="str">
        <f t="shared" si="14"/>
        <v/>
      </c>
      <c r="AA114" s="101" t="str">
        <f t="shared" si="15"/>
        <v/>
      </c>
      <c r="AB114" s="101" t="str">
        <f t="shared" si="16"/>
        <v/>
      </c>
      <c r="AC114" s="101" t="str">
        <f t="shared" si="20"/>
        <v/>
      </c>
      <c r="AD114" s="101" t="str">
        <f t="shared" si="20"/>
        <v/>
      </c>
      <c r="AE114" s="101" t="str">
        <f t="shared" si="20"/>
        <v/>
      </c>
      <c r="AF114" s="101" t="str">
        <f t="shared" si="19"/>
        <v/>
      </c>
      <c r="AG114" s="101" t="str">
        <f t="shared" si="19"/>
        <v/>
      </c>
      <c r="AH114" s="101" t="str">
        <f t="shared" si="19"/>
        <v/>
      </c>
      <c r="AI114" s="101" t="str">
        <f t="shared" si="19"/>
        <v/>
      </c>
      <c r="AJ114" s="101" t="str">
        <f t="shared" si="19"/>
        <v/>
      </c>
      <c r="AK114" s="101" t="str">
        <f t="shared" si="19"/>
        <v/>
      </c>
      <c r="AL114" s="101" t="str">
        <f t="shared" si="21"/>
        <v/>
      </c>
      <c r="AM114" s="101" t="str">
        <f t="shared" si="21"/>
        <v/>
      </c>
      <c r="AN114" s="101" t="str">
        <f t="shared" si="21"/>
        <v/>
      </c>
      <c r="AP114" s="101" t="str">
        <f>IF(AND(N114="vendido",I114='1° Passo'!$D$12),'1° Passo'!$D$12,"")</f>
        <v/>
      </c>
    </row>
    <row r="115" spans="3:42" ht="30" customHeight="1">
      <c r="C115" s="11">
        <v>111</v>
      </c>
      <c r="D115" s="88"/>
      <c r="E115" s="88"/>
      <c r="F115" s="88"/>
      <c r="G115" s="95"/>
      <c r="H115" s="96"/>
      <c r="I115" s="88"/>
      <c r="J115" s="88"/>
      <c r="K115" s="96"/>
      <c r="L115" s="88"/>
      <c r="M115" s="97" t="str">
        <f t="shared" ca="1" si="17"/>
        <v/>
      </c>
      <c r="N115" s="88"/>
      <c r="O115" s="88"/>
      <c r="P115" s="14"/>
      <c r="R115" s="59" t="str">
        <f>IFERROR(VLOOKUP($D115,'4° Passo'!$D$5:$M$804,7,FALSE),"-")</f>
        <v>-</v>
      </c>
      <c r="S115" s="59" t="str">
        <f>IFERROR(VLOOKUP($D115,'4° Passo'!$D$5:$M$804,8,FALSE),"-")</f>
        <v>-</v>
      </c>
      <c r="T115" s="59" t="str">
        <f>IFERROR(VLOOKUP($D115,'4° Passo'!$D$5:$M$804,9,FALSE),"-")</f>
        <v>-</v>
      </c>
      <c r="U115" s="59" t="str">
        <f>IFERROR(VLOOKUP($D115,'4° Passo'!$D$5:$M$804,10,FALSE),"-")</f>
        <v>-</v>
      </c>
      <c r="V115" s="59" t="str">
        <f t="shared" si="12"/>
        <v/>
      </c>
      <c r="W115" s="4">
        <f t="shared" si="18"/>
        <v>0</v>
      </c>
      <c r="X115" s="101">
        <v>1</v>
      </c>
      <c r="Y115" s="101" t="str">
        <f t="shared" si="13"/>
        <v/>
      </c>
      <c r="Z115" s="101" t="str">
        <f t="shared" si="14"/>
        <v/>
      </c>
      <c r="AA115" s="101" t="str">
        <f t="shared" si="15"/>
        <v/>
      </c>
      <c r="AB115" s="101" t="str">
        <f t="shared" si="16"/>
        <v/>
      </c>
      <c r="AC115" s="101" t="str">
        <f t="shared" si="20"/>
        <v/>
      </c>
      <c r="AD115" s="101" t="str">
        <f t="shared" si="20"/>
        <v/>
      </c>
      <c r="AE115" s="101" t="str">
        <f t="shared" si="20"/>
        <v/>
      </c>
      <c r="AF115" s="101" t="str">
        <f t="shared" si="19"/>
        <v/>
      </c>
      <c r="AG115" s="101" t="str">
        <f t="shared" si="19"/>
        <v/>
      </c>
      <c r="AH115" s="101" t="str">
        <f t="shared" si="19"/>
        <v/>
      </c>
      <c r="AI115" s="101" t="str">
        <f t="shared" si="19"/>
        <v/>
      </c>
      <c r="AJ115" s="101" t="str">
        <f t="shared" si="19"/>
        <v/>
      </c>
      <c r="AK115" s="101" t="str">
        <f t="shared" si="19"/>
        <v/>
      </c>
      <c r="AL115" s="101" t="str">
        <f t="shared" si="21"/>
        <v/>
      </c>
      <c r="AM115" s="101" t="str">
        <f t="shared" si="21"/>
        <v/>
      </c>
      <c r="AN115" s="101" t="str">
        <f t="shared" si="21"/>
        <v/>
      </c>
      <c r="AP115" s="101" t="str">
        <f>IF(AND(N115="vendido",I115='1° Passo'!$D$12),'1° Passo'!$D$12,"")</f>
        <v/>
      </c>
    </row>
    <row r="116" spans="3:42" ht="30" customHeight="1">
      <c r="C116" s="11">
        <v>112</v>
      </c>
      <c r="D116" s="88"/>
      <c r="E116" s="88"/>
      <c r="F116" s="88"/>
      <c r="G116" s="95"/>
      <c r="H116" s="96"/>
      <c r="I116" s="88"/>
      <c r="J116" s="88"/>
      <c r="K116" s="96"/>
      <c r="L116" s="88"/>
      <c r="M116" s="97" t="str">
        <f t="shared" ca="1" si="17"/>
        <v/>
      </c>
      <c r="N116" s="88"/>
      <c r="O116" s="88"/>
      <c r="P116" s="14"/>
      <c r="R116" s="59" t="str">
        <f>IFERROR(VLOOKUP($D116,'4° Passo'!$D$5:$M$804,7,FALSE),"-")</f>
        <v>-</v>
      </c>
      <c r="S116" s="59" t="str">
        <f>IFERROR(VLOOKUP($D116,'4° Passo'!$D$5:$M$804,8,FALSE),"-")</f>
        <v>-</v>
      </c>
      <c r="T116" s="59" t="str">
        <f>IFERROR(VLOOKUP($D116,'4° Passo'!$D$5:$M$804,9,FALSE),"-")</f>
        <v>-</v>
      </c>
      <c r="U116" s="59" t="str">
        <f>IFERROR(VLOOKUP($D116,'4° Passo'!$D$5:$M$804,10,FALSE),"-")</f>
        <v>-</v>
      </c>
      <c r="V116" s="59" t="str">
        <f t="shared" si="12"/>
        <v/>
      </c>
      <c r="W116" s="4">
        <f t="shared" si="18"/>
        <v>0</v>
      </c>
      <c r="X116" s="101">
        <v>1</v>
      </c>
      <c r="Y116" s="101" t="str">
        <f t="shared" si="13"/>
        <v/>
      </c>
      <c r="Z116" s="101" t="str">
        <f t="shared" si="14"/>
        <v/>
      </c>
      <c r="AA116" s="101" t="str">
        <f t="shared" si="15"/>
        <v/>
      </c>
      <c r="AB116" s="101" t="str">
        <f t="shared" si="16"/>
        <v/>
      </c>
      <c r="AC116" s="101" t="str">
        <f t="shared" si="20"/>
        <v/>
      </c>
      <c r="AD116" s="101" t="str">
        <f t="shared" si="20"/>
        <v/>
      </c>
      <c r="AE116" s="101" t="str">
        <f t="shared" si="20"/>
        <v/>
      </c>
      <c r="AF116" s="101" t="str">
        <f t="shared" si="19"/>
        <v/>
      </c>
      <c r="AG116" s="101" t="str">
        <f t="shared" si="19"/>
        <v/>
      </c>
      <c r="AH116" s="101" t="str">
        <f t="shared" si="19"/>
        <v/>
      </c>
      <c r="AI116" s="101" t="str">
        <f t="shared" si="19"/>
        <v/>
      </c>
      <c r="AJ116" s="101" t="str">
        <f t="shared" si="19"/>
        <v/>
      </c>
      <c r="AK116" s="101" t="str">
        <f t="shared" si="19"/>
        <v/>
      </c>
      <c r="AL116" s="101" t="str">
        <f t="shared" si="21"/>
        <v/>
      </c>
      <c r="AM116" s="101" t="str">
        <f t="shared" si="21"/>
        <v/>
      </c>
      <c r="AN116" s="101" t="str">
        <f t="shared" si="21"/>
        <v/>
      </c>
      <c r="AP116" s="101" t="str">
        <f>IF(AND(N116="vendido",I116='1° Passo'!$D$12),'1° Passo'!$D$12,"")</f>
        <v/>
      </c>
    </row>
    <row r="117" spans="3:42" ht="30" customHeight="1">
      <c r="C117" s="11">
        <v>113</v>
      </c>
      <c r="D117" s="88"/>
      <c r="E117" s="88"/>
      <c r="F117" s="88"/>
      <c r="G117" s="95"/>
      <c r="H117" s="96"/>
      <c r="I117" s="88"/>
      <c r="J117" s="88"/>
      <c r="K117" s="96"/>
      <c r="L117" s="88"/>
      <c r="M117" s="97" t="str">
        <f t="shared" ca="1" si="17"/>
        <v/>
      </c>
      <c r="N117" s="88"/>
      <c r="O117" s="88"/>
      <c r="P117" s="14"/>
      <c r="R117" s="59" t="str">
        <f>IFERROR(VLOOKUP($D117,'4° Passo'!$D$5:$M$804,7,FALSE),"-")</f>
        <v>-</v>
      </c>
      <c r="S117" s="59" t="str">
        <f>IFERROR(VLOOKUP($D117,'4° Passo'!$D$5:$M$804,8,FALSE),"-")</f>
        <v>-</v>
      </c>
      <c r="T117" s="59" t="str">
        <f>IFERROR(VLOOKUP($D117,'4° Passo'!$D$5:$M$804,9,FALSE),"-")</f>
        <v>-</v>
      </c>
      <c r="U117" s="59" t="str">
        <f>IFERROR(VLOOKUP($D117,'4° Passo'!$D$5:$M$804,10,FALSE),"-")</f>
        <v>-</v>
      </c>
      <c r="V117" s="59" t="str">
        <f t="shared" si="12"/>
        <v/>
      </c>
      <c r="W117" s="4">
        <f t="shared" si="18"/>
        <v>0</v>
      </c>
      <c r="X117" s="101">
        <v>1</v>
      </c>
      <c r="Y117" s="101" t="str">
        <f t="shared" si="13"/>
        <v/>
      </c>
      <c r="Z117" s="101" t="str">
        <f t="shared" si="14"/>
        <v/>
      </c>
      <c r="AA117" s="101" t="str">
        <f t="shared" si="15"/>
        <v/>
      </c>
      <c r="AB117" s="101" t="str">
        <f t="shared" si="16"/>
        <v/>
      </c>
      <c r="AC117" s="101" t="str">
        <f t="shared" si="20"/>
        <v/>
      </c>
      <c r="AD117" s="101" t="str">
        <f t="shared" si="20"/>
        <v/>
      </c>
      <c r="AE117" s="101" t="str">
        <f t="shared" si="20"/>
        <v/>
      </c>
      <c r="AF117" s="101" t="str">
        <f t="shared" si="19"/>
        <v/>
      </c>
      <c r="AG117" s="101" t="str">
        <f t="shared" si="19"/>
        <v/>
      </c>
      <c r="AH117" s="101" t="str">
        <f t="shared" si="19"/>
        <v/>
      </c>
      <c r="AI117" s="101" t="str">
        <f t="shared" si="19"/>
        <v/>
      </c>
      <c r="AJ117" s="101" t="str">
        <f t="shared" si="19"/>
        <v/>
      </c>
      <c r="AK117" s="101" t="str">
        <f t="shared" si="19"/>
        <v/>
      </c>
      <c r="AL117" s="101" t="str">
        <f t="shared" si="21"/>
        <v/>
      </c>
      <c r="AM117" s="101" t="str">
        <f t="shared" si="21"/>
        <v/>
      </c>
      <c r="AN117" s="101" t="str">
        <f t="shared" si="21"/>
        <v/>
      </c>
      <c r="AP117" s="101" t="str">
        <f>IF(AND(N117="vendido",I117='1° Passo'!$D$12),'1° Passo'!$D$12,"")</f>
        <v/>
      </c>
    </row>
    <row r="118" spans="3:42" ht="30" customHeight="1">
      <c r="C118" s="11">
        <v>114</v>
      </c>
      <c r="D118" s="88"/>
      <c r="E118" s="88"/>
      <c r="F118" s="88"/>
      <c r="G118" s="95"/>
      <c r="H118" s="96"/>
      <c r="I118" s="88"/>
      <c r="J118" s="88"/>
      <c r="K118" s="96"/>
      <c r="L118" s="88"/>
      <c r="M118" s="97" t="str">
        <f t="shared" ca="1" si="17"/>
        <v/>
      </c>
      <c r="N118" s="88"/>
      <c r="O118" s="88"/>
      <c r="P118" s="14"/>
      <c r="R118" s="59" t="str">
        <f>IFERROR(VLOOKUP($D118,'4° Passo'!$D$5:$M$804,7,FALSE),"-")</f>
        <v>-</v>
      </c>
      <c r="S118" s="59" t="str">
        <f>IFERROR(VLOOKUP($D118,'4° Passo'!$D$5:$M$804,8,FALSE),"-")</f>
        <v>-</v>
      </c>
      <c r="T118" s="59" t="str">
        <f>IFERROR(VLOOKUP($D118,'4° Passo'!$D$5:$M$804,9,FALSE),"-")</f>
        <v>-</v>
      </c>
      <c r="U118" s="59" t="str">
        <f>IFERROR(VLOOKUP($D118,'4° Passo'!$D$5:$M$804,10,FALSE),"-")</f>
        <v>-</v>
      </c>
      <c r="V118" s="59" t="str">
        <f t="shared" si="12"/>
        <v/>
      </c>
      <c r="W118" s="4">
        <f t="shared" si="18"/>
        <v>0</v>
      </c>
      <c r="X118" s="101">
        <v>1</v>
      </c>
      <c r="Y118" s="101" t="str">
        <f t="shared" si="13"/>
        <v/>
      </c>
      <c r="Z118" s="101" t="str">
        <f t="shared" si="14"/>
        <v/>
      </c>
      <c r="AA118" s="101" t="str">
        <f t="shared" si="15"/>
        <v/>
      </c>
      <c r="AB118" s="101" t="str">
        <f t="shared" si="16"/>
        <v/>
      </c>
      <c r="AC118" s="101" t="str">
        <f t="shared" si="20"/>
        <v/>
      </c>
      <c r="AD118" s="101" t="str">
        <f t="shared" si="20"/>
        <v/>
      </c>
      <c r="AE118" s="101" t="str">
        <f t="shared" si="20"/>
        <v/>
      </c>
      <c r="AF118" s="101" t="str">
        <f t="shared" si="19"/>
        <v/>
      </c>
      <c r="AG118" s="101" t="str">
        <f t="shared" si="19"/>
        <v/>
      </c>
      <c r="AH118" s="101" t="str">
        <f t="shared" si="19"/>
        <v/>
      </c>
      <c r="AI118" s="101" t="str">
        <f t="shared" si="19"/>
        <v/>
      </c>
      <c r="AJ118" s="101" t="str">
        <f t="shared" si="19"/>
        <v/>
      </c>
      <c r="AK118" s="101" t="str">
        <f t="shared" si="19"/>
        <v/>
      </c>
      <c r="AL118" s="101" t="str">
        <f t="shared" si="21"/>
        <v/>
      </c>
      <c r="AM118" s="101" t="str">
        <f t="shared" si="21"/>
        <v/>
      </c>
      <c r="AN118" s="101" t="str">
        <f t="shared" si="21"/>
        <v/>
      </c>
      <c r="AP118" s="101" t="str">
        <f>IF(AND(N118="vendido",I118='1° Passo'!$D$12),'1° Passo'!$D$12,"")</f>
        <v/>
      </c>
    </row>
    <row r="119" spans="3:42" ht="30" customHeight="1">
      <c r="C119" s="11">
        <v>115</v>
      </c>
      <c r="D119" s="88"/>
      <c r="E119" s="88"/>
      <c r="F119" s="88"/>
      <c r="G119" s="95"/>
      <c r="H119" s="96"/>
      <c r="I119" s="88"/>
      <c r="J119" s="88"/>
      <c r="K119" s="96"/>
      <c r="L119" s="88"/>
      <c r="M119" s="97" t="str">
        <f t="shared" ca="1" si="17"/>
        <v/>
      </c>
      <c r="N119" s="88"/>
      <c r="O119" s="88"/>
      <c r="P119" s="14"/>
      <c r="R119" s="59" t="str">
        <f>IFERROR(VLOOKUP($D119,'4° Passo'!$D$5:$M$804,7,FALSE),"-")</f>
        <v>-</v>
      </c>
      <c r="S119" s="59" t="str">
        <f>IFERROR(VLOOKUP($D119,'4° Passo'!$D$5:$M$804,8,FALSE),"-")</f>
        <v>-</v>
      </c>
      <c r="T119" s="59" t="str">
        <f>IFERROR(VLOOKUP($D119,'4° Passo'!$D$5:$M$804,9,FALSE),"-")</f>
        <v>-</v>
      </c>
      <c r="U119" s="59" t="str">
        <f>IFERROR(VLOOKUP($D119,'4° Passo'!$D$5:$M$804,10,FALSE),"-")</f>
        <v>-</v>
      </c>
      <c r="V119" s="59" t="str">
        <f t="shared" si="12"/>
        <v/>
      </c>
      <c r="W119" s="4">
        <f t="shared" si="18"/>
        <v>0</v>
      </c>
      <c r="X119" s="101">
        <v>1</v>
      </c>
      <c r="Y119" s="101" t="str">
        <f t="shared" si="13"/>
        <v/>
      </c>
      <c r="Z119" s="101" t="str">
        <f t="shared" si="14"/>
        <v/>
      </c>
      <c r="AA119" s="101" t="str">
        <f t="shared" si="15"/>
        <v/>
      </c>
      <c r="AB119" s="101" t="str">
        <f t="shared" si="16"/>
        <v/>
      </c>
      <c r="AC119" s="101" t="str">
        <f t="shared" si="20"/>
        <v/>
      </c>
      <c r="AD119" s="101" t="str">
        <f t="shared" si="20"/>
        <v/>
      </c>
      <c r="AE119" s="101" t="str">
        <f t="shared" si="20"/>
        <v/>
      </c>
      <c r="AF119" s="101" t="str">
        <f t="shared" si="19"/>
        <v/>
      </c>
      <c r="AG119" s="101" t="str">
        <f t="shared" si="19"/>
        <v/>
      </c>
      <c r="AH119" s="101" t="str">
        <f t="shared" si="19"/>
        <v/>
      </c>
      <c r="AI119" s="101" t="str">
        <f t="shared" si="19"/>
        <v/>
      </c>
      <c r="AJ119" s="101" t="str">
        <f t="shared" si="19"/>
        <v/>
      </c>
      <c r="AK119" s="101" t="str">
        <f t="shared" si="19"/>
        <v/>
      </c>
      <c r="AL119" s="101" t="str">
        <f t="shared" si="21"/>
        <v/>
      </c>
      <c r="AM119" s="101" t="str">
        <f t="shared" si="21"/>
        <v/>
      </c>
      <c r="AN119" s="101" t="str">
        <f t="shared" si="21"/>
        <v/>
      </c>
      <c r="AP119" s="101" t="str">
        <f>IF(AND(N119="vendido",I119='1° Passo'!$D$12),'1° Passo'!$D$12,"")</f>
        <v/>
      </c>
    </row>
    <row r="120" spans="3:42" ht="30" customHeight="1">
      <c r="C120" s="11">
        <v>116</v>
      </c>
      <c r="D120" s="88"/>
      <c r="E120" s="88"/>
      <c r="F120" s="88"/>
      <c r="G120" s="95"/>
      <c r="H120" s="96"/>
      <c r="I120" s="88"/>
      <c r="J120" s="88"/>
      <c r="K120" s="96"/>
      <c r="L120" s="88"/>
      <c r="M120" s="97" t="str">
        <f t="shared" ca="1" si="17"/>
        <v/>
      </c>
      <c r="N120" s="88"/>
      <c r="O120" s="88"/>
      <c r="P120" s="14"/>
      <c r="R120" s="59" t="str">
        <f>IFERROR(VLOOKUP($D120,'4° Passo'!$D$5:$M$804,7,FALSE),"-")</f>
        <v>-</v>
      </c>
      <c r="S120" s="59" t="str">
        <f>IFERROR(VLOOKUP($D120,'4° Passo'!$D$5:$M$804,8,FALSE),"-")</f>
        <v>-</v>
      </c>
      <c r="T120" s="59" t="str">
        <f>IFERROR(VLOOKUP($D120,'4° Passo'!$D$5:$M$804,9,FALSE),"-")</f>
        <v>-</v>
      </c>
      <c r="U120" s="59" t="str">
        <f>IFERROR(VLOOKUP($D120,'4° Passo'!$D$5:$M$804,10,FALSE),"-")</f>
        <v>-</v>
      </c>
      <c r="V120" s="59" t="str">
        <f t="shared" si="12"/>
        <v/>
      </c>
      <c r="W120" s="4">
        <f t="shared" si="18"/>
        <v>0</v>
      </c>
      <c r="X120" s="101">
        <v>1</v>
      </c>
      <c r="Y120" s="101" t="str">
        <f t="shared" si="13"/>
        <v/>
      </c>
      <c r="Z120" s="101" t="str">
        <f t="shared" si="14"/>
        <v/>
      </c>
      <c r="AA120" s="101" t="str">
        <f t="shared" si="15"/>
        <v/>
      </c>
      <c r="AB120" s="101" t="str">
        <f t="shared" si="16"/>
        <v/>
      </c>
      <c r="AC120" s="101" t="str">
        <f t="shared" si="20"/>
        <v/>
      </c>
      <c r="AD120" s="101" t="str">
        <f t="shared" si="20"/>
        <v/>
      </c>
      <c r="AE120" s="101" t="str">
        <f t="shared" si="20"/>
        <v/>
      </c>
      <c r="AF120" s="101" t="str">
        <f t="shared" si="19"/>
        <v/>
      </c>
      <c r="AG120" s="101" t="str">
        <f t="shared" si="19"/>
        <v/>
      </c>
      <c r="AH120" s="101" t="str">
        <f t="shared" si="19"/>
        <v/>
      </c>
      <c r="AI120" s="101" t="str">
        <f t="shared" si="19"/>
        <v/>
      </c>
      <c r="AJ120" s="101" t="str">
        <f t="shared" si="19"/>
        <v/>
      </c>
      <c r="AK120" s="101" t="str">
        <f t="shared" si="19"/>
        <v/>
      </c>
      <c r="AL120" s="101" t="str">
        <f t="shared" si="21"/>
        <v/>
      </c>
      <c r="AM120" s="101" t="str">
        <f t="shared" si="21"/>
        <v/>
      </c>
      <c r="AN120" s="101" t="str">
        <f t="shared" si="21"/>
        <v/>
      </c>
      <c r="AP120" s="101" t="str">
        <f>IF(AND(N120="vendido",I120='1° Passo'!$D$12),'1° Passo'!$D$12,"")</f>
        <v/>
      </c>
    </row>
    <row r="121" spans="3:42" ht="30" customHeight="1">
      <c r="C121" s="11">
        <v>117</v>
      </c>
      <c r="D121" s="88"/>
      <c r="E121" s="88"/>
      <c r="F121" s="88"/>
      <c r="G121" s="95"/>
      <c r="H121" s="96"/>
      <c r="I121" s="88"/>
      <c r="J121" s="88"/>
      <c r="K121" s="96"/>
      <c r="L121" s="88"/>
      <c r="M121" s="97" t="str">
        <f t="shared" ca="1" si="17"/>
        <v/>
      </c>
      <c r="N121" s="88"/>
      <c r="O121" s="88"/>
      <c r="P121" s="14"/>
      <c r="R121" s="59" t="str">
        <f>IFERROR(VLOOKUP($D121,'4° Passo'!$D$5:$M$804,7,FALSE),"-")</f>
        <v>-</v>
      </c>
      <c r="S121" s="59" t="str">
        <f>IFERROR(VLOOKUP($D121,'4° Passo'!$D$5:$M$804,8,FALSE),"-")</f>
        <v>-</v>
      </c>
      <c r="T121" s="59" t="str">
        <f>IFERROR(VLOOKUP($D121,'4° Passo'!$D$5:$M$804,9,FALSE),"-")</f>
        <v>-</v>
      </c>
      <c r="U121" s="59" t="str">
        <f>IFERROR(VLOOKUP($D121,'4° Passo'!$D$5:$M$804,10,FALSE),"-")</f>
        <v>-</v>
      </c>
      <c r="V121" s="59" t="str">
        <f t="shared" si="12"/>
        <v/>
      </c>
      <c r="W121" s="4">
        <f t="shared" si="18"/>
        <v>0</v>
      </c>
      <c r="X121" s="101">
        <v>1</v>
      </c>
      <c r="Y121" s="101" t="str">
        <f t="shared" si="13"/>
        <v/>
      </c>
      <c r="Z121" s="101" t="str">
        <f t="shared" si="14"/>
        <v/>
      </c>
      <c r="AA121" s="101" t="str">
        <f t="shared" si="15"/>
        <v/>
      </c>
      <c r="AB121" s="101" t="str">
        <f t="shared" si="16"/>
        <v/>
      </c>
      <c r="AC121" s="101" t="str">
        <f t="shared" si="20"/>
        <v/>
      </c>
      <c r="AD121" s="101" t="str">
        <f t="shared" si="20"/>
        <v/>
      </c>
      <c r="AE121" s="101" t="str">
        <f t="shared" si="20"/>
        <v/>
      </c>
      <c r="AF121" s="101" t="str">
        <f t="shared" si="19"/>
        <v/>
      </c>
      <c r="AG121" s="101" t="str">
        <f t="shared" si="19"/>
        <v/>
      </c>
      <c r="AH121" s="101" t="str">
        <f t="shared" si="19"/>
        <v/>
      </c>
      <c r="AI121" s="101" t="str">
        <f t="shared" si="19"/>
        <v/>
      </c>
      <c r="AJ121" s="101" t="str">
        <f t="shared" si="19"/>
        <v/>
      </c>
      <c r="AK121" s="101" t="str">
        <f t="shared" si="19"/>
        <v/>
      </c>
      <c r="AL121" s="101" t="str">
        <f t="shared" si="21"/>
        <v/>
      </c>
      <c r="AM121" s="101" t="str">
        <f t="shared" si="21"/>
        <v/>
      </c>
      <c r="AN121" s="101" t="str">
        <f t="shared" si="21"/>
        <v/>
      </c>
      <c r="AP121" s="101" t="str">
        <f>IF(AND(N121="vendido",I121='1° Passo'!$D$12),'1° Passo'!$D$12,"")</f>
        <v/>
      </c>
    </row>
    <row r="122" spans="3:42" ht="30" customHeight="1">
      <c r="C122" s="11">
        <v>118</v>
      </c>
      <c r="D122" s="88"/>
      <c r="E122" s="88"/>
      <c r="F122" s="88"/>
      <c r="G122" s="95"/>
      <c r="H122" s="96"/>
      <c r="I122" s="88"/>
      <c r="J122" s="88"/>
      <c r="K122" s="96"/>
      <c r="L122" s="88"/>
      <c r="M122" s="97" t="str">
        <f t="shared" ca="1" si="17"/>
        <v/>
      </c>
      <c r="N122" s="88"/>
      <c r="O122" s="88"/>
      <c r="P122" s="14"/>
      <c r="R122" s="59" t="str">
        <f>IFERROR(VLOOKUP($D122,'4° Passo'!$D$5:$M$804,7,FALSE),"-")</f>
        <v>-</v>
      </c>
      <c r="S122" s="59" t="str">
        <f>IFERROR(VLOOKUP($D122,'4° Passo'!$D$5:$M$804,8,FALSE),"-")</f>
        <v>-</v>
      </c>
      <c r="T122" s="59" t="str">
        <f>IFERROR(VLOOKUP($D122,'4° Passo'!$D$5:$M$804,9,FALSE),"-")</f>
        <v>-</v>
      </c>
      <c r="U122" s="59" t="str">
        <f>IFERROR(VLOOKUP($D122,'4° Passo'!$D$5:$M$804,10,FALSE),"-")</f>
        <v>-</v>
      </c>
      <c r="V122" s="59" t="str">
        <f t="shared" si="12"/>
        <v/>
      </c>
      <c r="W122" s="4">
        <f t="shared" si="18"/>
        <v>0</v>
      </c>
      <c r="X122" s="101">
        <v>1</v>
      </c>
      <c r="Y122" s="101" t="str">
        <f t="shared" si="13"/>
        <v/>
      </c>
      <c r="Z122" s="101" t="str">
        <f t="shared" si="14"/>
        <v/>
      </c>
      <c r="AA122" s="101" t="str">
        <f t="shared" si="15"/>
        <v/>
      </c>
      <c r="AB122" s="101" t="str">
        <f t="shared" si="16"/>
        <v/>
      </c>
      <c r="AC122" s="101" t="str">
        <f t="shared" si="20"/>
        <v/>
      </c>
      <c r="AD122" s="101" t="str">
        <f t="shared" si="20"/>
        <v/>
      </c>
      <c r="AE122" s="101" t="str">
        <f t="shared" si="20"/>
        <v/>
      </c>
      <c r="AF122" s="101" t="str">
        <f t="shared" si="19"/>
        <v/>
      </c>
      <c r="AG122" s="101" t="str">
        <f t="shared" si="19"/>
        <v/>
      </c>
      <c r="AH122" s="101" t="str">
        <f t="shared" si="19"/>
        <v/>
      </c>
      <c r="AI122" s="101" t="str">
        <f t="shared" si="19"/>
        <v/>
      </c>
      <c r="AJ122" s="101" t="str">
        <f t="shared" si="19"/>
        <v/>
      </c>
      <c r="AK122" s="101" t="str">
        <f t="shared" si="19"/>
        <v/>
      </c>
      <c r="AL122" s="101" t="str">
        <f t="shared" si="21"/>
        <v/>
      </c>
      <c r="AM122" s="101" t="str">
        <f t="shared" si="21"/>
        <v/>
      </c>
      <c r="AN122" s="101" t="str">
        <f t="shared" si="21"/>
        <v/>
      </c>
      <c r="AP122" s="101" t="str">
        <f>IF(AND(N122="vendido",I122='1° Passo'!$D$12),'1° Passo'!$D$12,"")</f>
        <v/>
      </c>
    </row>
    <row r="123" spans="3:42" ht="30" customHeight="1">
      <c r="C123" s="11">
        <v>119</v>
      </c>
      <c r="D123" s="88"/>
      <c r="E123" s="88"/>
      <c r="F123" s="88"/>
      <c r="G123" s="95"/>
      <c r="H123" s="96"/>
      <c r="I123" s="88"/>
      <c r="J123" s="88"/>
      <c r="K123" s="96"/>
      <c r="L123" s="88"/>
      <c r="M123" s="97" t="str">
        <f t="shared" ca="1" si="17"/>
        <v/>
      </c>
      <c r="N123" s="88"/>
      <c r="O123" s="88"/>
      <c r="P123" s="14"/>
      <c r="R123" s="59" t="str">
        <f>IFERROR(VLOOKUP($D123,'4° Passo'!$D$5:$M$804,7,FALSE),"-")</f>
        <v>-</v>
      </c>
      <c r="S123" s="59" t="str">
        <f>IFERROR(VLOOKUP($D123,'4° Passo'!$D$5:$M$804,8,FALSE),"-")</f>
        <v>-</v>
      </c>
      <c r="T123" s="59" t="str">
        <f>IFERROR(VLOOKUP($D123,'4° Passo'!$D$5:$M$804,9,FALSE),"-")</f>
        <v>-</v>
      </c>
      <c r="U123" s="59" t="str">
        <f>IFERROR(VLOOKUP($D123,'4° Passo'!$D$5:$M$804,10,FALSE),"-")</f>
        <v>-</v>
      </c>
      <c r="V123" s="59" t="str">
        <f t="shared" si="12"/>
        <v/>
      </c>
      <c r="W123" s="4">
        <f t="shared" si="18"/>
        <v>0</v>
      </c>
      <c r="X123" s="101">
        <v>1</v>
      </c>
      <c r="Y123" s="101" t="str">
        <f t="shared" si="13"/>
        <v/>
      </c>
      <c r="Z123" s="101" t="str">
        <f t="shared" si="14"/>
        <v/>
      </c>
      <c r="AA123" s="101" t="str">
        <f t="shared" si="15"/>
        <v/>
      </c>
      <c r="AB123" s="101" t="str">
        <f t="shared" si="16"/>
        <v/>
      </c>
      <c r="AC123" s="101" t="str">
        <f t="shared" si="20"/>
        <v/>
      </c>
      <c r="AD123" s="101" t="str">
        <f t="shared" si="20"/>
        <v/>
      </c>
      <c r="AE123" s="101" t="str">
        <f t="shared" si="20"/>
        <v/>
      </c>
      <c r="AF123" s="101" t="str">
        <f t="shared" si="19"/>
        <v/>
      </c>
      <c r="AG123" s="101" t="str">
        <f t="shared" si="19"/>
        <v/>
      </c>
      <c r="AH123" s="101" t="str">
        <f t="shared" si="19"/>
        <v/>
      </c>
      <c r="AI123" s="101" t="str">
        <f t="shared" si="19"/>
        <v/>
      </c>
      <c r="AJ123" s="101" t="str">
        <f t="shared" si="19"/>
        <v/>
      </c>
      <c r="AK123" s="101" t="str">
        <f t="shared" si="19"/>
        <v/>
      </c>
      <c r="AL123" s="101" t="str">
        <f t="shared" si="21"/>
        <v/>
      </c>
      <c r="AM123" s="101" t="str">
        <f t="shared" si="21"/>
        <v/>
      </c>
      <c r="AN123" s="101" t="str">
        <f t="shared" si="21"/>
        <v/>
      </c>
      <c r="AP123" s="101" t="str">
        <f>IF(AND(N123="vendido",I123='1° Passo'!$D$12),'1° Passo'!$D$12,"")</f>
        <v/>
      </c>
    </row>
    <row r="124" spans="3:42" ht="30" customHeight="1">
      <c r="C124" s="11">
        <v>120</v>
      </c>
      <c r="D124" s="88"/>
      <c r="E124" s="88"/>
      <c r="F124" s="88"/>
      <c r="G124" s="95"/>
      <c r="H124" s="96"/>
      <c r="I124" s="88"/>
      <c r="J124" s="88"/>
      <c r="K124" s="96"/>
      <c r="L124" s="88"/>
      <c r="M124" s="97" t="str">
        <f t="shared" ca="1" si="17"/>
        <v/>
      </c>
      <c r="N124" s="88"/>
      <c r="O124" s="88"/>
      <c r="P124" s="14"/>
      <c r="R124" s="59" t="str">
        <f>IFERROR(VLOOKUP($D124,'4° Passo'!$D$5:$M$804,7,FALSE),"-")</f>
        <v>-</v>
      </c>
      <c r="S124" s="59" t="str">
        <f>IFERROR(VLOOKUP($D124,'4° Passo'!$D$5:$M$804,8,FALSE),"-")</f>
        <v>-</v>
      </c>
      <c r="T124" s="59" t="str">
        <f>IFERROR(VLOOKUP($D124,'4° Passo'!$D$5:$M$804,9,FALSE),"-")</f>
        <v>-</v>
      </c>
      <c r="U124" s="59" t="str">
        <f>IFERROR(VLOOKUP($D124,'4° Passo'!$D$5:$M$804,10,FALSE),"-")</f>
        <v>-</v>
      </c>
      <c r="V124" s="59" t="str">
        <f t="shared" si="12"/>
        <v/>
      </c>
      <c r="W124" s="4">
        <f t="shared" si="18"/>
        <v>0</v>
      </c>
      <c r="X124" s="101">
        <v>1</v>
      </c>
      <c r="Y124" s="101" t="str">
        <f t="shared" si="13"/>
        <v/>
      </c>
      <c r="Z124" s="101" t="str">
        <f t="shared" si="14"/>
        <v/>
      </c>
      <c r="AA124" s="101" t="str">
        <f t="shared" si="15"/>
        <v/>
      </c>
      <c r="AB124" s="101" t="str">
        <f t="shared" si="16"/>
        <v/>
      </c>
      <c r="AC124" s="101" t="str">
        <f t="shared" si="20"/>
        <v/>
      </c>
      <c r="AD124" s="101" t="str">
        <f t="shared" si="20"/>
        <v/>
      </c>
      <c r="AE124" s="101" t="str">
        <f t="shared" si="20"/>
        <v/>
      </c>
      <c r="AF124" s="101" t="str">
        <f t="shared" si="19"/>
        <v/>
      </c>
      <c r="AG124" s="101" t="str">
        <f t="shared" si="19"/>
        <v/>
      </c>
      <c r="AH124" s="101" t="str">
        <f t="shared" si="19"/>
        <v/>
      </c>
      <c r="AI124" s="101" t="str">
        <f t="shared" si="19"/>
        <v/>
      </c>
      <c r="AJ124" s="101" t="str">
        <f t="shared" si="19"/>
        <v/>
      </c>
      <c r="AK124" s="101" t="str">
        <f t="shared" si="19"/>
        <v/>
      </c>
      <c r="AL124" s="101" t="str">
        <f t="shared" si="21"/>
        <v/>
      </c>
      <c r="AM124" s="101" t="str">
        <f t="shared" si="21"/>
        <v/>
      </c>
      <c r="AN124" s="101" t="str">
        <f t="shared" si="21"/>
        <v/>
      </c>
      <c r="AP124" s="101" t="str">
        <f>IF(AND(N124="vendido",I124='1° Passo'!$D$12),'1° Passo'!$D$12,"")</f>
        <v/>
      </c>
    </row>
    <row r="125" spans="3:42" ht="30" customHeight="1">
      <c r="C125" s="11">
        <v>121</v>
      </c>
      <c r="D125" s="88"/>
      <c r="E125" s="88"/>
      <c r="F125" s="88"/>
      <c r="G125" s="95"/>
      <c r="H125" s="96"/>
      <c r="I125" s="88"/>
      <c r="J125" s="88"/>
      <c r="K125" s="96"/>
      <c r="L125" s="88"/>
      <c r="M125" s="97" t="str">
        <f t="shared" ca="1" si="17"/>
        <v/>
      </c>
      <c r="N125" s="88"/>
      <c r="O125" s="88"/>
      <c r="P125" s="14"/>
      <c r="R125" s="59" t="str">
        <f>IFERROR(VLOOKUP($D125,'4° Passo'!$D$5:$M$804,7,FALSE),"-")</f>
        <v>-</v>
      </c>
      <c r="S125" s="59" t="str">
        <f>IFERROR(VLOOKUP($D125,'4° Passo'!$D$5:$M$804,8,FALSE),"-")</f>
        <v>-</v>
      </c>
      <c r="T125" s="59" t="str">
        <f>IFERROR(VLOOKUP($D125,'4° Passo'!$D$5:$M$804,9,FALSE),"-")</f>
        <v>-</v>
      </c>
      <c r="U125" s="59" t="str">
        <f>IFERROR(VLOOKUP($D125,'4° Passo'!$D$5:$M$804,10,FALSE),"-")</f>
        <v>-</v>
      </c>
      <c r="V125" s="59" t="str">
        <f t="shared" si="12"/>
        <v/>
      </c>
      <c r="W125" s="4">
        <f t="shared" si="18"/>
        <v>0</v>
      </c>
      <c r="X125" s="101">
        <v>1</v>
      </c>
      <c r="Y125" s="101" t="str">
        <f t="shared" si="13"/>
        <v/>
      </c>
      <c r="Z125" s="101" t="str">
        <f t="shared" si="14"/>
        <v/>
      </c>
      <c r="AA125" s="101" t="str">
        <f t="shared" si="15"/>
        <v/>
      </c>
      <c r="AB125" s="101" t="str">
        <f t="shared" si="16"/>
        <v/>
      </c>
      <c r="AC125" s="101" t="str">
        <f t="shared" si="20"/>
        <v/>
      </c>
      <c r="AD125" s="101" t="str">
        <f t="shared" si="20"/>
        <v/>
      </c>
      <c r="AE125" s="101" t="str">
        <f t="shared" si="20"/>
        <v/>
      </c>
      <c r="AF125" s="101" t="str">
        <f t="shared" si="19"/>
        <v/>
      </c>
      <c r="AG125" s="101" t="str">
        <f t="shared" si="19"/>
        <v/>
      </c>
      <c r="AH125" s="101" t="str">
        <f t="shared" si="19"/>
        <v/>
      </c>
      <c r="AI125" s="101" t="str">
        <f t="shared" si="19"/>
        <v/>
      </c>
      <c r="AJ125" s="101" t="str">
        <f t="shared" si="19"/>
        <v/>
      </c>
      <c r="AK125" s="101" t="str">
        <f t="shared" si="19"/>
        <v/>
      </c>
      <c r="AL125" s="101" t="str">
        <f t="shared" si="21"/>
        <v/>
      </c>
      <c r="AM125" s="101" t="str">
        <f t="shared" si="21"/>
        <v/>
      </c>
      <c r="AN125" s="101" t="str">
        <f t="shared" si="21"/>
        <v/>
      </c>
      <c r="AP125" s="101" t="str">
        <f>IF(AND(N125="vendido",I125='1° Passo'!$D$12),'1° Passo'!$D$12,"")</f>
        <v/>
      </c>
    </row>
    <row r="126" spans="3:42" ht="30" customHeight="1">
      <c r="C126" s="11">
        <v>122</v>
      </c>
      <c r="D126" s="88"/>
      <c r="E126" s="88"/>
      <c r="F126" s="88"/>
      <c r="G126" s="95"/>
      <c r="H126" s="96"/>
      <c r="I126" s="88"/>
      <c r="J126" s="88"/>
      <c r="K126" s="96"/>
      <c r="L126" s="88"/>
      <c r="M126" s="97" t="str">
        <f t="shared" ca="1" si="17"/>
        <v/>
      </c>
      <c r="N126" s="88"/>
      <c r="O126" s="88"/>
      <c r="P126" s="14"/>
      <c r="R126" s="59" t="str">
        <f>IFERROR(VLOOKUP($D126,'4° Passo'!$D$5:$M$804,7,FALSE),"-")</f>
        <v>-</v>
      </c>
      <c r="S126" s="59" t="str">
        <f>IFERROR(VLOOKUP($D126,'4° Passo'!$D$5:$M$804,8,FALSE),"-")</f>
        <v>-</v>
      </c>
      <c r="T126" s="59" t="str">
        <f>IFERROR(VLOOKUP($D126,'4° Passo'!$D$5:$M$804,9,FALSE),"-")</f>
        <v>-</v>
      </c>
      <c r="U126" s="59" t="str">
        <f>IFERROR(VLOOKUP($D126,'4° Passo'!$D$5:$M$804,10,FALSE),"-")</f>
        <v>-</v>
      </c>
      <c r="V126" s="59" t="str">
        <f t="shared" si="12"/>
        <v/>
      </c>
      <c r="W126" s="4">
        <f t="shared" si="18"/>
        <v>0</v>
      </c>
      <c r="X126" s="101">
        <v>1</v>
      </c>
      <c r="Y126" s="101" t="str">
        <f t="shared" si="13"/>
        <v/>
      </c>
      <c r="Z126" s="101" t="str">
        <f t="shared" si="14"/>
        <v/>
      </c>
      <c r="AA126" s="101" t="str">
        <f t="shared" si="15"/>
        <v/>
      </c>
      <c r="AB126" s="101" t="str">
        <f t="shared" si="16"/>
        <v/>
      </c>
      <c r="AC126" s="101" t="str">
        <f t="shared" si="20"/>
        <v/>
      </c>
      <c r="AD126" s="101" t="str">
        <f t="shared" si="20"/>
        <v/>
      </c>
      <c r="AE126" s="101" t="str">
        <f t="shared" si="20"/>
        <v/>
      </c>
      <c r="AF126" s="101" t="str">
        <f t="shared" si="19"/>
        <v/>
      </c>
      <c r="AG126" s="101" t="str">
        <f t="shared" si="19"/>
        <v/>
      </c>
      <c r="AH126" s="101" t="str">
        <f t="shared" si="19"/>
        <v/>
      </c>
      <c r="AI126" s="101" t="str">
        <f t="shared" si="19"/>
        <v/>
      </c>
      <c r="AJ126" s="101" t="str">
        <f t="shared" si="19"/>
        <v/>
      </c>
      <c r="AK126" s="101" t="str">
        <f t="shared" si="19"/>
        <v/>
      </c>
      <c r="AL126" s="101" t="str">
        <f t="shared" si="21"/>
        <v/>
      </c>
      <c r="AM126" s="101" t="str">
        <f t="shared" si="21"/>
        <v/>
      </c>
      <c r="AN126" s="101" t="str">
        <f t="shared" si="21"/>
        <v/>
      </c>
      <c r="AP126" s="101" t="str">
        <f>IF(AND(N126="vendido",I126='1° Passo'!$D$12),'1° Passo'!$D$12,"")</f>
        <v/>
      </c>
    </row>
    <row r="127" spans="3:42" ht="30" customHeight="1">
      <c r="C127" s="11">
        <v>123</v>
      </c>
      <c r="D127" s="88"/>
      <c r="E127" s="88"/>
      <c r="F127" s="88"/>
      <c r="G127" s="95"/>
      <c r="H127" s="96"/>
      <c r="I127" s="88"/>
      <c r="J127" s="88"/>
      <c r="K127" s="96"/>
      <c r="L127" s="88"/>
      <c r="M127" s="97" t="str">
        <f t="shared" ca="1" si="17"/>
        <v/>
      </c>
      <c r="N127" s="88"/>
      <c r="O127" s="88"/>
      <c r="P127" s="14"/>
      <c r="R127" s="59" t="str">
        <f>IFERROR(VLOOKUP($D127,'4° Passo'!$D$5:$M$804,7,FALSE),"-")</f>
        <v>-</v>
      </c>
      <c r="S127" s="59" t="str">
        <f>IFERROR(VLOOKUP($D127,'4° Passo'!$D$5:$M$804,8,FALSE),"-")</f>
        <v>-</v>
      </c>
      <c r="T127" s="59" t="str">
        <f>IFERROR(VLOOKUP($D127,'4° Passo'!$D$5:$M$804,9,FALSE),"-")</f>
        <v>-</v>
      </c>
      <c r="U127" s="59" t="str">
        <f>IFERROR(VLOOKUP($D127,'4° Passo'!$D$5:$M$804,10,FALSE),"-")</f>
        <v>-</v>
      </c>
      <c r="V127" s="59" t="str">
        <f t="shared" si="12"/>
        <v/>
      </c>
      <c r="W127" s="4">
        <f t="shared" si="18"/>
        <v>0</v>
      </c>
      <c r="X127" s="101">
        <v>1</v>
      </c>
      <c r="Y127" s="101" t="str">
        <f t="shared" si="13"/>
        <v/>
      </c>
      <c r="Z127" s="101" t="str">
        <f t="shared" si="14"/>
        <v/>
      </c>
      <c r="AA127" s="101" t="str">
        <f t="shared" si="15"/>
        <v/>
      </c>
      <c r="AB127" s="101" t="str">
        <f t="shared" si="16"/>
        <v/>
      </c>
      <c r="AC127" s="101" t="str">
        <f t="shared" si="20"/>
        <v/>
      </c>
      <c r="AD127" s="101" t="str">
        <f t="shared" si="20"/>
        <v/>
      </c>
      <c r="AE127" s="101" t="str">
        <f t="shared" si="20"/>
        <v/>
      </c>
      <c r="AF127" s="101" t="str">
        <f t="shared" si="19"/>
        <v/>
      </c>
      <c r="AG127" s="101" t="str">
        <f t="shared" si="19"/>
        <v/>
      </c>
      <c r="AH127" s="101" t="str">
        <f t="shared" si="19"/>
        <v/>
      </c>
      <c r="AI127" s="101" t="str">
        <f t="shared" si="19"/>
        <v/>
      </c>
      <c r="AJ127" s="101" t="str">
        <f t="shared" si="19"/>
        <v/>
      </c>
      <c r="AK127" s="101" t="str">
        <f t="shared" si="19"/>
        <v/>
      </c>
      <c r="AL127" s="101" t="str">
        <f t="shared" si="21"/>
        <v/>
      </c>
      <c r="AM127" s="101" t="str">
        <f t="shared" si="21"/>
        <v/>
      </c>
      <c r="AN127" s="101" t="str">
        <f t="shared" si="21"/>
        <v/>
      </c>
      <c r="AP127" s="101" t="str">
        <f>IF(AND(N127="vendido",I127='1° Passo'!$D$12),'1° Passo'!$D$12,"")</f>
        <v/>
      </c>
    </row>
    <row r="128" spans="3:42" ht="30" customHeight="1">
      <c r="C128" s="11">
        <v>124</v>
      </c>
      <c r="D128" s="88"/>
      <c r="E128" s="88"/>
      <c r="F128" s="88"/>
      <c r="G128" s="95"/>
      <c r="H128" s="96"/>
      <c r="I128" s="88"/>
      <c r="J128" s="88"/>
      <c r="K128" s="96"/>
      <c r="L128" s="88"/>
      <c r="M128" s="97" t="str">
        <f t="shared" ca="1" si="17"/>
        <v/>
      </c>
      <c r="N128" s="88"/>
      <c r="O128" s="88"/>
      <c r="P128" s="14"/>
      <c r="R128" s="59" t="str">
        <f>IFERROR(VLOOKUP($D128,'4° Passo'!$D$5:$M$804,7,FALSE),"-")</f>
        <v>-</v>
      </c>
      <c r="S128" s="59" t="str">
        <f>IFERROR(VLOOKUP($D128,'4° Passo'!$D$5:$M$804,8,FALSE),"-")</f>
        <v>-</v>
      </c>
      <c r="T128" s="59" t="str">
        <f>IFERROR(VLOOKUP($D128,'4° Passo'!$D$5:$M$804,9,FALSE),"-")</f>
        <v>-</v>
      </c>
      <c r="U128" s="59" t="str">
        <f>IFERROR(VLOOKUP($D128,'4° Passo'!$D$5:$M$804,10,FALSE),"-")</f>
        <v>-</v>
      </c>
      <c r="V128" s="59" t="str">
        <f t="shared" si="12"/>
        <v/>
      </c>
      <c r="W128" s="4">
        <f t="shared" si="18"/>
        <v>0</v>
      </c>
      <c r="X128" s="101">
        <v>1</v>
      </c>
      <c r="Y128" s="101" t="str">
        <f t="shared" si="13"/>
        <v/>
      </c>
      <c r="Z128" s="101" t="str">
        <f t="shared" si="14"/>
        <v/>
      </c>
      <c r="AA128" s="101" t="str">
        <f t="shared" si="15"/>
        <v/>
      </c>
      <c r="AB128" s="101" t="str">
        <f t="shared" si="16"/>
        <v/>
      </c>
      <c r="AC128" s="101" t="str">
        <f t="shared" si="20"/>
        <v/>
      </c>
      <c r="AD128" s="101" t="str">
        <f t="shared" si="20"/>
        <v/>
      </c>
      <c r="AE128" s="101" t="str">
        <f t="shared" si="20"/>
        <v/>
      </c>
      <c r="AF128" s="101" t="str">
        <f t="shared" si="19"/>
        <v/>
      </c>
      <c r="AG128" s="101" t="str">
        <f t="shared" si="19"/>
        <v/>
      </c>
      <c r="AH128" s="101" t="str">
        <f t="shared" si="19"/>
        <v/>
      </c>
      <c r="AI128" s="101" t="str">
        <f t="shared" si="19"/>
        <v/>
      </c>
      <c r="AJ128" s="101" t="str">
        <f t="shared" si="19"/>
        <v/>
      </c>
      <c r="AK128" s="101" t="str">
        <f t="shared" si="19"/>
        <v/>
      </c>
      <c r="AL128" s="101" t="str">
        <f t="shared" si="21"/>
        <v/>
      </c>
      <c r="AM128" s="101" t="str">
        <f t="shared" si="21"/>
        <v/>
      </c>
      <c r="AN128" s="101" t="str">
        <f t="shared" si="21"/>
        <v/>
      </c>
      <c r="AP128" s="101" t="str">
        <f>IF(AND(N128="vendido",I128='1° Passo'!$D$12),'1° Passo'!$D$12,"")</f>
        <v/>
      </c>
    </row>
    <row r="129" spans="3:42" ht="30" customHeight="1">
      <c r="C129" s="11">
        <v>125</v>
      </c>
      <c r="D129" s="88"/>
      <c r="E129" s="88"/>
      <c r="F129" s="88"/>
      <c r="G129" s="95"/>
      <c r="H129" s="96"/>
      <c r="I129" s="88"/>
      <c r="J129" s="88"/>
      <c r="K129" s="96"/>
      <c r="L129" s="88"/>
      <c r="M129" s="97" t="str">
        <f t="shared" ca="1" si="17"/>
        <v/>
      </c>
      <c r="N129" s="88"/>
      <c r="O129" s="88"/>
      <c r="P129" s="14"/>
      <c r="R129" s="59" t="str">
        <f>IFERROR(VLOOKUP($D129,'4° Passo'!$D$5:$M$804,7,FALSE),"-")</f>
        <v>-</v>
      </c>
      <c r="S129" s="59" t="str">
        <f>IFERROR(VLOOKUP($D129,'4° Passo'!$D$5:$M$804,8,FALSE),"-")</f>
        <v>-</v>
      </c>
      <c r="T129" s="59" t="str">
        <f>IFERROR(VLOOKUP($D129,'4° Passo'!$D$5:$M$804,9,FALSE),"-")</f>
        <v>-</v>
      </c>
      <c r="U129" s="59" t="str">
        <f>IFERROR(VLOOKUP($D129,'4° Passo'!$D$5:$M$804,10,FALSE),"-")</f>
        <v>-</v>
      </c>
      <c r="V129" s="59" t="str">
        <f t="shared" si="12"/>
        <v/>
      </c>
      <c r="W129" s="4">
        <f t="shared" si="18"/>
        <v>0</v>
      </c>
      <c r="X129" s="101">
        <v>1</v>
      </c>
      <c r="Y129" s="101" t="str">
        <f t="shared" si="13"/>
        <v/>
      </c>
      <c r="Z129" s="101" t="str">
        <f t="shared" si="14"/>
        <v/>
      </c>
      <c r="AA129" s="101" t="str">
        <f t="shared" si="15"/>
        <v/>
      </c>
      <c r="AB129" s="101" t="str">
        <f t="shared" si="16"/>
        <v/>
      </c>
      <c r="AC129" s="101" t="str">
        <f t="shared" si="20"/>
        <v/>
      </c>
      <c r="AD129" s="101" t="str">
        <f t="shared" si="20"/>
        <v/>
      </c>
      <c r="AE129" s="101" t="str">
        <f t="shared" si="20"/>
        <v/>
      </c>
      <c r="AF129" s="101" t="str">
        <f t="shared" si="19"/>
        <v/>
      </c>
      <c r="AG129" s="101" t="str">
        <f t="shared" si="19"/>
        <v/>
      </c>
      <c r="AH129" s="101" t="str">
        <f t="shared" si="19"/>
        <v/>
      </c>
      <c r="AI129" s="101" t="str">
        <f t="shared" si="19"/>
        <v/>
      </c>
      <c r="AJ129" s="101" t="str">
        <f t="shared" si="19"/>
        <v/>
      </c>
      <c r="AK129" s="101" t="str">
        <f t="shared" si="19"/>
        <v/>
      </c>
      <c r="AL129" s="101" t="str">
        <f t="shared" si="21"/>
        <v/>
      </c>
      <c r="AM129" s="101" t="str">
        <f t="shared" si="21"/>
        <v/>
      </c>
      <c r="AN129" s="101" t="str">
        <f t="shared" si="21"/>
        <v/>
      </c>
      <c r="AP129" s="101" t="str">
        <f>IF(AND(N129="vendido",I129='1° Passo'!$D$12),'1° Passo'!$D$12,"")</f>
        <v/>
      </c>
    </row>
    <row r="130" spans="3:42" ht="30" customHeight="1">
      <c r="C130" s="11">
        <v>126</v>
      </c>
      <c r="D130" s="88"/>
      <c r="E130" s="88"/>
      <c r="F130" s="88"/>
      <c r="G130" s="95"/>
      <c r="H130" s="96"/>
      <c r="I130" s="88"/>
      <c r="J130" s="88"/>
      <c r="K130" s="96"/>
      <c r="L130" s="88"/>
      <c r="M130" s="97" t="str">
        <f t="shared" ca="1" si="17"/>
        <v/>
      </c>
      <c r="N130" s="88"/>
      <c r="O130" s="88"/>
      <c r="P130" s="14"/>
      <c r="R130" s="59" t="str">
        <f>IFERROR(VLOOKUP($D130,'4° Passo'!$D$5:$M$804,7,FALSE),"-")</f>
        <v>-</v>
      </c>
      <c r="S130" s="59" t="str">
        <f>IFERROR(VLOOKUP($D130,'4° Passo'!$D$5:$M$804,8,FALSE),"-")</f>
        <v>-</v>
      </c>
      <c r="T130" s="59" t="str">
        <f>IFERROR(VLOOKUP($D130,'4° Passo'!$D$5:$M$804,9,FALSE),"-")</f>
        <v>-</v>
      </c>
      <c r="U130" s="59" t="str">
        <f>IFERROR(VLOOKUP($D130,'4° Passo'!$D$5:$M$804,10,FALSE),"-")</f>
        <v>-</v>
      </c>
      <c r="V130" s="59" t="str">
        <f t="shared" si="12"/>
        <v/>
      </c>
      <c r="W130" s="4">
        <f t="shared" si="18"/>
        <v>0</v>
      </c>
      <c r="X130" s="101">
        <v>1</v>
      </c>
      <c r="Y130" s="101" t="str">
        <f t="shared" si="13"/>
        <v/>
      </c>
      <c r="Z130" s="101" t="str">
        <f t="shared" si="14"/>
        <v/>
      </c>
      <c r="AA130" s="101" t="str">
        <f t="shared" si="15"/>
        <v/>
      </c>
      <c r="AB130" s="101" t="str">
        <f t="shared" si="16"/>
        <v/>
      </c>
      <c r="AC130" s="101" t="str">
        <f t="shared" si="20"/>
        <v/>
      </c>
      <c r="AD130" s="101" t="str">
        <f t="shared" si="20"/>
        <v/>
      </c>
      <c r="AE130" s="101" t="str">
        <f t="shared" si="20"/>
        <v/>
      </c>
      <c r="AF130" s="101" t="str">
        <f t="shared" si="19"/>
        <v/>
      </c>
      <c r="AG130" s="101" t="str">
        <f t="shared" si="19"/>
        <v/>
      </c>
      <c r="AH130" s="101" t="str">
        <f t="shared" si="19"/>
        <v/>
      </c>
      <c r="AI130" s="101" t="str">
        <f t="shared" si="19"/>
        <v/>
      </c>
      <c r="AJ130" s="101" t="str">
        <f t="shared" si="19"/>
        <v/>
      </c>
      <c r="AK130" s="101" t="str">
        <f t="shared" si="19"/>
        <v/>
      </c>
      <c r="AL130" s="101" t="str">
        <f t="shared" si="21"/>
        <v/>
      </c>
      <c r="AM130" s="101" t="str">
        <f t="shared" si="21"/>
        <v/>
      </c>
      <c r="AN130" s="101" t="str">
        <f t="shared" si="21"/>
        <v/>
      </c>
      <c r="AP130" s="101" t="str">
        <f>IF(AND(N130="vendido",I130='1° Passo'!$D$12),'1° Passo'!$D$12,"")</f>
        <v/>
      </c>
    </row>
    <row r="131" spans="3:42" ht="30" customHeight="1">
      <c r="C131" s="11">
        <v>127</v>
      </c>
      <c r="D131" s="88"/>
      <c r="E131" s="88"/>
      <c r="F131" s="88"/>
      <c r="G131" s="95"/>
      <c r="H131" s="96"/>
      <c r="I131" s="88"/>
      <c r="J131" s="88"/>
      <c r="K131" s="96"/>
      <c r="L131" s="88"/>
      <c r="M131" s="97" t="str">
        <f t="shared" ca="1" si="17"/>
        <v/>
      </c>
      <c r="N131" s="88"/>
      <c r="O131" s="88"/>
      <c r="P131" s="14"/>
      <c r="R131" s="59" t="str">
        <f>IFERROR(VLOOKUP($D131,'4° Passo'!$D$5:$M$804,7,FALSE),"-")</f>
        <v>-</v>
      </c>
      <c r="S131" s="59" t="str">
        <f>IFERROR(VLOOKUP($D131,'4° Passo'!$D$5:$M$804,8,FALSE),"-")</f>
        <v>-</v>
      </c>
      <c r="T131" s="59" t="str">
        <f>IFERROR(VLOOKUP($D131,'4° Passo'!$D$5:$M$804,9,FALSE),"-")</f>
        <v>-</v>
      </c>
      <c r="U131" s="59" t="str">
        <f>IFERROR(VLOOKUP($D131,'4° Passo'!$D$5:$M$804,10,FALSE),"-")</f>
        <v>-</v>
      </c>
      <c r="V131" s="59" t="str">
        <f t="shared" si="12"/>
        <v/>
      </c>
      <c r="W131" s="4">
        <f t="shared" si="18"/>
        <v>0</v>
      </c>
      <c r="X131" s="101">
        <v>1</v>
      </c>
      <c r="Y131" s="101" t="str">
        <f t="shared" si="13"/>
        <v/>
      </c>
      <c r="Z131" s="101" t="str">
        <f t="shared" si="14"/>
        <v/>
      </c>
      <c r="AA131" s="101" t="str">
        <f t="shared" si="15"/>
        <v/>
      </c>
      <c r="AB131" s="101" t="str">
        <f t="shared" si="16"/>
        <v/>
      </c>
      <c r="AC131" s="101" t="str">
        <f t="shared" si="20"/>
        <v/>
      </c>
      <c r="AD131" s="101" t="str">
        <f t="shared" si="20"/>
        <v/>
      </c>
      <c r="AE131" s="101" t="str">
        <f t="shared" si="20"/>
        <v/>
      </c>
      <c r="AF131" s="101" t="str">
        <f t="shared" si="19"/>
        <v/>
      </c>
      <c r="AG131" s="101" t="str">
        <f t="shared" si="19"/>
        <v/>
      </c>
      <c r="AH131" s="101" t="str">
        <f t="shared" si="19"/>
        <v/>
      </c>
      <c r="AI131" s="101" t="str">
        <f t="shared" si="19"/>
        <v/>
      </c>
      <c r="AJ131" s="101" t="str">
        <f t="shared" si="19"/>
        <v/>
      </c>
      <c r="AK131" s="101" t="str">
        <f t="shared" si="19"/>
        <v/>
      </c>
      <c r="AL131" s="101" t="str">
        <f t="shared" si="21"/>
        <v/>
      </c>
      <c r="AM131" s="101" t="str">
        <f t="shared" si="21"/>
        <v/>
      </c>
      <c r="AN131" s="101" t="str">
        <f t="shared" si="21"/>
        <v/>
      </c>
      <c r="AP131" s="101" t="str">
        <f>IF(AND(N131="vendido",I131='1° Passo'!$D$12),'1° Passo'!$D$12,"")</f>
        <v/>
      </c>
    </row>
    <row r="132" spans="3:42" ht="30" customHeight="1">
      <c r="C132" s="11">
        <v>128</v>
      </c>
      <c r="D132" s="88"/>
      <c r="E132" s="88"/>
      <c r="F132" s="88"/>
      <c r="G132" s="95"/>
      <c r="H132" s="96"/>
      <c r="I132" s="88"/>
      <c r="J132" s="88"/>
      <c r="K132" s="96"/>
      <c r="L132" s="88"/>
      <c r="M132" s="97" t="str">
        <f t="shared" ca="1" si="17"/>
        <v/>
      </c>
      <c r="N132" s="88"/>
      <c r="O132" s="88"/>
      <c r="P132" s="14"/>
      <c r="R132" s="59" t="str">
        <f>IFERROR(VLOOKUP($D132,'4° Passo'!$D$5:$M$804,7,FALSE),"-")</f>
        <v>-</v>
      </c>
      <c r="S132" s="59" t="str">
        <f>IFERROR(VLOOKUP($D132,'4° Passo'!$D$5:$M$804,8,FALSE),"-")</f>
        <v>-</v>
      </c>
      <c r="T132" s="59" t="str">
        <f>IFERROR(VLOOKUP($D132,'4° Passo'!$D$5:$M$804,9,FALSE),"-")</f>
        <v>-</v>
      </c>
      <c r="U132" s="59" t="str">
        <f>IFERROR(VLOOKUP($D132,'4° Passo'!$D$5:$M$804,10,FALSE),"-")</f>
        <v>-</v>
      </c>
      <c r="V132" s="59" t="str">
        <f t="shared" si="12"/>
        <v/>
      </c>
      <c r="W132" s="4">
        <f t="shared" si="18"/>
        <v>0</v>
      </c>
      <c r="X132" s="101">
        <v>1</v>
      </c>
      <c r="Y132" s="101" t="str">
        <f t="shared" si="13"/>
        <v/>
      </c>
      <c r="Z132" s="101" t="str">
        <f t="shared" si="14"/>
        <v/>
      </c>
      <c r="AA132" s="101" t="str">
        <f t="shared" si="15"/>
        <v/>
      </c>
      <c r="AB132" s="101" t="str">
        <f t="shared" si="16"/>
        <v/>
      </c>
      <c r="AC132" s="101" t="str">
        <f t="shared" si="20"/>
        <v/>
      </c>
      <c r="AD132" s="101" t="str">
        <f t="shared" si="20"/>
        <v/>
      </c>
      <c r="AE132" s="101" t="str">
        <f t="shared" si="20"/>
        <v/>
      </c>
      <c r="AF132" s="101" t="str">
        <f t="shared" si="19"/>
        <v/>
      </c>
      <c r="AG132" s="101" t="str">
        <f t="shared" si="19"/>
        <v/>
      </c>
      <c r="AH132" s="101" t="str">
        <f t="shared" si="19"/>
        <v/>
      </c>
      <c r="AI132" s="101" t="str">
        <f t="shared" si="19"/>
        <v/>
      </c>
      <c r="AJ132" s="101" t="str">
        <f t="shared" si="19"/>
        <v/>
      </c>
      <c r="AK132" s="101" t="str">
        <f t="shared" si="19"/>
        <v/>
      </c>
      <c r="AL132" s="101" t="str">
        <f t="shared" si="21"/>
        <v/>
      </c>
      <c r="AM132" s="101" t="str">
        <f t="shared" si="21"/>
        <v/>
      </c>
      <c r="AN132" s="101" t="str">
        <f t="shared" si="21"/>
        <v/>
      </c>
      <c r="AP132" s="101" t="str">
        <f>IF(AND(N132="vendido",I132='1° Passo'!$D$12),'1° Passo'!$D$12,"")</f>
        <v/>
      </c>
    </row>
    <row r="133" spans="3:42" ht="30" customHeight="1">
      <c r="C133" s="11">
        <v>129</v>
      </c>
      <c r="D133" s="88"/>
      <c r="E133" s="88"/>
      <c r="F133" s="88"/>
      <c r="G133" s="95"/>
      <c r="H133" s="96"/>
      <c r="I133" s="88"/>
      <c r="J133" s="88"/>
      <c r="K133" s="96"/>
      <c r="L133" s="88"/>
      <c r="M133" s="97" t="str">
        <f t="shared" ca="1" si="17"/>
        <v/>
      </c>
      <c r="N133" s="88"/>
      <c r="O133" s="88"/>
      <c r="P133" s="14"/>
      <c r="R133" s="59" t="str">
        <f>IFERROR(VLOOKUP($D133,'4° Passo'!$D$5:$M$804,7,FALSE),"-")</f>
        <v>-</v>
      </c>
      <c r="S133" s="59" t="str">
        <f>IFERROR(VLOOKUP($D133,'4° Passo'!$D$5:$M$804,8,FALSE),"-")</f>
        <v>-</v>
      </c>
      <c r="T133" s="59" t="str">
        <f>IFERROR(VLOOKUP($D133,'4° Passo'!$D$5:$M$804,9,FALSE),"-")</f>
        <v>-</v>
      </c>
      <c r="U133" s="59" t="str">
        <f>IFERROR(VLOOKUP($D133,'4° Passo'!$D$5:$M$804,10,FALSE),"-")</f>
        <v>-</v>
      </c>
      <c r="V133" s="59" t="str">
        <f t="shared" ref="V133:V196" si="22">IF(N133="vendido",1,"")</f>
        <v/>
      </c>
      <c r="W133" s="4">
        <f t="shared" si="18"/>
        <v>0</v>
      </c>
      <c r="X133" s="101">
        <v>1</v>
      </c>
      <c r="Y133" s="101" t="str">
        <f t="shared" ref="Y133:Y196" si="23">IF(H133&lt;&gt;"",MONTH(H133),"")</f>
        <v/>
      </c>
      <c r="Z133" s="101" t="str">
        <f t="shared" ref="Z133:Z196" si="24">IF(N133="vendido",MONTH(H133),"")</f>
        <v/>
      </c>
      <c r="AA133" s="101" t="str">
        <f t="shared" ref="AA133:AA196" si="25">IF(N133="vendido",I133,"")</f>
        <v/>
      </c>
      <c r="AB133" s="101" t="str">
        <f t="shared" ref="AB133:AB196" si="26">IF(N133="vendido",G133,"")</f>
        <v/>
      </c>
      <c r="AC133" s="101" t="str">
        <f t="shared" si="20"/>
        <v/>
      </c>
      <c r="AD133" s="101" t="str">
        <f t="shared" si="20"/>
        <v/>
      </c>
      <c r="AE133" s="101" t="str">
        <f t="shared" si="20"/>
        <v/>
      </c>
      <c r="AF133" s="101" t="str">
        <f t="shared" si="19"/>
        <v/>
      </c>
      <c r="AG133" s="101" t="str">
        <f t="shared" si="19"/>
        <v/>
      </c>
      <c r="AH133" s="101" t="str">
        <f t="shared" si="19"/>
        <v/>
      </c>
      <c r="AI133" s="101" t="str">
        <f t="shared" si="19"/>
        <v/>
      </c>
      <c r="AJ133" s="101" t="str">
        <f t="shared" si="19"/>
        <v/>
      </c>
      <c r="AK133" s="101" t="str">
        <f t="shared" si="19"/>
        <v/>
      </c>
      <c r="AL133" s="101" t="str">
        <f t="shared" si="21"/>
        <v/>
      </c>
      <c r="AM133" s="101" t="str">
        <f t="shared" si="21"/>
        <v/>
      </c>
      <c r="AN133" s="101" t="str">
        <f t="shared" si="21"/>
        <v/>
      </c>
      <c r="AP133" s="101" t="str">
        <f>IF(AND(N133="vendido",I133='1° Passo'!$D$12),'1° Passo'!$D$12,"")</f>
        <v/>
      </c>
    </row>
    <row r="134" spans="3:42" ht="30" customHeight="1">
      <c r="C134" s="11">
        <v>130</v>
      </c>
      <c r="D134" s="88"/>
      <c r="E134" s="88"/>
      <c r="F134" s="88"/>
      <c r="G134" s="95"/>
      <c r="H134" s="96"/>
      <c r="I134" s="88"/>
      <c r="J134" s="88"/>
      <c r="K134" s="96"/>
      <c r="L134" s="88"/>
      <c r="M134" s="97" t="str">
        <f t="shared" ref="M134:M197" ca="1" si="27">IF(OR(N134="Perdido",N134="Vendido"),"Negociação finalizada",IF(OR(H134="",K134="",),"",IF(L134="realizado","Agende a Próxima Etapa ou Conclua a Venda",IF(K134&lt;TODAY(),"Prazo Para Entrar Em Contato Vencido",IF(K134-TODAY()=1,"Falta ","Faltam ")&amp;K134-TODAY()&amp;IF(K134-TODAY()=1," dia "," dias ")&amp;"Para Entrar em Contato"))))</f>
        <v/>
      </c>
      <c r="N134" s="88"/>
      <c r="O134" s="88"/>
      <c r="P134" s="14"/>
      <c r="R134" s="59" t="str">
        <f>IFERROR(VLOOKUP($D134,'4° Passo'!$D$5:$M$804,7,FALSE),"-")</f>
        <v>-</v>
      </c>
      <c r="S134" s="59" t="str">
        <f>IFERROR(VLOOKUP($D134,'4° Passo'!$D$5:$M$804,8,FALSE),"-")</f>
        <v>-</v>
      </c>
      <c r="T134" s="59" t="str">
        <f>IFERROR(VLOOKUP($D134,'4° Passo'!$D$5:$M$804,9,FALSE),"-")</f>
        <v>-</v>
      </c>
      <c r="U134" s="59" t="str">
        <f>IFERROR(VLOOKUP($D134,'4° Passo'!$D$5:$M$804,10,FALSE),"-")</f>
        <v>-</v>
      </c>
      <c r="V134" s="59" t="str">
        <f t="shared" si="22"/>
        <v/>
      </c>
      <c r="W134" s="4">
        <f t="shared" ref="W134:W197" si="28">IF(K134-H134&lt;0,0,K134-H134)</f>
        <v>0</v>
      </c>
      <c r="X134" s="101">
        <v>1</v>
      </c>
      <c r="Y134" s="101" t="str">
        <f t="shared" si="23"/>
        <v/>
      </c>
      <c r="Z134" s="101" t="str">
        <f t="shared" si="24"/>
        <v/>
      </c>
      <c r="AA134" s="101" t="str">
        <f t="shared" si="25"/>
        <v/>
      </c>
      <c r="AB134" s="101" t="str">
        <f t="shared" si="26"/>
        <v/>
      </c>
      <c r="AC134" s="101" t="str">
        <f t="shared" si="20"/>
        <v/>
      </c>
      <c r="AD134" s="101" t="str">
        <f t="shared" si="20"/>
        <v/>
      </c>
      <c r="AE134" s="101" t="str">
        <f t="shared" si="20"/>
        <v/>
      </c>
      <c r="AF134" s="101" t="str">
        <f t="shared" si="19"/>
        <v/>
      </c>
      <c r="AG134" s="101" t="str">
        <f t="shared" si="19"/>
        <v/>
      </c>
      <c r="AH134" s="101" t="str">
        <f t="shared" si="19"/>
        <v/>
      </c>
      <c r="AI134" s="101" t="str">
        <f t="shared" ref="AI134:AN190" si="29">IF($Y134=AI$3,$AB134,"")</f>
        <v/>
      </c>
      <c r="AJ134" s="101" t="str">
        <f t="shared" si="29"/>
        <v/>
      </c>
      <c r="AK134" s="101" t="str">
        <f t="shared" si="29"/>
        <v/>
      </c>
      <c r="AL134" s="101" t="str">
        <f t="shared" si="21"/>
        <v/>
      </c>
      <c r="AM134" s="101" t="str">
        <f t="shared" si="21"/>
        <v/>
      </c>
      <c r="AN134" s="101" t="str">
        <f t="shared" si="21"/>
        <v/>
      </c>
      <c r="AP134" s="101" t="str">
        <f>IF(AND(N134="vendido",I134='1° Passo'!$D$12),'1° Passo'!$D$12,"")</f>
        <v/>
      </c>
    </row>
    <row r="135" spans="3:42" ht="30" customHeight="1">
      <c r="C135" s="11">
        <v>131</v>
      </c>
      <c r="D135" s="88"/>
      <c r="E135" s="88"/>
      <c r="F135" s="88"/>
      <c r="G135" s="95"/>
      <c r="H135" s="96"/>
      <c r="I135" s="88"/>
      <c r="J135" s="88"/>
      <c r="K135" s="96"/>
      <c r="L135" s="88"/>
      <c r="M135" s="97" t="str">
        <f t="shared" ca="1" si="27"/>
        <v/>
      </c>
      <c r="N135" s="88"/>
      <c r="O135" s="88"/>
      <c r="P135" s="14"/>
      <c r="R135" s="59" t="str">
        <f>IFERROR(VLOOKUP($D135,'4° Passo'!$D$5:$M$804,7,FALSE),"-")</f>
        <v>-</v>
      </c>
      <c r="S135" s="59" t="str">
        <f>IFERROR(VLOOKUP($D135,'4° Passo'!$D$5:$M$804,8,FALSE),"-")</f>
        <v>-</v>
      </c>
      <c r="T135" s="59" t="str">
        <f>IFERROR(VLOOKUP($D135,'4° Passo'!$D$5:$M$804,9,FALSE),"-")</f>
        <v>-</v>
      </c>
      <c r="U135" s="59" t="str">
        <f>IFERROR(VLOOKUP($D135,'4° Passo'!$D$5:$M$804,10,FALSE),"-")</f>
        <v>-</v>
      </c>
      <c r="V135" s="59" t="str">
        <f t="shared" si="22"/>
        <v/>
      </c>
      <c r="W135" s="4">
        <f t="shared" si="28"/>
        <v>0</v>
      </c>
      <c r="X135" s="101">
        <v>1</v>
      </c>
      <c r="Y135" s="101" t="str">
        <f t="shared" si="23"/>
        <v/>
      </c>
      <c r="Z135" s="101" t="str">
        <f t="shared" si="24"/>
        <v/>
      </c>
      <c r="AA135" s="101" t="str">
        <f t="shared" si="25"/>
        <v/>
      </c>
      <c r="AB135" s="101" t="str">
        <f t="shared" si="26"/>
        <v/>
      </c>
      <c r="AC135" s="101" t="str">
        <f t="shared" si="20"/>
        <v/>
      </c>
      <c r="AD135" s="101" t="str">
        <f t="shared" si="20"/>
        <v/>
      </c>
      <c r="AE135" s="101" t="str">
        <f t="shared" si="20"/>
        <v/>
      </c>
      <c r="AF135" s="101" t="str">
        <f t="shared" si="20"/>
        <v/>
      </c>
      <c r="AG135" s="101" t="str">
        <f t="shared" si="20"/>
        <v/>
      </c>
      <c r="AH135" s="101" t="str">
        <f t="shared" si="20"/>
        <v/>
      </c>
      <c r="AI135" s="101" t="str">
        <f t="shared" si="29"/>
        <v/>
      </c>
      <c r="AJ135" s="101" t="str">
        <f t="shared" si="29"/>
        <v/>
      </c>
      <c r="AK135" s="101" t="str">
        <f t="shared" si="29"/>
        <v/>
      </c>
      <c r="AL135" s="101" t="str">
        <f t="shared" si="21"/>
        <v/>
      </c>
      <c r="AM135" s="101" t="str">
        <f t="shared" si="21"/>
        <v/>
      </c>
      <c r="AN135" s="101" t="str">
        <f t="shared" si="21"/>
        <v/>
      </c>
      <c r="AP135" s="101" t="str">
        <f>IF(AND(N135="vendido",I135='1° Passo'!$D$12),'1° Passo'!$D$12,"")</f>
        <v/>
      </c>
    </row>
    <row r="136" spans="3:42" ht="30" customHeight="1">
      <c r="C136" s="11">
        <v>132</v>
      </c>
      <c r="D136" s="88"/>
      <c r="E136" s="88"/>
      <c r="F136" s="88"/>
      <c r="G136" s="95"/>
      <c r="H136" s="96"/>
      <c r="I136" s="88"/>
      <c r="J136" s="88"/>
      <c r="K136" s="96"/>
      <c r="L136" s="88"/>
      <c r="M136" s="97" t="str">
        <f t="shared" ca="1" si="27"/>
        <v/>
      </c>
      <c r="N136" s="88"/>
      <c r="O136" s="88"/>
      <c r="P136" s="14"/>
      <c r="R136" s="59" t="str">
        <f>IFERROR(VLOOKUP($D136,'4° Passo'!$D$5:$M$804,7,FALSE),"-")</f>
        <v>-</v>
      </c>
      <c r="S136" s="59" t="str">
        <f>IFERROR(VLOOKUP($D136,'4° Passo'!$D$5:$M$804,8,FALSE),"-")</f>
        <v>-</v>
      </c>
      <c r="T136" s="59" t="str">
        <f>IFERROR(VLOOKUP($D136,'4° Passo'!$D$5:$M$804,9,FALSE),"-")</f>
        <v>-</v>
      </c>
      <c r="U136" s="59" t="str">
        <f>IFERROR(VLOOKUP($D136,'4° Passo'!$D$5:$M$804,10,FALSE),"-")</f>
        <v>-</v>
      </c>
      <c r="V136" s="59" t="str">
        <f t="shared" si="22"/>
        <v/>
      </c>
      <c r="W136" s="4">
        <f t="shared" si="28"/>
        <v>0</v>
      </c>
      <c r="X136" s="101">
        <v>1</v>
      </c>
      <c r="Y136" s="101" t="str">
        <f t="shared" si="23"/>
        <v/>
      </c>
      <c r="Z136" s="101" t="str">
        <f t="shared" si="24"/>
        <v/>
      </c>
      <c r="AA136" s="101" t="str">
        <f t="shared" si="25"/>
        <v/>
      </c>
      <c r="AB136" s="101" t="str">
        <f t="shared" si="26"/>
        <v/>
      </c>
      <c r="AC136" s="101" t="str">
        <f t="shared" si="20"/>
        <v/>
      </c>
      <c r="AD136" s="101" t="str">
        <f t="shared" si="20"/>
        <v/>
      </c>
      <c r="AE136" s="101" t="str">
        <f t="shared" si="20"/>
        <v/>
      </c>
      <c r="AF136" s="101" t="str">
        <f t="shared" si="20"/>
        <v/>
      </c>
      <c r="AG136" s="101" t="str">
        <f t="shared" si="20"/>
        <v/>
      </c>
      <c r="AH136" s="101" t="str">
        <f t="shared" si="20"/>
        <v/>
      </c>
      <c r="AI136" s="101" t="str">
        <f t="shared" si="29"/>
        <v/>
      </c>
      <c r="AJ136" s="101" t="str">
        <f t="shared" si="29"/>
        <v/>
      </c>
      <c r="AK136" s="101" t="str">
        <f t="shared" si="29"/>
        <v/>
      </c>
      <c r="AL136" s="101" t="str">
        <f t="shared" si="21"/>
        <v/>
      </c>
      <c r="AM136" s="101" t="str">
        <f t="shared" si="21"/>
        <v/>
      </c>
      <c r="AN136" s="101" t="str">
        <f t="shared" si="21"/>
        <v/>
      </c>
      <c r="AP136" s="101" t="str">
        <f>IF(AND(N136="vendido",I136='1° Passo'!$D$12),'1° Passo'!$D$12,"")</f>
        <v/>
      </c>
    </row>
    <row r="137" spans="3:42" ht="30" customHeight="1">
      <c r="C137" s="11">
        <v>133</v>
      </c>
      <c r="D137" s="88"/>
      <c r="E137" s="88"/>
      <c r="F137" s="88"/>
      <c r="G137" s="95"/>
      <c r="H137" s="96"/>
      <c r="I137" s="88"/>
      <c r="J137" s="88"/>
      <c r="K137" s="96"/>
      <c r="L137" s="88"/>
      <c r="M137" s="97" t="str">
        <f t="shared" ca="1" si="27"/>
        <v/>
      </c>
      <c r="N137" s="88"/>
      <c r="O137" s="88"/>
      <c r="P137" s="14"/>
      <c r="R137" s="59" t="str">
        <f>IFERROR(VLOOKUP($D137,'4° Passo'!$D$5:$M$804,7,FALSE),"-")</f>
        <v>-</v>
      </c>
      <c r="S137" s="59" t="str">
        <f>IFERROR(VLOOKUP($D137,'4° Passo'!$D$5:$M$804,8,FALSE),"-")</f>
        <v>-</v>
      </c>
      <c r="T137" s="59" t="str">
        <f>IFERROR(VLOOKUP($D137,'4° Passo'!$D$5:$M$804,9,FALSE),"-")</f>
        <v>-</v>
      </c>
      <c r="U137" s="59" t="str">
        <f>IFERROR(VLOOKUP($D137,'4° Passo'!$D$5:$M$804,10,FALSE),"-")</f>
        <v>-</v>
      </c>
      <c r="V137" s="59" t="str">
        <f t="shared" si="22"/>
        <v/>
      </c>
      <c r="W137" s="4">
        <f t="shared" si="28"/>
        <v>0</v>
      </c>
      <c r="X137" s="101">
        <v>1</v>
      </c>
      <c r="Y137" s="101" t="str">
        <f t="shared" si="23"/>
        <v/>
      </c>
      <c r="Z137" s="101" t="str">
        <f t="shared" si="24"/>
        <v/>
      </c>
      <c r="AA137" s="101" t="str">
        <f t="shared" si="25"/>
        <v/>
      </c>
      <c r="AB137" s="101" t="str">
        <f t="shared" si="26"/>
        <v/>
      </c>
      <c r="AC137" s="101" t="str">
        <f t="shared" si="20"/>
        <v/>
      </c>
      <c r="AD137" s="101" t="str">
        <f t="shared" si="20"/>
        <v/>
      </c>
      <c r="AE137" s="101" t="str">
        <f t="shared" si="20"/>
        <v/>
      </c>
      <c r="AF137" s="101" t="str">
        <f t="shared" si="20"/>
        <v/>
      </c>
      <c r="AG137" s="101" t="str">
        <f t="shared" si="20"/>
        <v/>
      </c>
      <c r="AH137" s="101" t="str">
        <f t="shared" si="20"/>
        <v/>
      </c>
      <c r="AI137" s="101" t="str">
        <f t="shared" si="29"/>
        <v/>
      </c>
      <c r="AJ137" s="101" t="str">
        <f t="shared" si="29"/>
        <v/>
      </c>
      <c r="AK137" s="101" t="str">
        <f t="shared" si="29"/>
        <v/>
      </c>
      <c r="AL137" s="101" t="str">
        <f t="shared" si="21"/>
        <v/>
      </c>
      <c r="AM137" s="101" t="str">
        <f t="shared" si="21"/>
        <v/>
      </c>
      <c r="AN137" s="101" t="str">
        <f t="shared" si="21"/>
        <v/>
      </c>
      <c r="AP137" s="101" t="str">
        <f>IF(AND(N137="vendido",I137='1° Passo'!$D$12),'1° Passo'!$D$12,"")</f>
        <v/>
      </c>
    </row>
    <row r="138" spans="3:42" ht="30" customHeight="1">
      <c r="C138" s="11">
        <v>134</v>
      </c>
      <c r="D138" s="88"/>
      <c r="E138" s="88"/>
      <c r="F138" s="88"/>
      <c r="G138" s="95"/>
      <c r="H138" s="96"/>
      <c r="I138" s="88"/>
      <c r="J138" s="88"/>
      <c r="K138" s="96"/>
      <c r="L138" s="88"/>
      <c r="M138" s="97" t="str">
        <f t="shared" ca="1" si="27"/>
        <v/>
      </c>
      <c r="N138" s="88"/>
      <c r="O138" s="88"/>
      <c r="P138" s="14"/>
      <c r="R138" s="59" t="str">
        <f>IFERROR(VLOOKUP($D138,'4° Passo'!$D$5:$M$804,7,FALSE),"-")</f>
        <v>-</v>
      </c>
      <c r="S138" s="59" t="str">
        <f>IFERROR(VLOOKUP($D138,'4° Passo'!$D$5:$M$804,8,FALSE),"-")</f>
        <v>-</v>
      </c>
      <c r="T138" s="59" t="str">
        <f>IFERROR(VLOOKUP($D138,'4° Passo'!$D$5:$M$804,9,FALSE),"-")</f>
        <v>-</v>
      </c>
      <c r="U138" s="59" t="str">
        <f>IFERROR(VLOOKUP($D138,'4° Passo'!$D$5:$M$804,10,FALSE),"-")</f>
        <v>-</v>
      </c>
      <c r="V138" s="59" t="str">
        <f t="shared" si="22"/>
        <v/>
      </c>
      <c r="W138" s="4">
        <f t="shared" si="28"/>
        <v>0</v>
      </c>
      <c r="X138" s="101">
        <v>1</v>
      </c>
      <c r="Y138" s="101" t="str">
        <f t="shared" si="23"/>
        <v/>
      </c>
      <c r="Z138" s="101" t="str">
        <f t="shared" si="24"/>
        <v/>
      </c>
      <c r="AA138" s="101" t="str">
        <f t="shared" si="25"/>
        <v/>
      </c>
      <c r="AB138" s="101" t="str">
        <f t="shared" si="26"/>
        <v/>
      </c>
      <c r="AC138" s="101" t="str">
        <f t="shared" si="20"/>
        <v/>
      </c>
      <c r="AD138" s="101" t="str">
        <f t="shared" si="20"/>
        <v/>
      </c>
      <c r="AE138" s="101" t="str">
        <f t="shared" si="20"/>
        <v/>
      </c>
      <c r="AF138" s="101" t="str">
        <f t="shared" si="20"/>
        <v/>
      </c>
      <c r="AG138" s="101" t="str">
        <f t="shared" si="20"/>
        <v/>
      </c>
      <c r="AH138" s="101" t="str">
        <f t="shared" si="20"/>
        <v/>
      </c>
      <c r="AI138" s="101" t="str">
        <f t="shared" si="29"/>
        <v/>
      </c>
      <c r="AJ138" s="101" t="str">
        <f t="shared" si="29"/>
        <v/>
      </c>
      <c r="AK138" s="101" t="str">
        <f t="shared" si="29"/>
        <v/>
      </c>
      <c r="AL138" s="101" t="str">
        <f t="shared" si="21"/>
        <v/>
      </c>
      <c r="AM138" s="101" t="str">
        <f t="shared" si="21"/>
        <v/>
      </c>
      <c r="AN138" s="101" t="str">
        <f t="shared" si="21"/>
        <v/>
      </c>
      <c r="AP138" s="101" t="str">
        <f>IF(AND(N138="vendido",I138='1° Passo'!$D$12),'1° Passo'!$D$12,"")</f>
        <v/>
      </c>
    </row>
    <row r="139" spans="3:42" ht="30" customHeight="1">
      <c r="C139" s="11">
        <v>135</v>
      </c>
      <c r="D139" s="88"/>
      <c r="E139" s="88"/>
      <c r="F139" s="88"/>
      <c r="G139" s="95"/>
      <c r="H139" s="96"/>
      <c r="I139" s="88"/>
      <c r="J139" s="88"/>
      <c r="K139" s="96"/>
      <c r="L139" s="88"/>
      <c r="M139" s="97" t="str">
        <f t="shared" ca="1" si="27"/>
        <v/>
      </c>
      <c r="N139" s="88"/>
      <c r="O139" s="88"/>
      <c r="P139" s="14"/>
      <c r="R139" s="59" t="str">
        <f>IFERROR(VLOOKUP($D139,'4° Passo'!$D$5:$M$804,7,FALSE),"-")</f>
        <v>-</v>
      </c>
      <c r="S139" s="59" t="str">
        <f>IFERROR(VLOOKUP($D139,'4° Passo'!$D$5:$M$804,8,FALSE),"-")</f>
        <v>-</v>
      </c>
      <c r="T139" s="59" t="str">
        <f>IFERROR(VLOOKUP($D139,'4° Passo'!$D$5:$M$804,9,FALSE),"-")</f>
        <v>-</v>
      </c>
      <c r="U139" s="59" t="str">
        <f>IFERROR(VLOOKUP($D139,'4° Passo'!$D$5:$M$804,10,FALSE),"-")</f>
        <v>-</v>
      </c>
      <c r="V139" s="59" t="str">
        <f t="shared" si="22"/>
        <v/>
      </c>
      <c r="W139" s="4">
        <f t="shared" si="28"/>
        <v>0</v>
      </c>
      <c r="X139" s="101">
        <v>1</v>
      </c>
      <c r="Y139" s="101" t="str">
        <f t="shared" si="23"/>
        <v/>
      </c>
      <c r="Z139" s="101" t="str">
        <f t="shared" si="24"/>
        <v/>
      </c>
      <c r="AA139" s="101" t="str">
        <f t="shared" si="25"/>
        <v/>
      </c>
      <c r="AB139" s="101" t="str">
        <f t="shared" si="26"/>
        <v/>
      </c>
      <c r="AC139" s="101" t="str">
        <f t="shared" si="20"/>
        <v/>
      </c>
      <c r="AD139" s="101" t="str">
        <f t="shared" si="20"/>
        <v/>
      </c>
      <c r="AE139" s="101" t="str">
        <f t="shared" si="20"/>
        <v/>
      </c>
      <c r="AF139" s="101" t="str">
        <f t="shared" si="20"/>
        <v/>
      </c>
      <c r="AG139" s="101" t="str">
        <f t="shared" si="20"/>
        <v/>
      </c>
      <c r="AH139" s="101" t="str">
        <f t="shared" si="20"/>
        <v/>
      </c>
      <c r="AI139" s="101" t="str">
        <f t="shared" si="29"/>
        <v/>
      </c>
      <c r="AJ139" s="101" t="str">
        <f t="shared" si="29"/>
        <v/>
      </c>
      <c r="AK139" s="101" t="str">
        <f t="shared" si="29"/>
        <v/>
      </c>
      <c r="AL139" s="101" t="str">
        <f t="shared" si="21"/>
        <v/>
      </c>
      <c r="AM139" s="101" t="str">
        <f t="shared" si="21"/>
        <v/>
      </c>
      <c r="AN139" s="101" t="str">
        <f t="shared" si="21"/>
        <v/>
      </c>
      <c r="AP139" s="101" t="str">
        <f>IF(AND(N139="vendido",I139='1° Passo'!$D$12),'1° Passo'!$D$12,"")</f>
        <v/>
      </c>
    </row>
    <row r="140" spans="3:42" ht="30" customHeight="1">
      <c r="C140" s="11">
        <v>136</v>
      </c>
      <c r="D140" s="88"/>
      <c r="E140" s="88"/>
      <c r="F140" s="88"/>
      <c r="G140" s="95"/>
      <c r="H140" s="96"/>
      <c r="I140" s="88"/>
      <c r="J140" s="88"/>
      <c r="K140" s="96"/>
      <c r="L140" s="88"/>
      <c r="M140" s="97" t="str">
        <f t="shared" ca="1" si="27"/>
        <v/>
      </c>
      <c r="N140" s="88"/>
      <c r="O140" s="88"/>
      <c r="P140" s="14"/>
      <c r="R140" s="59" t="str">
        <f>IFERROR(VLOOKUP($D140,'4° Passo'!$D$5:$M$804,7,FALSE),"-")</f>
        <v>-</v>
      </c>
      <c r="S140" s="59" t="str">
        <f>IFERROR(VLOOKUP($D140,'4° Passo'!$D$5:$M$804,8,FALSE),"-")</f>
        <v>-</v>
      </c>
      <c r="T140" s="59" t="str">
        <f>IFERROR(VLOOKUP($D140,'4° Passo'!$D$5:$M$804,9,FALSE),"-")</f>
        <v>-</v>
      </c>
      <c r="U140" s="59" t="str">
        <f>IFERROR(VLOOKUP($D140,'4° Passo'!$D$5:$M$804,10,FALSE),"-")</f>
        <v>-</v>
      </c>
      <c r="V140" s="59" t="str">
        <f t="shared" si="22"/>
        <v/>
      </c>
      <c r="W140" s="4">
        <f t="shared" si="28"/>
        <v>0</v>
      </c>
      <c r="X140" s="101">
        <v>1</v>
      </c>
      <c r="Y140" s="101" t="str">
        <f t="shared" si="23"/>
        <v/>
      </c>
      <c r="Z140" s="101" t="str">
        <f t="shared" si="24"/>
        <v/>
      </c>
      <c r="AA140" s="101" t="str">
        <f t="shared" si="25"/>
        <v/>
      </c>
      <c r="AB140" s="101" t="str">
        <f t="shared" si="26"/>
        <v/>
      </c>
      <c r="AC140" s="101" t="str">
        <f t="shared" si="20"/>
        <v/>
      </c>
      <c r="AD140" s="101" t="str">
        <f t="shared" si="20"/>
        <v/>
      </c>
      <c r="AE140" s="101" t="str">
        <f t="shared" si="20"/>
        <v/>
      </c>
      <c r="AF140" s="101" t="str">
        <f t="shared" si="20"/>
        <v/>
      </c>
      <c r="AG140" s="101" t="str">
        <f t="shared" si="20"/>
        <v/>
      </c>
      <c r="AH140" s="101" t="str">
        <f t="shared" si="20"/>
        <v/>
      </c>
      <c r="AI140" s="101" t="str">
        <f t="shared" si="29"/>
        <v/>
      </c>
      <c r="AJ140" s="101" t="str">
        <f t="shared" si="29"/>
        <v/>
      </c>
      <c r="AK140" s="101" t="str">
        <f t="shared" si="29"/>
        <v/>
      </c>
      <c r="AL140" s="101" t="str">
        <f t="shared" si="21"/>
        <v/>
      </c>
      <c r="AM140" s="101" t="str">
        <f t="shared" si="21"/>
        <v/>
      </c>
      <c r="AN140" s="101" t="str">
        <f t="shared" si="21"/>
        <v/>
      </c>
      <c r="AP140" s="101" t="str">
        <f>IF(AND(N140="vendido",I140='1° Passo'!$D$12),'1° Passo'!$D$12,"")</f>
        <v/>
      </c>
    </row>
    <row r="141" spans="3:42" ht="30" customHeight="1">
      <c r="C141" s="11">
        <v>137</v>
      </c>
      <c r="D141" s="88"/>
      <c r="E141" s="88"/>
      <c r="F141" s="88"/>
      <c r="G141" s="95"/>
      <c r="H141" s="96"/>
      <c r="I141" s="88"/>
      <c r="J141" s="88"/>
      <c r="K141" s="96"/>
      <c r="L141" s="88"/>
      <c r="M141" s="97" t="str">
        <f t="shared" ca="1" si="27"/>
        <v/>
      </c>
      <c r="N141" s="88"/>
      <c r="O141" s="88"/>
      <c r="P141" s="14"/>
      <c r="R141" s="59" t="str">
        <f>IFERROR(VLOOKUP($D141,'4° Passo'!$D$5:$M$804,7,FALSE),"-")</f>
        <v>-</v>
      </c>
      <c r="S141" s="59" t="str">
        <f>IFERROR(VLOOKUP($D141,'4° Passo'!$D$5:$M$804,8,FALSE),"-")</f>
        <v>-</v>
      </c>
      <c r="T141" s="59" t="str">
        <f>IFERROR(VLOOKUP($D141,'4° Passo'!$D$5:$M$804,9,FALSE),"-")</f>
        <v>-</v>
      </c>
      <c r="U141" s="59" t="str">
        <f>IFERROR(VLOOKUP($D141,'4° Passo'!$D$5:$M$804,10,FALSE),"-")</f>
        <v>-</v>
      </c>
      <c r="V141" s="59" t="str">
        <f t="shared" si="22"/>
        <v/>
      </c>
      <c r="W141" s="4">
        <f t="shared" si="28"/>
        <v>0</v>
      </c>
      <c r="X141" s="101">
        <v>1</v>
      </c>
      <c r="Y141" s="101" t="str">
        <f t="shared" si="23"/>
        <v/>
      </c>
      <c r="Z141" s="101" t="str">
        <f t="shared" si="24"/>
        <v/>
      </c>
      <c r="AA141" s="101" t="str">
        <f t="shared" si="25"/>
        <v/>
      </c>
      <c r="AB141" s="101" t="str">
        <f t="shared" si="26"/>
        <v/>
      </c>
      <c r="AC141" s="101" t="str">
        <f t="shared" si="20"/>
        <v/>
      </c>
      <c r="AD141" s="101" t="str">
        <f t="shared" si="20"/>
        <v/>
      </c>
      <c r="AE141" s="101" t="str">
        <f t="shared" si="20"/>
        <v/>
      </c>
      <c r="AF141" s="101" t="str">
        <f t="shared" si="20"/>
        <v/>
      </c>
      <c r="AG141" s="101" t="str">
        <f t="shared" si="20"/>
        <v/>
      </c>
      <c r="AH141" s="101" t="str">
        <f t="shared" si="20"/>
        <v/>
      </c>
      <c r="AI141" s="101" t="str">
        <f t="shared" si="29"/>
        <v/>
      </c>
      <c r="AJ141" s="101" t="str">
        <f t="shared" si="29"/>
        <v/>
      </c>
      <c r="AK141" s="101" t="str">
        <f t="shared" si="29"/>
        <v/>
      </c>
      <c r="AL141" s="101" t="str">
        <f t="shared" si="21"/>
        <v/>
      </c>
      <c r="AM141" s="101" t="str">
        <f t="shared" si="21"/>
        <v/>
      </c>
      <c r="AN141" s="101" t="str">
        <f t="shared" si="21"/>
        <v/>
      </c>
      <c r="AP141" s="101" t="str">
        <f>IF(AND(N141="vendido",I141='1° Passo'!$D$12),'1° Passo'!$D$12,"")</f>
        <v/>
      </c>
    </row>
    <row r="142" spans="3:42" ht="30" customHeight="1">
      <c r="C142" s="11">
        <v>138</v>
      </c>
      <c r="D142" s="88"/>
      <c r="E142" s="88"/>
      <c r="F142" s="88"/>
      <c r="G142" s="95"/>
      <c r="H142" s="96"/>
      <c r="I142" s="88"/>
      <c r="J142" s="88"/>
      <c r="K142" s="96"/>
      <c r="L142" s="88"/>
      <c r="M142" s="97" t="str">
        <f t="shared" ca="1" si="27"/>
        <v/>
      </c>
      <c r="N142" s="88"/>
      <c r="O142" s="88"/>
      <c r="P142" s="14"/>
      <c r="R142" s="59" t="str">
        <f>IFERROR(VLOOKUP($D142,'4° Passo'!$D$5:$M$804,7,FALSE),"-")</f>
        <v>-</v>
      </c>
      <c r="S142" s="59" t="str">
        <f>IFERROR(VLOOKUP($D142,'4° Passo'!$D$5:$M$804,8,FALSE),"-")</f>
        <v>-</v>
      </c>
      <c r="T142" s="59" t="str">
        <f>IFERROR(VLOOKUP($D142,'4° Passo'!$D$5:$M$804,9,FALSE),"-")</f>
        <v>-</v>
      </c>
      <c r="U142" s="59" t="str">
        <f>IFERROR(VLOOKUP($D142,'4° Passo'!$D$5:$M$804,10,FALSE),"-")</f>
        <v>-</v>
      </c>
      <c r="V142" s="59" t="str">
        <f t="shared" si="22"/>
        <v/>
      </c>
      <c r="W142" s="4">
        <f t="shared" si="28"/>
        <v>0</v>
      </c>
      <c r="X142" s="101">
        <v>1</v>
      </c>
      <c r="Y142" s="101" t="str">
        <f t="shared" si="23"/>
        <v/>
      </c>
      <c r="Z142" s="101" t="str">
        <f t="shared" si="24"/>
        <v/>
      </c>
      <c r="AA142" s="101" t="str">
        <f t="shared" si="25"/>
        <v/>
      </c>
      <c r="AB142" s="101" t="str">
        <f t="shared" si="26"/>
        <v/>
      </c>
      <c r="AC142" s="101" t="str">
        <f t="shared" si="20"/>
        <v/>
      </c>
      <c r="AD142" s="101" t="str">
        <f t="shared" si="20"/>
        <v/>
      </c>
      <c r="AE142" s="101" t="str">
        <f t="shared" si="20"/>
        <v/>
      </c>
      <c r="AF142" s="101" t="str">
        <f t="shared" si="20"/>
        <v/>
      </c>
      <c r="AG142" s="101" t="str">
        <f t="shared" si="20"/>
        <v/>
      </c>
      <c r="AH142" s="101" t="str">
        <f t="shared" si="20"/>
        <v/>
      </c>
      <c r="AI142" s="101" t="str">
        <f t="shared" si="29"/>
        <v/>
      </c>
      <c r="AJ142" s="101" t="str">
        <f t="shared" si="29"/>
        <v/>
      </c>
      <c r="AK142" s="101" t="str">
        <f t="shared" si="29"/>
        <v/>
      </c>
      <c r="AL142" s="101" t="str">
        <f t="shared" si="21"/>
        <v/>
      </c>
      <c r="AM142" s="101" t="str">
        <f t="shared" si="21"/>
        <v/>
      </c>
      <c r="AN142" s="101" t="str">
        <f t="shared" si="21"/>
        <v/>
      </c>
      <c r="AP142" s="101" t="str">
        <f>IF(AND(N142="vendido",I142='1° Passo'!$D$12),'1° Passo'!$D$12,"")</f>
        <v/>
      </c>
    </row>
    <row r="143" spans="3:42" ht="30" customHeight="1">
      <c r="C143" s="11">
        <v>139</v>
      </c>
      <c r="D143" s="88"/>
      <c r="E143" s="88"/>
      <c r="F143" s="88"/>
      <c r="G143" s="95"/>
      <c r="H143" s="96"/>
      <c r="I143" s="88"/>
      <c r="J143" s="88"/>
      <c r="K143" s="96"/>
      <c r="L143" s="88"/>
      <c r="M143" s="97" t="str">
        <f t="shared" ca="1" si="27"/>
        <v/>
      </c>
      <c r="N143" s="88"/>
      <c r="O143" s="88"/>
      <c r="P143" s="14"/>
      <c r="R143" s="59" t="str">
        <f>IFERROR(VLOOKUP($D143,'4° Passo'!$D$5:$M$804,7,FALSE),"-")</f>
        <v>-</v>
      </c>
      <c r="S143" s="59" t="str">
        <f>IFERROR(VLOOKUP($D143,'4° Passo'!$D$5:$M$804,8,FALSE),"-")</f>
        <v>-</v>
      </c>
      <c r="T143" s="59" t="str">
        <f>IFERROR(VLOOKUP($D143,'4° Passo'!$D$5:$M$804,9,FALSE),"-")</f>
        <v>-</v>
      </c>
      <c r="U143" s="59" t="str">
        <f>IFERROR(VLOOKUP($D143,'4° Passo'!$D$5:$M$804,10,FALSE),"-")</f>
        <v>-</v>
      </c>
      <c r="V143" s="59" t="str">
        <f t="shared" si="22"/>
        <v/>
      </c>
      <c r="W143" s="4">
        <f t="shared" si="28"/>
        <v>0</v>
      </c>
      <c r="X143" s="101">
        <v>1</v>
      </c>
      <c r="Y143" s="101" t="str">
        <f t="shared" si="23"/>
        <v/>
      </c>
      <c r="Z143" s="101" t="str">
        <f t="shared" si="24"/>
        <v/>
      </c>
      <c r="AA143" s="101" t="str">
        <f t="shared" si="25"/>
        <v/>
      </c>
      <c r="AB143" s="101" t="str">
        <f t="shared" si="26"/>
        <v/>
      </c>
      <c r="AC143" s="101" t="str">
        <f t="shared" si="20"/>
        <v/>
      </c>
      <c r="AD143" s="101" t="str">
        <f t="shared" si="20"/>
        <v/>
      </c>
      <c r="AE143" s="101" t="str">
        <f t="shared" si="20"/>
        <v/>
      </c>
      <c r="AF143" s="101" t="str">
        <f t="shared" si="20"/>
        <v/>
      </c>
      <c r="AG143" s="101" t="str">
        <f t="shared" si="20"/>
        <v/>
      </c>
      <c r="AH143" s="101" t="str">
        <f t="shared" si="20"/>
        <v/>
      </c>
      <c r="AI143" s="101" t="str">
        <f t="shared" si="29"/>
        <v/>
      </c>
      <c r="AJ143" s="101" t="str">
        <f t="shared" si="29"/>
        <v/>
      </c>
      <c r="AK143" s="101" t="str">
        <f t="shared" si="29"/>
        <v/>
      </c>
      <c r="AL143" s="101" t="str">
        <f t="shared" si="21"/>
        <v/>
      </c>
      <c r="AM143" s="101" t="str">
        <f t="shared" si="21"/>
        <v/>
      </c>
      <c r="AN143" s="101" t="str">
        <f t="shared" si="21"/>
        <v/>
      </c>
      <c r="AP143" s="101" t="str">
        <f>IF(AND(N143="vendido",I143='1° Passo'!$D$12),'1° Passo'!$D$12,"")</f>
        <v/>
      </c>
    </row>
    <row r="144" spans="3:42" ht="30" customHeight="1">
      <c r="C144" s="11">
        <v>140</v>
      </c>
      <c r="D144" s="88"/>
      <c r="E144" s="88"/>
      <c r="F144" s="88"/>
      <c r="G144" s="95"/>
      <c r="H144" s="96"/>
      <c r="I144" s="88"/>
      <c r="J144" s="88"/>
      <c r="K144" s="96"/>
      <c r="L144" s="88"/>
      <c r="M144" s="97" t="str">
        <f t="shared" ca="1" si="27"/>
        <v/>
      </c>
      <c r="N144" s="88"/>
      <c r="O144" s="88"/>
      <c r="P144" s="14"/>
      <c r="R144" s="59" t="str">
        <f>IFERROR(VLOOKUP($D144,'4° Passo'!$D$5:$M$804,7,FALSE),"-")</f>
        <v>-</v>
      </c>
      <c r="S144" s="59" t="str">
        <f>IFERROR(VLOOKUP($D144,'4° Passo'!$D$5:$M$804,8,FALSE),"-")</f>
        <v>-</v>
      </c>
      <c r="T144" s="59" t="str">
        <f>IFERROR(VLOOKUP($D144,'4° Passo'!$D$5:$M$804,9,FALSE),"-")</f>
        <v>-</v>
      </c>
      <c r="U144" s="59" t="str">
        <f>IFERROR(VLOOKUP($D144,'4° Passo'!$D$5:$M$804,10,FALSE),"-")</f>
        <v>-</v>
      </c>
      <c r="V144" s="59" t="str">
        <f t="shared" si="22"/>
        <v/>
      </c>
      <c r="W144" s="4">
        <f t="shared" si="28"/>
        <v>0</v>
      </c>
      <c r="X144" s="101">
        <v>1</v>
      </c>
      <c r="Y144" s="101" t="str">
        <f t="shared" si="23"/>
        <v/>
      </c>
      <c r="Z144" s="101" t="str">
        <f t="shared" si="24"/>
        <v/>
      </c>
      <c r="AA144" s="101" t="str">
        <f t="shared" si="25"/>
        <v/>
      </c>
      <c r="AB144" s="101" t="str">
        <f t="shared" si="26"/>
        <v/>
      </c>
      <c r="AC144" s="101" t="str">
        <f t="shared" si="20"/>
        <v/>
      </c>
      <c r="AD144" s="101" t="str">
        <f t="shared" si="20"/>
        <v/>
      </c>
      <c r="AE144" s="101" t="str">
        <f t="shared" si="20"/>
        <v/>
      </c>
      <c r="AF144" s="101" t="str">
        <f t="shared" si="20"/>
        <v/>
      </c>
      <c r="AG144" s="101" t="str">
        <f t="shared" si="20"/>
        <v/>
      </c>
      <c r="AH144" s="101" t="str">
        <f t="shared" si="20"/>
        <v/>
      </c>
      <c r="AI144" s="101" t="str">
        <f t="shared" si="29"/>
        <v/>
      </c>
      <c r="AJ144" s="101" t="str">
        <f t="shared" si="29"/>
        <v/>
      </c>
      <c r="AK144" s="101" t="str">
        <f t="shared" si="29"/>
        <v/>
      </c>
      <c r="AL144" s="101" t="str">
        <f t="shared" si="21"/>
        <v/>
      </c>
      <c r="AM144" s="101" t="str">
        <f t="shared" si="21"/>
        <v/>
      </c>
      <c r="AN144" s="101" t="str">
        <f t="shared" si="21"/>
        <v/>
      </c>
      <c r="AP144" s="101" t="str">
        <f>IF(AND(N144="vendido",I144='1° Passo'!$D$12),'1° Passo'!$D$12,"")</f>
        <v/>
      </c>
    </row>
    <row r="145" spans="3:42" ht="30" customHeight="1">
      <c r="C145" s="11">
        <v>141</v>
      </c>
      <c r="D145" s="88"/>
      <c r="E145" s="88"/>
      <c r="F145" s="88"/>
      <c r="G145" s="95"/>
      <c r="H145" s="96"/>
      <c r="I145" s="88"/>
      <c r="J145" s="88"/>
      <c r="K145" s="96"/>
      <c r="L145" s="88"/>
      <c r="M145" s="97" t="str">
        <f t="shared" ca="1" si="27"/>
        <v/>
      </c>
      <c r="N145" s="88"/>
      <c r="O145" s="88"/>
      <c r="P145" s="14"/>
      <c r="R145" s="59" t="str">
        <f>IFERROR(VLOOKUP($D145,'4° Passo'!$D$5:$M$804,7,FALSE),"-")</f>
        <v>-</v>
      </c>
      <c r="S145" s="59" t="str">
        <f>IFERROR(VLOOKUP($D145,'4° Passo'!$D$5:$M$804,8,FALSE),"-")</f>
        <v>-</v>
      </c>
      <c r="T145" s="59" t="str">
        <f>IFERROR(VLOOKUP($D145,'4° Passo'!$D$5:$M$804,9,FALSE),"-")</f>
        <v>-</v>
      </c>
      <c r="U145" s="59" t="str">
        <f>IFERROR(VLOOKUP($D145,'4° Passo'!$D$5:$M$804,10,FALSE),"-")</f>
        <v>-</v>
      </c>
      <c r="V145" s="59" t="str">
        <f t="shared" si="22"/>
        <v/>
      </c>
      <c r="W145" s="4">
        <f t="shared" si="28"/>
        <v>0</v>
      </c>
      <c r="X145" s="101">
        <v>1</v>
      </c>
      <c r="Y145" s="101" t="str">
        <f t="shared" si="23"/>
        <v/>
      </c>
      <c r="Z145" s="101" t="str">
        <f t="shared" si="24"/>
        <v/>
      </c>
      <c r="AA145" s="101" t="str">
        <f t="shared" si="25"/>
        <v/>
      </c>
      <c r="AB145" s="101" t="str">
        <f t="shared" si="26"/>
        <v/>
      </c>
      <c r="AC145" s="101" t="str">
        <f t="shared" si="20"/>
        <v/>
      </c>
      <c r="AD145" s="101" t="str">
        <f t="shared" si="20"/>
        <v/>
      </c>
      <c r="AE145" s="101" t="str">
        <f t="shared" si="20"/>
        <v/>
      </c>
      <c r="AF145" s="101" t="str">
        <f t="shared" si="20"/>
        <v/>
      </c>
      <c r="AG145" s="101" t="str">
        <f t="shared" si="20"/>
        <v/>
      </c>
      <c r="AH145" s="101" t="str">
        <f t="shared" si="20"/>
        <v/>
      </c>
      <c r="AI145" s="101" t="str">
        <f t="shared" si="29"/>
        <v/>
      </c>
      <c r="AJ145" s="101" t="str">
        <f t="shared" si="29"/>
        <v/>
      </c>
      <c r="AK145" s="101" t="str">
        <f t="shared" si="29"/>
        <v/>
      </c>
      <c r="AL145" s="101" t="str">
        <f t="shared" si="21"/>
        <v/>
      </c>
      <c r="AM145" s="101" t="str">
        <f t="shared" si="21"/>
        <v/>
      </c>
      <c r="AN145" s="101" t="str">
        <f t="shared" si="21"/>
        <v/>
      </c>
      <c r="AP145" s="101" t="str">
        <f>IF(AND(N145="vendido",I145='1° Passo'!$D$12),'1° Passo'!$D$12,"")</f>
        <v/>
      </c>
    </row>
    <row r="146" spans="3:42" ht="30" customHeight="1">
      <c r="C146" s="11">
        <v>142</v>
      </c>
      <c r="D146" s="88"/>
      <c r="E146" s="88"/>
      <c r="F146" s="88"/>
      <c r="G146" s="95"/>
      <c r="H146" s="96"/>
      <c r="I146" s="88"/>
      <c r="J146" s="88"/>
      <c r="K146" s="96"/>
      <c r="L146" s="88"/>
      <c r="M146" s="97" t="str">
        <f t="shared" ca="1" si="27"/>
        <v/>
      </c>
      <c r="N146" s="88"/>
      <c r="O146" s="88"/>
      <c r="P146" s="14"/>
      <c r="R146" s="59" t="str">
        <f>IFERROR(VLOOKUP($D146,'4° Passo'!$D$5:$M$804,7,FALSE),"-")</f>
        <v>-</v>
      </c>
      <c r="S146" s="59" t="str">
        <f>IFERROR(VLOOKUP($D146,'4° Passo'!$D$5:$M$804,8,FALSE),"-")</f>
        <v>-</v>
      </c>
      <c r="T146" s="59" t="str">
        <f>IFERROR(VLOOKUP($D146,'4° Passo'!$D$5:$M$804,9,FALSE),"-")</f>
        <v>-</v>
      </c>
      <c r="U146" s="59" t="str">
        <f>IFERROR(VLOOKUP($D146,'4° Passo'!$D$5:$M$804,10,FALSE),"-")</f>
        <v>-</v>
      </c>
      <c r="V146" s="59" t="str">
        <f t="shared" si="22"/>
        <v/>
      </c>
      <c r="W146" s="4">
        <f t="shared" si="28"/>
        <v>0</v>
      </c>
      <c r="X146" s="101">
        <v>1</v>
      </c>
      <c r="Y146" s="101" t="str">
        <f t="shared" si="23"/>
        <v/>
      </c>
      <c r="Z146" s="101" t="str">
        <f t="shared" si="24"/>
        <v/>
      </c>
      <c r="AA146" s="101" t="str">
        <f t="shared" si="25"/>
        <v/>
      </c>
      <c r="AB146" s="101" t="str">
        <f t="shared" si="26"/>
        <v/>
      </c>
      <c r="AC146" s="101" t="str">
        <f t="shared" si="20"/>
        <v/>
      </c>
      <c r="AD146" s="101" t="str">
        <f t="shared" si="20"/>
        <v/>
      </c>
      <c r="AE146" s="101" t="str">
        <f t="shared" si="20"/>
        <v/>
      </c>
      <c r="AF146" s="101" t="str">
        <f t="shared" si="20"/>
        <v/>
      </c>
      <c r="AG146" s="101" t="str">
        <f t="shared" si="20"/>
        <v/>
      </c>
      <c r="AH146" s="101" t="str">
        <f t="shared" si="20"/>
        <v/>
      </c>
      <c r="AI146" s="101" t="str">
        <f t="shared" si="29"/>
        <v/>
      </c>
      <c r="AJ146" s="101" t="str">
        <f t="shared" si="29"/>
        <v/>
      </c>
      <c r="AK146" s="101" t="str">
        <f t="shared" si="29"/>
        <v/>
      </c>
      <c r="AL146" s="101" t="str">
        <f t="shared" si="21"/>
        <v/>
      </c>
      <c r="AM146" s="101" t="str">
        <f t="shared" si="21"/>
        <v/>
      </c>
      <c r="AN146" s="101" t="str">
        <f t="shared" si="21"/>
        <v/>
      </c>
      <c r="AP146" s="101" t="str">
        <f>IF(AND(N146="vendido",I146='1° Passo'!$D$12),'1° Passo'!$D$12,"")</f>
        <v/>
      </c>
    </row>
    <row r="147" spans="3:42" ht="30" customHeight="1">
      <c r="C147" s="11">
        <v>143</v>
      </c>
      <c r="D147" s="88"/>
      <c r="E147" s="88"/>
      <c r="F147" s="88"/>
      <c r="G147" s="95"/>
      <c r="H147" s="96"/>
      <c r="I147" s="88"/>
      <c r="J147" s="88"/>
      <c r="K147" s="96"/>
      <c r="L147" s="88"/>
      <c r="M147" s="97" t="str">
        <f t="shared" ca="1" si="27"/>
        <v/>
      </c>
      <c r="N147" s="88"/>
      <c r="O147" s="88"/>
      <c r="P147" s="14"/>
      <c r="R147" s="59" t="str">
        <f>IFERROR(VLOOKUP($D147,'4° Passo'!$D$5:$M$804,7,FALSE),"-")</f>
        <v>-</v>
      </c>
      <c r="S147" s="59" t="str">
        <f>IFERROR(VLOOKUP($D147,'4° Passo'!$D$5:$M$804,8,FALSE),"-")</f>
        <v>-</v>
      </c>
      <c r="T147" s="59" t="str">
        <f>IFERROR(VLOOKUP($D147,'4° Passo'!$D$5:$M$804,9,FALSE),"-")</f>
        <v>-</v>
      </c>
      <c r="U147" s="59" t="str">
        <f>IFERROR(VLOOKUP($D147,'4° Passo'!$D$5:$M$804,10,FALSE),"-")</f>
        <v>-</v>
      </c>
      <c r="V147" s="59" t="str">
        <f t="shared" si="22"/>
        <v/>
      </c>
      <c r="W147" s="4">
        <f t="shared" si="28"/>
        <v>0</v>
      </c>
      <c r="X147" s="101">
        <v>1</v>
      </c>
      <c r="Y147" s="101" t="str">
        <f t="shared" si="23"/>
        <v/>
      </c>
      <c r="Z147" s="101" t="str">
        <f t="shared" si="24"/>
        <v/>
      </c>
      <c r="AA147" s="101" t="str">
        <f t="shared" si="25"/>
        <v/>
      </c>
      <c r="AB147" s="101" t="str">
        <f t="shared" si="26"/>
        <v/>
      </c>
      <c r="AC147" s="101" t="str">
        <f t="shared" si="20"/>
        <v/>
      </c>
      <c r="AD147" s="101" t="str">
        <f t="shared" si="20"/>
        <v/>
      </c>
      <c r="AE147" s="101" t="str">
        <f t="shared" si="20"/>
        <v/>
      </c>
      <c r="AF147" s="101" t="str">
        <f t="shared" si="20"/>
        <v/>
      </c>
      <c r="AG147" s="101" t="str">
        <f t="shared" si="20"/>
        <v/>
      </c>
      <c r="AH147" s="101" t="str">
        <f t="shared" si="20"/>
        <v/>
      </c>
      <c r="AI147" s="101" t="str">
        <f t="shared" si="29"/>
        <v/>
      </c>
      <c r="AJ147" s="101" t="str">
        <f t="shared" si="29"/>
        <v/>
      </c>
      <c r="AK147" s="101" t="str">
        <f t="shared" si="29"/>
        <v/>
      </c>
      <c r="AL147" s="101" t="str">
        <f t="shared" si="21"/>
        <v/>
      </c>
      <c r="AM147" s="101" t="str">
        <f t="shared" si="21"/>
        <v/>
      </c>
      <c r="AN147" s="101" t="str">
        <f t="shared" si="21"/>
        <v/>
      </c>
      <c r="AP147" s="101" t="str">
        <f>IF(AND(N147="vendido",I147='1° Passo'!$D$12),'1° Passo'!$D$12,"")</f>
        <v/>
      </c>
    </row>
    <row r="148" spans="3:42" ht="30" customHeight="1">
      <c r="C148" s="11">
        <v>144</v>
      </c>
      <c r="D148" s="88"/>
      <c r="E148" s="88"/>
      <c r="F148" s="88"/>
      <c r="G148" s="95"/>
      <c r="H148" s="96"/>
      <c r="I148" s="88"/>
      <c r="J148" s="88"/>
      <c r="K148" s="96"/>
      <c r="L148" s="88"/>
      <c r="M148" s="97" t="str">
        <f t="shared" ca="1" si="27"/>
        <v/>
      </c>
      <c r="N148" s="88"/>
      <c r="O148" s="88"/>
      <c r="P148" s="14"/>
      <c r="R148" s="59" t="str">
        <f>IFERROR(VLOOKUP($D148,'4° Passo'!$D$5:$M$804,7,FALSE),"-")</f>
        <v>-</v>
      </c>
      <c r="S148" s="59" t="str">
        <f>IFERROR(VLOOKUP($D148,'4° Passo'!$D$5:$M$804,8,FALSE),"-")</f>
        <v>-</v>
      </c>
      <c r="T148" s="59" t="str">
        <f>IFERROR(VLOOKUP($D148,'4° Passo'!$D$5:$M$804,9,FALSE),"-")</f>
        <v>-</v>
      </c>
      <c r="U148" s="59" t="str">
        <f>IFERROR(VLOOKUP($D148,'4° Passo'!$D$5:$M$804,10,FALSE),"-")</f>
        <v>-</v>
      </c>
      <c r="V148" s="59" t="str">
        <f t="shared" si="22"/>
        <v/>
      </c>
      <c r="W148" s="4">
        <f t="shared" si="28"/>
        <v>0</v>
      </c>
      <c r="X148" s="101">
        <v>1</v>
      </c>
      <c r="Y148" s="101" t="str">
        <f t="shared" si="23"/>
        <v/>
      </c>
      <c r="Z148" s="101" t="str">
        <f t="shared" si="24"/>
        <v/>
      </c>
      <c r="AA148" s="101" t="str">
        <f t="shared" si="25"/>
        <v/>
      </c>
      <c r="AB148" s="101" t="str">
        <f t="shared" si="26"/>
        <v/>
      </c>
      <c r="AC148" s="101" t="str">
        <f t="shared" si="20"/>
        <v/>
      </c>
      <c r="AD148" s="101" t="str">
        <f t="shared" si="20"/>
        <v/>
      </c>
      <c r="AE148" s="101" t="str">
        <f t="shared" si="20"/>
        <v/>
      </c>
      <c r="AF148" s="101" t="str">
        <f t="shared" si="20"/>
        <v/>
      </c>
      <c r="AG148" s="101" t="str">
        <f t="shared" si="20"/>
        <v/>
      </c>
      <c r="AH148" s="101" t="str">
        <f t="shared" si="20"/>
        <v/>
      </c>
      <c r="AI148" s="101" t="str">
        <f t="shared" si="29"/>
        <v/>
      </c>
      <c r="AJ148" s="101" t="str">
        <f t="shared" si="29"/>
        <v/>
      </c>
      <c r="AK148" s="101" t="str">
        <f t="shared" si="29"/>
        <v/>
      </c>
      <c r="AL148" s="101" t="str">
        <f t="shared" si="21"/>
        <v/>
      </c>
      <c r="AM148" s="101" t="str">
        <f t="shared" si="21"/>
        <v/>
      </c>
      <c r="AN148" s="101" t="str">
        <f t="shared" si="21"/>
        <v/>
      </c>
      <c r="AP148" s="101" t="str">
        <f>IF(AND(N148="vendido",I148='1° Passo'!$D$12),'1° Passo'!$D$12,"")</f>
        <v/>
      </c>
    </row>
    <row r="149" spans="3:42" ht="30" customHeight="1">
      <c r="C149" s="11">
        <v>145</v>
      </c>
      <c r="D149" s="88"/>
      <c r="E149" s="88"/>
      <c r="F149" s="88"/>
      <c r="G149" s="95"/>
      <c r="H149" s="96"/>
      <c r="I149" s="88"/>
      <c r="J149" s="88"/>
      <c r="K149" s="96"/>
      <c r="L149" s="88"/>
      <c r="M149" s="97" t="str">
        <f t="shared" ca="1" si="27"/>
        <v/>
      </c>
      <c r="N149" s="88"/>
      <c r="O149" s="88"/>
      <c r="P149" s="14"/>
      <c r="R149" s="59" t="str">
        <f>IFERROR(VLOOKUP($D149,'4° Passo'!$D$5:$M$804,7,FALSE),"-")</f>
        <v>-</v>
      </c>
      <c r="S149" s="59" t="str">
        <f>IFERROR(VLOOKUP($D149,'4° Passo'!$D$5:$M$804,8,FALSE),"-")</f>
        <v>-</v>
      </c>
      <c r="T149" s="59" t="str">
        <f>IFERROR(VLOOKUP($D149,'4° Passo'!$D$5:$M$804,9,FALSE),"-")</f>
        <v>-</v>
      </c>
      <c r="U149" s="59" t="str">
        <f>IFERROR(VLOOKUP($D149,'4° Passo'!$D$5:$M$804,10,FALSE),"-")</f>
        <v>-</v>
      </c>
      <c r="V149" s="59" t="str">
        <f t="shared" si="22"/>
        <v/>
      </c>
      <c r="W149" s="4">
        <f t="shared" si="28"/>
        <v>0</v>
      </c>
      <c r="X149" s="101">
        <v>1</v>
      </c>
      <c r="Y149" s="101" t="str">
        <f t="shared" si="23"/>
        <v/>
      </c>
      <c r="Z149" s="101" t="str">
        <f t="shared" si="24"/>
        <v/>
      </c>
      <c r="AA149" s="101" t="str">
        <f t="shared" si="25"/>
        <v/>
      </c>
      <c r="AB149" s="101" t="str">
        <f t="shared" si="26"/>
        <v/>
      </c>
      <c r="AC149" s="101" t="str">
        <f t="shared" si="20"/>
        <v/>
      </c>
      <c r="AD149" s="101" t="str">
        <f t="shared" si="20"/>
        <v/>
      </c>
      <c r="AE149" s="101" t="str">
        <f t="shared" si="20"/>
        <v/>
      </c>
      <c r="AF149" s="101" t="str">
        <f t="shared" si="20"/>
        <v/>
      </c>
      <c r="AG149" s="101" t="str">
        <f t="shared" si="20"/>
        <v/>
      </c>
      <c r="AH149" s="101" t="str">
        <f t="shared" si="20"/>
        <v/>
      </c>
      <c r="AI149" s="101" t="str">
        <f t="shared" si="29"/>
        <v/>
      </c>
      <c r="AJ149" s="101" t="str">
        <f t="shared" si="29"/>
        <v/>
      </c>
      <c r="AK149" s="101" t="str">
        <f t="shared" si="29"/>
        <v/>
      </c>
      <c r="AL149" s="101" t="str">
        <f t="shared" si="21"/>
        <v/>
      </c>
      <c r="AM149" s="101" t="str">
        <f t="shared" si="21"/>
        <v/>
      </c>
      <c r="AN149" s="101" t="str">
        <f t="shared" si="21"/>
        <v/>
      </c>
      <c r="AP149" s="101" t="str">
        <f>IF(AND(N149="vendido",I149='1° Passo'!$D$12),'1° Passo'!$D$12,"")</f>
        <v/>
      </c>
    </row>
    <row r="150" spans="3:42" ht="30" customHeight="1">
      <c r="C150" s="11">
        <v>146</v>
      </c>
      <c r="D150" s="88"/>
      <c r="E150" s="88"/>
      <c r="F150" s="88"/>
      <c r="G150" s="95"/>
      <c r="H150" s="96"/>
      <c r="I150" s="88"/>
      <c r="J150" s="88"/>
      <c r="K150" s="96"/>
      <c r="L150" s="88"/>
      <c r="M150" s="97" t="str">
        <f t="shared" ca="1" si="27"/>
        <v/>
      </c>
      <c r="N150" s="88"/>
      <c r="O150" s="88"/>
      <c r="P150" s="14"/>
      <c r="R150" s="59" t="str">
        <f>IFERROR(VLOOKUP($D150,'4° Passo'!$D$5:$M$804,7,FALSE),"-")</f>
        <v>-</v>
      </c>
      <c r="S150" s="59" t="str">
        <f>IFERROR(VLOOKUP($D150,'4° Passo'!$D$5:$M$804,8,FALSE),"-")</f>
        <v>-</v>
      </c>
      <c r="T150" s="59" t="str">
        <f>IFERROR(VLOOKUP($D150,'4° Passo'!$D$5:$M$804,9,FALSE),"-")</f>
        <v>-</v>
      </c>
      <c r="U150" s="59" t="str">
        <f>IFERROR(VLOOKUP($D150,'4° Passo'!$D$5:$M$804,10,FALSE),"-")</f>
        <v>-</v>
      </c>
      <c r="V150" s="59" t="str">
        <f t="shared" si="22"/>
        <v/>
      </c>
      <c r="W150" s="4">
        <f t="shared" si="28"/>
        <v>0</v>
      </c>
      <c r="X150" s="101">
        <v>1</v>
      </c>
      <c r="Y150" s="101" t="str">
        <f t="shared" si="23"/>
        <v/>
      </c>
      <c r="Z150" s="101" t="str">
        <f t="shared" si="24"/>
        <v/>
      </c>
      <c r="AA150" s="101" t="str">
        <f t="shared" si="25"/>
        <v/>
      </c>
      <c r="AB150" s="101" t="str">
        <f t="shared" si="26"/>
        <v/>
      </c>
      <c r="AC150" s="101" t="str">
        <f t="shared" ref="AC150:AK191" si="30">IF($Y150=AC$3,$AB150,"")</f>
        <v/>
      </c>
      <c r="AD150" s="101" t="str">
        <f t="shared" si="30"/>
        <v/>
      </c>
      <c r="AE150" s="101" t="str">
        <f t="shared" si="30"/>
        <v/>
      </c>
      <c r="AF150" s="101" t="str">
        <f t="shared" si="30"/>
        <v/>
      </c>
      <c r="AG150" s="101" t="str">
        <f t="shared" si="30"/>
        <v/>
      </c>
      <c r="AH150" s="101" t="str">
        <f t="shared" si="30"/>
        <v/>
      </c>
      <c r="AI150" s="101" t="str">
        <f t="shared" si="29"/>
        <v/>
      </c>
      <c r="AJ150" s="101" t="str">
        <f t="shared" si="29"/>
        <v/>
      </c>
      <c r="AK150" s="101" t="str">
        <f t="shared" si="29"/>
        <v/>
      </c>
      <c r="AL150" s="101" t="str">
        <f t="shared" si="21"/>
        <v/>
      </c>
      <c r="AM150" s="101" t="str">
        <f t="shared" si="21"/>
        <v/>
      </c>
      <c r="AN150" s="101" t="str">
        <f t="shared" si="21"/>
        <v/>
      </c>
      <c r="AP150" s="101" t="str">
        <f>IF(AND(N150="vendido",I150='1° Passo'!$D$12),'1° Passo'!$D$12,"")</f>
        <v/>
      </c>
    </row>
    <row r="151" spans="3:42" ht="30" customHeight="1">
      <c r="C151" s="11">
        <v>147</v>
      </c>
      <c r="D151" s="88"/>
      <c r="E151" s="88"/>
      <c r="F151" s="88"/>
      <c r="G151" s="95"/>
      <c r="H151" s="96"/>
      <c r="I151" s="88"/>
      <c r="J151" s="88"/>
      <c r="K151" s="96"/>
      <c r="L151" s="88"/>
      <c r="M151" s="97" t="str">
        <f t="shared" ca="1" si="27"/>
        <v/>
      </c>
      <c r="N151" s="88"/>
      <c r="O151" s="88"/>
      <c r="P151" s="14"/>
      <c r="R151" s="59" t="str">
        <f>IFERROR(VLOOKUP($D151,'4° Passo'!$D$5:$M$804,7,FALSE),"-")</f>
        <v>-</v>
      </c>
      <c r="S151" s="59" t="str">
        <f>IFERROR(VLOOKUP($D151,'4° Passo'!$D$5:$M$804,8,FALSE),"-")</f>
        <v>-</v>
      </c>
      <c r="T151" s="59" t="str">
        <f>IFERROR(VLOOKUP($D151,'4° Passo'!$D$5:$M$804,9,FALSE),"-")</f>
        <v>-</v>
      </c>
      <c r="U151" s="59" t="str">
        <f>IFERROR(VLOOKUP($D151,'4° Passo'!$D$5:$M$804,10,FALSE),"-")</f>
        <v>-</v>
      </c>
      <c r="V151" s="59" t="str">
        <f t="shared" si="22"/>
        <v/>
      </c>
      <c r="W151" s="4">
        <f t="shared" si="28"/>
        <v>0</v>
      </c>
      <c r="X151" s="101">
        <v>1</v>
      </c>
      <c r="Y151" s="101" t="str">
        <f t="shared" si="23"/>
        <v/>
      </c>
      <c r="Z151" s="101" t="str">
        <f t="shared" si="24"/>
        <v/>
      </c>
      <c r="AA151" s="101" t="str">
        <f t="shared" si="25"/>
        <v/>
      </c>
      <c r="AB151" s="101" t="str">
        <f t="shared" si="26"/>
        <v/>
      </c>
      <c r="AC151" s="101" t="str">
        <f t="shared" si="30"/>
        <v/>
      </c>
      <c r="AD151" s="101" t="str">
        <f t="shared" si="30"/>
        <v/>
      </c>
      <c r="AE151" s="101" t="str">
        <f t="shared" si="30"/>
        <v/>
      </c>
      <c r="AF151" s="101" t="str">
        <f t="shared" si="30"/>
        <v/>
      </c>
      <c r="AG151" s="101" t="str">
        <f t="shared" si="30"/>
        <v/>
      </c>
      <c r="AH151" s="101" t="str">
        <f t="shared" si="30"/>
        <v/>
      </c>
      <c r="AI151" s="101" t="str">
        <f t="shared" si="29"/>
        <v/>
      </c>
      <c r="AJ151" s="101" t="str">
        <f t="shared" si="29"/>
        <v/>
      </c>
      <c r="AK151" s="101" t="str">
        <f t="shared" si="29"/>
        <v/>
      </c>
      <c r="AL151" s="101" t="str">
        <f t="shared" si="21"/>
        <v/>
      </c>
      <c r="AM151" s="101" t="str">
        <f t="shared" si="21"/>
        <v/>
      </c>
      <c r="AN151" s="101" t="str">
        <f t="shared" si="21"/>
        <v/>
      </c>
      <c r="AP151" s="101" t="str">
        <f>IF(AND(N151="vendido",I151='1° Passo'!$D$12),'1° Passo'!$D$12,"")</f>
        <v/>
      </c>
    </row>
    <row r="152" spans="3:42" ht="30" customHeight="1">
      <c r="C152" s="11">
        <v>148</v>
      </c>
      <c r="D152" s="88"/>
      <c r="E152" s="88"/>
      <c r="F152" s="88"/>
      <c r="G152" s="95"/>
      <c r="H152" s="96"/>
      <c r="I152" s="88"/>
      <c r="J152" s="88"/>
      <c r="K152" s="96"/>
      <c r="L152" s="88"/>
      <c r="M152" s="97" t="str">
        <f t="shared" ca="1" si="27"/>
        <v/>
      </c>
      <c r="N152" s="88"/>
      <c r="O152" s="88"/>
      <c r="P152" s="14"/>
      <c r="R152" s="59" t="str">
        <f>IFERROR(VLOOKUP($D152,'4° Passo'!$D$5:$M$804,7,FALSE),"-")</f>
        <v>-</v>
      </c>
      <c r="S152" s="59" t="str">
        <f>IFERROR(VLOOKUP($D152,'4° Passo'!$D$5:$M$804,8,FALSE),"-")</f>
        <v>-</v>
      </c>
      <c r="T152" s="59" t="str">
        <f>IFERROR(VLOOKUP($D152,'4° Passo'!$D$5:$M$804,9,FALSE),"-")</f>
        <v>-</v>
      </c>
      <c r="U152" s="59" t="str">
        <f>IFERROR(VLOOKUP($D152,'4° Passo'!$D$5:$M$804,10,FALSE),"-")</f>
        <v>-</v>
      </c>
      <c r="V152" s="59" t="str">
        <f t="shared" si="22"/>
        <v/>
      </c>
      <c r="W152" s="4">
        <f t="shared" si="28"/>
        <v>0</v>
      </c>
      <c r="X152" s="101">
        <v>1</v>
      </c>
      <c r="Y152" s="101" t="str">
        <f t="shared" si="23"/>
        <v/>
      </c>
      <c r="Z152" s="101" t="str">
        <f t="shared" si="24"/>
        <v/>
      </c>
      <c r="AA152" s="101" t="str">
        <f t="shared" si="25"/>
        <v/>
      </c>
      <c r="AB152" s="101" t="str">
        <f t="shared" si="26"/>
        <v/>
      </c>
      <c r="AC152" s="101" t="str">
        <f t="shared" si="30"/>
        <v/>
      </c>
      <c r="AD152" s="101" t="str">
        <f t="shared" si="30"/>
        <v/>
      </c>
      <c r="AE152" s="101" t="str">
        <f t="shared" si="30"/>
        <v/>
      </c>
      <c r="AF152" s="101" t="str">
        <f t="shared" si="30"/>
        <v/>
      </c>
      <c r="AG152" s="101" t="str">
        <f t="shared" si="30"/>
        <v/>
      </c>
      <c r="AH152" s="101" t="str">
        <f t="shared" si="30"/>
        <v/>
      </c>
      <c r="AI152" s="101" t="str">
        <f t="shared" si="29"/>
        <v/>
      </c>
      <c r="AJ152" s="101" t="str">
        <f t="shared" si="29"/>
        <v/>
      </c>
      <c r="AK152" s="101" t="str">
        <f t="shared" si="29"/>
        <v/>
      </c>
      <c r="AL152" s="101" t="str">
        <f t="shared" si="21"/>
        <v/>
      </c>
      <c r="AM152" s="101" t="str">
        <f t="shared" si="21"/>
        <v/>
      </c>
      <c r="AN152" s="101" t="str">
        <f t="shared" si="21"/>
        <v/>
      </c>
      <c r="AP152" s="101" t="str">
        <f>IF(AND(N152="vendido",I152='1° Passo'!$D$12),'1° Passo'!$D$12,"")</f>
        <v/>
      </c>
    </row>
    <row r="153" spans="3:42" ht="30" customHeight="1">
      <c r="C153" s="11">
        <v>149</v>
      </c>
      <c r="D153" s="88"/>
      <c r="E153" s="88"/>
      <c r="F153" s="88"/>
      <c r="G153" s="95"/>
      <c r="H153" s="96"/>
      <c r="I153" s="88"/>
      <c r="J153" s="88"/>
      <c r="K153" s="96"/>
      <c r="L153" s="88"/>
      <c r="M153" s="97" t="str">
        <f t="shared" ca="1" si="27"/>
        <v/>
      </c>
      <c r="N153" s="88"/>
      <c r="O153" s="88"/>
      <c r="P153" s="14"/>
      <c r="R153" s="59" t="str">
        <f>IFERROR(VLOOKUP($D153,'4° Passo'!$D$5:$M$804,7,FALSE),"-")</f>
        <v>-</v>
      </c>
      <c r="S153" s="59" t="str">
        <f>IFERROR(VLOOKUP($D153,'4° Passo'!$D$5:$M$804,8,FALSE),"-")</f>
        <v>-</v>
      </c>
      <c r="T153" s="59" t="str">
        <f>IFERROR(VLOOKUP($D153,'4° Passo'!$D$5:$M$804,9,FALSE),"-")</f>
        <v>-</v>
      </c>
      <c r="U153" s="59" t="str">
        <f>IFERROR(VLOOKUP($D153,'4° Passo'!$D$5:$M$804,10,FALSE),"-")</f>
        <v>-</v>
      </c>
      <c r="V153" s="59" t="str">
        <f t="shared" si="22"/>
        <v/>
      </c>
      <c r="W153" s="4">
        <f t="shared" si="28"/>
        <v>0</v>
      </c>
      <c r="X153" s="101">
        <v>1</v>
      </c>
      <c r="Y153" s="101" t="str">
        <f t="shared" si="23"/>
        <v/>
      </c>
      <c r="Z153" s="101" t="str">
        <f t="shared" si="24"/>
        <v/>
      </c>
      <c r="AA153" s="101" t="str">
        <f t="shared" si="25"/>
        <v/>
      </c>
      <c r="AB153" s="101" t="str">
        <f t="shared" si="26"/>
        <v/>
      </c>
      <c r="AC153" s="101" t="str">
        <f t="shared" si="30"/>
        <v/>
      </c>
      <c r="AD153" s="101" t="str">
        <f t="shared" si="30"/>
        <v/>
      </c>
      <c r="AE153" s="101" t="str">
        <f t="shared" si="30"/>
        <v/>
      </c>
      <c r="AF153" s="101" t="str">
        <f t="shared" si="30"/>
        <v/>
      </c>
      <c r="AG153" s="101" t="str">
        <f t="shared" si="30"/>
        <v/>
      </c>
      <c r="AH153" s="101" t="str">
        <f t="shared" si="30"/>
        <v/>
      </c>
      <c r="AI153" s="101" t="str">
        <f t="shared" si="29"/>
        <v/>
      </c>
      <c r="AJ153" s="101" t="str">
        <f t="shared" si="29"/>
        <v/>
      </c>
      <c r="AK153" s="101" t="str">
        <f t="shared" si="29"/>
        <v/>
      </c>
      <c r="AL153" s="101" t="str">
        <f t="shared" si="21"/>
        <v/>
      </c>
      <c r="AM153" s="101" t="str">
        <f t="shared" si="21"/>
        <v/>
      </c>
      <c r="AN153" s="101" t="str">
        <f t="shared" si="21"/>
        <v/>
      </c>
      <c r="AP153" s="101" t="str">
        <f>IF(AND(N153="vendido",I153='1° Passo'!$D$12),'1° Passo'!$D$12,"")</f>
        <v/>
      </c>
    </row>
    <row r="154" spans="3:42" ht="30" customHeight="1">
      <c r="C154" s="11">
        <v>150</v>
      </c>
      <c r="D154" s="88"/>
      <c r="E154" s="88"/>
      <c r="F154" s="88"/>
      <c r="G154" s="95"/>
      <c r="H154" s="96"/>
      <c r="I154" s="88"/>
      <c r="J154" s="88"/>
      <c r="K154" s="96"/>
      <c r="L154" s="88"/>
      <c r="M154" s="97" t="str">
        <f t="shared" ca="1" si="27"/>
        <v/>
      </c>
      <c r="N154" s="88"/>
      <c r="O154" s="88"/>
      <c r="P154" s="14"/>
      <c r="R154" s="59" t="str">
        <f>IFERROR(VLOOKUP($D154,'4° Passo'!$D$5:$M$804,7,FALSE),"-")</f>
        <v>-</v>
      </c>
      <c r="S154" s="59" t="str">
        <f>IFERROR(VLOOKUP($D154,'4° Passo'!$D$5:$M$804,8,FALSE),"-")</f>
        <v>-</v>
      </c>
      <c r="T154" s="59" t="str">
        <f>IFERROR(VLOOKUP($D154,'4° Passo'!$D$5:$M$804,9,FALSE),"-")</f>
        <v>-</v>
      </c>
      <c r="U154" s="59" t="str">
        <f>IFERROR(VLOOKUP($D154,'4° Passo'!$D$5:$M$804,10,FALSE),"-")</f>
        <v>-</v>
      </c>
      <c r="V154" s="59" t="str">
        <f t="shared" si="22"/>
        <v/>
      </c>
      <c r="W154" s="4">
        <f t="shared" si="28"/>
        <v>0</v>
      </c>
      <c r="X154" s="101">
        <v>1</v>
      </c>
      <c r="Y154" s="101" t="str">
        <f t="shared" si="23"/>
        <v/>
      </c>
      <c r="Z154" s="101" t="str">
        <f t="shared" si="24"/>
        <v/>
      </c>
      <c r="AA154" s="101" t="str">
        <f t="shared" si="25"/>
        <v/>
      </c>
      <c r="AB154" s="101" t="str">
        <f t="shared" si="26"/>
        <v/>
      </c>
      <c r="AC154" s="101" t="str">
        <f t="shared" si="30"/>
        <v/>
      </c>
      <c r="AD154" s="101" t="str">
        <f t="shared" si="30"/>
        <v/>
      </c>
      <c r="AE154" s="101" t="str">
        <f t="shared" si="30"/>
        <v/>
      </c>
      <c r="AF154" s="101" t="str">
        <f t="shared" si="30"/>
        <v/>
      </c>
      <c r="AG154" s="101" t="str">
        <f t="shared" si="30"/>
        <v/>
      </c>
      <c r="AH154" s="101" t="str">
        <f t="shared" si="30"/>
        <v/>
      </c>
      <c r="AI154" s="101" t="str">
        <f t="shared" si="29"/>
        <v/>
      </c>
      <c r="AJ154" s="101" t="str">
        <f t="shared" si="29"/>
        <v/>
      </c>
      <c r="AK154" s="101" t="str">
        <f t="shared" si="29"/>
        <v/>
      </c>
      <c r="AL154" s="101" t="str">
        <f t="shared" si="21"/>
        <v/>
      </c>
      <c r="AM154" s="101" t="str">
        <f t="shared" si="21"/>
        <v/>
      </c>
      <c r="AN154" s="101" t="str">
        <f t="shared" si="21"/>
        <v/>
      </c>
      <c r="AP154" s="101" t="str">
        <f>IF(AND(N154="vendido",I154='1° Passo'!$D$12),'1° Passo'!$D$12,"")</f>
        <v/>
      </c>
    </row>
    <row r="155" spans="3:42" ht="30" customHeight="1">
      <c r="C155" s="11">
        <v>151</v>
      </c>
      <c r="D155" s="88"/>
      <c r="E155" s="88"/>
      <c r="F155" s="88"/>
      <c r="G155" s="95"/>
      <c r="H155" s="96"/>
      <c r="I155" s="88"/>
      <c r="J155" s="88"/>
      <c r="K155" s="96"/>
      <c r="L155" s="88"/>
      <c r="M155" s="97" t="str">
        <f t="shared" ca="1" si="27"/>
        <v/>
      </c>
      <c r="N155" s="88"/>
      <c r="O155" s="88"/>
      <c r="P155" s="14"/>
      <c r="R155" s="59" t="str">
        <f>IFERROR(VLOOKUP($D155,'4° Passo'!$D$5:$M$804,7,FALSE),"-")</f>
        <v>-</v>
      </c>
      <c r="S155" s="59" t="str">
        <f>IFERROR(VLOOKUP($D155,'4° Passo'!$D$5:$M$804,8,FALSE),"-")</f>
        <v>-</v>
      </c>
      <c r="T155" s="59" t="str">
        <f>IFERROR(VLOOKUP($D155,'4° Passo'!$D$5:$M$804,9,FALSE),"-")</f>
        <v>-</v>
      </c>
      <c r="U155" s="59" t="str">
        <f>IFERROR(VLOOKUP($D155,'4° Passo'!$D$5:$M$804,10,FALSE),"-")</f>
        <v>-</v>
      </c>
      <c r="V155" s="59" t="str">
        <f t="shared" si="22"/>
        <v/>
      </c>
      <c r="W155" s="4">
        <f t="shared" si="28"/>
        <v>0</v>
      </c>
      <c r="X155" s="101">
        <v>1</v>
      </c>
      <c r="Y155" s="101" t="str">
        <f t="shared" si="23"/>
        <v/>
      </c>
      <c r="Z155" s="101" t="str">
        <f t="shared" si="24"/>
        <v/>
      </c>
      <c r="AA155" s="101" t="str">
        <f t="shared" si="25"/>
        <v/>
      </c>
      <c r="AB155" s="101" t="str">
        <f t="shared" si="26"/>
        <v/>
      </c>
      <c r="AC155" s="101" t="str">
        <f t="shared" si="30"/>
        <v/>
      </c>
      <c r="AD155" s="101" t="str">
        <f t="shared" si="30"/>
        <v/>
      </c>
      <c r="AE155" s="101" t="str">
        <f t="shared" si="30"/>
        <v/>
      </c>
      <c r="AF155" s="101" t="str">
        <f t="shared" si="30"/>
        <v/>
      </c>
      <c r="AG155" s="101" t="str">
        <f t="shared" si="30"/>
        <v/>
      </c>
      <c r="AH155" s="101" t="str">
        <f t="shared" si="30"/>
        <v/>
      </c>
      <c r="AI155" s="101" t="str">
        <f t="shared" si="29"/>
        <v/>
      </c>
      <c r="AJ155" s="101" t="str">
        <f t="shared" si="29"/>
        <v/>
      </c>
      <c r="AK155" s="101" t="str">
        <f t="shared" si="29"/>
        <v/>
      </c>
      <c r="AL155" s="101" t="str">
        <f t="shared" si="21"/>
        <v/>
      </c>
      <c r="AM155" s="101" t="str">
        <f t="shared" si="21"/>
        <v/>
      </c>
      <c r="AN155" s="101" t="str">
        <f t="shared" si="21"/>
        <v/>
      </c>
      <c r="AP155" s="101" t="str">
        <f>IF(AND(N155="vendido",I155='1° Passo'!$D$12),'1° Passo'!$D$12,"")</f>
        <v/>
      </c>
    </row>
    <row r="156" spans="3:42" ht="30" customHeight="1">
      <c r="C156" s="11">
        <v>152</v>
      </c>
      <c r="D156" s="88"/>
      <c r="E156" s="88"/>
      <c r="F156" s="88"/>
      <c r="G156" s="95"/>
      <c r="H156" s="96"/>
      <c r="I156" s="88"/>
      <c r="J156" s="88"/>
      <c r="K156" s="96"/>
      <c r="L156" s="88"/>
      <c r="M156" s="97" t="str">
        <f t="shared" ca="1" si="27"/>
        <v/>
      </c>
      <c r="N156" s="88"/>
      <c r="O156" s="88"/>
      <c r="P156" s="14"/>
      <c r="R156" s="59" t="str">
        <f>IFERROR(VLOOKUP($D156,'4° Passo'!$D$5:$M$804,7,FALSE),"-")</f>
        <v>-</v>
      </c>
      <c r="S156" s="59" t="str">
        <f>IFERROR(VLOOKUP($D156,'4° Passo'!$D$5:$M$804,8,FALSE),"-")</f>
        <v>-</v>
      </c>
      <c r="T156" s="59" t="str">
        <f>IFERROR(VLOOKUP($D156,'4° Passo'!$D$5:$M$804,9,FALSE),"-")</f>
        <v>-</v>
      </c>
      <c r="U156" s="59" t="str">
        <f>IFERROR(VLOOKUP($D156,'4° Passo'!$D$5:$M$804,10,FALSE),"-")</f>
        <v>-</v>
      </c>
      <c r="V156" s="59" t="str">
        <f t="shared" si="22"/>
        <v/>
      </c>
      <c r="W156" s="4">
        <f t="shared" si="28"/>
        <v>0</v>
      </c>
      <c r="X156" s="101">
        <v>1</v>
      </c>
      <c r="Y156" s="101" t="str">
        <f t="shared" si="23"/>
        <v/>
      </c>
      <c r="Z156" s="101" t="str">
        <f t="shared" si="24"/>
        <v/>
      </c>
      <c r="AA156" s="101" t="str">
        <f t="shared" si="25"/>
        <v/>
      </c>
      <c r="AB156" s="101" t="str">
        <f t="shared" si="26"/>
        <v/>
      </c>
      <c r="AC156" s="101" t="str">
        <f t="shared" si="30"/>
        <v/>
      </c>
      <c r="AD156" s="101" t="str">
        <f t="shared" si="30"/>
        <v/>
      </c>
      <c r="AE156" s="101" t="str">
        <f t="shared" si="30"/>
        <v/>
      </c>
      <c r="AF156" s="101" t="str">
        <f t="shared" si="30"/>
        <v/>
      </c>
      <c r="AG156" s="101" t="str">
        <f t="shared" si="30"/>
        <v/>
      </c>
      <c r="AH156" s="101" t="str">
        <f t="shared" si="30"/>
        <v/>
      </c>
      <c r="AI156" s="101" t="str">
        <f t="shared" si="29"/>
        <v/>
      </c>
      <c r="AJ156" s="101" t="str">
        <f t="shared" si="29"/>
        <v/>
      </c>
      <c r="AK156" s="101" t="str">
        <f t="shared" si="29"/>
        <v/>
      </c>
      <c r="AL156" s="101" t="str">
        <f t="shared" si="21"/>
        <v/>
      </c>
      <c r="AM156" s="101" t="str">
        <f t="shared" si="21"/>
        <v/>
      </c>
      <c r="AN156" s="101" t="str">
        <f t="shared" si="21"/>
        <v/>
      </c>
      <c r="AP156" s="101" t="str">
        <f>IF(AND(N156="vendido",I156='1° Passo'!$D$12),'1° Passo'!$D$12,"")</f>
        <v/>
      </c>
    </row>
    <row r="157" spans="3:42" ht="30" customHeight="1">
      <c r="C157" s="11">
        <v>153</v>
      </c>
      <c r="D157" s="88"/>
      <c r="E157" s="88"/>
      <c r="F157" s="88"/>
      <c r="G157" s="95"/>
      <c r="H157" s="96"/>
      <c r="I157" s="88"/>
      <c r="J157" s="88"/>
      <c r="K157" s="96"/>
      <c r="L157" s="88"/>
      <c r="M157" s="97" t="str">
        <f t="shared" ca="1" si="27"/>
        <v/>
      </c>
      <c r="N157" s="88"/>
      <c r="O157" s="88"/>
      <c r="P157" s="14"/>
      <c r="R157" s="59" t="str">
        <f>IFERROR(VLOOKUP($D157,'4° Passo'!$D$5:$M$804,7,FALSE),"-")</f>
        <v>-</v>
      </c>
      <c r="S157" s="59" t="str">
        <f>IFERROR(VLOOKUP($D157,'4° Passo'!$D$5:$M$804,8,FALSE),"-")</f>
        <v>-</v>
      </c>
      <c r="T157" s="59" t="str">
        <f>IFERROR(VLOOKUP($D157,'4° Passo'!$D$5:$M$804,9,FALSE),"-")</f>
        <v>-</v>
      </c>
      <c r="U157" s="59" t="str">
        <f>IFERROR(VLOOKUP($D157,'4° Passo'!$D$5:$M$804,10,FALSE),"-")</f>
        <v>-</v>
      </c>
      <c r="V157" s="59" t="str">
        <f t="shared" si="22"/>
        <v/>
      </c>
      <c r="W157" s="4">
        <f t="shared" si="28"/>
        <v>0</v>
      </c>
      <c r="X157" s="101">
        <v>1</v>
      </c>
      <c r="Y157" s="101" t="str">
        <f t="shared" si="23"/>
        <v/>
      </c>
      <c r="Z157" s="101" t="str">
        <f t="shared" si="24"/>
        <v/>
      </c>
      <c r="AA157" s="101" t="str">
        <f t="shared" si="25"/>
        <v/>
      </c>
      <c r="AB157" s="101" t="str">
        <f t="shared" si="26"/>
        <v/>
      </c>
      <c r="AC157" s="101" t="str">
        <f t="shared" si="30"/>
        <v/>
      </c>
      <c r="AD157" s="101" t="str">
        <f t="shared" si="30"/>
        <v/>
      </c>
      <c r="AE157" s="101" t="str">
        <f t="shared" si="30"/>
        <v/>
      </c>
      <c r="AF157" s="101" t="str">
        <f t="shared" si="30"/>
        <v/>
      </c>
      <c r="AG157" s="101" t="str">
        <f t="shared" si="30"/>
        <v/>
      </c>
      <c r="AH157" s="101" t="str">
        <f t="shared" si="30"/>
        <v/>
      </c>
      <c r="AI157" s="101" t="str">
        <f t="shared" si="29"/>
        <v/>
      </c>
      <c r="AJ157" s="101" t="str">
        <f t="shared" si="29"/>
        <v/>
      </c>
      <c r="AK157" s="101" t="str">
        <f t="shared" si="29"/>
        <v/>
      </c>
      <c r="AL157" s="101" t="str">
        <f t="shared" si="21"/>
        <v/>
      </c>
      <c r="AM157" s="101" t="str">
        <f t="shared" si="21"/>
        <v/>
      </c>
      <c r="AN157" s="101" t="str">
        <f t="shared" si="21"/>
        <v/>
      </c>
      <c r="AP157" s="101" t="str">
        <f>IF(AND(N157="vendido",I157='1° Passo'!$D$12),'1° Passo'!$D$12,"")</f>
        <v/>
      </c>
    </row>
    <row r="158" spans="3:42" ht="30" customHeight="1">
      <c r="C158" s="11">
        <v>154</v>
      </c>
      <c r="D158" s="88"/>
      <c r="E158" s="88"/>
      <c r="F158" s="88"/>
      <c r="G158" s="95"/>
      <c r="H158" s="96"/>
      <c r="I158" s="88"/>
      <c r="J158" s="88"/>
      <c r="K158" s="96"/>
      <c r="L158" s="88"/>
      <c r="M158" s="97" t="str">
        <f t="shared" ca="1" si="27"/>
        <v/>
      </c>
      <c r="N158" s="88"/>
      <c r="O158" s="88"/>
      <c r="P158" s="14"/>
      <c r="R158" s="59" t="str">
        <f>IFERROR(VLOOKUP($D158,'4° Passo'!$D$5:$M$804,7,FALSE),"-")</f>
        <v>-</v>
      </c>
      <c r="S158" s="59" t="str">
        <f>IFERROR(VLOOKUP($D158,'4° Passo'!$D$5:$M$804,8,FALSE),"-")</f>
        <v>-</v>
      </c>
      <c r="T158" s="59" t="str">
        <f>IFERROR(VLOOKUP($D158,'4° Passo'!$D$5:$M$804,9,FALSE),"-")</f>
        <v>-</v>
      </c>
      <c r="U158" s="59" t="str">
        <f>IFERROR(VLOOKUP($D158,'4° Passo'!$D$5:$M$804,10,FALSE),"-")</f>
        <v>-</v>
      </c>
      <c r="V158" s="59" t="str">
        <f t="shared" si="22"/>
        <v/>
      </c>
      <c r="W158" s="4">
        <f t="shared" si="28"/>
        <v>0</v>
      </c>
      <c r="X158" s="101">
        <v>1</v>
      </c>
      <c r="Y158" s="101" t="str">
        <f t="shared" si="23"/>
        <v/>
      </c>
      <c r="Z158" s="101" t="str">
        <f t="shared" si="24"/>
        <v/>
      </c>
      <c r="AA158" s="101" t="str">
        <f t="shared" si="25"/>
        <v/>
      </c>
      <c r="AB158" s="101" t="str">
        <f t="shared" si="26"/>
        <v/>
      </c>
      <c r="AC158" s="101" t="str">
        <f t="shared" si="30"/>
        <v/>
      </c>
      <c r="AD158" s="101" t="str">
        <f t="shared" si="30"/>
        <v/>
      </c>
      <c r="AE158" s="101" t="str">
        <f t="shared" si="30"/>
        <v/>
      </c>
      <c r="AF158" s="101" t="str">
        <f t="shared" si="30"/>
        <v/>
      </c>
      <c r="AG158" s="101" t="str">
        <f t="shared" si="30"/>
        <v/>
      </c>
      <c r="AH158" s="101" t="str">
        <f t="shared" si="30"/>
        <v/>
      </c>
      <c r="AI158" s="101" t="str">
        <f t="shared" si="29"/>
        <v/>
      </c>
      <c r="AJ158" s="101" t="str">
        <f t="shared" si="29"/>
        <v/>
      </c>
      <c r="AK158" s="101" t="str">
        <f t="shared" si="29"/>
        <v/>
      </c>
      <c r="AL158" s="101" t="str">
        <f t="shared" si="21"/>
        <v/>
      </c>
      <c r="AM158" s="101" t="str">
        <f t="shared" si="21"/>
        <v/>
      </c>
      <c r="AN158" s="101" t="str">
        <f t="shared" si="21"/>
        <v/>
      </c>
      <c r="AP158" s="101" t="str">
        <f>IF(AND(N158="vendido",I158='1° Passo'!$D$12),'1° Passo'!$D$12,"")</f>
        <v/>
      </c>
    </row>
    <row r="159" spans="3:42" ht="30" customHeight="1">
      <c r="C159" s="11">
        <v>155</v>
      </c>
      <c r="D159" s="88"/>
      <c r="E159" s="88"/>
      <c r="F159" s="88"/>
      <c r="G159" s="95"/>
      <c r="H159" s="96"/>
      <c r="I159" s="88"/>
      <c r="J159" s="88"/>
      <c r="K159" s="96"/>
      <c r="L159" s="88"/>
      <c r="M159" s="97" t="str">
        <f t="shared" ca="1" si="27"/>
        <v/>
      </c>
      <c r="N159" s="88"/>
      <c r="O159" s="88"/>
      <c r="P159" s="14"/>
      <c r="R159" s="59" t="str">
        <f>IFERROR(VLOOKUP($D159,'4° Passo'!$D$5:$M$804,7,FALSE),"-")</f>
        <v>-</v>
      </c>
      <c r="S159" s="59" t="str">
        <f>IFERROR(VLOOKUP($D159,'4° Passo'!$D$5:$M$804,8,FALSE),"-")</f>
        <v>-</v>
      </c>
      <c r="T159" s="59" t="str">
        <f>IFERROR(VLOOKUP($D159,'4° Passo'!$D$5:$M$804,9,FALSE),"-")</f>
        <v>-</v>
      </c>
      <c r="U159" s="59" t="str">
        <f>IFERROR(VLOOKUP($D159,'4° Passo'!$D$5:$M$804,10,FALSE),"-")</f>
        <v>-</v>
      </c>
      <c r="V159" s="59" t="str">
        <f t="shared" si="22"/>
        <v/>
      </c>
      <c r="W159" s="4">
        <f t="shared" si="28"/>
        <v>0</v>
      </c>
      <c r="X159" s="101">
        <v>1</v>
      </c>
      <c r="Y159" s="101" t="str">
        <f t="shared" si="23"/>
        <v/>
      </c>
      <c r="Z159" s="101" t="str">
        <f t="shared" si="24"/>
        <v/>
      </c>
      <c r="AA159" s="101" t="str">
        <f t="shared" si="25"/>
        <v/>
      </c>
      <c r="AB159" s="101" t="str">
        <f t="shared" si="26"/>
        <v/>
      </c>
      <c r="AC159" s="101" t="str">
        <f t="shared" si="30"/>
        <v/>
      </c>
      <c r="AD159" s="101" t="str">
        <f t="shared" si="30"/>
        <v/>
      </c>
      <c r="AE159" s="101" t="str">
        <f t="shared" si="30"/>
        <v/>
      </c>
      <c r="AF159" s="101" t="str">
        <f t="shared" si="30"/>
        <v/>
      </c>
      <c r="AG159" s="101" t="str">
        <f t="shared" si="30"/>
        <v/>
      </c>
      <c r="AH159" s="101" t="str">
        <f t="shared" si="30"/>
        <v/>
      </c>
      <c r="AI159" s="101" t="str">
        <f t="shared" si="29"/>
        <v/>
      </c>
      <c r="AJ159" s="101" t="str">
        <f t="shared" si="29"/>
        <v/>
      </c>
      <c r="AK159" s="101" t="str">
        <f t="shared" si="29"/>
        <v/>
      </c>
      <c r="AL159" s="101" t="str">
        <f t="shared" si="21"/>
        <v/>
      </c>
      <c r="AM159" s="101" t="str">
        <f t="shared" si="21"/>
        <v/>
      </c>
      <c r="AN159" s="101" t="str">
        <f t="shared" si="21"/>
        <v/>
      </c>
      <c r="AP159" s="101" t="str">
        <f>IF(AND(N159="vendido",I159='1° Passo'!$D$12),'1° Passo'!$D$12,"")</f>
        <v/>
      </c>
    </row>
    <row r="160" spans="3:42" ht="30" customHeight="1">
      <c r="C160" s="11">
        <v>156</v>
      </c>
      <c r="D160" s="88"/>
      <c r="E160" s="88"/>
      <c r="F160" s="88"/>
      <c r="G160" s="95"/>
      <c r="H160" s="96"/>
      <c r="I160" s="88"/>
      <c r="J160" s="88"/>
      <c r="K160" s="96"/>
      <c r="L160" s="88"/>
      <c r="M160" s="97" t="str">
        <f t="shared" ca="1" si="27"/>
        <v/>
      </c>
      <c r="N160" s="88"/>
      <c r="O160" s="88"/>
      <c r="P160" s="14"/>
      <c r="R160" s="59" t="str">
        <f>IFERROR(VLOOKUP($D160,'4° Passo'!$D$5:$M$804,7,FALSE),"-")</f>
        <v>-</v>
      </c>
      <c r="S160" s="59" t="str">
        <f>IFERROR(VLOOKUP($D160,'4° Passo'!$D$5:$M$804,8,FALSE),"-")</f>
        <v>-</v>
      </c>
      <c r="T160" s="59" t="str">
        <f>IFERROR(VLOOKUP($D160,'4° Passo'!$D$5:$M$804,9,FALSE),"-")</f>
        <v>-</v>
      </c>
      <c r="U160" s="59" t="str">
        <f>IFERROR(VLOOKUP($D160,'4° Passo'!$D$5:$M$804,10,FALSE),"-")</f>
        <v>-</v>
      </c>
      <c r="V160" s="59" t="str">
        <f t="shared" si="22"/>
        <v/>
      </c>
      <c r="W160" s="4">
        <f t="shared" si="28"/>
        <v>0</v>
      </c>
      <c r="X160" s="101">
        <v>1</v>
      </c>
      <c r="Y160" s="101" t="str">
        <f t="shared" si="23"/>
        <v/>
      </c>
      <c r="Z160" s="101" t="str">
        <f t="shared" si="24"/>
        <v/>
      </c>
      <c r="AA160" s="101" t="str">
        <f t="shared" si="25"/>
        <v/>
      </c>
      <c r="AB160" s="101" t="str">
        <f t="shared" si="26"/>
        <v/>
      </c>
      <c r="AC160" s="101" t="str">
        <f t="shared" si="30"/>
        <v/>
      </c>
      <c r="AD160" s="101" t="str">
        <f t="shared" si="30"/>
        <v/>
      </c>
      <c r="AE160" s="101" t="str">
        <f t="shared" si="30"/>
        <v/>
      </c>
      <c r="AF160" s="101" t="str">
        <f t="shared" si="30"/>
        <v/>
      </c>
      <c r="AG160" s="101" t="str">
        <f t="shared" si="30"/>
        <v/>
      </c>
      <c r="AH160" s="101" t="str">
        <f t="shared" si="30"/>
        <v/>
      </c>
      <c r="AI160" s="101" t="str">
        <f t="shared" si="29"/>
        <v/>
      </c>
      <c r="AJ160" s="101" t="str">
        <f t="shared" si="29"/>
        <v/>
      </c>
      <c r="AK160" s="101" t="str">
        <f t="shared" si="29"/>
        <v/>
      </c>
      <c r="AL160" s="101" t="str">
        <f t="shared" si="21"/>
        <v/>
      </c>
      <c r="AM160" s="101" t="str">
        <f t="shared" si="21"/>
        <v/>
      </c>
      <c r="AN160" s="101" t="str">
        <f t="shared" si="21"/>
        <v/>
      </c>
      <c r="AP160" s="101" t="str">
        <f>IF(AND(N160="vendido",I160='1° Passo'!$D$12),'1° Passo'!$D$12,"")</f>
        <v/>
      </c>
    </row>
    <row r="161" spans="3:42" ht="30" customHeight="1">
      <c r="C161" s="11">
        <v>157</v>
      </c>
      <c r="D161" s="88"/>
      <c r="E161" s="88"/>
      <c r="F161" s="88"/>
      <c r="G161" s="95"/>
      <c r="H161" s="96"/>
      <c r="I161" s="88"/>
      <c r="J161" s="88"/>
      <c r="K161" s="96"/>
      <c r="L161" s="88"/>
      <c r="M161" s="97" t="str">
        <f t="shared" ca="1" si="27"/>
        <v/>
      </c>
      <c r="N161" s="88"/>
      <c r="O161" s="88"/>
      <c r="P161" s="14"/>
      <c r="R161" s="59" t="str">
        <f>IFERROR(VLOOKUP($D161,'4° Passo'!$D$5:$M$804,7,FALSE),"-")</f>
        <v>-</v>
      </c>
      <c r="S161" s="59" t="str">
        <f>IFERROR(VLOOKUP($D161,'4° Passo'!$D$5:$M$804,8,FALSE),"-")</f>
        <v>-</v>
      </c>
      <c r="T161" s="59" t="str">
        <f>IFERROR(VLOOKUP($D161,'4° Passo'!$D$5:$M$804,9,FALSE),"-")</f>
        <v>-</v>
      </c>
      <c r="U161" s="59" t="str">
        <f>IFERROR(VLOOKUP($D161,'4° Passo'!$D$5:$M$804,10,FALSE),"-")</f>
        <v>-</v>
      </c>
      <c r="V161" s="59" t="str">
        <f t="shared" si="22"/>
        <v/>
      </c>
      <c r="W161" s="4">
        <f t="shared" si="28"/>
        <v>0</v>
      </c>
      <c r="X161" s="101">
        <v>1</v>
      </c>
      <c r="Y161" s="101" t="str">
        <f t="shared" si="23"/>
        <v/>
      </c>
      <c r="Z161" s="101" t="str">
        <f t="shared" si="24"/>
        <v/>
      </c>
      <c r="AA161" s="101" t="str">
        <f t="shared" si="25"/>
        <v/>
      </c>
      <c r="AB161" s="101" t="str">
        <f t="shared" si="26"/>
        <v/>
      </c>
      <c r="AC161" s="101" t="str">
        <f t="shared" si="30"/>
        <v/>
      </c>
      <c r="AD161" s="101" t="str">
        <f t="shared" si="30"/>
        <v/>
      </c>
      <c r="AE161" s="101" t="str">
        <f t="shared" si="30"/>
        <v/>
      </c>
      <c r="AF161" s="101" t="str">
        <f t="shared" si="30"/>
        <v/>
      </c>
      <c r="AG161" s="101" t="str">
        <f t="shared" si="30"/>
        <v/>
      </c>
      <c r="AH161" s="101" t="str">
        <f t="shared" si="30"/>
        <v/>
      </c>
      <c r="AI161" s="101" t="str">
        <f t="shared" si="29"/>
        <v/>
      </c>
      <c r="AJ161" s="101" t="str">
        <f t="shared" si="29"/>
        <v/>
      </c>
      <c r="AK161" s="101" t="str">
        <f t="shared" si="29"/>
        <v/>
      </c>
      <c r="AL161" s="101" t="str">
        <f t="shared" si="21"/>
        <v/>
      </c>
      <c r="AM161" s="101" t="str">
        <f t="shared" si="21"/>
        <v/>
      </c>
      <c r="AN161" s="101" t="str">
        <f t="shared" si="21"/>
        <v/>
      </c>
      <c r="AP161" s="101" t="str">
        <f>IF(AND(N161="vendido",I161='1° Passo'!$D$12),'1° Passo'!$D$12,"")</f>
        <v/>
      </c>
    </row>
    <row r="162" spans="3:42" ht="30" customHeight="1">
      <c r="C162" s="11">
        <v>158</v>
      </c>
      <c r="D162" s="88"/>
      <c r="E162" s="88"/>
      <c r="F162" s="88"/>
      <c r="G162" s="95"/>
      <c r="H162" s="96"/>
      <c r="I162" s="88"/>
      <c r="J162" s="88"/>
      <c r="K162" s="96"/>
      <c r="L162" s="88"/>
      <c r="M162" s="97" t="str">
        <f t="shared" ca="1" si="27"/>
        <v/>
      </c>
      <c r="N162" s="88"/>
      <c r="O162" s="88"/>
      <c r="P162" s="14"/>
      <c r="R162" s="59" t="str">
        <f>IFERROR(VLOOKUP($D162,'4° Passo'!$D$5:$M$804,7,FALSE),"-")</f>
        <v>-</v>
      </c>
      <c r="S162" s="59" t="str">
        <f>IFERROR(VLOOKUP($D162,'4° Passo'!$D$5:$M$804,8,FALSE),"-")</f>
        <v>-</v>
      </c>
      <c r="T162" s="59" t="str">
        <f>IFERROR(VLOOKUP($D162,'4° Passo'!$D$5:$M$804,9,FALSE),"-")</f>
        <v>-</v>
      </c>
      <c r="U162" s="59" t="str">
        <f>IFERROR(VLOOKUP($D162,'4° Passo'!$D$5:$M$804,10,FALSE),"-")</f>
        <v>-</v>
      </c>
      <c r="V162" s="59" t="str">
        <f t="shared" si="22"/>
        <v/>
      </c>
      <c r="W162" s="4">
        <f t="shared" si="28"/>
        <v>0</v>
      </c>
      <c r="X162" s="101">
        <v>1</v>
      </c>
      <c r="Y162" s="101" t="str">
        <f t="shared" si="23"/>
        <v/>
      </c>
      <c r="Z162" s="101" t="str">
        <f t="shared" si="24"/>
        <v/>
      </c>
      <c r="AA162" s="101" t="str">
        <f t="shared" si="25"/>
        <v/>
      </c>
      <c r="AB162" s="101" t="str">
        <f t="shared" si="26"/>
        <v/>
      </c>
      <c r="AC162" s="101" t="str">
        <f t="shared" si="30"/>
        <v/>
      </c>
      <c r="AD162" s="101" t="str">
        <f t="shared" si="30"/>
        <v/>
      </c>
      <c r="AE162" s="101" t="str">
        <f t="shared" si="30"/>
        <v/>
      </c>
      <c r="AF162" s="101" t="str">
        <f t="shared" si="30"/>
        <v/>
      </c>
      <c r="AG162" s="101" t="str">
        <f t="shared" si="30"/>
        <v/>
      </c>
      <c r="AH162" s="101" t="str">
        <f t="shared" si="30"/>
        <v/>
      </c>
      <c r="AI162" s="101" t="str">
        <f t="shared" si="29"/>
        <v/>
      </c>
      <c r="AJ162" s="101" t="str">
        <f t="shared" si="29"/>
        <v/>
      </c>
      <c r="AK162" s="101" t="str">
        <f t="shared" si="29"/>
        <v/>
      </c>
      <c r="AL162" s="101" t="str">
        <f t="shared" si="29"/>
        <v/>
      </c>
      <c r="AM162" s="101" t="str">
        <f t="shared" si="29"/>
        <v/>
      </c>
      <c r="AN162" s="101" t="str">
        <f t="shared" si="29"/>
        <v/>
      </c>
      <c r="AP162" s="101" t="str">
        <f>IF(AND(N162="vendido",I162='1° Passo'!$D$12),'1° Passo'!$D$12,"")</f>
        <v/>
      </c>
    </row>
    <row r="163" spans="3:42" ht="30" customHeight="1">
      <c r="C163" s="11">
        <v>159</v>
      </c>
      <c r="D163" s="88"/>
      <c r="E163" s="88"/>
      <c r="F163" s="88"/>
      <c r="G163" s="95"/>
      <c r="H163" s="96"/>
      <c r="I163" s="88"/>
      <c r="J163" s="88"/>
      <c r="K163" s="96"/>
      <c r="L163" s="88"/>
      <c r="M163" s="97" t="str">
        <f t="shared" ca="1" si="27"/>
        <v/>
      </c>
      <c r="N163" s="88"/>
      <c r="O163" s="88"/>
      <c r="P163" s="14"/>
      <c r="R163" s="59" t="str">
        <f>IFERROR(VLOOKUP($D163,'4° Passo'!$D$5:$M$804,7,FALSE),"-")</f>
        <v>-</v>
      </c>
      <c r="S163" s="59" t="str">
        <f>IFERROR(VLOOKUP($D163,'4° Passo'!$D$5:$M$804,8,FALSE),"-")</f>
        <v>-</v>
      </c>
      <c r="T163" s="59" t="str">
        <f>IFERROR(VLOOKUP($D163,'4° Passo'!$D$5:$M$804,9,FALSE),"-")</f>
        <v>-</v>
      </c>
      <c r="U163" s="59" t="str">
        <f>IFERROR(VLOOKUP($D163,'4° Passo'!$D$5:$M$804,10,FALSE),"-")</f>
        <v>-</v>
      </c>
      <c r="V163" s="59" t="str">
        <f t="shared" si="22"/>
        <v/>
      </c>
      <c r="W163" s="4">
        <f t="shared" si="28"/>
        <v>0</v>
      </c>
      <c r="X163" s="101">
        <v>1</v>
      </c>
      <c r="Y163" s="101" t="str">
        <f t="shared" si="23"/>
        <v/>
      </c>
      <c r="Z163" s="101" t="str">
        <f t="shared" si="24"/>
        <v/>
      </c>
      <c r="AA163" s="101" t="str">
        <f t="shared" si="25"/>
        <v/>
      </c>
      <c r="AB163" s="101" t="str">
        <f t="shared" si="26"/>
        <v/>
      </c>
      <c r="AC163" s="101" t="str">
        <f t="shared" si="30"/>
        <v/>
      </c>
      <c r="AD163" s="101" t="str">
        <f t="shared" si="30"/>
        <v/>
      </c>
      <c r="AE163" s="101" t="str">
        <f t="shared" si="30"/>
        <v/>
      </c>
      <c r="AF163" s="101" t="str">
        <f t="shared" si="30"/>
        <v/>
      </c>
      <c r="AG163" s="101" t="str">
        <f t="shared" si="30"/>
        <v/>
      </c>
      <c r="AH163" s="101" t="str">
        <f t="shared" si="30"/>
        <v/>
      </c>
      <c r="AI163" s="101" t="str">
        <f t="shared" si="29"/>
        <v/>
      </c>
      <c r="AJ163" s="101" t="str">
        <f t="shared" si="29"/>
        <v/>
      </c>
      <c r="AK163" s="101" t="str">
        <f t="shared" si="29"/>
        <v/>
      </c>
      <c r="AL163" s="101" t="str">
        <f t="shared" si="29"/>
        <v/>
      </c>
      <c r="AM163" s="101" t="str">
        <f t="shared" si="29"/>
        <v/>
      </c>
      <c r="AN163" s="101" t="str">
        <f t="shared" si="29"/>
        <v/>
      </c>
      <c r="AP163" s="101" t="str">
        <f>IF(AND(N163="vendido",I163='1° Passo'!$D$12),'1° Passo'!$D$12,"")</f>
        <v/>
      </c>
    </row>
    <row r="164" spans="3:42" ht="30" customHeight="1">
      <c r="C164" s="11">
        <v>160</v>
      </c>
      <c r="D164" s="88"/>
      <c r="E164" s="88"/>
      <c r="F164" s="88"/>
      <c r="G164" s="95"/>
      <c r="H164" s="96"/>
      <c r="I164" s="88"/>
      <c r="J164" s="88"/>
      <c r="K164" s="96"/>
      <c r="L164" s="88"/>
      <c r="M164" s="97" t="str">
        <f t="shared" ca="1" si="27"/>
        <v/>
      </c>
      <c r="N164" s="88"/>
      <c r="O164" s="88"/>
      <c r="P164" s="14"/>
      <c r="R164" s="59" t="str">
        <f>IFERROR(VLOOKUP($D164,'4° Passo'!$D$5:$M$804,7,FALSE),"-")</f>
        <v>-</v>
      </c>
      <c r="S164" s="59" t="str">
        <f>IFERROR(VLOOKUP($D164,'4° Passo'!$D$5:$M$804,8,FALSE),"-")</f>
        <v>-</v>
      </c>
      <c r="T164" s="59" t="str">
        <f>IFERROR(VLOOKUP($D164,'4° Passo'!$D$5:$M$804,9,FALSE),"-")</f>
        <v>-</v>
      </c>
      <c r="U164" s="59" t="str">
        <f>IFERROR(VLOOKUP($D164,'4° Passo'!$D$5:$M$804,10,FALSE),"-")</f>
        <v>-</v>
      </c>
      <c r="V164" s="59" t="str">
        <f t="shared" si="22"/>
        <v/>
      </c>
      <c r="W164" s="4">
        <f t="shared" si="28"/>
        <v>0</v>
      </c>
      <c r="X164" s="101">
        <v>1</v>
      </c>
      <c r="Y164" s="101" t="str">
        <f t="shared" si="23"/>
        <v/>
      </c>
      <c r="Z164" s="101" t="str">
        <f t="shared" si="24"/>
        <v/>
      </c>
      <c r="AA164" s="101" t="str">
        <f t="shared" si="25"/>
        <v/>
      </c>
      <c r="AB164" s="101" t="str">
        <f t="shared" si="26"/>
        <v/>
      </c>
      <c r="AC164" s="101" t="str">
        <f t="shared" si="30"/>
        <v/>
      </c>
      <c r="AD164" s="101" t="str">
        <f t="shared" si="30"/>
        <v/>
      </c>
      <c r="AE164" s="101" t="str">
        <f t="shared" si="30"/>
        <v/>
      </c>
      <c r="AF164" s="101" t="str">
        <f t="shared" si="30"/>
        <v/>
      </c>
      <c r="AG164" s="101" t="str">
        <f t="shared" si="30"/>
        <v/>
      </c>
      <c r="AH164" s="101" t="str">
        <f t="shared" si="30"/>
        <v/>
      </c>
      <c r="AI164" s="101" t="str">
        <f t="shared" si="29"/>
        <v/>
      </c>
      <c r="AJ164" s="101" t="str">
        <f t="shared" si="29"/>
        <v/>
      </c>
      <c r="AK164" s="101" t="str">
        <f t="shared" si="29"/>
        <v/>
      </c>
      <c r="AL164" s="101" t="str">
        <f t="shared" si="29"/>
        <v/>
      </c>
      <c r="AM164" s="101" t="str">
        <f t="shared" si="29"/>
        <v/>
      </c>
      <c r="AN164" s="101" t="str">
        <f t="shared" si="29"/>
        <v/>
      </c>
      <c r="AP164" s="101" t="str">
        <f>IF(AND(N164="vendido",I164='1° Passo'!$D$12),'1° Passo'!$D$12,"")</f>
        <v/>
      </c>
    </row>
    <row r="165" spans="3:42" ht="30" customHeight="1">
      <c r="C165" s="11">
        <v>161</v>
      </c>
      <c r="D165" s="88"/>
      <c r="E165" s="88"/>
      <c r="F165" s="88"/>
      <c r="G165" s="95"/>
      <c r="H165" s="96"/>
      <c r="I165" s="88"/>
      <c r="J165" s="88"/>
      <c r="K165" s="96"/>
      <c r="L165" s="88"/>
      <c r="M165" s="97" t="str">
        <f t="shared" ca="1" si="27"/>
        <v/>
      </c>
      <c r="N165" s="88"/>
      <c r="O165" s="88"/>
      <c r="P165" s="14"/>
      <c r="R165" s="59" t="str">
        <f>IFERROR(VLOOKUP($D165,'4° Passo'!$D$5:$M$804,7,FALSE),"-")</f>
        <v>-</v>
      </c>
      <c r="S165" s="59" t="str">
        <f>IFERROR(VLOOKUP($D165,'4° Passo'!$D$5:$M$804,8,FALSE),"-")</f>
        <v>-</v>
      </c>
      <c r="T165" s="59" t="str">
        <f>IFERROR(VLOOKUP($D165,'4° Passo'!$D$5:$M$804,9,FALSE),"-")</f>
        <v>-</v>
      </c>
      <c r="U165" s="59" t="str">
        <f>IFERROR(VLOOKUP($D165,'4° Passo'!$D$5:$M$804,10,FALSE),"-")</f>
        <v>-</v>
      </c>
      <c r="V165" s="59" t="str">
        <f t="shared" si="22"/>
        <v/>
      </c>
      <c r="W165" s="4">
        <f t="shared" si="28"/>
        <v>0</v>
      </c>
      <c r="X165" s="101">
        <v>1</v>
      </c>
      <c r="Y165" s="101" t="str">
        <f t="shared" si="23"/>
        <v/>
      </c>
      <c r="Z165" s="101" t="str">
        <f t="shared" si="24"/>
        <v/>
      </c>
      <c r="AA165" s="101" t="str">
        <f t="shared" si="25"/>
        <v/>
      </c>
      <c r="AB165" s="101" t="str">
        <f t="shared" si="26"/>
        <v/>
      </c>
      <c r="AC165" s="101" t="str">
        <f t="shared" si="30"/>
        <v/>
      </c>
      <c r="AD165" s="101" t="str">
        <f t="shared" si="30"/>
        <v/>
      </c>
      <c r="AE165" s="101" t="str">
        <f t="shared" si="30"/>
        <v/>
      </c>
      <c r="AF165" s="101" t="str">
        <f t="shared" si="30"/>
        <v/>
      </c>
      <c r="AG165" s="101" t="str">
        <f t="shared" si="30"/>
        <v/>
      </c>
      <c r="AH165" s="101" t="str">
        <f t="shared" si="30"/>
        <v/>
      </c>
      <c r="AI165" s="101" t="str">
        <f t="shared" si="29"/>
        <v/>
      </c>
      <c r="AJ165" s="101" t="str">
        <f t="shared" si="29"/>
        <v/>
      </c>
      <c r="AK165" s="101" t="str">
        <f t="shared" si="29"/>
        <v/>
      </c>
      <c r="AL165" s="101" t="str">
        <f t="shared" si="29"/>
        <v/>
      </c>
      <c r="AM165" s="101" t="str">
        <f t="shared" si="29"/>
        <v/>
      </c>
      <c r="AN165" s="101" t="str">
        <f t="shared" si="29"/>
        <v/>
      </c>
      <c r="AP165" s="101" t="str">
        <f>IF(AND(N165="vendido",I165='1° Passo'!$D$12),'1° Passo'!$D$12,"")</f>
        <v/>
      </c>
    </row>
    <row r="166" spans="3:42" ht="30" customHeight="1">
      <c r="C166" s="11">
        <v>162</v>
      </c>
      <c r="D166" s="88"/>
      <c r="E166" s="88"/>
      <c r="F166" s="88"/>
      <c r="G166" s="95"/>
      <c r="H166" s="96"/>
      <c r="I166" s="88"/>
      <c r="J166" s="88"/>
      <c r="K166" s="96"/>
      <c r="L166" s="88"/>
      <c r="M166" s="97" t="str">
        <f t="shared" ca="1" si="27"/>
        <v/>
      </c>
      <c r="N166" s="88"/>
      <c r="O166" s="88"/>
      <c r="P166" s="14"/>
      <c r="R166" s="59" t="str">
        <f>IFERROR(VLOOKUP($D166,'4° Passo'!$D$5:$M$804,7,FALSE),"-")</f>
        <v>-</v>
      </c>
      <c r="S166" s="59" t="str">
        <f>IFERROR(VLOOKUP($D166,'4° Passo'!$D$5:$M$804,8,FALSE),"-")</f>
        <v>-</v>
      </c>
      <c r="T166" s="59" t="str">
        <f>IFERROR(VLOOKUP($D166,'4° Passo'!$D$5:$M$804,9,FALSE),"-")</f>
        <v>-</v>
      </c>
      <c r="U166" s="59" t="str">
        <f>IFERROR(VLOOKUP($D166,'4° Passo'!$D$5:$M$804,10,FALSE),"-")</f>
        <v>-</v>
      </c>
      <c r="V166" s="59" t="str">
        <f t="shared" si="22"/>
        <v/>
      </c>
      <c r="W166" s="4">
        <f t="shared" si="28"/>
        <v>0</v>
      </c>
      <c r="X166" s="101">
        <v>1</v>
      </c>
      <c r="Y166" s="101" t="str">
        <f t="shared" si="23"/>
        <v/>
      </c>
      <c r="Z166" s="101" t="str">
        <f t="shared" si="24"/>
        <v/>
      </c>
      <c r="AA166" s="101" t="str">
        <f t="shared" si="25"/>
        <v/>
      </c>
      <c r="AB166" s="101" t="str">
        <f t="shared" si="26"/>
        <v/>
      </c>
      <c r="AC166" s="101" t="str">
        <f t="shared" si="30"/>
        <v/>
      </c>
      <c r="AD166" s="101" t="str">
        <f t="shared" si="30"/>
        <v/>
      </c>
      <c r="AE166" s="101" t="str">
        <f t="shared" si="30"/>
        <v/>
      </c>
      <c r="AF166" s="101" t="str">
        <f t="shared" si="30"/>
        <v/>
      </c>
      <c r="AG166" s="101" t="str">
        <f t="shared" si="30"/>
        <v/>
      </c>
      <c r="AH166" s="101" t="str">
        <f t="shared" si="30"/>
        <v/>
      </c>
      <c r="AI166" s="101" t="str">
        <f t="shared" si="29"/>
        <v/>
      </c>
      <c r="AJ166" s="101" t="str">
        <f t="shared" si="29"/>
        <v/>
      </c>
      <c r="AK166" s="101" t="str">
        <f t="shared" si="29"/>
        <v/>
      </c>
      <c r="AL166" s="101" t="str">
        <f t="shared" si="29"/>
        <v/>
      </c>
      <c r="AM166" s="101" t="str">
        <f t="shared" si="29"/>
        <v/>
      </c>
      <c r="AN166" s="101" t="str">
        <f t="shared" si="29"/>
        <v/>
      </c>
      <c r="AP166" s="101" t="str">
        <f>IF(AND(N166="vendido",I166='1° Passo'!$D$12),'1° Passo'!$D$12,"")</f>
        <v/>
      </c>
    </row>
    <row r="167" spans="3:42" ht="30" customHeight="1">
      <c r="C167" s="11">
        <v>163</v>
      </c>
      <c r="D167" s="88"/>
      <c r="E167" s="88"/>
      <c r="F167" s="88"/>
      <c r="G167" s="95"/>
      <c r="H167" s="96"/>
      <c r="I167" s="88"/>
      <c r="J167" s="88"/>
      <c r="K167" s="96"/>
      <c r="L167" s="88"/>
      <c r="M167" s="97" t="str">
        <f t="shared" ca="1" si="27"/>
        <v/>
      </c>
      <c r="N167" s="88"/>
      <c r="O167" s="88"/>
      <c r="P167" s="14"/>
      <c r="R167" s="59" t="str">
        <f>IFERROR(VLOOKUP($D167,'4° Passo'!$D$5:$M$804,7,FALSE),"-")</f>
        <v>-</v>
      </c>
      <c r="S167" s="59" t="str">
        <f>IFERROR(VLOOKUP($D167,'4° Passo'!$D$5:$M$804,8,FALSE),"-")</f>
        <v>-</v>
      </c>
      <c r="T167" s="59" t="str">
        <f>IFERROR(VLOOKUP($D167,'4° Passo'!$D$5:$M$804,9,FALSE),"-")</f>
        <v>-</v>
      </c>
      <c r="U167" s="59" t="str">
        <f>IFERROR(VLOOKUP($D167,'4° Passo'!$D$5:$M$804,10,FALSE),"-")</f>
        <v>-</v>
      </c>
      <c r="V167" s="59" t="str">
        <f t="shared" si="22"/>
        <v/>
      </c>
      <c r="W167" s="4">
        <f t="shared" si="28"/>
        <v>0</v>
      </c>
      <c r="X167" s="101">
        <v>1</v>
      </c>
      <c r="Y167" s="101" t="str">
        <f t="shared" si="23"/>
        <v/>
      </c>
      <c r="Z167" s="101" t="str">
        <f t="shared" si="24"/>
        <v/>
      </c>
      <c r="AA167" s="101" t="str">
        <f t="shared" si="25"/>
        <v/>
      </c>
      <c r="AB167" s="101" t="str">
        <f t="shared" si="26"/>
        <v/>
      </c>
      <c r="AC167" s="101" t="str">
        <f t="shared" si="30"/>
        <v/>
      </c>
      <c r="AD167" s="101" t="str">
        <f t="shared" si="30"/>
        <v/>
      </c>
      <c r="AE167" s="101" t="str">
        <f t="shared" si="30"/>
        <v/>
      </c>
      <c r="AF167" s="101" t="str">
        <f t="shared" si="30"/>
        <v/>
      </c>
      <c r="AG167" s="101" t="str">
        <f t="shared" si="30"/>
        <v/>
      </c>
      <c r="AH167" s="101" t="str">
        <f t="shared" si="30"/>
        <v/>
      </c>
      <c r="AI167" s="101" t="str">
        <f t="shared" si="29"/>
        <v/>
      </c>
      <c r="AJ167" s="101" t="str">
        <f t="shared" si="29"/>
        <v/>
      </c>
      <c r="AK167" s="101" t="str">
        <f t="shared" si="29"/>
        <v/>
      </c>
      <c r="AL167" s="101" t="str">
        <f t="shared" si="29"/>
        <v/>
      </c>
      <c r="AM167" s="101" t="str">
        <f t="shared" si="29"/>
        <v/>
      </c>
      <c r="AN167" s="101" t="str">
        <f t="shared" si="29"/>
        <v/>
      </c>
      <c r="AP167" s="101" t="str">
        <f>IF(AND(N167="vendido",I167='1° Passo'!$D$12),'1° Passo'!$D$12,"")</f>
        <v/>
      </c>
    </row>
    <row r="168" spans="3:42" ht="30" customHeight="1">
      <c r="C168" s="11">
        <v>164</v>
      </c>
      <c r="D168" s="88"/>
      <c r="E168" s="88"/>
      <c r="F168" s="88"/>
      <c r="G168" s="95"/>
      <c r="H168" s="96"/>
      <c r="I168" s="88"/>
      <c r="J168" s="88"/>
      <c r="K168" s="96"/>
      <c r="L168" s="88"/>
      <c r="M168" s="97" t="str">
        <f t="shared" ca="1" si="27"/>
        <v/>
      </c>
      <c r="N168" s="88"/>
      <c r="O168" s="88"/>
      <c r="P168" s="14"/>
      <c r="R168" s="59" t="str">
        <f>IFERROR(VLOOKUP($D168,'4° Passo'!$D$5:$M$804,7,FALSE),"-")</f>
        <v>-</v>
      </c>
      <c r="S168" s="59" t="str">
        <f>IFERROR(VLOOKUP($D168,'4° Passo'!$D$5:$M$804,8,FALSE),"-")</f>
        <v>-</v>
      </c>
      <c r="T168" s="59" t="str">
        <f>IFERROR(VLOOKUP($D168,'4° Passo'!$D$5:$M$804,9,FALSE),"-")</f>
        <v>-</v>
      </c>
      <c r="U168" s="59" t="str">
        <f>IFERROR(VLOOKUP($D168,'4° Passo'!$D$5:$M$804,10,FALSE),"-")</f>
        <v>-</v>
      </c>
      <c r="V168" s="59" t="str">
        <f t="shared" si="22"/>
        <v/>
      </c>
      <c r="W168" s="4">
        <f t="shared" si="28"/>
        <v>0</v>
      </c>
      <c r="X168" s="101">
        <v>1</v>
      </c>
      <c r="Y168" s="101" t="str">
        <f t="shared" si="23"/>
        <v/>
      </c>
      <c r="Z168" s="101" t="str">
        <f t="shared" si="24"/>
        <v/>
      </c>
      <c r="AA168" s="101" t="str">
        <f t="shared" si="25"/>
        <v/>
      </c>
      <c r="AB168" s="101" t="str">
        <f t="shared" si="26"/>
        <v/>
      </c>
      <c r="AC168" s="101" t="str">
        <f t="shared" si="30"/>
        <v/>
      </c>
      <c r="AD168" s="101" t="str">
        <f t="shared" si="30"/>
        <v/>
      </c>
      <c r="AE168" s="101" t="str">
        <f t="shared" si="30"/>
        <v/>
      </c>
      <c r="AF168" s="101" t="str">
        <f t="shared" si="30"/>
        <v/>
      </c>
      <c r="AG168" s="101" t="str">
        <f t="shared" si="30"/>
        <v/>
      </c>
      <c r="AH168" s="101" t="str">
        <f t="shared" si="30"/>
        <v/>
      </c>
      <c r="AI168" s="101" t="str">
        <f t="shared" si="29"/>
        <v/>
      </c>
      <c r="AJ168" s="101" t="str">
        <f t="shared" si="29"/>
        <v/>
      </c>
      <c r="AK168" s="101" t="str">
        <f t="shared" si="29"/>
        <v/>
      </c>
      <c r="AL168" s="101" t="str">
        <f t="shared" si="29"/>
        <v/>
      </c>
      <c r="AM168" s="101" t="str">
        <f t="shared" si="29"/>
        <v/>
      </c>
      <c r="AN168" s="101" t="str">
        <f t="shared" si="29"/>
        <v/>
      </c>
      <c r="AP168" s="101" t="str">
        <f>IF(AND(N168="vendido",I168='1° Passo'!$D$12),'1° Passo'!$D$12,"")</f>
        <v/>
      </c>
    </row>
    <row r="169" spans="3:42" ht="30" customHeight="1">
      <c r="C169" s="11">
        <v>165</v>
      </c>
      <c r="D169" s="88"/>
      <c r="E169" s="88"/>
      <c r="F169" s="88"/>
      <c r="G169" s="95"/>
      <c r="H169" s="96"/>
      <c r="I169" s="88"/>
      <c r="J169" s="88"/>
      <c r="K169" s="96"/>
      <c r="L169" s="88"/>
      <c r="M169" s="97" t="str">
        <f t="shared" ca="1" si="27"/>
        <v/>
      </c>
      <c r="N169" s="88"/>
      <c r="O169" s="88"/>
      <c r="P169" s="14"/>
      <c r="R169" s="59" t="str">
        <f>IFERROR(VLOOKUP($D169,'4° Passo'!$D$5:$M$804,7,FALSE),"-")</f>
        <v>-</v>
      </c>
      <c r="S169" s="59" t="str">
        <f>IFERROR(VLOOKUP($D169,'4° Passo'!$D$5:$M$804,8,FALSE),"-")</f>
        <v>-</v>
      </c>
      <c r="T169" s="59" t="str">
        <f>IFERROR(VLOOKUP($D169,'4° Passo'!$D$5:$M$804,9,FALSE),"-")</f>
        <v>-</v>
      </c>
      <c r="U169" s="59" t="str">
        <f>IFERROR(VLOOKUP($D169,'4° Passo'!$D$5:$M$804,10,FALSE),"-")</f>
        <v>-</v>
      </c>
      <c r="V169" s="59" t="str">
        <f t="shared" si="22"/>
        <v/>
      </c>
      <c r="W169" s="4">
        <f t="shared" si="28"/>
        <v>0</v>
      </c>
      <c r="X169" s="101">
        <v>1</v>
      </c>
      <c r="Y169" s="101" t="str">
        <f t="shared" si="23"/>
        <v/>
      </c>
      <c r="Z169" s="101" t="str">
        <f t="shared" si="24"/>
        <v/>
      </c>
      <c r="AA169" s="101" t="str">
        <f t="shared" si="25"/>
        <v/>
      </c>
      <c r="AB169" s="101" t="str">
        <f t="shared" si="26"/>
        <v/>
      </c>
      <c r="AC169" s="101" t="str">
        <f t="shared" si="30"/>
        <v/>
      </c>
      <c r="AD169" s="101" t="str">
        <f t="shared" si="30"/>
        <v/>
      </c>
      <c r="AE169" s="101" t="str">
        <f t="shared" si="30"/>
        <v/>
      </c>
      <c r="AF169" s="101" t="str">
        <f t="shared" si="30"/>
        <v/>
      </c>
      <c r="AG169" s="101" t="str">
        <f t="shared" si="30"/>
        <v/>
      </c>
      <c r="AH169" s="101" t="str">
        <f t="shared" si="30"/>
        <v/>
      </c>
      <c r="AI169" s="101" t="str">
        <f t="shared" si="29"/>
        <v/>
      </c>
      <c r="AJ169" s="101" t="str">
        <f t="shared" si="29"/>
        <v/>
      </c>
      <c r="AK169" s="101" t="str">
        <f t="shared" si="29"/>
        <v/>
      </c>
      <c r="AL169" s="101" t="str">
        <f t="shared" si="29"/>
        <v/>
      </c>
      <c r="AM169" s="101" t="str">
        <f t="shared" si="29"/>
        <v/>
      </c>
      <c r="AN169" s="101" t="str">
        <f t="shared" si="29"/>
        <v/>
      </c>
      <c r="AP169" s="101" t="str">
        <f>IF(AND(N169="vendido",I169='1° Passo'!$D$12),'1° Passo'!$D$12,"")</f>
        <v/>
      </c>
    </row>
    <row r="170" spans="3:42" ht="30" customHeight="1">
      <c r="C170" s="11">
        <v>166</v>
      </c>
      <c r="D170" s="88"/>
      <c r="E170" s="88"/>
      <c r="F170" s="88"/>
      <c r="G170" s="95"/>
      <c r="H170" s="96"/>
      <c r="I170" s="88"/>
      <c r="J170" s="88"/>
      <c r="K170" s="96"/>
      <c r="L170" s="88"/>
      <c r="M170" s="97" t="str">
        <f t="shared" ca="1" si="27"/>
        <v/>
      </c>
      <c r="N170" s="88"/>
      <c r="O170" s="88"/>
      <c r="P170" s="14"/>
      <c r="R170" s="59" t="str">
        <f>IFERROR(VLOOKUP($D170,'4° Passo'!$D$5:$M$804,7,FALSE),"-")</f>
        <v>-</v>
      </c>
      <c r="S170" s="59" t="str">
        <f>IFERROR(VLOOKUP($D170,'4° Passo'!$D$5:$M$804,8,FALSE),"-")</f>
        <v>-</v>
      </c>
      <c r="T170" s="59" t="str">
        <f>IFERROR(VLOOKUP($D170,'4° Passo'!$D$5:$M$804,9,FALSE),"-")</f>
        <v>-</v>
      </c>
      <c r="U170" s="59" t="str">
        <f>IFERROR(VLOOKUP($D170,'4° Passo'!$D$5:$M$804,10,FALSE),"-")</f>
        <v>-</v>
      </c>
      <c r="V170" s="59" t="str">
        <f t="shared" si="22"/>
        <v/>
      </c>
      <c r="W170" s="4">
        <f t="shared" si="28"/>
        <v>0</v>
      </c>
      <c r="X170" s="101">
        <v>1</v>
      </c>
      <c r="Y170" s="101" t="str">
        <f t="shared" si="23"/>
        <v/>
      </c>
      <c r="Z170" s="101" t="str">
        <f t="shared" si="24"/>
        <v/>
      </c>
      <c r="AA170" s="101" t="str">
        <f t="shared" si="25"/>
        <v/>
      </c>
      <c r="AB170" s="101" t="str">
        <f t="shared" si="26"/>
        <v/>
      </c>
      <c r="AC170" s="101" t="str">
        <f t="shared" si="30"/>
        <v/>
      </c>
      <c r="AD170" s="101" t="str">
        <f t="shared" si="30"/>
        <v/>
      </c>
      <c r="AE170" s="101" t="str">
        <f t="shared" si="30"/>
        <v/>
      </c>
      <c r="AF170" s="101" t="str">
        <f t="shared" si="30"/>
        <v/>
      </c>
      <c r="AG170" s="101" t="str">
        <f t="shared" si="30"/>
        <v/>
      </c>
      <c r="AH170" s="101" t="str">
        <f t="shared" si="30"/>
        <v/>
      </c>
      <c r="AI170" s="101" t="str">
        <f t="shared" si="29"/>
        <v/>
      </c>
      <c r="AJ170" s="101" t="str">
        <f t="shared" si="29"/>
        <v/>
      </c>
      <c r="AK170" s="101" t="str">
        <f t="shared" si="29"/>
        <v/>
      </c>
      <c r="AL170" s="101" t="str">
        <f t="shared" si="29"/>
        <v/>
      </c>
      <c r="AM170" s="101" t="str">
        <f t="shared" si="29"/>
        <v/>
      </c>
      <c r="AN170" s="101" t="str">
        <f t="shared" si="29"/>
        <v/>
      </c>
      <c r="AP170" s="101" t="str">
        <f>IF(AND(N170="vendido",I170='1° Passo'!$D$12),'1° Passo'!$D$12,"")</f>
        <v/>
      </c>
    </row>
    <row r="171" spans="3:42" ht="30" customHeight="1">
      <c r="C171" s="11">
        <v>167</v>
      </c>
      <c r="D171" s="88"/>
      <c r="E171" s="88"/>
      <c r="F171" s="88"/>
      <c r="G171" s="95"/>
      <c r="H171" s="96"/>
      <c r="I171" s="88"/>
      <c r="J171" s="88"/>
      <c r="K171" s="96"/>
      <c r="L171" s="88"/>
      <c r="M171" s="97" t="str">
        <f t="shared" ca="1" si="27"/>
        <v/>
      </c>
      <c r="N171" s="88"/>
      <c r="O171" s="88"/>
      <c r="P171" s="14"/>
      <c r="R171" s="59" t="str">
        <f>IFERROR(VLOOKUP($D171,'4° Passo'!$D$5:$M$804,7,FALSE),"-")</f>
        <v>-</v>
      </c>
      <c r="S171" s="59" t="str">
        <f>IFERROR(VLOOKUP($D171,'4° Passo'!$D$5:$M$804,8,FALSE),"-")</f>
        <v>-</v>
      </c>
      <c r="T171" s="59" t="str">
        <f>IFERROR(VLOOKUP($D171,'4° Passo'!$D$5:$M$804,9,FALSE),"-")</f>
        <v>-</v>
      </c>
      <c r="U171" s="59" t="str">
        <f>IFERROR(VLOOKUP($D171,'4° Passo'!$D$5:$M$804,10,FALSE),"-")</f>
        <v>-</v>
      </c>
      <c r="V171" s="59" t="str">
        <f t="shared" si="22"/>
        <v/>
      </c>
      <c r="W171" s="4">
        <f t="shared" si="28"/>
        <v>0</v>
      </c>
      <c r="X171" s="101">
        <v>1</v>
      </c>
      <c r="Y171" s="101" t="str">
        <f t="shared" si="23"/>
        <v/>
      </c>
      <c r="Z171" s="101" t="str">
        <f t="shared" si="24"/>
        <v/>
      </c>
      <c r="AA171" s="101" t="str">
        <f t="shared" si="25"/>
        <v/>
      </c>
      <c r="AB171" s="101" t="str">
        <f t="shared" si="26"/>
        <v/>
      </c>
      <c r="AC171" s="101" t="str">
        <f t="shared" si="30"/>
        <v/>
      </c>
      <c r="AD171" s="101" t="str">
        <f t="shared" si="30"/>
        <v/>
      </c>
      <c r="AE171" s="101" t="str">
        <f t="shared" si="30"/>
        <v/>
      </c>
      <c r="AF171" s="101" t="str">
        <f t="shared" si="30"/>
        <v/>
      </c>
      <c r="AG171" s="101" t="str">
        <f t="shared" si="30"/>
        <v/>
      </c>
      <c r="AH171" s="101" t="str">
        <f t="shared" si="30"/>
        <v/>
      </c>
      <c r="AI171" s="101" t="str">
        <f t="shared" si="29"/>
        <v/>
      </c>
      <c r="AJ171" s="101" t="str">
        <f t="shared" si="29"/>
        <v/>
      </c>
      <c r="AK171" s="101" t="str">
        <f t="shared" si="29"/>
        <v/>
      </c>
      <c r="AL171" s="101" t="str">
        <f t="shared" si="29"/>
        <v/>
      </c>
      <c r="AM171" s="101" t="str">
        <f t="shared" si="29"/>
        <v/>
      </c>
      <c r="AN171" s="101" t="str">
        <f t="shared" si="29"/>
        <v/>
      </c>
      <c r="AP171" s="101" t="str">
        <f>IF(AND(N171="vendido",I171='1° Passo'!$D$12),'1° Passo'!$D$12,"")</f>
        <v/>
      </c>
    </row>
    <row r="172" spans="3:42" ht="30" customHeight="1">
      <c r="C172" s="11">
        <v>168</v>
      </c>
      <c r="D172" s="88"/>
      <c r="E172" s="88"/>
      <c r="F172" s="88"/>
      <c r="G172" s="95"/>
      <c r="H172" s="96"/>
      <c r="I172" s="88"/>
      <c r="J172" s="88"/>
      <c r="K172" s="96"/>
      <c r="L172" s="88"/>
      <c r="M172" s="97" t="str">
        <f t="shared" ca="1" si="27"/>
        <v/>
      </c>
      <c r="N172" s="88"/>
      <c r="O172" s="88"/>
      <c r="P172" s="14"/>
      <c r="R172" s="59" t="str">
        <f>IFERROR(VLOOKUP($D172,'4° Passo'!$D$5:$M$804,7,FALSE),"-")</f>
        <v>-</v>
      </c>
      <c r="S172" s="59" t="str">
        <f>IFERROR(VLOOKUP($D172,'4° Passo'!$D$5:$M$804,8,FALSE),"-")</f>
        <v>-</v>
      </c>
      <c r="T172" s="59" t="str">
        <f>IFERROR(VLOOKUP($D172,'4° Passo'!$D$5:$M$804,9,FALSE),"-")</f>
        <v>-</v>
      </c>
      <c r="U172" s="59" t="str">
        <f>IFERROR(VLOOKUP($D172,'4° Passo'!$D$5:$M$804,10,FALSE),"-")</f>
        <v>-</v>
      </c>
      <c r="V172" s="59" t="str">
        <f t="shared" si="22"/>
        <v/>
      </c>
      <c r="W172" s="4">
        <f t="shared" si="28"/>
        <v>0</v>
      </c>
      <c r="X172" s="101">
        <v>1</v>
      </c>
      <c r="Y172" s="101" t="str">
        <f t="shared" si="23"/>
        <v/>
      </c>
      <c r="Z172" s="101" t="str">
        <f t="shared" si="24"/>
        <v/>
      </c>
      <c r="AA172" s="101" t="str">
        <f t="shared" si="25"/>
        <v/>
      </c>
      <c r="AB172" s="101" t="str">
        <f t="shared" si="26"/>
        <v/>
      </c>
      <c r="AC172" s="101" t="str">
        <f t="shared" si="30"/>
        <v/>
      </c>
      <c r="AD172" s="101" t="str">
        <f t="shared" si="30"/>
        <v/>
      </c>
      <c r="AE172" s="101" t="str">
        <f t="shared" si="30"/>
        <v/>
      </c>
      <c r="AF172" s="101" t="str">
        <f t="shared" si="30"/>
        <v/>
      </c>
      <c r="AG172" s="101" t="str">
        <f t="shared" si="30"/>
        <v/>
      </c>
      <c r="AH172" s="101" t="str">
        <f t="shared" si="30"/>
        <v/>
      </c>
      <c r="AI172" s="101" t="str">
        <f t="shared" si="29"/>
        <v/>
      </c>
      <c r="AJ172" s="101" t="str">
        <f t="shared" si="29"/>
        <v/>
      </c>
      <c r="AK172" s="101" t="str">
        <f t="shared" si="29"/>
        <v/>
      </c>
      <c r="AL172" s="101" t="str">
        <f t="shared" si="29"/>
        <v/>
      </c>
      <c r="AM172" s="101" t="str">
        <f t="shared" si="29"/>
        <v/>
      </c>
      <c r="AN172" s="101" t="str">
        <f t="shared" si="29"/>
        <v/>
      </c>
      <c r="AP172" s="101" t="str">
        <f>IF(AND(N172="vendido",I172='1° Passo'!$D$12),'1° Passo'!$D$12,"")</f>
        <v/>
      </c>
    </row>
    <row r="173" spans="3:42" ht="30" customHeight="1">
      <c r="C173" s="11">
        <v>169</v>
      </c>
      <c r="D173" s="88"/>
      <c r="E173" s="88"/>
      <c r="F173" s="88"/>
      <c r="G173" s="95"/>
      <c r="H173" s="96"/>
      <c r="I173" s="88"/>
      <c r="J173" s="88"/>
      <c r="K173" s="96"/>
      <c r="L173" s="88"/>
      <c r="M173" s="97" t="str">
        <f t="shared" ca="1" si="27"/>
        <v/>
      </c>
      <c r="N173" s="88"/>
      <c r="O173" s="88"/>
      <c r="P173" s="14"/>
      <c r="R173" s="59" t="str">
        <f>IFERROR(VLOOKUP($D173,'4° Passo'!$D$5:$M$804,7,FALSE),"-")</f>
        <v>-</v>
      </c>
      <c r="S173" s="59" t="str">
        <f>IFERROR(VLOOKUP($D173,'4° Passo'!$D$5:$M$804,8,FALSE),"-")</f>
        <v>-</v>
      </c>
      <c r="T173" s="59" t="str">
        <f>IFERROR(VLOOKUP($D173,'4° Passo'!$D$5:$M$804,9,FALSE),"-")</f>
        <v>-</v>
      </c>
      <c r="U173" s="59" t="str">
        <f>IFERROR(VLOOKUP($D173,'4° Passo'!$D$5:$M$804,10,FALSE),"-")</f>
        <v>-</v>
      </c>
      <c r="V173" s="59" t="str">
        <f t="shared" si="22"/>
        <v/>
      </c>
      <c r="W173" s="4">
        <f t="shared" si="28"/>
        <v>0</v>
      </c>
      <c r="X173" s="101">
        <v>1</v>
      </c>
      <c r="Y173" s="101" t="str">
        <f t="shared" si="23"/>
        <v/>
      </c>
      <c r="Z173" s="101" t="str">
        <f t="shared" si="24"/>
        <v/>
      </c>
      <c r="AA173" s="101" t="str">
        <f t="shared" si="25"/>
        <v/>
      </c>
      <c r="AB173" s="101" t="str">
        <f t="shared" si="26"/>
        <v/>
      </c>
      <c r="AC173" s="101" t="str">
        <f t="shared" si="30"/>
        <v/>
      </c>
      <c r="AD173" s="101" t="str">
        <f t="shared" si="30"/>
        <v/>
      </c>
      <c r="AE173" s="101" t="str">
        <f t="shared" si="30"/>
        <v/>
      </c>
      <c r="AF173" s="101" t="str">
        <f t="shared" si="30"/>
        <v/>
      </c>
      <c r="AG173" s="101" t="str">
        <f t="shared" si="30"/>
        <v/>
      </c>
      <c r="AH173" s="101" t="str">
        <f t="shared" si="30"/>
        <v/>
      </c>
      <c r="AI173" s="101" t="str">
        <f t="shared" si="29"/>
        <v/>
      </c>
      <c r="AJ173" s="101" t="str">
        <f t="shared" si="29"/>
        <v/>
      </c>
      <c r="AK173" s="101" t="str">
        <f t="shared" si="29"/>
        <v/>
      </c>
      <c r="AL173" s="101" t="str">
        <f t="shared" si="29"/>
        <v/>
      </c>
      <c r="AM173" s="101" t="str">
        <f t="shared" si="29"/>
        <v/>
      </c>
      <c r="AN173" s="101" t="str">
        <f t="shared" si="29"/>
        <v/>
      </c>
      <c r="AP173" s="101" t="str">
        <f>IF(AND(N173="vendido",I173='1° Passo'!$D$12),'1° Passo'!$D$12,"")</f>
        <v/>
      </c>
    </row>
    <row r="174" spans="3:42" ht="30" customHeight="1">
      <c r="C174" s="11">
        <v>170</v>
      </c>
      <c r="D174" s="88"/>
      <c r="E174" s="88"/>
      <c r="F174" s="88"/>
      <c r="G174" s="95"/>
      <c r="H174" s="96"/>
      <c r="I174" s="88"/>
      <c r="J174" s="88"/>
      <c r="K174" s="96"/>
      <c r="L174" s="88"/>
      <c r="M174" s="97" t="str">
        <f t="shared" ca="1" si="27"/>
        <v/>
      </c>
      <c r="N174" s="88"/>
      <c r="O174" s="88"/>
      <c r="P174" s="14"/>
      <c r="R174" s="59" t="str">
        <f>IFERROR(VLOOKUP($D174,'4° Passo'!$D$5:$M$804,7,FALSE),"-")</f>
        <v>-</v>
      </c>
      <c r="S174" s="59" t="str">
        <f>IFERROR(VLOOKUP($D174,'4° Passo'!$D$5:$M$804,8,FALSE),"-")</f>
        <v>-</v>
      </c>
      <c r="T174" s="59" t="str">
        <f>IFERROR(VLOOKUP($D174,'4° Passo'!$D$5:$M$804,9,FALSE),"-")</f>
        <v>-</v>
      </c>
      <c r="U174" s="59" t="str">
        <f>IFERROR(VLOOKUP($D174,'4° Passo'!$D$5:$M$804,10,FALSE),"-")</f>
        <v>-</v>
      </c>
      <c r="V174" s="59" t="str">
        <f t="shared" si="22"/>
        <v/>
      </c>
      <c r="W174" s="4">
        <f t="shared" si="28"/>
        <v>0</v>
      </c>
      <c r="X174" s="101">
        <v>1</v>
      </c>
      <c r="Y174" s="101" t="str">
        <f t="shared" si="23"/>
        <v/>
      </c>
      <c r="Z174" s="101" t="str">
        <f t="shared" si="24"/>
        <v/>
      </c>
      <c r="AA174" s="101" t="str">
        <f t="shared" si="25"/>
        <v/>
      </c>
      <c r="AB174" s="101" t="str">
        <f t="shared" si="26"/>
        <v/>
      </c>
      <c r="AC174" s="101" t="str">
        <f t="shared" si="30"/>
        <v/>
      </c>
      <c r="AD174" s="101" t="str">
        <f t="shared" si="30"/>
        <v/>
      </c>
      <c r="AE174" s="101" t="str">
        <f t="shared" si="30"/>
        <v/>
      </c>
      <c r="AF174" s="101" t="str">
        <f t="shared" si="30"/>
        <v/>
      </c>
      <c r="AG174" s="101" t="str">
        <f t="shared" si="30"/>
        <v/>
      </c>
      <c r="AH174" s="101" t="str">
        <f t="shared" si="30"/>
        <v/>
      </c>
      <c r="AI174" s="101" t="str">
        <f t="shared" si="29"/>
        <v/>
      </c>
      <c r="AJ174" s="101" t="str">
        <f t="shared" si="29"/>
        <v/>
      </c>
      <c r="AK174" s="101" t="str">
        <f t="shared" si="29"/>
        <v/>
      </c>
      <c r="AL174" s="101" t="str">
        <f t="shared" si="29"/>
        <v/>
      </c>
      <c r="AM174" s="101" t="str">
        <f t="shared" si="29"/>
        <v/>
      </c>
      <c r="AN174" s="101" t="str">
        <f t="shared" si="29"/>
        <v/>
      </c>
      <c r="AP174" s="101" t="str">
        <f>IF(AND(N174="vendido",I174='1° Passo'!$D$12),'1° Passo'!$D$12,"")</f>
        <v/>
      </c>
    </row>
    <row r="175" spans="3:42" ht="30" customHeight="1">
      <c r="C175" s="11">
        <v>171</v>
      </c>
      <c r="D175" s="88"/>
      <c r="E175" s="88"/>
      <c r="F175" s="88"/>
      <c r="G175" s="95"/>
      <c r="H175" s="96"/>
      <c r="I175" s="88"/>
      <c r="J175" s="88"/>
      <c r="K175" s="96"/>
      <c r="L175" s="88"/>
      <c r="M175" s="97" t="str">
        <f t="shared" ca="1" si="27"/>
        <v/>
      </c>
      <c r="N175" s="88"/>
      <c r="O175" s="88"/>
      <c r="P175" s="14"/>
      <c r="R175" s="59" t="str">
        <f>IFERROR(VLOOKUP($D175,'4° Passo'!$D$5:$M$804,7,FALSE),"-")</f>
        <v>-</v>
      </c>
      <c r="S175" s="59" t="str">
        <f>IFERROR(VLOOKUP($D175,'4° Passo'!$D$5:$M$804,8,FALSE),"-")</f>
        <v>-</v>
      </c>
      <c r="T175" s="59" t="str">
        <f>IFERROR(VLOOKUP($D175,'4° Passo'!$D$5:$M$804,9,FALSE),"-")</f>
        <v>-</v>
      </c>
      <c r="U175" s="59" t="str">
        <f>IFERROR(VLOOKUP($D175,'4° Passo'!$D$5:$M$804,10,FALSE),"-")</f>
        <v>-</v>
      </c>
      <c r="V175" s="59" t="str">
        <f t="shared" si="22"/>
        <v/>
      </c>
      <c r="W175" s="4">
        <f t="shared" si="28"/>
        <v>0</v>
      </c>
      <c r="X175" s="101">
        <v>1</v>
      </c>
      <c r="Y175" s="101" t="str">
        <f t="shared" si="23"/>
        <v/>
      </c>
      <c r="Z175" s="101" t="str">
        <f t="shared" si="24"/>
        <v/>
      </c>
      <c r="AA175" s="101" t="str">
        <f t="shared" si="25"/>
        <v/>
      </c>
      <c r="AB175" s="101" t="str">
        <f t="shared" si="26"/>
        <v/>
      </c>
      <c r="AC175" s="101" t="str">
        <f t="shared" si="30"/>
        <v/>
      </c>
      <c r="AD175" s="101" t="str">
        <f t="shared" si="30"/>
        <v/>
      </c>
      <c r="AE175" s="101" t="str">
        <f t="shared" si="30"/>
        <v/>
      </c>
      <c r="AF175" s="101" t="str">
        <f t="shared" si="30"/>
        <v/>
      </c>
      <c r="AG175" s="101" t="str">
        <f t="shared" si="30"/>
        <v/>
      </c>
      <c r="AH175" s="101" t="str">
        <f t="shared" si="30"/>
        <v/>
      </c>
      <c r="AI175" s="101" t="str">
        <f t="shared" si="29"/>
        <v/>
      </c>
      <c r="AJ175" s="101" t="str">
        <f t="shared" si="29"/>
        <v/>
      </c>
      <c r="AK175" s="101" t="str">
        <f t="shared" si="29"/>
        <v/>
      </c>
      <c r="AL175" s="101" t="str">
        <f t="shared" si="29"/>
        <v/>
      </c>
      <c r="AM175" s="101" t="str">
        <f t="shared" si="29"/>
        <v/>
      </c>
      <c r="AN175" s="101" t="str">
        <f t="shared" si="29"/>
        <v/>
      </c>
      <c r="AP175" s="101" t="str">
        <f>IF(AND(N175="vendido",I175='1° Passo'!$D$12),'1° Passo'!$D$12,"")</f>
        <v/>
      </c>
    </row>
    <row r="176" spans="3:42" ht="30" customHeight="1">
      <c r="C176" s="11">
        <v>172</v>
      </c>
      <c r="D176" s="88"/>
      <c r="E176" s="88"/>
      <c r="F176" s="88"/>
      <c r="G176" s="95"/>
      <c r="H176" s="96"/>
      <c r="I176" s="88"/>
      <c r="J176" s="88"/>
      <c r="K176" s="96"/>
      <c r="L176" s="88"/>
      <c r="M176" s="97" t="str">
        <f t="shared" ca="1" si="27"/>
        <v/>
      </c>
      <c r="N176" s="88"/>
      <c r="O176" s="88"/>
      <c r="P176" s="14"/>
      <c r="R176" s="59" t="str">
        <f>IFERROR(VLOOKUP($D176,'4° Passo'!$D$5:$M$804,7,FALSE),"-")</f>
        <v>-</v>
      </c>
      <c r="S176" s="59" t="str">
        <f>IFERROR(VLOOKUP($D176,'4° Passo'!$D$5:$M$804,8,FALSE),"-")</f>
        <v>-</v>
      </c>
      <c r="T176" s="59" t="str">
        <f>IFERROR(VLOOKUP($D176,'4° Passo'!$D$5:$M$804,9,FALSE),"-")</f>
        <v>-</v>
      </c>
      <c r="U176" s="59" t="str">
        <f>IFERROR(VLOOKUP($D176,'4° Passo'!$D$5:$M$804,10,FALSE),"-")</f>
        <v>-</v>
      </c>
      <c r="V176" s="59" t="str">
        <f t="shared" si="22"/>
        <v/>
      </c>
      <c r="W176" s="4">
        <f t="shared" si="28"/>
        <v>0</v>
      </c>
      <c r="X176" s="101">
        <v>1</v>
      </c>
      <c r="Y176" s="101" t="str">
        <f t="shared" si="23"/>
        <v/>
      </c>
      <c r="Z176" s="101" t="str">
        <f t="shared" si="24"/>
        <v/>
      </c>
      <c r="AA176" s="101" t="str">
        <f t="shared" si="25"/>
        <v/>
      </c>
      <c r="AB176" s="101" t="str">
        <f t="shared" si="26"/>
        <v/>
      </c>
      <c r="AC176" s="101" t="str">
        <f t="shared" si="30"/>
        <v/>
      </c>
      <c r="AD176" s="101" t="str">
        <f t="shared" si="30"/>
        <v/>
      </c>
      <c r="AE176" s="101" t="str">
        <f t="shared" si="30"/>
        <v/>
      </c>
      <c r="AF176" s="101" t="str">
        <f t="shared" si="30"/>
        <v/>
      </c>
      <c r="AG176" s="101" t="str">
        <f t="shared" si="30"/>
        <v/>
      </c>
      <c r="AH176" s="101" t="str">
        <f t="shared" si="30"/>
        <v/>
      </c>
      <c r="AI176" s="101" t="str">
        <f t="shared" si="29"/>
        <v/>
      </c>
      <c r="AJ176" s="101" t="str">
        <f t="shared" si="29"/>
        <v/>
      </c>
      <c r="AK176" s="101" t="str">
        <f t="shared" si="29"/>
        <v/>
      </c>
      <c r="AL176" s="101" t="str">
        <f t="shared" si="29"/>
        <v/>
      </c>
      <c r="AM176" s="101" t="str">
        <f t="shared" si="29"/>
        <v/>
      </c>
      <c r="AN176" s="101" t="str">
        <f t="shared" si="29"/>
        <v/>
      </c>
      <c r="AP176" s="101" t="str">
        <f>IF(AND(N176="vendido",I176='1° Passo'!$D$12),'1° Passo'!$D$12,"")</f>
        <v/>
      </c>
    </row>
    <row r="177" spans="3:42" ht="30" customHeight="1">
      <c r="C177" s="11">
        <v>173</v>
      </c>
      <c r="D177" s="88"/>
      <c r="E177" s="88"/>
      <c r="F177" s="88"/>
      <c r="G177" s="95"/>
      <c r="H177" s="96"/>
      <c r="I177" s="88"/>
      <c r="J177" s="88"/>
      <c r="K177" s="96"/>
      <c r="L177" s="88"/>
      <c r="M177" s="97" t="str">
        <f t="shared" ca="1" si="27"/>
        <v/>
      </c>
      <c r="N177" s="88"/>
      <c r="O177" s="88"/>
      <c r="P177" s="14"/>
      <c r="R177" s="59" t="str">
        <f>IFERROR(VLOOKUP($D177,'4° Passo'!$D$5:$M$804,7,FALSE),"-")</f>
        <v>-</v>
      </c>
      <c r="S177" s="59" t="str">
        <f>IFERROR(VLOOKUP($D177,'4° Passo'!$D$5:$M$804,8,FALSE),"-")</f>
        <v>-</v>
      </c>
      <c r="T177" s="59" t="str">
        <f>IFERROR(VLOOKUP($D177,'4° Passo'!$D$5:$M$804,9,FALSE),"-")</f>
        <v>-</v>
      </c>
      <c r="U177" s="59" t="str">
        <f>IFERROR(VLOOKUP($D177,'4° Passo'!$D$5:$M$804,10,FALSE),"-")</f>
        <v>-</v>
      </c>
      <c r="V177" s="59" t="str">
        <f t="shared" si="22"/>
        <v/>
      </c>
      <c r="W177" s="4">
        <f t="shared" si="28"/>
        <v>0</v>
      </c>
      <c r="X177" s="101">
        <v>1</v>
      </c>
      <c r="Y177" s="101" t="str">
        <f t="shared" si="23"/>
        <v/>
      </c>
      <c r="Z177" s="101" t="str">
        <f t="shared" si="24"/>
        <v/>
      </c>
      <c r="AA177" s="101" t="str">
        <f t="shared" si="25"/>
        <v/>
      </c>
      <c r="AB177" s="101" t="str">
        <f t="shared" si="26"/>
        <v/>
      </c>
      <c r="AC177" s="101" t="str">
        <f t="shared" si="30"/>
        <v/>
      </c>
      <c r="AD177" s="101" t="str">
        <f t="shared" si="30"/>
        <v/>
      </c>
      <c r="AE177" s="101" t="str">
        <f t="shared" si="30"/>
        <v/>
      </c>
      <c r="AF177" s="101" t="str">
        <f t="shared" si="30"/>
        <v/>
      </c>
      <c r="AG177" s="101" t="str">
        <f t="shared" si="30"/>
        <v/>
      </c>
      <c r="AH177" s="101" t="str">
        <f t="shared" si="30"/>
        <v/>
      </c>
      <c r="AI177" s="101" t="str">
        <f t="shared" si="29"/>
        <v/>
      </c>
      <c r="AJ177" s="101" t="str">
        <f t="shared" si="29"/>
        <v/>
      </c>
      <c r="AK177" s="101" t="str">
        <f t="shared" si="29"/>
        <v/>
      </c>
      <c r="AL177" s="101" t="str">
        <f t="shared" si="29"/>
        <v/>
      </c>
      <c r="AM177" s="101" t="str">
        <f t="shared" si="29"/>
        <v/>
      </c>
      <c r="AN177" s="101" t="str">
        <f t="shared" si="29"/>
        <v/>
      </c>
      <c r="AP177" s="101" t="str">
        <f>IF(AND(N177="vendido",I177='1° Passo'!$D$12),'1° Passo'!$D$12,"")</f>
        <v/>
      </c>
    </row>
    <row r="178" spans="3:42" ht="30" customHeight="1">
      <c r="C178" s="11">
        <v>174</v>
      </c>
      <c r="D178" s="88"/>
      <c r="E178" s="88"/>
      <c r="F178" s="88"/>
      <c r="G178" s="95"/>
      <c r="H178" s="96"/>
      <c r="I178" s="88"/>
      <c r="J178" s="88"/>
      <c r="K178" s="96"/>
      <c r="L178" s="88"/>
      <c r="M178" s="97" t="str">
        <f t="shared" ca="1" si="27"/>
        <v/>
      </c>
      <c r="N178" s="88"/>
      <c r="O178" s="88"/>
      <c r="P178" s="14"/>
      <c r="R178" s="59" t="str">
        <f>IFERROR(VLOOKUP($D178,'4° Passo'!$D$5:$M$804,7,FALSE),"-")</f>
        <v>-</v>
      </c>
      <c r="S178" s="59" t="str">
        <f>IFERROR(VLOOKUP($D178,'4° Passo'!$D$5:$M$804,8,FALSE),"-")</f>
        <v>-</v>
      </c>
      <c r="T178" s="59" t="str">
        <f>IFERROR(VLOOKUP($D178,'4° Passo'!$D$5:$M$804,9,FALSE),"-")</f>
        <v>-</v>
      </c>
      <c r="U178" s="59" t="str">
        <f>IFERROR(VLOOKUP($D178,'4° Passo'!$D$5:$M$804,10,FALSE),"-")</f>
        <v>-</v>
      </c>
      <c r="V178" s="59" t="str">
        <f t="shared" si="22"/>
        <v/>
      </c>
      <c r="W178" s="4">
        <f t="shared" si="28"/>
        <v>0</v>
      </c>
      <c r="X178" s="101">
        <v>1</v>
      </c>
      <c r="Y178" s="101" t="str">
        <f t="shared" si="23"/>
        <v/>
      </c>
      <c r="Z178" s="101" t="str">
        <f t="shared" si="24"/>
        <v/>
      </c>
      <c r="AA178" s="101" t="str">
        <f t="shared" si="25"/>
        <v/>
      </c>
      <c r="AB178" s="101" t="str">
        <f t="shared" si="26"/>
        <v/>
      </c>
      <c r="AC178" s="101" t="str">
        <f t="shared" si="30"/>
        <v/>
      </c>
      <c r="AD178" s="101" t="str">
        <f t="shared" si="30"/>
        <v/>
      </c>
      <c r="AE178" s="101" t="str">
        <f t="shared" si="30"/>
        <v/>
      </c>
      <c r="AF178" s="101" t="str">
        <f t="shared" si="30"/>
        <v/>
      </c>
      <c r="AG178" s="101" t="str">
        <f t="shared" si="30"/>
        <v/>
      </c>
      <c r="AH178" s="101" t="str">
        <f t="shared" si="30"/>
        <v/>
      </c>
      <c r="AI178" s="101" t="str">
        <f t="shared" si="29"/>
        <v/>
      </c>
      <c r="AJ178" s="101" t="str">
        <f t="shared" si="29"/>
        <v/>
      </c>
      <c r="AK178" s="101" t="str">
        <f t="shared" si="29"/>
        <v/>
      </c>
      <c r="AL178" s="101" t="str">
        <f t="shared" si="29"/>
        <v/>
      </c>
      <c r="AM178" s="101" t="str">
        <f t="shared" si="29"/>
        <v/>
      </c>
      <c r="AN178" s="101" t="str">
        <f t="shared" si="29"/>
        <v/>
      </c>
      <c r="AP178" s="101" t="str">
        <f>IF(AND(N178="vendido",I178='1° Passo'!$D$12),'1° Passo'!$D$12,"")</f>
        <v/>
      </c>
    </row>
    <row r="179" spans="3:42" ht="30" customHeight="1">
      <c r="C179" s="11">
        <v>175</v>
      </c>
      <c r="D179" s="88"/>
      <c r="E179" s="88"/>
      <c r="F179" s="88"/>
      <c r="G179" s="95"/>
      <c r="H179" s="96"/>
      <c r="I179" s="88"/>
      <c r="J179" s="88"/>
      <c r="K179" s="96"/>
      <c r="L179" s="88"/>
      <c r="M179" s="97" t="str">
        <f t="shared" ca="1" si="27"/>
        <v/>
      </c>
      <c r="N179" s="88"/>
      <c r="O179" s="88"/>
      <c r="P179" s="14"/>
      <c r="R179" s="59" t="str">
        <f>IFERROR(VLOOKUP($D179,'4° Passo'!$D$5:$M$804,7,FALSE),"-")</f>
        <v>-</v>
      </c>
      <c r="S179" s="59" t="str">
        <f>IFERROR(VLOOKUP($D179,'4° Passo'!$D$5:$M$804,8,FALSE),"-")</f>
        <v>-</v>
      </c>
      <c r="T179" s="59" t="str">
        <f>IFERROR(VLOOKUP($D179,'4° Passo'!$D$5:$M$804,9,FALSE),"-")</f>
        <v>-</v>
      </c>
      <c r="U179" s="59" t="str">
        <f>IFERROR(VLOOKUP($D179,'4° Passo'!$D$5:$M$804,10,FALSE),"-")</f>
        <v>-</v>
      </c>
      <c r="V179" s="59" t="str">
        <f t="shared" si="22"/>
        <v/>
      </c>
      <c r="W179" s="4">
        <f t="shared" si="28"/>
        <v>0</v>
      </c>
      <c r="X179" s="101">
        <v>1</v>
      </c>
      <c r="Y179" s="101" t="str">
        <f t="shared" si="23"/>
        <v/>
      </c>
      <c r="Z179" s="101" t="str">
        <f t="shared" si="24"/>
        <v/>
      </c>
      <c r="AA179" s="101" t="str">
        <f t="shared" si="25"/>
        <v/>
      </c>
      <c r="AB179" s="101" t="str">
        <f t="shared" si="26"/>
        <v/>
      </c>
      <c r="AC179" s="101" t="str">
        <f t="shared" si="30"/>
        <v/>
      </c>
      <c r="AD179" s="101" t="str">
        <f t="shared" si="30"/>
        <v/>
      </c>
      <c r="AE179" s="101" t="str">
        <f t="shared" si="30"/>
        <v/>
      </c>
      <c r="AF179" s="101" t="str">
        <f t="shared" si="30"/>
        <v/>
      </c>
      <c r="AG179" s="101" t="str">
        <f t="shared" si="30"/>
        <v/>
      </c>
      <c r="AH179" s="101" t="str">
        <f t="shared" si="30"/>
        <v/>
      </c>
      <c r="AI179" s="101" t="str">
        <f t="shared" si="29"/>
        <v/>
      </c>
      <c r="AJ179" s="101" t="str">
        <f t="shared" si="29"/>
        <v/>
      </c>
      <c r="AK179" s="101" t="str">
        <f t="shared" si="29"/>
        <v/>
      </c>
      <c r="AL179" s="101" t="str">
        <f t="shared" si="29"/>
        <v/>
      </c>
      <c r="AM179" s="101" t="str">
        <f t="shared" si="29"/>
        <v/>
      </c>
      <c r="AN179" s="101" t="str">
        <f t="shared" si="29"/>
        <v/>
      </c>
      <c r="AP179" s="101" t="str">
        <f>IF(AND(N179="vendido",I179='1° Passo'!$D$12),'1° Passo'!$D$12,"")</f>
        <v/>
      </c>
    </row>
    <row r="180" spans="3:42" ht="30" customHeight="1">
      <c r="C180" s="11">
        <v>176</v>
      </c>
      <c r="D180" s="88"/>
      <c r="E180" s="88"/>
      <c r="F180" s="88"/>
      <c r="G180" s="95"/>
      <c r="H180" s="96"/>
      <c r="I180" s="88"/>
      <c r="J180" s="88"/>
      <c r="K180" s="96"/>
      <c r="L180" s="88"/>
      <c r="M180" s="97" t="str">
        <f t="shared" ca="1" si="27"/>
        <v/>
      </c>
      <c r="N180" s="88"/>
      <c r="O180" s="88"/>
      <c r="P180" s="14"/>
      <c r="R180" s="59" t="str">
        <f>IFERROR(VLOOKUP($D180,'4° Passo'!$D$5:$M$804,7,FALSE),"-")</f>
        <v>-</v>
      </c>
      <c r="S180" s="59" t="str">
        <f>IFERROR(VLOOKUP($D180,'4° Passo'!$D$5:$M$804,8,FALSE),"-")</f>
        <v>-</v>
      </c>
      <c r="T180" s="59" t="str">
        <f>IFERROR(VLOOKUP($D180,'4° Passo'!$D$5:$M$804,9,FALSE),"-")</f>
        <v>-</v>
      </c>
      <c r="U180" s="59" t="str">
        <f>IFERROR(VLOOKUP($D180,'4° Passo'!$D$5:$M$804,10,FALSE),"-")</f>
        <v>-</v>
      </c>
      <c r="V180" s="59" t="str">
        <f t="shared" si="22"/>
        <v/>
      </c>
      <c r="W180" s="4">
        <f t="shared" si="28"/>
        <v>0</v>
      </c>
      <c r="X180" s="101">
        <v>1</v>
      </c>
      <c r="Y180" s="101" t="str">
        <f t="shared" si="23"/>
        <v/>
      </c>
      <c r="Z180" s="101" t="str">
        <f t="shared" si="24"/>
        <v/>
      </c>
      <c r="AA180" s="101" t="str">
        <f t="shared" si="25"/>
        <v/>
      </c>
      <c r="AB180" s="101" t="str">
        <f t="shared" si="26"/>
        <v/>
      </c>
      <c r="AC180" s="101" t="str">
        <f t="shared" si="30"/>
        <v/>
      </c>
      <c r="AD180" s="101" t="str">
        <f t="shared" si="30"/>
        <v/>
      </c>
      <c r="AE180" s="101" t="str">
        <f t="shared" si="30"/>
        <v/>
      </c>
      <c r="AF180" s="101" t="str">
        <f t="shared" si="30"/>
        <v/>
      </c>
      <c r="AG180" s="101" t="str">
        <f t="shared" si="30"/>
        <v/>
      </c>
      <c r="AH180" s="101" t="str">
        <f t="shared" si="30"/>
        <v/>
      </c>
      <c r="AI180" s="101" t="str">
        <f t="shared" si="29"/>
        <v/>
      </c>
      <c r="AJ180" s="101" t="str">
        <f t="shared" si="29"/>
        <v/>
      </c>
      <c r="AK180" s="101" t="str">
        <f t="shared" si="29"/>
        <v/>
      </c>
      <c r="AL180" s="101" t="str">
        <f t="shared" si="29"/>
        <v/>
      </c>
      <c r="AM180" s="101" t="str">
        <f t="shared" si="29"/>
        <v/>
      </c>
      <c r="AN180" s="101" t="str">
        <f t="shared" si="29"/>
        <v/>
      </c>
      <c r="AP180" s="101" t="str">
        <f>IF(AND(N180="vendido",I180='1° Passo'!$D$12),'1° Passo'!$D$12,"")</f>
        <v/>
      </c>
    </row>
    <row r="181" spans="3:42" ht="30" customHeight="1">
      <c r="C181" s="11">
        <v>177</v>
      </c>
      <c r="D181" s="88"/>
      <c r="E181" s="88"/>
      <c r="F181" s="88"/>
      <c r="G181" s="95"/>
      <c r="H181" s="96"/>
      <c r="I181" s="88"/>
      <c r="J181" s="88"/>
      <c r="K181" s="96"/>
      <c r="L181" s="88"/>
      <c r="M181" s="97" t="str">
        <f t="shared" ca="1" si="27"/>
        <v/>
      </c>
      <c r="N181" s="88"/>
      <c r="O181" s="88"/>
      <c r="P181" s="14"/>
      <c r="R181" s="59" t="str">
        <f>IFERROR(VLOOKUP($D181,'4° Passo'!$D$5:$M$804,7,FALSE),"-")</f>
        <v>-</v>
      </c>
      <c r="S181" s="59" t="str">
        <f>IFERROR(VLOOKUP($D181,'4° Passo'!$D$5:$M$804,8,FALSE),"-")</f>
        <v>-</v>
      </c>
      <c r="T181" s="59" t="str">
        <f>IFERROR(VLOOKUP($D181,'4° Passo'!$D$5:$M$804,9,FALSE),"-")</f>
        <v>-</v>
      </c>
      <c r="U181" s="59" t="str">
        <f>IFERROR(VLOOKUP($D181,'4° Passo'!$D$5:$M$804,10,FALSE),"-")</f>
        <v>-</v>
      </c>
      <c r="V181" s="59" t="str">
        <f t="shared" si="22"/>
        <v/>
      </c>
      <c r="W181" s="4">
        <f t="shared" si="28"/>
        <v>0</v>
      </c>
      <c r="X181" s="101">
        <v>1</v>
      </c>
      <c r="Y181" s="101" t="str">
        <f t="shared" si="23"/>
        <v/>
      </c>
      <c r="Z181" s="101" t="str">
        <f t="shared" si="24"/>
        <v/>
      </c>
      <c r="AA181" s="101" t="str">
        <f t="shared" si="25"/>
        <v/>
      </c>
      <c r="AB181" s="101" t="str">
        <f t="shared" si="26"/>
        <v/>
      </c>
      <c r="AC181" s="101" t="str">
        <f t="shared" si="30"/>
        <v/>
      </c>
      <c r="AD181" s="101" t="str">
        <f t="shared" si="30"/>
        <v/>
      </c>
      <c r="AE181" s="101" t="str">
        <f t="shared" si="30"/>
        <v/>
      </c>
      <c r="AF181" s="101" t="str">
        <f t="shared" si="30"/>
        <v/>
      </c>
      <c r="AG181" s="101" t="str">
        <f t="shared" si="30"/>
        <v/>
      </c>
      <c r="AH181" s="101" t="str">
        <f t="shared" si="30"/>
        <v/>
      </c>
      <c r="AI181" s="101" t="str">
        <f t="shared" si="29"/>
        <v/>
      </c>
      <c r="AJ181" s="101" t="str">
        <f t="shared" si="29"/>
        <v/>
      </c>
      <c r="AK181" s="101" t="str">
        <f t="shared" si="29"/>
        <v/>
      </c>
      <c r="AL181" s="101" t="str">
        <f t="shared" si="29"/>
        <v/>
      </c>
      <c r="AM181" s="101" t="str">
        <f t="shared" si="29"/>
        <v/>
      </c>
      <c r="AN181" s="101" t="str">
        <f t="shared" si="29"/>
        <v/>
      </c>
      <c r="AP181" s="101" t="str">
        <f>IF(AND(N181="vendido",I181='1° Passo'!$D$12),'1° Passo'!$D$12,"")</f>
        <v/>
      </c>
    </row>
    <row r="182" spans="3:42" ht="30" customHeight="1">
      <c r="C182" s="11">
        <v>178</v>
      </c>
      <c r="D182" s="88"/>
      <c r="E182" s="88"/>
      <c r="F182" s="88"/>
      <c r="G182" s="95"/>
      <c r="H182" s="96"/>
      <c r="I182" s="88"/>
      <c r="J182" s="88"/>
      <c r="K182" s="96"/>
      <c r="L182" s="88"/>
      <c r="M182" s="97" t="str">
        <f t="shared" ca="1" si="27"/>
        <v/>
      </c>
      <c r="N182" s="88"/>
      <c r="O182" s="88"/>
      <c r="P182" s="14"/>
      <c r="R182" s="59" t="str">
        <f>IFERROR(VLOOKUP($D182,'4° Passo'!$D$5:$M$804,7,FALSE),"-")</f>
        <v>-</v>
      </c>
      <c r="S182" s="59" t="str">
        <f>IFERROR(VLOOKUP($D182,'4° Passo'!$D$5:$M$804,8,FALSE),"-")</f>
        <v>-</v>
      </c>
      <c r="T182" s="59" t="str">
        <f>IFERROR(VLOOKUP($D182,'4° Passo'!$D$5:$M$804,9,FALSE),"-")</f>
        <v>-</v>
      </c>
      <c r="U182" s="59" t="str">
        <f>IFERROR(VLOOKUP($D182,'4° Passo'!$D$5:$M$804,10,FALSE),"-")</f>
        <v>-</v>
      </c>
      <c r="V182" s="59" t="str">
        <f t="shared" si="22"/>
        <v/>
      </c>
      <c r="W182" s="4">
        <f t="shared" si="28"/>
        <v>0</v>
      </c>
      <c r="X182" s="101">
        <v>1</v>
      </c>
      <c r="Y182" s="101" t="str">
        <f t="shared" si="23"/>
        <v/>
      </c>
      <c r="Z182" s="101" t="str">
        <f t="shared" si="24"/>
        <v/>
      </c>
      <c r="AA182" s="101" t="str">
        <f t="shared" si="25"/>
        <v/>
      </c>
      <c r="AB182" s="101" t="str">
        <f t="shared" si="26"/>
        <v/>
      </c>
      <c r="AC182" s="101" t="str">
        <f t="shared" si="30"/>
        <v/>
      </c>
      <c r="AD182" s="101" t="str">
        <f t="shared" si="30"/>
        <v/>
      </c>
      <c r="AE182" s="101" t="str">
        <f t="shared" si="30"/>
        <v/>
      </c>
      <c r="AF182" s="101" t="str">
        <f t="shared" si="30"/>
        <v/>
      </c>
      <c r="AG182" s="101" t="str">
        <f t="shared" si="30"/>
        <v/>
      </c>
      <c r="AH182" s="101" t="str">
        <f t="shared" si="30"/>
        <v/>
      </c>
      <c r="AI182" s="101" t="str">
        <f t="shared" si="29"/>
        <v/>
      </c>
      <c r="AJ182" s="101" t="str">
        <f t="shared" si="29"/>
        <v/>
      </c>
      <c r="AK182" s="101" t="str">
        <f t="shared" si="29"/>
        <v/>
      </c>
      <c r="AL182" s="101" t="str">
        <f t="shared" si="29"/>
        <v/>
      </c>
      <c r="AM182" s="101" t="str">
        <f t="shared" si="29"/>
        <v/>
      </c>
      <c r="AN182" s="101" t="str">
        <f t="shared" si="29"/>
        <v/>
      </c>
      <c r="AP182" s="101" t="str">
        <f>IF(AND(N182="vendido",I182='1° Passo'!$D$12),'1° Passo'!$D$12,"")</f>
        <v/>
      </c>
    </row>
    <row r="183" spans="3:42" ht="30" customHeight="1">
      <c r="C183" s="11">
        <v>179</v>
      </c>
      <c r="D183" s="88"/>
      <c r="E183" s="88"/>
      <c r="F183" s="88"/>
      <c r="G183" s="95"/>
      <c r="H183" s="96"/>
      <c r="I183" s="88"/>
      <c r="J183" s="88"/>
      <c r="K183" s="96"/>
      <c r="L183" s="88"/>
      <c r="M183" s="97" t="str">
        <f t="shared" ca="1" si="27"/>
        <v/>
      </c>
      <c r="N183" s="88"/>
      <c r="O183" s="88"/>
      <c r="P183" s="14"/>
      <c r="R183" s="59" t="str">
        <f>IFERROR(VLOOKUP($D183,'4° Passo'!$D$5:$M$804,7,FALSE),"-")</f>
        <v>-</v>
      </c>
      <c r="S183" s="59" t="str">
        <f>IFERROR(VLOOKUP($D183,'4° Passo'!$D$5:$M$804,8,FALSE),"-")</f>
        <v>-</v>
      </c>
      <c r="T183" s="59" t="str">
        <f>IFERROR(VLOOKUP($D183,'4° Passo'!$D$5:$M$804,9,FALSE),"-")</f>
        <v>-</v>
      </c>
      <c r="U183" s="59" t="str">
        <f>IFERROR(VLOOKUP($D183,'4° Passo'!$D$5:$M$804,10,FALSE),"-")</f>
        <v>-</v>
      </c>
      <c r="V183" s="59" t="str">
        <f t="shared" si="22"/>
        <v/>
      </c>
      <c r="W183" s="4">
        <f t="shared" si="28"/>
        <v>0</v>
      </c>
      <c r="X183" s="101">
        <v>1</v>
      </c>
      <c r="Y183" s="101" t="str">
        <f t="shared" si="23"/>
        <v/>
      </c>
      <c r="Z183" s="101" t="str">
        <f t="shared" si="24"/>
        <v/>
      </c>
      <c r="AA183" s="101" t="str">
        <f t="shared" si="25"/>
        <v/>
      </c>
      <c r="AB183" s="101" t="str">
        <f t="shared" si="26"/>
        <v/>
      </c>
      <c r="AC183" s="101" t="str">
        <f t="shared" si="30"/>
        <v/>
      </c>
      <c r="AD183" s="101" t="str">
        <f t="shared" si="30"/>
        <v/>
      </c>
      <c r="AE183" s="101" t="str">
        <f t="shared" si="30"/>
        <v/>
      </c>
      <c r="AF183" s="101" t="str">
        <f t="shared" si="30"/>
        <v/>
      </c>
      <c r="AG183" s="101" t="str">
        <f t="shared" si="30"/>
        <v/>
      </c>
      <c r="AH183" s="101" t="str">
        <f t="shared" si="30"/>
        <v/>
      </c>
      <c r="AI183" s="101" t="str">
        <f t="shared" si="29"/>
        <v/>
      </c>
      <c r="AJ183" s="101" t="str">
        <f t="shared" si="29"/>
        <v/>
      </c>
      <c r="AK183" s="101" t="str">
        <f t="shared" si="29"/>
        <v/>
      </c>
      <c r="AL183" s="101" t="str">
        <f t="shared" si="29"/>
        <v/>
      </c>
      <c r="AM183" s="101" t="str">
        <f t="shared" si="29"/>
        <v/>
      </c>
      <c r="AN183" s="101" t="str">
        <f t="shared" si="29"/>
        <v/>
      </c>
      <c r="AP183" s="101" t="str">
        <f>IF(AND(N183="vendido",I183='1° Passo'!$D$12),'1° Passo'!$D$12,"")</f>
        <v/>
      </c>
    </row>
    <row r="184" spans="3:42" ht="30" customHeight="1">
      <c r="C184" s="11">
        <v>180</v>
      </c>
      <c r="D184" s="88"/>
      <c r="E184" s="88"/>
      <c r="F184" s="88"/>
      <c r="G184" s="95"/>
      <c r="H184" s="96"/>
      <c r="I184" s="88"/>
      <c r="J184" s="88"/>
      <c r="K184" s="96"/>
      <c r="L184" s="88"/>
      <c r="M184" s="97" t="str">
        <f t="shared" ca="1" si="27"/>
        <v/>
      </c>
      <c r="N184" s="88"/>
      <c r="O184" s="88"/>
      <c r="P184" s="14"/>
      <c r="R184" s="59" t="str">
        <f>IFERROR(VLOOKUP($D184,'4° Passo'!$D$5:$M$804,7,FALSE),"-")</f>
        <v>-</v>
      </c>
      <c r="S184" s="59" t="str">
        <f>IFERROR(VLOOKUP($D184,'4° Passo'!$D$5:$M$804,8,FALSE),"-")</f>
        <v>-</v>
      </c>
      <c r="T184" s="59" t="str">
        <f>IFERROR(VLOOKUP($D184,'4° Passo'!$D$5:$M$804,9,FALSE),"-")</f>
        <v>-</v>
      </c>
      <c r="U184" s="59" t="str">
        <f>IFERROR(VLOOKUP($D184,'4° Passo'!$D$5:$M$804,10,FALSE),"-")</f>
        <v>-</v>
      </c>
      <c r="V184" s="59" t="str">
        <f t="shared" si="22"/>
        <v/>
      </c>
      <c r="W184" s="4">
        <f t="shared" si="28"/>
        <v>0</v>
      </c>
      <c r="X184" s="101">
        <v>1</v>
      </c>
      <c r="Y184" s="101" t="str">
        <f t="shared" si="23"/>
        <v/>
      </c>
      <c r="Z184" s="101" t="str">
        <f t="shared" si="24"/>
        <v/>
      </c>
      <c r="AA184" s="101" t="str">
        <f t="shared" si="25"/>
        <v/>
      </c>
      <c r="AB184" s="101" t="str">
        <f t="shared" si="26"/>
        <v/>
      </c>
      <c r="AC184" s="101" t="str">
        <f t="shared" si="30"/>
        <v/>
      </c>
      <c r="AD184" s="101" t="str">
        <f t="shared" si="30"/>
        <v/>
      </c>
      <c r="AE184" s="101" t="str">
        <f t="shared" si="30"/>
        <v/>
      </c>
      <c r="AF184" s="101" t="str">
        <f t="shared" si="30"/>
        <v/>
      </c>
      <c r="AG184" s="101" t="str">
        <f t="shared" si="30"/>
        <v/>
      </c>
      <c r="AH184" s="101" t="str">
        <f t="shared" si="30"/>
        <v/>
      </c>
      <c r="AI184" s="101" t="str">
        <f t="shared" si="29"/>
        <v/>
      </c>
      <c r="AJ184" s="101" t="str">
        <f t="shared" si="29"/>
        <v/>
      </c>
      <c r="AK184" s="101" t="str">
        <f t="shared" si="29"/>
        <v/>
      </c>
      <c r="AL184" s="101" t="str">
        <f t="shared" si="29"/>
        <v/>
      </c>
      <c r="AM184" s="101" t="str">
        <f t="shared" si="29"/>
        <v/>
      </c>
      <c r="AN184" s="101" t="str">
        <f t="shared" si="29"/>
        <v/>
      </c>
      <c r="AP184" s="101" t="str">
        <f>IF(AND(N184="vendido",I184='1° Passo'!$D$12),'1° Passo'!$D$12,"")</f>
        <v/>
      </c>
    </row>
    <row r="185" spans="3:42" ht="30" customHeight="1">
      <c r="C185" s="11">
        <v>181</v>
      </c>
      <c r="D185" s="88"/>
      <c r="E185" s="88"/>
      <c r="F185" s="88"/>
      <c r="G185" s="95"/>
      <c r="H185" s="96"/>
      <c r="I185" s="88"/>
      <c r="J185" s="88"/>
      <c r="K185" s="96"/>
      <c r="L185" s="88"/>
      <c r="M185" s="97" t="str">
        <f t="shared" ca="1" si="27"/>
        <v/>
      </c>
      <c r="N185" s="88"/>
      <c r="O185" s="88"/>
      <c r="P185" s="14"/>
      <c r="R185" s="59" t="str">
        <f>IFERROR(VLOOKUP($D185,'4° Passo'!$D$5:$M$804,7,FALSE),"-")</f>
        <v>-</v>
      </c>
      <c r="S185" s="59" t="str">
        <f>IFERROR(VLOOKUP($D185,'4° Passo'!$D$5:$M$804,8,FALSE),"-")</f>
        <v>-</v>
      </c>
      <c r="T185" s="59" t="str">
        <f>IFERROR(VLOOKUP($D185,'4° Passo'!$D$5:$M$804,9,FALSE),"-")</f>
        <v>-</v>
      </c>
      <c r="U185" s="59" t="str">
        <f>IFERROR(VLOOKUP($D185,'4° Passo'!$D$5:$M$804,10,FALSE),"-")</f>
        <v>-</v>
      </c>
      <c r="V185" s="59" t="str">
        <f t="shared" si="22"/>
        <v/>
      </c>
      <c r="W185" s="4">
        <f t="shared" si="28"/>
        <v>0</v>
      </c>
      <c r="X185" s="101">
        <v>1</v>
      </c>
      <c r="Y185" s="101" t="str">
        <f t="shared" si="23"/>
        <v/>
      </c>
      <c r="Z185" s="101" t="str">
        <f t="shared" si="24"/>
        <v/>
      </c>
      <c r="AA185" s="101" t="str">
        <f t="shared" si="25"/>
        <v/>
      </c>
      <c r="AB185" s="101" t="str">
        <f t="shared" si="26"/>
        <v/>
      </c>
      <c r="AC185" s="101" t="str">
        <f t="shared" si="30"/>
        <v/>
      </c>
      <c r="AD185" s="101" t="str">
        <f t="shared" si="30"/>
        <v/>
      </c>
      <c r="AE185" s="101" t="str">
        <f t="shared" si="30"/>
        <v/>
      </c>
      <c r="AF185" s="101" t="str">
        <f t="shared" si="30"/>
        <v/>
      </c>
      <c r="AG185" s="101" t="str">
        <f t="shared" si="30"/>
        <v/>
      </c>
      <c r="AH185" s="101" t="str">
        <f t="shared" si="30"/>
        <v/>
      </c>
      <c r="AI185" s="101" t="str">
        <f t="shared" si="29"/>
        <v/>
      </c>
      <c r="AJ185" s="101" t="str">
        <f t="shared" si="29"/>
        <v/>
      </c>
      <c r="AK185" s="101" t="str">
        <f t="shared" si="29"/>
        <v/>
      </c>
      <c r="AL185" s="101" t="str">
        <f t="shared" si="29"/>
        <v/>
      </c>
      <c r="AM185" s="101" t="str">
        <f t="shared" si="29"/>
        <v/>
      </c>
      <c r="AN185" s="101" t="str">
        <f t="shared" si="29"/>
        <v/>
      </c>
      <c r="AP185" s="101" t="str">
        <f>IF(AND(N185="vendido",I185='1° Passo'!$D$12),'1° Passo'!$D$12,"")</f>
        <v/>
      </c>
    </row>
    <row r="186" spans="3:42" ht="30" customHeight="1">
      <c r="C186" s="11">
        <v>182</v>
      </c>
      <c r="D186" s="88"/>
      <c r="E186" s="88"/>
      <c r="F186" s="88"/>
      <c r="G186" s="95"/>
      <c r="H186" s="96"/>
      <c r="I186" s="88"/>
      <c r="J186" s="88"/>
      <c r="K186" s="96"/>
      <c r="L186" s="88"/>
      <c r="M186" s="97" t="str">
        <f t="shared" ca="1" si="27"/>
        <v/>
      </c>
      <c r="N186" s="88"/>
      <c r="O186" s="88"/>
      <c r="P186" s="14"/>
      <c r="R186" s="59" t="str">
        <f>IFERROR(VLOOKUP($D186,'4° Passo'!$D$5:$M$804,7,FALSE),"-")</f>
        <v>-</v>
      </c>
      <c r="S186" s="59" t="str">
        <f>IFERROR(VLOOKUP($D186,'4° Passo'!$D$5:$M$804,8,FALSE),"-")</f>
        <v>-</v>
      </c>
      <c r="T186" s="59" t="str">
        <f>IFERROR(VLOOKUP($D186,'4° Passo'!$D$5:$M$804,9,FALSE),"-")</f>
        <v>-</v>
      </c>
      <c r="U186" s="59" t="str">
        <f>IFERROR(VLOOKUP($D186,'4° Passo'!$D$5:$M$804,10,FALSE),"-")</f>
        <v>-</v>
      </c>
      <c r="V186" s="59" t="str">
        <f t="shared" si="22"/>
        <v/>
      </c>
      <c r="W186" s="4">
        <f t="shared" si="28"/>
        <v>0</v>
      </c>
      <c r="X186" s="101">
        <v>1</v>
      </c>
      <c r="Y186" s="101" t="str">
        <f t="shared" si="23"/>
        <v/>
      </c>
      <c r="Z186" s="101" t="str">
        <f t="shared" si="24"/>
        <v/>
      </c>
      <c r="AA186" s="101" t="str">
        <f t="shared" si="25"/>
        <v/>
      </c>
      <c r="AB186" s="101" t="str">
        <f t="shared" si="26"/>
        <v/>
      </c>
      <c r="AC186" s="101" t="str">
        <f t="shared" si="30"/>
        <v/>
      </c>
      <c r="AD186" s="101" t="str">
        <f t="shared" si="30"/>
        <v/>
      </c>
      <c r="AE186" s="101" t="str">
        <f t="shared" si="30"/>
        <v/>
      </c>
      <c r="AF186" s="101" t="str">
        <f t="shared" si="30"/>
        <v/>
      </c>
      <c r="AG186" s="101" t="str">
        <f t="shared" si="30"/>
        <v/>
      </c>
      <c r="AH186" s="101" t="str">
        <f t="shared" si="30"/>
        <v/>
      </c>
      <c r="AI186" s="101" t="str">
        <f t="shared" si="29"/>
        <v/>
      </c>
      <c r="AJ186" s="101" t="str">
        <f t="shared" si="29"/>
        <v/>
      </c>
      <c r="AK186" s="101" t="str">
        <f t="shared" si="29"/>
        <v/>
      </c>
      <c r="AL186" s="101" t="str">
        <f t="shared" si="29"/>
        <v/>
      </c>
      <c r="AM186" s="101" t="str">
        <f t="shared" si="29"/>
        <v/>
      </c>
      <c r="AN186" s="101" t="str">
        <f t="shared" si="29"/>
        <v/>
      </c>
      <c r="AP186" s="101" t="str">
        <f>IF(AND(N186="vendido",I186='1° Passo'!$D$12),'1° Passo'!$D$12,"")</f>
        <v/>
      </c>
    </row>
    <row r="187" spans="3:42" ht="30" customHeight="1">
      <c r="C187" s="11">
        <v>183</v>
      </c>
      <c r="D187" s="88"/>
      <c r="E187" s="88"/>
      <c r="F187" s="88"/>
      <c r="G187" s="95"/>
      <c r="H187" s="96"/>
      <c r="I187" s="88"/>
      <c r="J187" s="88"/>
      <c r="K187" s="96"/>
      <c r="L187" s="88"/>
      <c r="M187" s="97" t="str">
        <f t="shared" ca="1" si="27"/>
        <v/>
      </c>
      <c r="N187" s="88"/>
      <c r="O187" s="88"/>
      <c r="P187" s="14"/>
      <c r="R187" s="59" t="str">
        <f>IFERROR(VLOOKUP($D187,'4° Passo'!$D$5:$M$804,7,FALSE),"-")</f>
        <v>-</v>
      </c>
      <c r="S187" s="59" t="str">
        <f>IFERROR(VLOOKUP($D187,'4° Passo'!$D$5:$M$804,8,FALSE),"-")</f>
        <v>-</v>
      </c>
      <c r="T187" s="59" t="str">
        <f>IFERROR(VLOOKUP($D187,'4° Passo'!$D$5:$M$804,9,FALSE),"-")</f>
        <v>-</v>
      </c>
      <c r="U187" s="59" t="str">
        <f>IFERROR(VLOOKUP($D187,'4° Passo'!$D$5:$M$804,10,FALSE),"-")</f>
        <v>-</v>
      </c>
      <c r="V187" s="59" t="str">
        <f t="shared" si="22"/>
        <v/>
      </c>
      <c r="W187" s="4">
        <f t="shared" si="28"/>
        <v>0</v>
      </c>
      <c r="X187" s="101">
        <v>1</v>
      </c>
      <c r="Y187" s="101" t="str">
        <f t="shared" si="23"/>
        <v/>
      </c>
      <c r="Z187" s="101" t="str">
        <f t="shared" si="24"/>
        <v/>
      </c>
      <c r="AA187" s="101" t="str">
        <f t="shared" si="25"/>
        <v/>
      </c>
      <c r="AB187" s="101" t="str">
        <f t="shared" si="26"/>
        <v/>
      </c>
      <c r="AC187" s="101" t="str">
        <f t="shared" si="30"/>
        <v/>
      </c>
      <c r="AD187" s="101" t="str">
        <f t="shared" si="30"/>
        <v/>
      </c>
      <c r="AE187" s="101" t="str">
        <f t="shared" si="30"/>
        <v/>
      </c>
      <c r="AF187" s="101" t="str">
        <f t="shared" si="30"/>
        <v/>
      </c>
      <c r="AG187" s="101" t="str">
        <f t="shared" si="30"/>
        <v/>
      </c>
      <c r="AH187" s="101" t="str">
        <f t="shared" si="30"/>
        <v/>
      </c>
      <c r="AI187" s="101" t="str">
        <f t="shared" si="29"/>
        <v/>
      </c>
      <c r="AJ187" s="101" t="str">
        <f t="shared" si="29"/>
        <v/>
      </c>
      <c r="AK187" s="101" t="str">
        <f t="shared" si="29"/>
        <v/>
      </c>
      <c r="AL187" s="101" t="str">
        <f t="shared" si="29"/>
        <v/>
      </c>
      <c r="AM187" s="101" t="str">
        <f t="shared" si="29"/>
        <v/>
      </c>
      <c r="AN187" s="101" t="str">
        <f t="shared" si="29"/>
        <v/>
      </c>
      <c r="AP187" s="101" t="str">
        <f>IF(AND(N187="vendido",I187='1° Passo'!$D$12),'1° Passo'!$D$12,"")</f>
        <v/>
      </c>
    </row>
    <row r="188" spans="3:42" ht="30" customHeight="1">
      <c r="C188" s="11">
        <v>184</v>
      </c>
      <c r="D188" s="88"/>
      <c r="E188" s="88"/>
      <c r="F188" s="88"/>
      <c r="G188" s="95"/>
      <c r="H188" s="96"/>
      <c r="I188" s="88"/>
      <c r="J188" s="88"/>
      <c r="K188" s="96"/>
      <c r="L188" s="88"/>
      <c r="M188" s="97" t="str">
        <f t="shared" ca="1" si="27"/>
        <v/>
      </c>
      <c r="N188" s="88"/>
      <c r="O188" s="88"/>
      <c r="P188" s="14"/>
      <c r="R188" s="59" t="str">
        <f>IFERROR(VLOOKUP($D188,'4° Passo'!$D$5:$M$804,7,FALSE),"-")</f>
        <v>-</v>
      </c>
      <c r="S188" s="59" t="str">
        <f>IFERROR(VLOOKUP($D188,'4° Passo'!$D$5:$M$804,8,FALSE),"-")</f>
        <v>-</v>
      </c>
      <c r="T188" s="59" t="str">
        <f>IFERROR(VLOOKUP($D188,'4° Passo'!$D$5:$M$804,9,FALSE),"-")</f>
        <v>-</v>
      </c>
      <c r="U188" s="59" t="str">
        <f>IFERROR(VLOOKUP($D188,'4° Passo'!$D$5:$M$804,10,FALSE),"-")</f>
        <v>-</v>
      </c>
      <c r="V188" s="59" t="str">
        <f t="shared" si="22"/>
        <v/>
      </c>
      <c r="W188" s="4">
        <f t="shared" si="28"/>
        <v>0</v>
      </c>
      <c r="X188" s="101">
        <v>1</v>
      </c>
      <c r="Y188" s="101" t="str">
        <f t="shared" si="23"/>
        <v/>
      </c>
      <c r="Z188" s="101" t="str">
        <f t="shared" si="24"/>
        <v/>
      </c>
      <c r="AA188" s="101" t="str">
        <f t="shared" si="25"/>
        <v/>
      </c>
      <c r="AB188" s="101" t="str">
        <f t="shared" si="26"/>
        <v/>
      </c>
      <c r="AC188" s="101" t="str">
        <f t="shared" si="30"/>
        <v/>
      </c>
      <c r="AD188" s="101" t="str">
        <f t="shared" si="30"/>
        <v/>
      </c>
      <c r="AE188" s="101" t="str">
        <f t="shared" si="30"/>
        <v/>
      </c>
      <c r="AF188" s="101" t="str">
        <f t="shared" si="30"/>
        <v/>
      </c>
      <c r="AG188" s="101" t="str">
        <f t="shared" si="30"/>
        <v/>
      </c>
      <c r="AH188" s="101" t="str">
        <f t="shared" si="30"/>
        <v/>
      </c>
      <c r="AI188" s="101" t="str">
        <f t="shared" si="29"/>
        <v/>
      </c>
      <c r="AJ188" s="101" t="str">
        <f t="shared" si="29"/>
        <v/>
      </c>
      <c r="AK188" s="101" t="str">
        <f t="shared" si="29"/>
        <v/>
      </c>
      <c r="AL188" s="101" t="str">
        <f t="shared" si="29"/>
        <v/>
      </c>
      <c r="AM188" s="101" t="str">
        <f t="shared" si="29"/>
        <v/>
      </c>
      <c r="AN188" s="101" t="str">
        <f t="shared" si="29"/>
        <v/>
      </c>
      <c r="AP188" s="101" t="str">
        <f>IF(AND(N188="vendido",I188='1° Passo'!$D$12),'1° Passo'!$D$12,"")</f>
        <v/>
      </c>
    </row>
    <row r="189" spans="3:42" ht="30" customHeight="1">
      <c r="C189" s="11">
        <v>185</v>
      </c>
      <c r="D189" s="88"/>
      <c r="E189" s="88"/>
      <c r="F189" s="88"/>
      <c r="G189" s="95"/>
      <c r="H189" s="96"/>
      <c r="I189" s="88"/>
      <c r="J189" s="88"/>
      <c r="K189" s="96"/>
      <c r="L189" s="88"/>
      <c r="M189" s="97" t="str">
        <f t="shared" ca="1" si="27"/>
        <v/>
      </c>
      <c r="N189" s="88"/>
      <c r="O189" s="88"/>
      <c r="P189" s="14"/>
      <c r="R189" s="59" t="str">
        <f>IFERROR(VLOOKUP($D189,'4° Passo'!$D$5:$M$804,7,FALSE),"-")</f>
        <v>-</v>
      </c>
      <c r="S189" s="59" t="str">
        <f>IFERROR(VLOOKUP($D189,'4° Passo'!$D$5:$M$804,8,FALSE),"-")</f>
        <v>-</v>
      </c>
      <c r="T189" s="59" t="str">
        <f>IFERROR(VLOOKUP($D189,'4° Passo'!$D$5:$M$804,9,FALSE),"-")</f>
        <v>-</v>
      </c>
      <c r="U189" s="59" t="str">
        <f>IFERROR(VLOOKUP($D189,'4° Passo'!$D$5:$M$804,10,FALSE),"-")</f>
        <v>-</v>
      </c>
      <c r="V189" s="59" t="str">
        <f t="shared" si="22"/>
        <v/>
      </c>
      <c r="W189" s="4">
        <f t="shared" si="28"/>
        <v>0</v>
      </c>
      <c r="X189" s="101">
        <v>1</v>
      </c>
      <c r="Y189" s="101" t="str">
        <f t="shared" si="23"/>
        <v/>
      </c>
      <c r="Z189" s="101" t="str">
        <f t="shared" si="24"/>
        <v/>
      </c>
      <c r="AA189" s="101" t="str">
        <f t="shared" si="25"/>
        <v/>
      </c>
      <c r="AB189" s="101" t="str">
        <f t="shared" si="26"/>
        <v/>
      </c>
      <c r="AC189" s="101" t="str">
        <f t="shared" si="30"/>
        <v/>
      </c>
      <c r="AD189" s="101" t="str">
        <f t="shared" si="30"/>
        <v/>
      </c>
      <c r="AE189" s="101" t="str">
        <f t="shared" si="30"/>
        <v/>
      </c>
      <c r="AF189" s="101" t="str">
        <f t="shared" si="30"/>
        <v/>
      </c>
      <c r="AG189" s="101" t="str">
        <f t="shared" si="30"/>
        <v/>
      </c>
      <c r="AH189" s="101" t="str">
        <f t="shared" si="30"/>
        <v/>
      </c>
      <c r="AI189" s="101" t="str">
        <f t="shared" si="29"/>
        <v/>
      </c>
      <c r="AJ189" s="101" t="str">
        <f t="shared" si="29"/>
        <v/>
      </c>
      <c r="AK189" s="101" t="str">
        <f t="shared" si="29"/>
        <v/>
      </c>
      <c r="AL189" s="101" t="str">
        <f t="shared" si="29"/>
        <v/>
      </c>
      <c r="AM189" s="101" t="str">
        <f t="shared" si="29"/>
        <v/>
      </c>
      <c r="AN189" s="101" t="str">
        <f t="shared" si="29"/>
        <v/>
      </c>
      <c r="AP189" s="101" t="str">
        <f>IF(AND(N189="vendido",I189='1° Passo'!$D$12),'1° Passo'!$D$12,"")</f>
        <v/>
      </c>
    </row>
    <row r="190" spans="3:42" ht="30" customHeight="1">
      <c r="C190" s="11">
        <v>186</v>
      </c>
      <c r="D190" s="88"/>
      <c r="E190" s="88"/>
      <c r="F190" s="88"/>
      <c r="G190" s="95"/>
      <c r="H190" s="96"/>
      <c r="I190" s="88"/>
      <c r="J190" s="88"/>
      <c r="K190" s="96"/>
      <c r="L190" s="88"/>
      <c r="M190" s="97" t="str">
        <f t="shared" ca="1" si="27"/>
        <v/>
      </c>
      <c r="N190" s="88"/>
      <c r="O190" s="88"/>
      <c r="P190" s="14"/>
      <c r="R190" s="59" t="str">
        <f>IFERROR(VLOOKUP($D190,'4° Passo'!$D$5:$M$804,7,FALSE),"-")</f>
        <v>-</v>
      </c>
      <c r="S190" s="59" t="str">
        <f>IFERROR(VLOOKUP($D190,'4° Passo'!$D$5:$M$804,8,FALSE),"-")</f>
        <v>-</v>
      </c>
      <c r="T190" s="59" t="str">
        <f>IFERROR(VLOOKUP($D190,'4° Passo'!$D$5:$M$804,9,FALSE),"-")</f>
        <v>-</v>
      </c>
      <c r="U190" s="59" t="str">
        <f>IFERROR(VLOOKUP($D190,'4° Passo'!$D$5:$M$804,10,FALSE),"-")</f>
        <v>-</v>
      </c>
      <c r="V190" s="59" t="str">
        <f t="shared" si="22"/>
        <v/>
      </c>
      <c r="W190" s="4">
        <f t="shared" si="28"/>
        <v>0</v>
      </c>
      <c r="X190" s="101">
        <v>1</v>
      </c>
      <c r="Y190" s="101" t="str">
        <f t="shared" si="23"/>
        <v/>
      </c>
      <c r="Z190" s="101" t="str">
        <f t="shared" si="24"/>
        <v/>
      </c>
      <c r="AA190" s="101" t="str">
        <f t="shared" si="25"/>
        <v/>
      </c>
      <c r="AB190" s="101" t="str">
        <f t="shared" si="26"/>
        <v/>
      </c>
      <c r="AC190" s="101" t="str">
        <f t="shared" si="30"/>
        <v/>
      </c>
      <c r="AD190" s="101" t="str">
        <f t="shared" si="30"/>
        <v/>
      </c>
      <c r="AE190" s="101" t="str">
        <f t="shared" si="30"/>
        <v/>
      </c>
      <c r="AF190" s="101" t="str">
        <f t="shared" si="30"/>
        <v/>
      </c>
      <c r="AG190" s="101" t="str">
        <f t="shared" si="30"/>
        <v/>
      </c>
      <c r="AH190" s="101" t="str">
        <f t="shared" si="30"/>
        <v/>
      </c>
      <c r="AI190" s="101" t="str">
        <f t="shared" si="29"/>
        <v/>
      </c>
      <c r="AJ190" s="101" t="str">
        <f t="shared" si="29"/>
        <v/>
      </c>
      <c r="AK190" s="101" t="str">
        <f t="shared" si="29"/>
        <v/>
      </c>
      <c r="AL190" s="101" t="str">
        <f t="shared" ref="AL190:AN253" si="31">IF($Y190=AL$3,$AB190,"")</f>
        <v/>
      </c>
      <c r="AM190" s="101" t="str">
        <f t="shared" si="31"/>
        <v/>
      </c>
      <c r="AN190" s="101" t="str">
        <f t="shared" si="31"/>
        <v/>
      </c>
      <c r="AP190" s="101" t="str">
        <f>IF(AND(N190="vendido",I190='1° Passo'!$D$12),'1° Passo'!$D$12,"")</f>
        <v/>
      </c>
    </row>
    <row r="191" spans="3:42" ht="30" customHeight="1">
      <c r="C191" s="11">
        <v>187</v>
      </c>
      <c r="D191" s="88"/>
      <c r="E191" s="88"/>
      <c r="F191" s="88"/>
      <c r="G191" s="95"/>
      <c r="H191" s="96"/>
      <c r="I191" s="88"/>
      <c r="J191" s="88"/>
      <c r="K191" s="96"/>
      <c r="L191" s="88"/>
      <c r="M191" s="97" t="str">
        <f t="shared" ca="1" si="27"/>
        <v/>
      </c>
      <c r="N191" s="88"/>
      <c r="O191" s="88"/>
      <c r="P191" s="14"/>
      <c r="R191" s="59" t="str">
        <f>IFERROR(VLOOKUP($D191,'4° Passo'!$D$5:$M$804,7,FALSE),"-")</f>
        <v>-</v>
      </c>
      <c r="S191" s="59" t="str">
        <f>IFERROR(VLOOKUP($D191,'4° Passo'!$D$5:$M$804,8,FALSE),"-")</f>
        <v>-</v>
      </c>
      <c r="T191" s="59" t="str">
        <f>IFERROR(VLOOKUP($D191,'4° Passo'!$D$5:$M$804,9,FALSE),"-")</f>
        <v>-</v>
      </c>
      <c r="U191" s="59" t="str">
        <f>IFERROR(VLOOKUP($D191,'4° Passo'!$D$5:$M$804,10,FALSE),"-")</f>
        <v>-</v>
      </c>
      <c r="V191" s="59" t="str">
        <f t="shared" si="22"/>
        <v/>
      </c>
      <c r="W191" s="4">
        <f t="shared" si="28"/>
        <v>0</v>
      </c>
      <c r="X191" s="101">
        <v>1</v>
      </c>
      <c r="Y191" s="101" t="str">
        <f t="shared" si="23"/>
        <v/>
      </c>
      <c r="Z191" s="101" t="str">
        <f t="shared" si="24"/>
        <v/>
      </c>
      <c r="AA191" s="101" t="str">
        <f t="shared" si="25"/>
        <v/>
      </c>
      <c r="AB191" s="101" t="str">
        <f t="shared" si="26"/>
        <v/>
      </c>
      <c r="AC191" s="101" t="str">
        <f t="shared" si="30"/>
        <v/>
      </c>
      <c r="AD191" s="101" t="str">
        <f t="shared" si="30"/>
        <v/>
      </c>
      <c r="AE191" s="101" t="str">
        <f t="shared" si="30"/>
        <v/>
      </c>
      <c r="AF191" s="101" t="str">
        <f t="shared" si="30"/>
        <v/>
      </c>
      <c r="AG191" s="101" t="str">
        <f t="shared" si="30"/>
        <v/>
      </c>
      <c r="AH191" s="101" t="str">
        <f t="shared" si="30"/>
        <v/>
      </c>
      <c r="AI191" s="101" t="str">
        <f t="shared" si="30"/>
        <v/>
      </c>
      <c r="AJ191" s="101" t="str">
        <f t="shared" si="30"/>
        <v/>
      </c>
      <c r="AK191" s="101" t="str">
        <f t="shared" si="30"/>
        <v/>
      </c>
      <c r="AL191" s="101" t="str">
        <f t="shared" si="31"/>
        <v/>
      </c>
      <c r="AM191" s="101" t="str">
        <f t="shared" si="31"/>
        <v/>
      </c>
      <c r="AN191" s="101" t="str">
        <f t="shared" si="31"/>
        <v/>
      </c>
      <c r="AP191" s="101" t="str">
        <f>IF(AND(N191="vendido",I191='1° Passo'!$D$12),'1° Passo'!$D$12,"")</f>
        <v/>
      </c>
    </row>
    <row r="192" spans="3:42" ht="30" customHeight="1">
      <c r="C192" s="11">
        <v>188</v>
      </c>
      <c r="D192" s="88"/>
      <c r="E192" s="88"/>
      <c r="F192" s="88"/>
      <c r="G192" s="95"/>
      <c r="H192" s="96"/>
      <c r="I192" s="88"/>
      <c r="J192" s="88"/>
      <c r="K192" s="96"/>
      <c r="L192" s="88"/>
      <c r="M192" s="97" t="str">
        <f t="shared" ca="1" si="27"/>
        <v/>
      </c>
      <c r="N192" s="88"/>
      <c r="O192" s="88"/>
      <c r="P192" s="14"/>
      <c r="R192" s="59" t="str">
        <f>IFERROR(VLOOKUP($D192,'4° Passo'!$D$5:$M$804,7,FALSE),"-")</f>
        <v>-</v>
      </c>
      <c r="S192" s="59" t="str">
        <f>IFERROR(VLOOKUP($D192,'4° Passo'!$D$5:$M$804,8,FALSE),"-")</f>
        <v>-</v>
      </c>
      <c r="T192" s="59" t="str">
        <f>IFERROR(VLOOKUP($D192,'4° Passo'!$D$5:$M$804,9,FALSE),"-")</f>
        <v>-</v>
      </c>
      <c r="U192" s="59" t="str">
        <f>IFERROR(VLOOKUP($D192,'4° Passo'!$D$5:$M$804,10,FALSE),"-")</f>
        <v>-</v>
      </c>
      <c r="V192" s="59" t="str">
        <f t="shared" si="22"/>
        <v/>
      </c>
      <c r="W192" s="4">
        <f t="shared" si="28"/>
        <v>0</v>
      </c>
      <c r="X192" s="101">
        <v>1</v>
      </c>
      <c r="Y192" s="101" t="str">
        <f t="shared" si="23"/>
        <v/>
      </c>
      <c r="Z192" s="101" t="str">
        <f t="shared" si="24"/>
        <v/>
      </c>
      <c r="AA192" s="101" t="str">
        <f t="shared" si="25"/>
        <v/>
      </c>
      <c r="AB192" s="101" t="str">
        <f t="shared" si="26"/>
        <v/>
      </c>
      <c r="AC192" s="101" t="str">
        <f t="shared" ref="AC192:AK220" si="32">IF($Y192=AC$3,$AB192,"")</f>
        <v/>
      </c>
      <c r="AD192" s="101" t="str">
        <f t="shared" si="32"/>
        <v/>
      </c>
      <c r="AE192" s="101" t="str">
        <f t="shared" si="32"/>
        <v/>
      </c>
      <c r="AF192" s="101" t="str">
        <f t="shared" si="32"/>
        <v/>
      </c>
      <c r="AG192" s="101" t="str">
        <f t="shared" si="32"/>
        <v/>
      </c>
      <c r="AH192" s="101" t="str">
        <f t="shared" si="32"/>
        <v/>
      </c>
      <c r="AI192" s="101" t="str">
        <f t="shared" si="32"/>
        <v/>
      </c>
      <c r="AJ192" s="101" t="str">
        <f t="shared" si="32"/>
        <v/>
      </c>
      <c r="AK192" s="101" t="str">
        <f t="shared" si="32"/>
        <v/>
      </c>
      <c r="AL192" s="101" t="str">
        <f t="shared" si="31"/>
        <v/>
      </c>
      <c r="AM192" s="101" t="str">
        <f t="shared" si="31"/>
        <v/>
      </c>
      <c r="AN192" s="101" t="str">
        <f t="shared" si="31"/>
        <v/>
      </c>
      <c r="AP192" s="101" t="str">
        <f>IF(AND(N192="vendido",I192='1° Passo'!$D$12),'1° Passo'!$D$12,"")</f>
        <v/>
      </c>
    </row>
    <row r="193" spans="3:42" ht="30" customHeight="1">
      <c r="C193" s="11">
        <v>189</v>
      </c>
      <c r="D193" s="88"/>
      <c r="E193" s="88"/>
      <c r="F193" s="88"/>
      <c r="G193" s="95"/>
      <c r="H193" s="96"/>
      <c r="I193" s="88"/>
      <c r="J193" s="88"/>
      <c r="K193" s="96"/>
      <c r="L193" s="88"/>
      <c r="M193" s="97" t="str">
        <f t="shared" ca="1" si="27"/>
        <v/>
      </c>
      <c r="N193" s="88"/>
      <c r="O193" s="88"/>
      <c r="P193" s="14"/>
      <c r="R193" s="59" t="str">
        <f>IFERROR(VLOOKUP($D193,'4° Passo'!$D$5:$M$804,7,FALSE),"-")</f>
        <v>-</v>
      </c>
      <c r="S193" s="59" t="str">
        <f>IFERROR(VLOOKUP($D193,'4° Passo'!$D$5:$M$804,8,FALSE),"-")</f>
        <v>-</v>
      </c>
      <c r="T193" s="59" t="str">
        <f>IFERROR(VLOOKUP($D193,'4° Passo'!$D$5:$M$804,9,FALSE),"-")</f>
        <v>-</v>
      </c>
      <c r="U193" s="59" t="str">
        <f>IFERROR(VLOOKUP($D193,'4° Passo'!$D$5:$M$804,10,FALSE),"-")</f>
        <v>-</v>
      </c>
      <c r="V193" s="59" t="str">
        <f t="shared" si="22"/>
        <v/>
      </c>
      <c r="W193" s="4">
        <f t="shared" si="28"/>
        <v>0</v>
      </c>
      <c r="X193" s="101">
        <v>1</v>
      </c>
      <c r="Y193" s="101" t="str">
        <f t="shared" si="23"/>
        <v/>
      </c>
      <c r="Z193" s="101" t="str">
        <f t="shared" si="24"/>
        <v/>
      </c>
      <c r="AA193" s="101" t="str">
        <f t="shared" si="25"/>
        <v/>
      </c>
      <c r="AB193" s="101" t="str">
        <f t="shared" si="26"/>
        <v/>
      </c>
      <c r="AC193" s="101" t="str">
        <f t="shared" si="32"/>
        <v/>
      </c>
      <c r="AD193" s="101" t="str">
        <f t="shared" si="32"/>
        <v/>
      </c>
      <c r="AE193" s="101" t="str">
        <f t="shared" si="32"/>
        <v/>
      </c>
      <c r="AF193" s="101" t="str">
        <f t="shared" si="32"/>
        <v/>
      </c>
      <c r="AG193" s="101" t="str">
        <f t="shared" si="32"/>
        <v/>
      </c>
      <c r="AH193" s="101" t="str">
        <f t="shared" si="32"/>
        <v/>
      </c>
      <c r="AI193" s="101" t="str">
        <f t="shared" si="32"/>
        <v/>
      </c>
      <c r="AJ193" s="101" t="str">
        <f t="shared" si="32"/>
        <v/>
      </c>
      <c r="AK193" s="101" t="str">
        <f t="shared" si="32"/>
        <v/>
      </c>
      <c r="AL193" s="101" t="str">
        <f t="shared" si="31"/>
        <v/>
      </c>
      <c r="AM193" s="101" t="str">
        <f t="shared" si="31"/>
        <v/>
      </c>
      <c r="AN193" s="101" t="str">
        <f t="shared" si="31"/>
        <v/>
      </c>
      <c r="AP193" s="101" t="str">
        <f>IF(AND(N193="vendido",I193='1° Passo'!$D$12),'1° Passo'!$D$12,"")</f>
        <v/>
      </c>
    </row>
    <row r="194" spans="3:42" ht="30" customHeight="1">
      <c r="C194" s="11">
        <v>190</v>
      </c>
      <c r="D194" s="88"/>
      <c r="E194" s="88"/>
      <c r="F194" s="88"/>
      <c r="G194" s="95"/>
      <c r="H194" s="96"/>
      <c r="I194" s="88"/>
      <c r="J194" s="88"/>
      <c r="K194" s="96"/>
      <c r="L194" s="88"/>
      <c r="M194" s="97" t="str">
        <f t="shared" ca="1" si="27"/>
        <v/>
      </c>
      <c r="N194" s="88"/>
      <c r="O194" s="88"/>
      <c r="P194" s="14"/>
      <c r="R194" s="59" t="str">
        <f>IFERROR(VLOOKUP($D194,'4° Passo'!$D$5:$M$804,7,FALSE),"-")</f>
        <v>-</v>
      </c>
      <c r="S194" s="59" t="str">
        <f>IFERROR(VLOOKUP($D194,'4° Passo'!$D$5:$M$804,8,FALSE),"-")</f>
        <v>-</v>
      </c>
      <c r="T194" s="59" t="str">
        <f>IFERROR(VLOOKUP($D194,'4° Passo'!$D$5:$M$804,9,FALSE),"-")</f>
        <v>-</v>
      </c>
      <c r="U194" s="59" t="str">
        <f>IFERROR(VLOOKUP($D194,'4° Passo'!$D$5:$M$804,10,FALSE),"-")</f>
        <v>-</v>
      </c>
      <c r="V194" s="59" t="str">
        <f t="shared" si="22"/>
        <v/>
      </c>
      <c r="W194" s="4">
        <f t="shared" si="28"/>
        <v>0</v>
      </c>
      <c r="X194" s="101">
        <v>1</v>
      </c>
      <c r="Y194" s="101" t="str">
        <f t="shared" si="23"/>
        <v/>
      </c>
      <c r="Z194" s="101" t="str">
        <f t="shared" si="24"/>
        <v/>
      </c>
      <c r="AA194" s="101" t="str">
        <f t="shared" si="25"/>
        <v/>
      </c>
      <c r="AB194" s="101" t="str">
        <f t="shared" si="26"/>
        <v/>
      </c>
      <c r="AC194" s="101" t="str">
        <f t="shared" si="32"/>
        <v/>
      </c>
      <c r="AD194" s="101" t="str">
        <f t="shared" si="32"/>
        <v/>
      </c>
      <c r="AE194" s="101" t="str">
        <f t="shared" si="32"/>
        <v/>
      </c>
      <c r="AF194" s="101" t="str">
        <f t="shared" si="32"/>
        <v/>
      </c>
      <c r="AG194" s="101" t="str">
        <f t="shared" si="32"/>
        <v/>
      </c>
      <c r="AH194" s="101" t="str">
        <f t="shared" si="32"/>
        <v/>
      </c>
      <c r="AI194" s="101" t="str">
        <f t="shared" si="32"/>
        <v/>
      </c>
      <c r="AJ194" s="101" t="str">
        <f t="shared" si="32"/>
        <v/>
      </c>
      <c r="AK194" s="101" t="str">
        <f t="shared" si="32"/>
        <v/>
      </c>
      <c r="AL194" s="101" t="str">
        <f t="shared" si="31"/>
        <v/>
      </c>
      <c r="AM194" s="101" t="str">
        <f t="shared" si="31"/>
        <v/>
      </c>
      <c r="AN194" s="101" t="str">
        <f t="shared" si="31"/>
        <v/>
      </c>
      <c r="AP194" s="101" t="str">
        <f>IF(AND(N194="vendido",I194='1° Passo'!$D$12),'1° Passo'!$D$12,"")</f>
        <v/>
      </c>
    </row>
    <row r="195" spans="3:42" ht="30" customHeight="1">
      <c r="C195" s="11">
        <v>191</v>
      </c>
      <c r="D195" s="88"/>
      <c r="E195" s="88"/>
      <c r="F195" s="88"/>
      <c r="G195" s="95"/>
      <c r="H195" s="96"/>
      <c r="I195" s="88"/>
      <c r="J195" s="88"/>
      <c r="K195" s="96"/>
      <c r="L195" s="88"/>
      <c r="M195" s="97" t="str">
        <f t="shared" ca="1" si="27"/>
        <v/>
      </c>
      <c r="N195" s="88"/>
      <c r="O195" s="88"/>
      <c r="P195" s="14"/>
      <c r="R195" s="59" t="str">
        <f>IFERROR(VLOOKUP($D195,'4° Passo'!$D$5:$M$804,7,FALSE),"-")</f>
        <v>-</v>
      </c>
      <c r="S195" s="59" t="str">
        <f>IFERROR(VLOOKUP($D195,'4° Passo'!$D$5:$M$804,8,FALSE),"-")</f>
        <v>-</v>
      </c>
      <c r="T195" s="59" t="str">
        <f>IFERROR(VLOOKUP($D195,'4° Passo'!$D$5:$M$804,9,FALSE),"-")</f>
        <v>-</v>
      </c>
      <c r="U195" s="59" t="str">
        <f>IFERROR(VLOOKUP($D195,'4° Passo'!$D$5:$M$804,10,FALSE),"-")</f>
        <v>-</v>
      </c>
      <c r="V195" s="59" t="str">
        <f t="shared" si="22"/>
        <v/>
      </c>
      <c r="W195" s="4">
        <f t="shared" si="28"/>
        <v>0</v>
      </c>
      <c r="X195" s="101">
        <v>1</v>
      </c>
      <c r="Y195" s="101" t="str">
        <f t="shared" si="23"/>
        <v/>
      </c>
      <c r="Z195" s="101" t="str">
        <f t="shared" si="24"/>
        <v/>
      </c>
      <c r="AA195" s="101" t="str">
        <f t="shared" si="25"/>
        <v/>
      </c>
      <c r="AB195" s="101" t="str">
        <f t="shared" si="26"/>
        <v/>
      </c>
      <c r="AC195" s="101" t="str">
        <f t="shared" si="32"/>
        <v/>
      </c>
      <c r="AD195" s="101" t="str">
        <f t="shared" si="32"/>
        <v/>
      </c>
      <c r="AE195" s="101" t="str">
        <f t="shared" si="32"/>
        <v/>
      </c>
      <c r="AF195" s="101" t="str">
        <f t="shared" si="32"/>
        <v/>
      </c>
      <c r="AG195" s="101" t="str">
        <f t="shared" si="32"/>
        <v/>
      </c>
      <c r="AH195" s="101" t="str">
        <f t="shared" si="32"/>
        <v/>
      </c>
      <c r="AI195" s="101" t="str">
        <f t="shared" si="32"/>
        <v/>
      </c>
      <c r="AJ195" s="101" t="str">
        <f t="shared" si="32"/>
        <v/>
      </c>
      <c r="AK195" s="101" t="str">
        <f t="shared" si="32"/>
        <v/>
      </c>
      <c r="AL195" s="101" t="str">
        <f t="shared" si="31"/>
        <v/>
      </c>
      <c r="AM195" s="101" t="str">
        <f t="shared" si="31"/>
        <v/>
      </c>
      <c r="AN195" s="101" t="str">
        <f t="shared" si="31"/>
        <v/>
      </c>
      <c r="AP195" s="101" t="str">
        <f>IF(AND(N195="vendido",I195='1° Passo'!$D$12),'1° Passo'!$D$12,"")</f>
        <v/>
      </c>
    </row>
    <row r="196" spans="3:42" ht="30" customHeight="1">
      <c r="C196" s="11">
        <v>192</v>
      </c>
      <c r="D196" s="88"/>
      <c r="E196" s="88"/>
      <c r="F196" s="88"/>
      <c r="G196" s="95"/>
      <c r="H196" s="96"/>
      <c r="I196" s="88"/>
      <c r="J196" s="88"/>
      <c r="K196" s="96"/>
      <c r="L196" s="88"/>
      <c r="M196" s="97" t="str">
        <f t="shared" ca="1" si="27"/>
        <v/>
      </c>
      <c r="N196" s="88"/>
      <c r="O196" s="88"/>
      <c r="P196" s="14"/>
      <c r="R196" s="59" t="str">
        <f>IFERROR(VLOOKUP($D196,'4° Passo'!$D$5:$M$804,7,FALSE),"-")</f>
        <v>-</v>
      </c>
      <c r="S196" s="59" t="str">
        <f>IFERROR(VLOOKUP($D196,'4° Passo'!$D$5:$M$804,8,FALSE),"-")</f>
        <v>-</v>
      </c>
      <c r="T196" s="59" t="str">
        <f>IFERROR(VLOOKUP($D196,'4° Passo'!$D$5:$M$804,9,FALSE),"-")</f>
        <v>-</v>
      </c>
      <c r="U196" s="59" t="str">
        <f>IFERROR(VLOOKUP($D196,'4° Passo'!$D$5:$M$804,10,FALSE),"-")</f>
        <v>-</v>
      </c>
      <c r="V196" s="59" t="str">
        <f t="shared" si="22"/>
        <v/>
      </c>
      <c r="W196" s="4">
        <f t="shared" si="28"/>
        <v>0</v>
      </c>
      <c r="X196" s="101">
        <v>1</v>
      </c>
      <c r="Y196" s="101" t="str">
        <f t="shared" si="23"/>
        <v/>
      </c>
      <c r="Z196" s="101" t="str">
        <f t="shared" si="24"/>
        <v/>
      </c>
      <c r="AA196" s="101" t="str">
        <f t="shared" si="25"/>
        <v/>
      </c>
      <c r="AB196" s="101" t="str">
        <f t="shared" si="26"/>
        <v/>
      </c>
      <c r="AC196" s="101" t="str">
        <f t="shared" si="32"/>
        <v/>
      </c>
      <c r="AD196" s="101" t="str">
        <f t="shared" si="32"/>
        <v/>
      </c>
      <c r="AE196" s="101" t="str">
        <f t="shared" si="32"/>
        <v/>
      </c>
      <c r="AF196" s="101" t="str">
        <f t="shared" si="32"/>
        <v/>
      </c>
      <c r="AG196" s="101" t="str">
        <f t="shared" si="32"/>
        <v/>
      </c>
      <c r="AH196" s="101" t="str">
        <f t="shared" si="32"/>
        <v/>
      </c>
      <c r="AI196" s="101" t="str">
        <f t="shared" si="32"/>
        <v/>
      </c>
      <c r="AJ196" s="101" t="str">
        <f t="shared" si="32"/>
        <v/>
      </c>
      <c r="AK196" s="101" t="str">
        <f t="shared" si="32"/>
        <v/>
      </c>
      <c r="AL196" s="101" t="str">
        <f t="shared" si="31"/>
        <v/>
      </c>
      <c r="AM196" s="101" t="str">
        <f t="shared" si="31"/>
        <v/>
      </c>
      <c r="AN196" s="101" t="str">
        <f t="shared" si="31"/>
        <v/>
      </c>
      <c r="AP196" s="101" t="str">
        <f>IF(AND(N196="vendido",I196='1° Passo'!$D$12),'1° Passo'!$D$12,"")</f>
        <v/>
      </c>
    </row>
    <row r="197" spans="3:42" ht="30" customHeight="1">
      <c r="C197" s="11">
        <v>193</v>
      </c>
      <c r="D197" s="88"/>
      <c r="E197" s="88"/>
      <c r="F197" s="88"/>
      <c r="G197" s="95"/>
      <c r="H197" s="96"/>
      <c r="I197" s="88"/>
      <c r="J197" s="88"/>
      <c r="K197" s="96"/>
      <c r="L197" s="88"/>
      <c r="M197" s="97" t="str">
        <f t="shared" ca="1" si="27"/>
        <v/>
      </c>
      <c r="N197" s="88"/>
      <c r="O197" s="88"/>
      <c r="P197" s="14"/>
      <c r="R197" s="59" t="str">
        <f>IFERROR(VLOOKUP($D197,'4° Passo'!$D$5:$M$804,7,FALSE),"-")</f>
        <v>-</v>
      </c>
      <c r="S197" s="59" t="str">
        <f>IFERROR(VLOOKUP($D197,'4° Passo'!$D$5:$M$804,8,FALSE),"-")</f>
        <v>-</v>
      </c>
      <c r="T197" s="59" t="str">
        <f>IFERROR(VLOOKUP($D197,'4° Passo'!$D$5:$M$804,9,FALSE),"-")</f>
        <v>-</v>
      </c>
      <c r="U197" s="59" t="str">
        <f>IFERROR(VLOOKUP($D197,'4° Passo'!$D$5:$M$804,10,FALSE),"-")</f>
        <v>-</v>
      </c>
      <c r="V197" s="59" t="str">
        <f t="shared" ref="V197:V260" si="33">IF(N197="vendido",1,"")</f>
        <v/>
      </c>
      <c r="W197" s="4">
        <f t="shared" si="28"/>
        <v>0</v>
      </c>
      <c r="X197" s="101">
        <v>1</v>
      </c>
      <c r="Y197" s="101" t="str">
        <f t="shared" ref="Y197:Y260" si="34">IF(H197&lt;&gt;"",MONTH(H197),"")</f>
        <v/>
      </c>
      <c r="Z197" s="101" t="str">
        <f t="shared" ref="Z197:Z260" si="35">IF(N197="vendido",MONTH(H197),"")</f>
        <v/>
      </c>
      <c r="AA197" s="101" t="str">
        <f t="shared" ref="AA197:AA260" si="36">IF(N197="vendido",I197,"")</f>
        <v/>
      </c>
      <c r="AB197" s="101" t="str">
        <f t="shared" ref="AB197:AB260" si="37">IF(N197="vendido",G197,"")</f>
        <v/>
      </c>
      <c r="AC197" s="101" t="str">
        <f t="shared" si="32"/>
        <v/>
      </c>
      <c r="AD197" s="101" t="str">
        <f t="shared" si="32"/>
        <v/>
      </c>
      <c r="AE197" s="101" t="str">
        <f t="shared" si="32"/>
        <v/>
      </c>
      <c r="AF197" s="101" t="str">
        <f t="shared" si="32"/>
        <v/>
      </c>
      <c r="AG197" s="101" t="str">
        <f t="shared" si="32"/>
        <v/>
      </c>
      <c r="AH197" s="101" t="str">
        <f t="shared" si="32"/>
        <v/>
      </c>
      <c r="AI197" s="101" t="str">
        <f t="shared" si="32"/>
        <v/>
      </c>
      <c r="AJ197" s="101" t="str">
        <f t="shared" si="32"/>
        <v/>
      </c>
      <c r="AK197" s="101" t="str">
        <f t="shared" si="32"/>
        <v/>
      </c>
      <c r="AL197" s="101" t="str">
        <f t="shared" si="31"/>
        <v/>
      </c>
      <c r="AM197" s="101" t="str">
        <f t="shared" si="31"/>
        <v/>
      </c>
      <c r="AN197" s="101" t="str">
        <f t="shared" si="31"/>
        <v/>
      </c>
      <c r="AP197" s="101" t="str">
        <f>IF(AND(N197="vendido",I197='1° Passo'!$D$12),'1° Passo'!$D$12,"")</f>
        <v/>
      </c>
    </row>
    <row r="198" spans="3:42" ht="30" customHeight="1">
      <c r="C198" s="11">
        <v>194</v>
      </c>
      <c r="D198" s="88"/>
      <c r="E198" s="88"/>
      <c r="F198" s="88"/>
      <c r="G198" s="95"/>
      <c r="H198" s="96"/>
      <c r="I198" s="88"/>
      <c r="J198" s="88"/>
      <c r="K198" s="96"/>
      <c r="L198" s="88"/>
      <c r="M198" s="97" t="str">
        <f t="shared" ref="M198:M261" ca="1" si="38">IF(OR(N198="Perdido",N198="Vendido"),"Negociação finalizada",IF(OR(H198="",K198="",),"",IF(L198="realizado","Agende a Próxima Etapa ou Conclua a Venda",IF(K198&lt;TODAY(),"Prazo Para Entrar Em Contato Vencido",IF(K198-TODAY()=1,"Falta ","Faltam ")&amp;K198-TODAY()&amp;IF(K198-TODAY()=1," dia "," dias ")&amp;"Para Entrar em Contato"))))</f>
        <v/>
      </c>
      <c r="N198" s="88"/>
      <c r="O198" s="88"/>
      <c r="P198" s="14"/>
      <c r="R198" s="59" t="str">
        <f>IFERROR(VLOOKUP($D198,'4° Passo'!$D$5:$M$804,7,FALSE),"-")</f>
        <v>-</v>
      </c>
      <c r="S198" s="59" t="str">
        <f>IFERROR(VLOOKUP($D198,'4° Passo'!$D$5:$M$804,8,FALSE),"-")</f>
        <v>-</v>
      </c>
      <c r="T198" s="59" t="str">
        <f>IFERROR(VLOOKUP($D198,'4° Passo'!$D$5:$M$804,9,FALSE),"-")</f>
        <v>-</v>
      </c>
      <c r="U198" s="59" t="str">
        <f>IFERROR(VLOOKUP($D198,'4° Passo'!$D$5:$M$804,10,FALSE),"-")</f>
        <v>-</v>
      </c>
      <c r="V198" s="59" t="str">
        <f t="shared" si="33"/>
        <v/>
      </c>
      <c r="W198" s="4">
        <f t="shared" ref="W198:W261" si="39">IF(K198-H198&lt;0,0,K198-H198)</f>
        <v>0</v>
      </c>
      <c r="X198" s="101">
        <v>1</v>
      </c>
      <c r="Y198" s="101" t="str">
        <f t="shared" si="34"/>
        <v/>
      </c>
      <c r="Z198" s="101" t="str">
        <f t="shared" si="35"/>
        <v/>
      </c>
      <c r="AA198" s="101" t="str">
        <f t="shared" si="36"/>
        <v/>
      </c>
      <c r="AB198" s="101" t="str">
        <f t="shared" si="37"/>
        <v/>
      </c>
      <c r="AC198" s="101" t="str">
        <f t="shared" si="32"/>
        <v/>
      </c>
      <c r="AD198" s="101" t="str">
        <f t="shared" si="32"/>
        <v/>
      </c>
      <c r="AE198" s="101" t="str">
        <f t="shared" si="32"/>
        <v/>
      </c>
      <c r="AF198" s="101" t="str">
        <f t="shared" si="32"/>
        <v/>
      </c>
      <c r="AG198" s="101" t="str">
        <f t="shared" si="32"/>
        <v/>
      </c>
      <c r="AH198" s="101" t="str">
        <f t="shared" si="32"/>
        <v/>
      </c>
      <c r="AI198" s="101" t="str">
        <f t="shared" si="32"/>
        <v/>
      </c>
      <c r="AJ198" s="101" t="str">
        <f t="shared" si="32"/>
        <v/>
      </c>
      <c r="AK198" s="101" t="str">
        <f t="shared" si="32"/>
        <v/>
      </c>
      <c r="AL198" s="101" t="str">
        <f t="shared" si="31"/>
        <v/>
      </c>
      <c r="AM198" s="101" t="str">
        <f t="shared" si="31"/>
        <v/>
      </c>
      <c r="AN198" s="101" t="str">
        <f t="shared" si="31"/>
        <v/>
      </c>
      <c r="AP198" s="101" t="str">
        <f>IF(AND(N198="vendido",I198='1° Passo'!$D$12),'1° Passo'!$D$12,"")</f>
        <v/>
      </c>
    </row>
    <row r="199" spans="3:42" ht="30" customHeight="1">
      <c r="C199" s="11">
        <v>195</v>
      </c>
      <c r="D199" s="88"/>
      <c r="E199" s="88"/>
      <c r="F199" s="88"/>
      <c r="G199" s="95"/>
      <c r="H199" s="96"/>
      <c r="I199" s="88"/>
      <c r="J199" s="88"/>
      <c r="K199" s="96"/>
      <c r="L199" s="88"/>
      <c r="M199" s="97" t="str">
        <f t="shared" ca="1" si="38"/>
        <v/>
      </c>
      <c r="N199" s="88"/>
      <c r="O199" s="88"/>
      <c r="P199" s="14"/>
      <c r="R199" s="59" t="str">
        <f>IFERROR(VLOOKUP($D199,'4° Passo'!$D$5:$M$804,7,FALSE),"-")</f>
        <v>-</v>
      </c>
      <c r="S199" s="59" t="str">
        <f>IFERROR(VLOOKUP($D199,'4° Passo'!$D$5:$M$804,8,FALSE),"-")</f>
        <v>-</v>
      </c>
      <c r="T199" s="59" t="str">
        <f>IFERROR(VLOOKUP($D199,'4° Passo'!$D$5:$M$804,9,FALSE),"-")</f>
        <v>-</v>
      </c>
      <c r="U199" s="59" t="str">
        <f>IFERROR(VLOOKUP($D199,'4° Passo'!$D$5:$M$804,10,FALSE),"-")</f>
        <v>-</v>
      </c>
      <c r="V199" s="59" t="str">
        <f t="shared" si="33"/>
        <v/>
      </c>
      <c r="W199" s="4">
        <f t="shared" si="39"/>
        <v>0</v>
      </c>
      <c r="X199" s="101">
        <v>1</v>
      </c>
      <c r="Y199" s="101" t="str">
        <f t="shared" si="34"/>
        <v/>
      </c>
      <c r="Z199" s="101" t="str">
        <f t="shared" si="35"/>
        <v/>
      </c>
      <c r="AA199" s="101" t="str">
        <f t="shared" si="36"/>
        <v/>
      </c>
      <c r="AB199" s="101" t="str">
        <f t="shared" si="37"/>
        <v/>
      </c>
      <c r="AC199" s="101" t="str">
        <f t="shared" si="32"/>
        <v/>
      </c>
      <c r="AD199" s="101" t="str">
        <f t="shared" si="32"/>
        <v/>
      </c>
      <c r="AE199" s="101" t="str">
        <f t="shared" si="32"/>
        <v/>
      </c>
      <c r="AF199" s="101" t="str">
        <f t="shared" si="32"/>
        <v/>
      </c>
      <c r="AG199" s="101" t="str">
        <f t="shared" si="32"/>
        <v/>
      </c>
      <c r="AH199" s="101" t="str">
        <f t="shared" si="32"/>
        <v/>
      </c>
      <c r="AI199" s="101" t="str">
        <f t="shared" si="32"/>
        <v/>
      </c>
      <c r="AJ199" s="101" t="str">
        <f t="shared" si="32"/>
        <v/>
      </c>
      <c r="AK199" s="101" t="str">
        <f t="shared" si="32"/>
        <v/>
      </c>
      <c r="AL199" s="101" t="str">
        <f t="shared" si="31"/>
        <v/>
      </c>
      <c r="AM199" s="101" t="str">
        <f t="shared" si="31"/>
        <v/>
      </c>
      <c r="AN199" s="101" t="str">
        <f t="shared" si="31"/>
        <v/>
      </c>
      <c r="AP199" s="101" t="str">
        <f>IF(AND(N199="vendido",I199='1° Passo'!$D$12),'1° Passo'!$D$12,"")</f>
        <v/>
      </c>
    </row>
    <row r="200" spans="3:42" ht="30" customHeight="1">
      <c r="C200" s="11">
        <v>196</v>
      </c>
      <c r="D200" s="88"/>
      <c r="E200" s="88"/>
      <c r="F200" s="88"/>
      <c r="G200" s="95"/>
      <c r="H200" s="96"/>
      <c r="I200" s="88"/>
      <c r="J200" s="88"/>
      <c r="K200" s="96"/>
      <c r="L200" s="88"/>
      <c r="M200" s="97" t="str">
        <f t="shared" ca="1" si="38"/>
        <v/>
      </c>
      <c r="N200" s="88"/>
      <c r="O200" s="88"/>
      <c r="P200" s="14"/>
      <c r="R200" s="59" t="str">
        <f>IFERROR(VLOOKUP($D200,'4° Passo'!$D$5:$M$804,7,FALSE),"-")</f>
        <v>-</v>
      </c>
      <c r="S200" s="59" t="str">
        <f>IFERROR(VLOOKUP($D200,'4° Passo'!$D$5:$M$804,8,FALSE),"-")</f>
        <v>-</v>
      </c>
      <c r="T200" s="59" t="str">
        <f>IFERROR(VLOOKUP($D200,'4° Passo'!$D$5:$M$804,9,FALSE),"-")</f>
        <v>-</v>
      </c>
      <c r="U200" s="59" t="str">
        <f>IFERROR(VLOOKUP($D200,'4° Passo'!$D$5:$M$804,10,FALSE),"-")</f>
        <v>-</v>
      </c>
      <c r="V200" s="59" t="str">
        <f t="shared" si="33"/>
        <v/>
      </c>
      <c r="W200" s="4">
        <f t="shared" si="39"/>
        <v>0</v>
      </c>
      <c r="X200" s="101">
        <v>1</v>
      </c>
      <c r="Y200" s="101" t="str">
        <f t="shared" si="34"/>
        <v/>
      </c>
      <c r="Z200" s="101" t="str">
        <f t="shared" si="35"/>
        <v/>
      </c>
      <c r="AA200" s="101" t="str">
        <f t="shared" si="36"/>
        <v/>
      </c>
      <c r="AB200" s="101" t="str">
        <f t="shared" si="37"/>
        <v/>
      </c>
      <c r="AC200" s="101" t="str">
        <f t="shared" si="32"/>
        <v/>
      </c>
      <c r="AD200" s="101" t="str">
        <f t="shared" si="32"/>
        <v/>
      </c>
      <c r="AE200" s="101" t="str">
        <f t="shared" si="32"/>
        <v/>
      </c>
      <c r="AF200" s="101" t="str">
        <f t="shared" si="32"/>
        <v/>
      </c>
      <c r="AG200" s="101" t="str">
        <f t="shared" si="32"/>
        <v/>
      </c>
      <c r="AH200" s="101" t="str">
        <f t="shared" si="32"/>
        <v/>
      </c>
      <c r="AI200" s="101" t="str">
        <f t="shared" si="32"/>
        <v/>
      </c>
      <c r="AJ200" s="101" t="str">
        <f t="shared" si="32"/>
        <v/>
      </c>
      <c r="AK200" s="101" t="str">
        <f t="shared" si="32"/>
        <v/>
      </c>
      <c r="AL200" s="101" t="str">
        <f t="shared" si="31"/>
        <v/>
      </c>
      <c r="AM200" s="101" t="str">
        <f t="shared" si="31"/>
        <v/>
      </c>
      <c r="AN200" s="101" t="str">
        <f t="shared" si="31"/>
        <v/>
      </c>
      <c r="AP200" s="101" t="str">
        <f>IF(AND(N200="vendido",I200='1° Passo'!$D$12),'1° Passo'!$D$12,"")</f>
        <v/>
      </c>
    </row>
    <row r="201" spans="3:42" ht="30" customHeight="1">
      <c r="C201" s="11">
        <v>197</v>
      </c>
      <c r="D201" s="88"/>
      <c r="E201" s="88"/>
      <c r="F201" s="88"/>
      <c r="G201" s="95"/>
      <c r="H201" s="96"/>
      <c r="I201" s="88"/>
      <c r="J201" s="88"/>
      <c r="K201" s="96"/>
      <c r="L201" s="88"/>
      <c r="M201" s="97" t="str">
        <f t="shared" ca="1" si="38"/>
        <v/>
      </c>
      <c r="N201" s="88"/>
      <c r="O201" s="88"/>
      <c r="P201" s="14"/>
      <c r="R201" s="59" t="str">
        <f>IFERROR(VLOOKUP($D201,'4° Passo'!$D$5:$M$804,7,FALSE),"-")</f>
        <v>-</v>
      </c>
      <c r="S201" s="59" t="str">
        <f>IFERROR(VLOOKUP($D201,'4° Passo'!$D$5:$M$804,8,FALSE),"-")</f>
        <v>-</v>
      </c>
      <c r="T201" s="59" t="str">
        <f>IFERROR(VLOOKUP($D201,'4° Passo'!$D$5:$M$804,9,FALSE),"-")</f>
        <v>-</v>
      </c>
      <c r="U201" s="59" t="str">
        <f>IFERROR(VLOOKUP($D201,'4° Passo'!$D$5:$M$804,10,FALSE),"-")</f>
        <v>-</v>
      </c>
      <c r="V201" s="59" t="str">
        <f t="shared" si="33"/>
        <v/>
      </c>
      <c r="W201" s="4">
        <f t="shared" si="39"/>
        <v>0</v>
      </c>
      <c r="X201" s="101">
        <v>1</v>
      </c>
      <c r="Y201" s="101" t="str">
        <f t="shared" si="34"/>
        <v/>
      </c>
      <c r="Z201" s="101" t="str">
        <f t="shared" si="35"/>
        <v/>
      </c>
      <c r="AA201" s="101" t="str">
        <f t="shared" si="36"/>
        <v/>
      </c>
      <c r="AB201" s="101" t="str">
        <f t="shared" si="37"/>
        <v/>
      </c>
      <c r="AC201" s="101" t="str">
        <f t="shared" si="32"/>
        <v/>
      </c>
      <c r="AD201" s="101" t="str">
        <f t="shared" si="32"/>
        <v/>
      </c>
      <c r="AE201" s="101" t="str">
        <f t="shared" si="32"/>
        <v/>
      </c>
      <c r="AF201" s="101" t="str">
        <f t="shared" si="32"/>
        <v/>
      </c>
      <c r="AG201" s="101" t="str">
        <f t="shared" si="32"/>
        <v/>
      </c>
      <c r="AH201" s="101" t="str">
        <f t="shared" si="32"/>
        <v/>
      </c>
      <c r="AI201" s="101" t="str">
        <f t="shared" si="32"/>
        <v/>
      </c>
      <c r="AJ201" s="101" t="str">
        <f t="shared" si="32"/>
        <v/>
      </c>
      <c r="AK201" s="101" t="str">
        <f t="shared" si="32"/>
        <v/>
      </c>
      <c r="AL201" s="101" t="str">
        <f t="shared" si="31"/>
        <v/>
      </c>
      <c r="AM201" s="101" t="str">
        <f t="shared" si="31"/>
        <v/>
      </c>
      <c r="AN201" s="101" t="str">
        <f t="shared" si="31"/>
        <v/>
      </c>
      <c r="AP201" s="101" t="str">
        <f>IF(AND(N201="vendido",I201='1° Passo'!$D$12),'1° Passo'!$D$12,"")</f>
        <v/>
      </c>
    </row>
    <row r="202" spans="3:42" ht="30" customHeight="1">
      <c r="C202" s="11">
        <v>198</v>
      </c>
      <c r="D202" s="88"/>
      <c r="E202" s="88"/>
      <c r="F202" s="88"/>
      <c r="G202" s="95"/>
      <c r="H202" s="96"/>
      <c r="I202" s="88"/>
      <c r="J202" s="88"/>
      <c r="K202" s="96"/>
      <c r="L202" s="88"/>
      <c r="M202" s="97" t="str">
        <f t="shared" ca="1" si="38"/>
        <v/>
      </c>
      <c r="N202" s="88"/>
      <c r="O202" s="88"/>
      <c r="P202" s="14"/>
      <c r="R202" s="59" t="str">
        <f>IFERROR(VLOOKUP($D202,'4° Passo'!$D$5:$M$804,7,FALSE),"-")</f>
        <v>-</v>
      </c>
      <c r="S202" s="59" t="str">
        <f>IFERROR(VLOOKUP($D202,'4° Passo'!$D$5:$M$804,8,FALSE),"-")</f>
        <v>-</v>
      </c>
      <c r="T202" s="59" t="str">
        <f>IFERROR(VLOOKUP($D202,'4° Passo'!$D$5:$M$804,9,FALSE),"-")</f>
        <v>-</v>
      </c>
      <c r="U202" s="59" t="str">
        <f>IFERROR(VLOOKUP($D202,'4° Passo'!$D$5:$M$804,10,FALSE),"-")</f>
        <v>-</v>
      </c>
      <c r="V202" s="59" t="str">
        <f t="shared" si="33"/>
        <v/>
      </c>
      <c r="W202" s="4">
        <f t="shared" si="39"/>
        <v>0</v>
      </c>
      <c r="X202" s="101">
        <v>1</v>
      </c>
      <c r="Y202" s="101" t="str">
        <f t="shared" si="34"/>
        <v/>
      </c>
      <c r="Z202" s="101" t="str">
        <f t="shared" si="35"/>
        <v/>
      </c>
      <c r="AA202" s="101" t="str">
        <f t="shared" si="36"/>
        <v/>
      </c>
      <c r="AB202" s="101" t="str">
        <f t="shared" si="37"/>
        <v/>
      </c>
      <c r="AC202" s="101" t="str">
        <f t="shared" si="32"/>
        <v/>
      </c>
      <c r="AD202" s="101" t="str">
        <f t="shared" si="32"/>
        <v/>
      </c>
      <c r="AE202" s="101" t="str">
        <f t="shared" si="32"/>
        <v/>
      </c>
      <c r="AF202" s="101" t="str">
        <f t="shared" si="32"/>
        <v/>
      </c>
      <c r="AG202" s="101" t="str">
        <f t="shared" si="32"/>
        <v/>
      </c>
      <c r="AH202" s="101" t="str">
        <f t="shared" si="32"/>
        <v/>
      </c>
      <c r="AI202" s="101" t="str">
        <f t="shared" si="32"/>
        <v/>
      </c>
      <c r="AJ202" s="101" t="str">
        <f t="shared" si="32"/>
        <v/>
      </c>
      <c r="AK202" s="101" t="str">
        <f t="shared" si="32"/>
        <v/>
      </c>
      <c r="AL202" s="101" t="str">
        <f t="shared" si="31"/>
        <v/>
      </c>
      <c r="AM202" s="101" t="str">
        <f t="shared" si="31"/>
        <v/>
      </c>
      <c r="AN202" s="101" t="str">
        <f t="shared" si="31"/>
        <v/>
      </c>
      <c r="AP202" s="101" t="str">
        <f>IF(AND(N202="vendido",I202='1° Passo'!$D$12),'1° Passo'!$D$12,"")</f>
        <v/>
      </c>
    </row>
    <row r="203" spans="3:42" ht="30" customHeight="1">
      <c r="C203" s="11">
        <v>199</v>
      </c>
      <c r="D203" s="88"/>
      <c r="E203" s="88"/>
      <c r="F203" s="88"/>
      <c r="G203" s="95"/>
      <c r="H203" s="96"/>
      <c r="I203" s="88"/>
      <c r="J203" s="88"/>
      <c r="K203" s="96"/>
      <c r="L203" s="88"/>
      <c r="M203" s="97" t="str">
        <f t="shared" ca="1" si="38"/>
        <v/>
      </c>
      <c r="N203" s="88"/>
      <c r="O203" s="88"/>
      <c r="P203" s="14"/>
      <c r="R203" s="59" t="str">
        <f>IFERROR(VLOOKUP($D203,'4° Passo'!$D$5:$M$804,7,FALSE),"-")</f>
        <v>-</v>
      </c>
      <c r="S203" s="59" t="str">
        <f>IFERROR(VLOOKUP($D203,'4° Passo'!$D$5:$M$804,8,FALSE),"-")</f>
        <v>-</v>
      </c>
      <c r="T203" s="59" t="str">
        <f>IFERROR(VLOOKUP($D203,'4° Passo'!$D$5:$M$804,9,FALSE),"-")</f>
        <v>-</v>
      </c>
      <c r="U203" s="59" t="str">
        <f>IFERROR(VLOOKUP($D203,'4° Passo'!$D$5:$M$804,10,FALSE),"-")</f>
        <v>-</v>
      </c>
      <c r="V203" s="59" t="str">
        <f t="shared" si="33"/>
        <v/>
      </c>
      <c r="W203" s="4">
        <f t="shared" si="39"/>
        <v>0</v>
      </c>
      <c r="X203" s="101">
        <v>1</v>
      </c>
      <c r="Y203" s="101" t="str">
        <f t="shared" si="34"/>
        <v/>
      </c>
      <c r="Z203" s="101" t="str">
        <f t="shared" si="35"/>
        <v/>
      </c>
      <c r="AA203" s="101" t="str">
        <f t="shared" si="36"/>
        <v/>
      </c>
      <c r="AB203" s="101" t="str">
        <f t="shared" si="37"/>
        <v/>
      </c>
      <c r="AC203" s="101" t="str">
        <f t="shared" si="32"/>
        <v/>
      </c>
      <c r="AD203" s="101" t="str">
        <f t="shared" si="32"/>
        <v/>
      </c>
      <c r="AE203" s="101" t="str">
        <f t="shared" si="32"/>
        <v/>
      </c>
      <c r="AF203" s="101" t="str">
        <f t="shared" si="32"/>
        <v/>
      </c>
      <c r="AG203" s="101" t="str">
        <f t="shared" si="32"/>
        <v/>
      </c>
      <c r="AH203" s="101" t="str">
        <f t="shared" si="32"/>
        <v/>
      </c>
      <c r="AI203" s="101" t="str">
        <f t="shared" si="32"/>
        <v/>
      </c>
      <c r="AJ203" s="101" t="str">
        <f t="shared" si="32"/>
        <v/>
      </c>
      <c r="AK203" s="101" t="str">
        <f t="shared" si="32"/>
        <v/>
      </c>
      <c r="AL203" s="101" t="str">
        <f t="shared" si="31"/>
        <v/>
      </c>
      <c r="AM203" s="101" t="str">
        <f t="shared" si="31"/>
        <v/>
      </c>
      <c r="AN203" s="101" t="str">
        <f t="shared" si="31"/>
        <v/>
      </c>
      <c r="AP203" s="101" t="str">
        <f>IF(AND(N203="vendido",I203='1° Passo'!$D$12),'1° Passo'!$D$12,"")</f>
        <v/>
      </c>
    </row>
    <row r="204" spans="3:42" ht="30" customHeight="1">
      <c r="C204" s="11">
        <v>200</v>
      </c>
      <c r="D204" s="88"/>
      <c r="E204" s="88"/>
      <c r="F204" s="88"/>
      <c r="G204" s="95"/>
      <c r="H204" s="96"/>
      <c r="I204" s="88"/>
      <c r="J204" s="88"/>
      <c r="K204" s="96"/>
      <c r="L204" s="88"/>
      <c r="M204" s="97" t="str">
        <f t="shared" ca="1" si="38"/>
        <v/>
      </c>
      <c r="N204" s="88"/>
      <c r="O204" s="88"/>
      <c r="P204" s="14"/>
      <c r="R204" s="59" t="str">
        <f>IFERROR(VLOOKUP($D204,'4° Passo'!$D$5:$M$804,7,FALSE),"-")</f>
        <v>-</v>
      </c>
      <c r="S204" s="59" t="str">
        <f>IFERROR(VLOOKUP($D204,'4° Passo'!$D$5:$M$804,8,FALSE),"-")</f>
        <v>-</v>
      </c>
      <c r="T204" s="59" t="str">
        <f>IFERROR(VLOOKUP($D204,'4° Passo'!$D$5:$M$804,9,FALSE),"-")</f>
        <v>-</v>
      </c>
      <c r="U204" s="59" t="str">
        <f>IFERROR(VLOOKUP($D204,'4° Passo'!$D$5:$M$804,10,FALSE),"-")</f>
        <v>-</v>
      </c>
      <c r="V204" s="59" t="str">
        <f t="shared" si="33"/>
        <v/>
      </c>
      <c r="W204" s="4">
        <f t="shared" si="39"/>
        <v>0</v>
      </c>
      <c r="X204" s="101">
        <v>1</v>
      </c>
      <c r="Y204" s="101" t="str">
        <f t="shared" si="34"/>
        <v/>
      </c>
      <c r="Z204" s="101" t="str">
        <f t="shared" si="35"/>
        <v/>
      </c>
      <c r="AA204" s="101" t="str">
        <f t="shared" si="36"/>
        <v/>
      </c>
      <c r="AB204" s="101" t="str">
        <f t="shared" si="37"/>
        <v/>
      </c>
      <c r="AC204" s="101" t="str">
        <f t="shared" si="32"/>
        <v/>
      </c>
      <c r="AD204" s="101" t="str">
        <f t="shared" si="32"/>
        <v/>
      </c>
      <c r="AE204" s="101" t="str">
        <f t="shared" si="32"/>
        <v/>
      </c>
      <c r="AF204" s="101" t="str">
        <f t="shared" si="32"/>
        <v/>
      </c>
      <c r="AG204" s="101" t="str">
        <f t="shared" si="32"/>
        <v/>
      </c>
      <c r="AH204" s="101" t="str">
        <f t="shared" si="32"/>
        <v/>
      </c>
      <c r="AI204" s="101" t="str">
        <f t="shared" si="32"/>
        <v/>
      </c>
      <c r="AJ204" s="101" t="str">
        <f t="shared" si="32"/>
        <v/>
      </c>
      <c r="AK204" s="101" t="str">
        <f t="shared" si="32"/>
        <v/>
      </c>
      <c r="AL204" s="101" t="str">
        <f t="shared" si="31"/>
        <v/>
      </c>
      <c r="AM204" s="101" t="str">
        <f t="shared" si="31"/>
        <v/>
      </c>
      <c r="AN204" s="101" t="str">
        <f t="shared" si="31"/>
        <v/>
      </c>
      <c r="AP204" s="101" t="str">
        <f>IF(AND(N204="vendido",I204='1° Passo'!$D$12),'1° Passo'!$D$12,"")</f>
        <v/>
      </c>
    </row>
    <row r="205" spans="3:42" ht="30" customHeight="1">
      <c r="C205" s="11">
        <v>201</v>
      </c>
      <c r="D205" s="88"/>
      <c r="E205" s="88"/>
      <c r="F205" s="88"/>
      <c r="G205" s="95"/>
      <c r="H205" s="96"/>
      <c r="I205" s="88"/>
      <c r="J205" s="88"/>
      <c r="K205" s="96"/>
      <c r="L205" s="88"/>
      <c r="M205" s="97" t="str">
        <f t="shared" ca="1" si="38"/>
        <v/>
      </c>
      <c r="N205" s="88"/>
      <c r="O205" s="88"/>
      <c r="P205" s="14"/>
      <c r="R205" s="59" t="str">
        <f>IFERROR(VLOOKUP($D205,'4° Passo'!$D$5:$M$804,7,FALSE),"-")</f>
        <v>-</v>
      </c>
      <c r="S205" s="59" t="str">
        <f>IFERROR(VLOOKUP($D205,'4° Passo'!$D$5:$M$804,8,FALSE),"-")</f>
        <v>-</v>
      </c>
      <c r="T205" s="59" t="str">
        <f>IFERROR(VLOOKUP($D205,'4° Passo'!$D$5:$M$804,9,FALSE),"-")</f>
        <v>-</v>
      </c>
      <c r="U205" s="59" t="str">
        <f>IFERROR(VLOOKUP($D205,'4° Passo'!$D$5:$M$804,10,FALSE),"-")</f>
        <v>-</v>
      </c>
      <c r="V205" s="59" t="str">
        <f t="shared" si="33"/>
        <v/>
      </c>
      <c r="W205" s="4">
        <f t="shared" si="39"/>
        <v>0</v>
      </c>
      <c r="X205" s="101">
        <v>1</v>
      </c>
      <c r="Y205" s="101" t="str">
        <f t="shared" si="34"/>
        <v/>
      </c>
      <c r="Z205" s="101" t="str">
        <f t="shared" si="35"/>
        <v/>
      </c>
      <c r="AA205" s="101" t="str">
        <f t="shared" si="36"/>
        <v/>
      </c>
      <c r="AB205" s="101" t="str">
        <f t="shared" si="37"/>
        <v/>
      </c>
      <c r="AC205" s="101" t="str">
        <f t="shared" si="32"/>
        <v/>
      </c>
      <c r="AD205" s="101" t="str">
        <f t="shared" si="32"/>
        <v/>
      </c>
      <c r="AE205" s="101" t="str">
        <f t="shared" si="32"/>
        <v/>
      </c>
      <c r="AF205" s="101" t="str">
        <f t="shared" si="32"/>
        <v/>
      </c>
      <c r="AG205" s="101" t="str">
        <f t="shared" si="32"/>
        <v/>
      </c>
      <c r="AH205" s="101" t="str">
        <f t="shared" si="32"/>
        <v/>
      </c>
      <c r="AI205" s="101" t="str">
        <f t="shared" si="32"/>
        <v/>
      </c>
      <c r="AJ205" s="101" t="str">
        <f t="shared" si="32"/>
        <v/>
      </c>
      <c r="AK205" s="101" t="str">
        <f t="shared" si="32"/>
        <v/>
      </c>
      <c r="AL205" s="101" t="str">
        <f t="shared" si="31"/>
        <v/>
      </c>
      <c r="AM205" s="101" t="str">
        <f t="shared" si="31"/>
        <v/>
      </c>
      <c r="AN205" s="101" t="str">
        <f t="shared" si="31"/>
        <v/>
      </c>
      <c r="AP205" s="101" t="str">
        <f>IF(AND(N205="vendido",I205='1° Passo'!$D$12),'1° Passo'!$D$12,"")</f>
        <v/>
      </c>
    </row>
    <row r="206" spans="3:42" ht="30" customHeight="1">
      <c r="C206" s="11">
        <v>202</v>
      </c>
      <c r="D206" s="88"/>
      <c r="E206" s="88"/>
      <c r="F206" s="88"/>
      <c r="G206" s="95"/>
      <c r="H206" s="96"/>
      <c r="I206" s="88"/>
      <c r="J206" s="88"/>
      <c r="K206" s="96"/>
      <c r="L206" s="88"/>
      <c r="M206" s="97" t="str">
        <f t="shared" ca="1" si="38"/>
        <v/>
      </c>
      <c r="N206" s="88"/>
      <c r="O206" s="88"/>
      <c r="P206" s="14"/>
      <c r="R206" s="59" t="str">
        <f>IFERROR(VLOOKUP($D206,'4° Passo'!$D$5:$M$804,7,FALSE),"-")</f>
        <v>-</v>
      </c>
      <c r="S206" s="59" t="str">
        <f>IFERROR(VLOOKUP($D206,'4° Passo'!$D$5:$M$804,8,FALSE),"-")</f>
        <v>-</v>
      </c>
      <c r="T206" s="59" t="str">
        <f>IFERROR(VLOOKUP($D206,'4° Passo'!$D$5:$M$804,9,FALSE),"-")</f>
        <v>-</v>
      </c>
      <c r="U206" s="59" t="str">
        <f>IFERROR(VLOOKUP($D206,'4° Passo'!$D$5:$M$804,10,FALSE),"-")</f>
        <v>-</v>
      </c>
      <c r="V206" s="59" t="str">
        <f t="shared" si="33"/>
        <v/>
      </c>
      <c r="W206" s="4">
        <f t="shared" si="39"/>
        <v>0</v>
      </c>
      <c r="X206" s="101">
        <v>1</v>
      </c>
      <c r="Y206" s="101" t="str">
        <f t="shared" si="34"/>
        <v/>
      </c>
      <c r="Z206" s="101" t="str">
        <f t="shared" si="35"/>
        <v/>
      </c>
      <c r="AA206" s="101" t="str">
        <f t="shared" si="36"/>
        <v/>
      </c>
      <c r="AB206" s="101" t="str">
        <f t="shared" si="37"/>
        <v/>
      </c>
      <c r="AC206" s="101" t="str">
        <f t="shared" si="32"/>
        <v/>
      </c>
      <c r="AD206" s="101" t="str">
        <f t="shared" si="32"/>
        <v/>
      </c>
      <c r="AE206" s="101" t="str">
        <f t="shared" si="32"/>
        <v/>
      </c>
      <c r="AF206" s="101" t="str">
        <f t="shared" si="32"/>
        <v/>
      </c>
      <c r="AG206" s="101" t="str">
        <f t="shared" si="32"/>
        <v/>
      </c>
      <c r="AH206" s="101" t="str">
        <f t="shared" si="32"/>
        <v/>
      </c>
      <c r="AI206" s="101" t="str">
        <f t="shared" si="32"/>
        <v/>
      </c>
      <c r="AJ206" s="101" t="str">
        <f t="shared" si="32"/>
        <v/>
      </c>
      <c r="AK206" s="101" t="str">
        <f t="shared" si="32"/>
        <v/>
      </c>
      <c r="AL206" s="101" t="str">
        <f t="shared" si="31"/>
        <v/>
      </c>
      <c r="AM206" s="101" t="str">
        <f t="shared" si="31"/>
        <v/>
      </c>
      <c r="AN206" s="101" t="str">
        <f t="shared" si="31"/>
        <v/>
      </c>
      <c r="AP206" s="101" t="str">
        <f>IF(AND(N206="vendido",I206='1° Passo'!$D$12),'1° Passo'!$D$12,"")</f>
        <v/>
      </c>
    </row>
    <row r="207" spans="3:42" ht="30" customHeight="1">
      <c r="C207" s="11">
        <v>203</v>
      </c>
      <c r="D207" s="88"/>
      <c r="E207" s="88"/>
      <c r="F207" s="88"/>
      <c r="G207" s="95"/>
      <c r="H207" s="96"/>
      <c r="I207" s="88"/>
      <c r="J207" s="88"/>
      <c r="K207" s="96"/>
      <c r="L207" s="88"/>
      <c r="M207" s="97" t="str">
        <f t="shared" ca="1" si="38"/>
        <v/>
      </c>
      <c r="N207" s="88"/>
      <c r="O207" s="88"/>
      <c r="P207" s="14"/>
      <c r="R207" s="59" t="str">
        <f>IFERROR(VLOOKUP($D207,'4° Passo'!$D$5:$M$804,7,FALSE),"-")</f>
        <v>-</v>
      </c>
      <c r="S207" s="59" t="str">
        <f>IFERROR(VLOOKUP($D207,'4° Passo'!$D$5:$M$804,8,FALSE),"-")</f>
        <v>-</v>
      </c>
      <c r="T207" s="59" t="str">
        <f>IFERROR(VLOOKUP($D207,'4° Passo'!$D$5:$M$804,9,FALSE),"-")</f>
        <v>-</v>
      </c>
      <c r="U207" s="59" t="str">
        <f>IFERROR(VLOOKUP($D207,'4° Passo'!$D$5:$M$804,10,FALSE),"-")</f>
        <v>-</v>
      </c>
      <c r="V207" s="59" t="str">
        <f t="shared" si="33"/>
        <v/>
      </c>
      <c r="W207" s="4">
        <f t="shared" si="39"/>
        <v>0</v>
      </c>
      <c r="X207" s="101">
        <v>1</v>
      </c>
      <c r="Y207" s="101" t="str">
        <f t="shared" si="34"/>
        <v/>
      </c>
      <c r="Z207" s="101" t="str">
        <f t="shared" si="35"/>
        <v/>
      </c>
      <c r="AA207" s="101" t="str">
        <f t="shared" si="36"/>
        <v/>
      </c>
      <c r="AB207" s="101" t="str">
        <f t="shared" si="37"/>
        <v/>
      </c>
      <c r="AC207" s="101" t="str">
        <f t="shared" si="32"/>
        <v/>
      </c>
      <c r="AD207" s="101" t="str">
        <f t="shared" si="32"/>
        <v/>
      </c>
      <c r="AE207" s="101" t="str">
        <f t="shared" si="32"/>
        <v/>
      </c>
      <c r="AF207" s="101" t="str">
        <f t="shared" si="32"/>
        <v/>
      </c>
      <c r="AG207" s="101" t="str">
        <f t="shared" si="32"/>
        <v/>
      </c>
      <c r="AH207" s="101" t="str">
        <f t="shared" si="32"/>
        <v/>
      </c>
      <c r="AI207" s="101" t="str">
        <f t="shared" si="32"/>
        <v/>
      </c>
      <c r="AJ207" s="101" t="str">
        <f t="shared" si="32"/>
        <v/>
      </c>
      <c r="AK207" s="101" t="str">
        <f t="shared" si="32"/>
        <v/>
      </c>
      <c r="AL207" s="101" t="str">
        <f t="shared" si="31"/>
        <v/>
      </c>
      <c r="AM207" s="101" t="str">
        <f t="shared" si="31"/>
        <v/>
      </c>
      <c r="AN207" s="101" t="str">
        <f t="shared" si="31"/>
        <v/>
      </c>
      <c r="AP207" s="101" t="str">
        <f>IF(AND(N207="vendido",I207='1° Passo'!$D$12),'1° Passo'!$D$12,"")</f>
        <v/>
      </c>
    </row>
    <row r="208" spans="3:42" ht="30" customHeight="1">
      <c r="C208" s="11">
        <v>204</v>
      </c>
      <c r="D208" s="88"/>
      <c r="E208" s="88"/>
      <c r="F208" s="88"/>
      <c r="G208" s="95"/>
      <c r="H208" s="96"/>
      <c r="I208" s="88"/>
      <c r="J208" s="88"/>
      <c r="K208" s="96"/>
      <c r="L208" s="88"/>
      <c r="M208" s="97" t="str">
        <f t="shared" ca="1" si="38"/>
        <v/>
      </c>
      <c r="N208" s="88"/>
      <c r="O208" s="88"/>
      <c r="P208" s="14"/>
      <c r="R208" s="59" t="str">
        <f>IFERROR(VLOOKUP($D208,'4° Passo'!$D$5:$M$804,7,FALSE),"-")</f>
        <v>-</v>
      </c>
      <c r="S208" s="59" t="str">
        <f>IFERROR(VLOOKUP($D208,'4° Passo'!$D$5:$M$804,8,FALSE),"-")</f>
        <v>-</v>
      </c>
      <c r="T208" s="59" t="str">
        <f>IFERROR(VLOOKUP($D208,'4° Passo'!$D$5:$M$804,9,FALSE),"-")</f>
        <v>-</v>
      </c>
      <c r="U208" s="59" t="str">
        <f>IFERROR(VLOOKUP($D208,'4° Passo'!$D$5:$M$804,10,FALSE),"-")</f>
        <v>-</v>
      </c>
      <c r="V208" s="59" t="str">
        <f t="shared" si="33"/>
        <v/>
      </c>
      <c r="W208" s="4">
        <f t="shared" si="39"/>
        <v>0</v>
      </c>
      <c r="X208" s="101">
        <v>1</v>
      </c>
      <c r="Y208" s="101" t="str">
        <f t="shared" si="34"/>
        <v/>
      </c>
      <c r="Z208" s="101" t="str">
        <f t="shared" si="35"/>
        <v/>
      </c>
      <c r="AA208" s="101" t="str">
        <f t="shared" si="36"/>
        <v/>
      </c>
      <c r="AB208" s="101" t="str">
        <f t="shared" si="37"/>
        <v/>
      </c>
      <c r="AC208" s="101" t="str">
        <f t="shared" si="32"/>
        <v/>
      </c>
      <c r="AD208" s="101" t="str">
        <f t="shared" si="32"/>
        <v/>
      </c>
      <c r="AE208" s="101" t="str">
        <f t="shared" si="32"/>
        <v/>
      </c>
      <c r="AF208" s="101" t="str">
        <f t="shared" si="32"/>
        <v/>
      </c>
      <c r="AG208" s="101" t="str">
        <f t="shared" si="32"/>
        <v/>
      </c>
      <c r="AH208" s="101" t="str">
        <f t="shared" si="32"/>
        <v/>
      </c>
      <c r="AI208" s="101" t="str">
        <f t="shared" si="32"/>
        <v/>
      </c>
      <c r="AJ208" s="101" t="str">
        <f t="shared" si="32"/>
        <v/>
      </c>
      <c r="AK208" s="101" t="str">
        <f t="shared" si="32"/>
        <v/>
      </c>
      <c r="AL208" s="101" t="str">
        <f t="shared" si="31"/>
        <v/>
      </c>
      <c r="AM208" s="101" t="str">
        <f t="shared" si="31"/>
        <v/>
      </c>
      <c r="AN208" s="101" t="str">
        <f t="shared" si="31"/>
        <v/>
      </c>
      <c r="AP208" s="101" t="str">
        <f>IF(AND(N208="vendido",I208='1° Passo'!$D$12),'1° Passo'!$D$12,"")</f>
        <v/>
      </c>
    </row>
    <row r="209" spans="3:42" ht="30" customHeight="1">
      <c r="C209" s="11">
        <v>205</v>
      </c>
      <c r="D209" s="88"/>
      <c r="E209" s="88"/>
      <c r="F209" s="88"/>
      <c r="G209" s="95"/>
      <c r="H209" s="96"/>
      <c r="I209" s="88"/>
      <c r="J209" s="88"/>
      <c r="K209" s="96"/>
      <c r="L209" s="88"/>
      <c r="M209" s="97" t="str">
        <f t="shared" ca="1" si="38"/>
        <v/>
      </c>
      <c r="N209" s="88"/>
      <c r="O209" s="88"/>
      <c r="P209" s="14"/>
      <c r="R209" s="59" t="str">
        <f>IFERROR(VLOOKUP($D209,'4° Passo'!$D$5:$M$804,7,FALSE),"-")</f>
        <v>-</v>
      </c>
      <c r="S209" s="59" t="str">
        <f>IFERROR(VLOOKUP($D209,'4° Passo'!$D$5:$M$804,8,FALSE),"-")</f>
        <v>-</v>
      </c>
      <c r="T209" s="59" t="str">
        <f>IFERROR(VLOOKUP($D209,'4° Passo'!$D$5:$M$804,9,FALSE),"-")</f>
        <v>-</v>
      </c>
      <c r="U209" s="59" t="str">
        <f>IFERROR(VLOOKUP($D209,'4° Passo'!$D$5:$M$804,10,FALSE),"-")</f>
        <v>-</v>
      </c>
      <c r="V209" s="59" t="str">
        <f t="shared" si="33"/>
        <v/>
      </c>
      <c r="W209" s="4">
        <f t="shared" si="39"/>
        <v>0</v>
      </c>
      <c r="X209" s="101">
        <v>1</v>
      </c>
      <c r="Y209" s="101" t="str">
        <f t="shared" si="34"/>
        <v/>
      </c>
      <c r="Z209" s="101" t="str">
        <f t="shared" si="35"/>
        <v/>
      </c>
      <c r="AA209" s="101" t="str">
        <f t="shared" si="36"/>
        <v/>
      </c>
      <c r="AB209" s="101" t="str">
        <f t="shared" si="37"/>
        <v/>
      </c>
      <c r="AC209" s="101" t="str">
        <f t="shared" si="32"/>
        <v/>
      </c>
      <c r="AD209" s="101" t="str">
        <f t="shared" si="32"/>
        <v/>
      </c>
      <c r="AE209" s="101" t="str">
        <f t="shared" si="32"/>
        <v/>
      </c>
      <c r="AF209" s="101" t="str">
        <f t="shared" si="32"/>
        <v/>
      </c>
      <c r="AG209" s="101" t="str">
        <f t="shared" si="32"/>
        <v/>
      </c>
      <c r="AH209" s="101" t="str">
        <f t="shared" si="32"/>
        <v/>
      </c>
      <c r="AI209" s="101" t="str">
        <f t="shared" si="32"/>
        <v/>
      </c>
      <c r="AJ209" s="101" t="str">
        <f t="shared" si="32"/>
        <v/>
      </c>
      <c r="AK209" s="101" t="str">
        <f t="shared" si="32"/>
        <v/>
      </c>
      <c r="AL209" s="101" t="str">
        <f t="shared" si="31"/>
        <v/>
      </c>
      <c r="AM209" s="101" t="str">
        <f t="shared" si="31"/>
        <v/>
      </c>
      <c r="AN209" s="101" t="str">
        <f t="shared" si="31"/>
        <v/>
      </c>
      <c r="AP209" s="101" t="str">
        <f>IF(AND(N209="vendido",I209='1° Passo'!$D$12),'1° Passo'!$D$12,"")</f>
        <v/>
      </c>
    </row>
    <row r="210" spans="3:42" ht="30" customHeight="1">
      <c r="C210" s="11">
        <v>206</v>
      </c>
      <c r="D210" s="88"/>
      <c r="E210" s="88"/>
      <c r="F210" s="88"/>
      <c r="G210" s="95"/>
      <c r="H210" s="96"/>
      <c r="I210" s="88"/>
      <c r="J210" s="88"/>
      <c r="K210" s="96"/>
      <c r="L210" s="88"/>
      <c r="M210" s="97" t="str">
        <f t="shared" ca="1" si="38"/>
        <v/>
      </c>
      <c r="N210" s="88"/>
      <c r="O210" s="88"/>
      <c r="P210" s="14"/>
      <c r="R210" s="59" t="str">
        <f>IFERROR(VLOOKUP($D210,'4° Passo'!$D$5:$M$804,7,FALSE),"-")</f>
        <v>-</v>
      </c>
      <c r="S210" s="59" t="str">
        <f>IFERROR(VLOOKUP($D210,'4° Passo'!$D$5:$M$804,8,FALSE),"-")</f>
        <v>-</v>
      </c>
      <c r="T210" s="59" t="str">
        <f>IFERROR(VLOOKUP($D210,'4° Passo'!$D$5:$M$804,9,FALSE),"-")</f>
        <v>-</v>
      </c>
      <c r="U210" s="59" t="str">
        <f>IFERROR(VLOOKUP($D210,'4° Passo'!$D$5:$M$804,10,FALSE),"-")</f>
        <v>-</v>
      </c>
      <c r="V210" s="59" t="str">
        <f t="shared" si="33"/>
        <v/>
      </c>
      <c r="W210" s="4">
        <f t="shared" si="39"/>
        <v>0</v>
      </c>
      <c r="X210" s="101">
        <v>1</v>
      </c>
      <c r="Y210" s="101" t="str">
        <f t="shared" si="34"/>
        <v/>
      </c>
      <c r="Z210" s="101" t="str">
        <f t="shared" si="35"/>
        <v/>
      </c>
      <c r="AA210" s="101" t="str">
        <f t="shared" si="36"/>
        <v/>
      </c>
      <c r="AB210" s="101" t="str">
        <f t="shared" si="37"/>
        <v/>
      </c>
      <c r="AC210" s="101" t="str">
        <f t="shared" si="32"/>
        <v/>
      </c>
      <c r="AD210" s="101" t="str">
        <f t="shared" si="32"/>
        <v/>
      </c>
      <c r="AE210" s="101" t="str">
        <f t="shared" si="32"/>
        <v/>
      </c>
      <c r="AF210" s="101" t="str">
        <f t="shared" si="32"/>
        <v/>
      </c>
      <c r="AG210" s="101" t="str">
        <f t="shared" si="32"/>
        <v/>
      </c>
      <c r="AH210" s="101" t="str">
        <f t="shared" si="32"/>
        <v/>
      </c>
      <c r="AI210" s="101" t="str">
        <f t="shared" si="32"/>
        <v/>
      </c>
      <c r="AJ210" s="101" t="str">
        <f t="shared" si="32"/>
        <v/>
      </c>
      <c r="AK210" s="101" t="str">
        <f t="shared" si="32"/>
        <v/>
      </c>
      <c r="AL210" s="101" t="str">
        <f t="shared" si="31"/>
        <v/>
      </c>
      <c r="AM210" s="101" t="str">
        <f t="shared" si="31"/>
        <v/>
      </c>
      <c r="AN210" s="101" t="str">
        <f t="shared" si="31"/>
        <v/>
      </c>
      <c r="AP210" s="101" t="str">
        <f>IF(AND(N210="vendido",I210='1° Passo'!$D$12),'1° Passo'!$D$12,"")</f>
        <v/>
      </c>
    </row>
    <row r="211" spans="3:42" ht="30" customHeight="1">
      <c r="C211" s="11">
        <v>207</v>
      </c>
      <c r="D211" s="88"/>
      <c r="E211" s="88"/>
      <c r="F211" s="88"/>
      <c r="G211" s="95"/>
      <c r="H211" s="96"/>
      <c r="I211" s="88"/>
      <c r="J211" s="88"/>
      <c r="K211" s="96"/>
      <c r="L211" s="88"/>
      <c r="M211" s="97" t="str">
        <f t="shared" ca="1" si="38"/>
        <v/>
      </c>
      <c r="N211" s="88"/>
      <c r="O211" s="88"/>
      <c r="P211" s="14"/>
      <c r="R211" s="59" t="str">
        <f>IFERROR(VLOOKUP($D211,'4° Passo'!$D$5:$M$804,7,FALSE),"-")</f>
        <v>-</v>
      </c>
      <c r="S211" s="59" t="str">
        <f>IFERROR(VLOOKUP($D211,'4° Passo'!$D$5:$M$804,8,FALSE),"-")</f>
        <v>-</v>
      </c>
      <c r="T211" s="59" t="str">
        <f>IFERROR(VLOOKUP($D211,'4° Passo'!$D$5:$M$804,9,FALSE),"-")</f>
        <v>-</v>
      </c>
      <c r="U211" s="59" t="str">
        <f>IFERROR(VLOOKUP($D211,'4° Passo'!$D$5:$M$804,10,FALSE),"-")</f>
        <v>-</v>
      </c>
      <c r="V211" s="59" t="str">
        <f t="shared" si="33"/>
        <v/>
      </c>
      <c r="W211" s="4">
        <f t="shared" si="39"/>
        <v>0</v>
      </c>
      <c r="X211" s="101">
        <v>1</v>
      </c>
      <c r="Y211" s="101" t="str">
        <f t="shared" si="34"/>
        <v/>
      </c>
      <c r="Z211" s="101" t="str">
        <f t="shared" si="35"/>
        <v/>
      </c>
      <c r="AA211" s="101" t="str">
        <f t="shared" si="36"/>
        <v/>
      </c>
      <c r="AB211" s="101" t="str">
        <f t="shared" si="37"/>
        <v/>
      </c>
      <c r="AC211" s="101" t="str">
        <f t="shared" si="32"/>
        <v/>
      </c>
      <c r="AD211" s="101" t="str">
        <f t="shared" si="32"/>
        <v/>
      </c>
      <c r="AE211" s="101" t="str">
        <f t="shared" si="32"/>
        <v/>
      </c>
      <c r="AF211" s="101" t="str">
        <f t="shared" si="32"/>
        <v/>
      </c>
      <c r="AG211" s="101" t="str">
        <f t="shared" si="32"/>
        <v/>
      </c>
      <c r="AH211" s="101" t="str">
        <f t="shared" si="32"/>
        <v/>
      </c>
      <c r="AI211" s="101" t="str">
        <f t="shared" si="32"/>
        <v/>
      </c>
      <c r="AJ211" s="101" t="str">
        <f t="shared" si="32"/>
        <v/>
      </c>
      <c r="AK211" s="101" t="str">
        <f t="shared" si="32"/>
        <v/>
      </c>
      <c r="AL211" s="101" t="str">
        <f t="shared" si="31"/>
        <v/>
      </c>
      <c r="AM211" s="101" t="str">
        <f t="shared" si="31"/>
        <v/>
      </c>
      <c r="AN211" s="101" t="str">
        <f t="shared" si="31"/>
        <v/>
      </c>
      <c r="AP211" s="101" t="str">
        <f>IF(AND(N211="vendido",I211='1° Passo'!$D$12),'1° Passo'!$D$12,"")</f>
        <v/>
      </c>
    </row>
    <row r="212" spans="3:42" ht="30" customHeight="1">
      <c r="C212" s="11">
        <v>208</v>
      </c>
      <c r="D212" s="88"/>
      <c r="E212" s="88"/>
      <c r="F212" s="88"/>
      <c r="G212" s="95"/>
      <c r="H212" s="96"/>
      <c r="I212" s="88"/>
      <c r="J212" s="88"/>
      <c r="K212" s="96"/>
      <c r="L212" s="88"/>
      <c r="M212" s="97" t="str">
        <f t="shared" ca="1" si="38"/>
        <v/>
      </c>
      <c r="N212" s="88"/>
      <c r="O212" s="88"/>
      <c r="P212" s="14"/>
      <c r="R212" s="59" t="str">
        <f>IFERROR(VLOOKUP($D212,'4° Passo'!$D$5:$M$804,7,FALSE),"-")</f>
        <v>-</v>
      </c>
      <c r="S212" s="59" t="str">
        <f>IFERROR(VLOOKUP($D212,'4° Passo'!$D$5:$M$804,8,FALSE),"-")</f>
        <v>-</v>
      </c>
      <c r="T212" s="59" t="str">
        <f>IFERROR(VLOOKUP($D212,'4° Passo'!$D$5:$M$804,9,FALSE),"-")</f>
        <v>-</v>
      </c>
      <c r="U212" s="59" t="str">
        <f>IFERROR(VLOOKUP($D212,'4° Passo'!$D$5:$M$804,10,FALSE),"-")</f>
        <v>-</v>
      </c>
      <c r="V212" s="59" t="str">
        <f t="shared" si="33"/>
        <v/>
      </c>
      <c r="W212" s="4">
        <f t="shared" si="39"/>
        <v>0</v>
      </c>
      <c r="X212" s="101">
        <v>1</v>
      </c>
      <c r="Y212" s="101" t="str">
        <f t="shared" si="34"/>
        <v/>
      </c>
      <c r="Z212" s="101" t="str">
        <f t="shared" si="35"/>
        <v/>
      </c>
      <c r="AA212" s="101" t="str">
        <f t="shared" si="36"/>
        <v/>
      </c>
      <c r="AB212" s="101" t="str">
        <f t="shared" si="37"/>
        <v/>
      </c>
      <c r="AC212" s="101" t="str">
        <f t="shared" si="32"/>
        <v/>
      </c>
      <c r="AD212" s="101" t="str">
        <f t="shared" si="32"/>
        <v/>
      </c>
      <c r="AE212" s="101" t="str">
        <f t="shared" si="32"/>
        <v/>
      </c>
      <c r="AF212" s="101" t="str">
        <f t="shared" si="32"/>
        <v/>
      </c>
      <c r="AG212" s="101" t="str">
        <f t="shared" si="32"/>
        <v/>
      </c>
      <c r="AH212" s="101" t="str">
        <f t="shared" si="32"/>
        <v/>
      </c>
      <c r="AI212" s="101" t="str">
        <f t="shared" si="32"/>
        <v/>
      </c>
      <c r="AJ212" s="101" t="str">
        <f t="shared" si="32"/>
        <v/>
      </c>
      <c r="AK212" s="101" t="str">
        <f t="shared" si="32"/>
        <v/>
      </c>
      <c r="AL212" s="101" t="str">
        <f t="shared" si="31"/>
        <v/>
      </c>
      <c r="AM212" s="101" t="str">
        <f t="shared" si="31"/>
        <v/>
      </c>
      <c r="AN212" s="101" t="str">
        <f t="shared" si="31"/>
        <v/>
      </c>
      <c r="AP212" s="101" t="str">
        <f>IF(AND(N212="vendido",I212='1° Passo'!$D$12),'1° Passo'!$D$12,"")</f>
        <v/>
      </c>
    </row>
    <row r="213" spans="3:42" ht="30" customHeight="1">
      <c r="C213" s="11">
        <v>209</v>
      </c>
      <c r="D213" s="88"/>
      <c r="E213" s="88"/>
      <c r="F213" s="88"/>
      <c r="G213" s="95"/>
      <c r="H213" s="96"/>
      <c r="I213" s="88"/>
      <c r="J213" s="88"/>
      <c r="K213" s="96"/>
      <c r="L213" s="88"/>
      <c r="M213" s="97" t="str">
        <f t="shared" ca="1" si="38"/>
        <v/>
      </c>
      <c r="N213" s="88"/>
      <c r="O213" s="88"/>
      <c r="P213" s="14"/>
      <c r="R213" s="59" t="str">
        <f>IFERROR(VLOOKUP($D213,'4° Passo'!$D$5:$M$804,7,FALSE),"-")</f>
        <v>-</v>
      </c>
      <c r="S213" s="59" t="str">
        <f>IFERROR(VLOOKUP($D213,'4° Passo'!$D$5:$M$804,8,FALSE),"-")</f>
        <v>-</v>
      </c>
      <c r="T213" s="59" t="str">
        <f>IFERROR(VLOOKUP($D213,'4° Passo'!$D$5:$M$804,9,FALSE),"-")</f>
        <v>-</v>
      </c>
      <c r="U213" s="59" t="str">
        <f>IFERROR(VLOOKUP($D213,'4° Passo'!$D$5:$M$804,10,FALSE),"-")</f>
        <v>-</v>
      </c>
      <c r="V213" s="59" t="str">
        <f t="shared" si="33"/>
        <v/>
      </c>
      <c r="W213" s="4">
        <f t="shared" si="39"/>
        <v>0</v>
      </c>
      <c r="X213" s="101">
        <v>1</v>
      </c>
      <c r="Y213" s="101" t="str">
        <f t="shared" si="34"/>
        <v/>
      </c>
      <c r="Z213" s="101" t="str">
        <f t="shared" si="35"/>
        <v/>
      </c>
      <c r="AA213" s="101" t="str">
        <f t="shared" si="36"/>
        <v/>
      </c>
      <c r="AB213" s="101" t="str">
        <f t="shared" si="37"/>
        <v/>
      </c>
      <c r="AC213" s="101" t="str">
        <f t="shared" si="32"/>
        <v/>
      </c>
      <c r="AD213" s="101" t="str">
        <f t="shared" si="32"/>
        <v/>
      </c>
      <c r="AE213" s="101" t="str">
        <f t="shared" si="32"/>
        <v/>
      </c>
      <c r="AF213" s="101" t="str">
        <f t="shared" si="32"/>
        <v/>
      </c>
      <c r="AG213" s="101" t="str">
        <f t="shared" si="32"/>
        <v/>
      </c>
      <c r="AH213" s="101" t="str">
        <f t="shared" si="32"/>
        <v/>
      </c>
      <c r="AI213" s="101" t="str">
        <f t="shared" si="32"/>
        <v/>
      </c>
      <c r="AJ213" s="101" t="str">
        <f t="shared" si="32"/>
        <v/>
      </c>
      <c r="AK213" s="101" t="str">
        <f t="shared" si="32"/>
        <v/>
      </c>
      <c r="AL213" s="101" t="str">
        <f t="shared" si="31"/>
        <v/>
      </c>
      <c r="AM213" s="101" t="str">
        <f t="shared" si="31"/>
        <v/>
      </c>
      <c r="AN213" s="101" t="str">
        <f t="shared" si="31"/>
        <v/>
      </c>
      <c r="AP213" s="101" t="str">
        <f>IF(AND(N213="vendido",I213='1° Passo'!$D$12),'1° Passo'!$D$12,"")</f>
        <v/>
      </c>
    </row>
    <row r="214" spans="3:42" ht="30" customHeight="1">
      <c r="C214" s="11">
        <v>210</v>
      </c>
      <c r="D214" s="88"/>
      <c r="E214" s="88"/>
      <c r="F214" s="88"/>
      <c r="G214" s="95"/>
      <c r="H214" s="96"/>
      <c r="I214" s="88"/>
      <c r="J214" s="88"/>
      <c r="K214" s="96"/>
      <c r="L214" s="88"/>
      <c r="M214" s="97" t="str">
        <f t="shared" ca="1" si="38"/>
        <v/>
      </c>
      <c r="N214" s="88"/>
      <c r="O214" s="88"/>
      <c r="P214" s="14"/>
      <c r="R214" s="59" t="str">
        <f>IFERROR(VLOOKUP($D214,'4° Passo'!$D$5:$M$804,7,FALSE),"-")</f>
        <v>-</v>
      </c>
      <c r="S214" s="59" t="str">
        <f>IFERROR(VLOOKUP($D214,'4° Passo'!$D$5:$M$804,8,FALSE),"-")</f>
        <v>-</v>
      </c>
      <c r="T214" s="59" t="str">
        <f>IFERROR(VLOOKUP($D214,'4° Passo'!$D$5:$M$804,9,FALSE),"-")</f>
        <v>-</v>
      </c>
      <c r="U214" s="59" t="str">
        <f>IFERROR(VLOOKUP($D214,'4° Passo'!$D$5:$M$804,10,FALSE),"-")</f>
        <v>-</v>
      </c>
      <c r="V214" s="59" t="str">
        <f t="shared" si="33"/>
        <v/>
      </c>
      <c r="W214" s="4">
        <f t="shared" si="39"/>
        <v>0</v>
      </c>
      <c r="X214" s="101">
        <v>1</v>
      </c>
      <c r="Y214" s="101" t="str">
        <f t="shared" si="34"/>
        <v/>
      </c>
      <c r="Z214" s="101" t="str">
        <f t="shared" si="35"/>
        <v/>
      </c>
      <c r="AA214" s="101" t="str">
        <f t="shared" si="36"/>
        <v/>
      </c>
      <c r="AB214" s="101" t="str">
        <f t="shared" si="37"/>
        <v/>
      </c>
      <c r="AC214" s="101" t="str">
        <f t="shared" si="32"/>
        <v/>
      </c>
      <c r="AD214" s="101" t="str">
        <f t="shared" si="32"/>
        <v/>
      </c>
      <c r="AE214" s="101" t="str">
        <f t="shared" si="32"/>
        <v/>
      </c>
      <c r="AF214" s="101" t="str">
        <f t="shared" si="32"/>
        <v/>
      </c>
      <c r="AG214" s="101" t="str">
        <f t="shared" si="32"/>
        <v/>
      </c>
      <c r="AH214" s="101" t="str">
        <f t="shared" si="32"/>
        <v/>
      </c>
      <c r="AI214" s="101" t="str">
        <f t="shared" si="32"/>
        <v/>
      </c>
      <c r="AJ214" s="101" t="str">
        <f t="shared" si="32"/>
        <v/>
      </c>
      <c r="AK214" s="101" t="str">
        <f t="shared" si="32"/>
        <v/>
      </c>
      <c r="AL214" s="101" t="str">
        <f t="shared" si="31"/>
        <v/>
      </c>
      <c r="AM214" s="101" t="str">
        <f t="shared" si="31"/>
        <v/>
      </c>
      <c r="AN214" s="101" t="str">
        <f t="shared" si="31"/>
        <v/>
      </c>
      <c r="AP214" s="101" t="str">
        <f>IF(AND(N214="vendido",I214='1° Passo'!$D$12),'1° Passo'!$D$12,"")</f>
        <v/>
      </c>
    </row>
    <row r="215" spans="3:42" ht="30" customHeight="1">
      <c r="C215" s="11">
        <v>211</v>
      </c>
      <c r="D215" s="88"/>
      <c r="E215" s="88"/>
      <c r="F215" s="88"/>
      <c r="G215" s="95"/>
      <c r="H215" s="96"/>
      <c r="I215" s="88"/>
      <c r="J215" s="88"/>
      <c r="K215" s="96"/>
      <c r="L215" s="88"/>
      <c r="M215" s="97" t="str">
        <f t="shared" ca="1" si="38"/>
        <v/>
      </c>
      <c r="N215" s="88"/>
      <c r="O215" s="88"/>
      <c r="P215" s="14"/>
      <c r="R215" s="59" t="str">
        <f>IFERROR(VLOOKUP($D215,'4° Passo'!$D$5:$M$804,7,FALSE),"-")</f>
        <v>-</v>
      </c>
      <c r="S215" s="59" t="str">
        <f>IFERROR(VLOOKUP($D215,'4° Passo'!$D$5:$M$804,8,FALSE),"-")</f>
        <v>-</v>
      </c>
      <c r="T215" s="59" t="str">
        <f>IFERROR(VLOOKUP($D215,'4° Passo'!$D$5:$M$804,9,FALSE),"-")</f>
        <v>-</v>
      </c>
      <c r="U215" s="59" t="str">
        <f>IFERROR(VLOOKUP($D215,'4° Passo'!$D$5:$M$804,10,FALSE),"-")</f>
        <v>-</v>
      </c>
      <c r="V215" s="59" t="str">
        <f t="shared" si="33"/>
        <v/>
      </c>
      <c r="W215" s="4">
        <f t="shared" si="39"/>
        <v>0</v>
      </c>
      <c r="X215" s="101">
        <v>1</v>
      </c>
      <c r="Y215" s="101" t="str">
        <f t="shared" si="34"/>
        <v/>
      </c>
      <c r="Z215" s="101" t="str">
        <f t="shared" si="35"/>
        <v/>
      </c>
      <c r="AA215" s="101" t="str">
        <f t="shared" si="36"/>
        <v/>
      </c>
      <c r="AB215" s="101" t="str">
        <f t="shared" si="37"/>
        <v/>
      </c>
      <c r="AC215" s="101" t="str">
        <f t="shared" si="32"/>
        <v/>
      </c>
      <c r="AD215" s="101" t="str">
        <f t="shared" si="32"/>
        <v/>
      </c>
      <c r="AE215" s="101" t="str">
        <f t="shared" si="32"/>
        <v/>
      </c>
      <c r="AF215" s="101" t="str">
        <f t="shared" si="32"/>
        <v/>
      </c>
      <c r="AG215" s="101" t="str">
        <f t="shared" si="32"/>
        <v/>
      </c>
      <c r="AH215" s="101" t="str">
        <f t="shared" si="32"/>
        <v/>
      </c>
      <c r="AI215" s="101" t="str">
        <f t="shared" si="32"/>
        <v/>
      </c>
      <c r="AJ215" s="101" t="str">
        <f t="shared" si="32"/>
        <v/>
      </c>
      <c r="AK215" s="101" t="str">
        <f t="shared" si="32"/>
        <v/>
      </c>
      <c r="AL215" s="101" t="str">
        <f t="shared" si="31"/>
        <v/>
      </c>
      <c r="AM215" s="101" t="str">
        <f t="shared" si="31"/>
        <v/>
      </c>
      <c r="AN215" s="101" t="str">
        <f t="shared" si="31"/>
        <v/>
      </c>
      <c r="AP215" s="101" t="str">
        <f>IF(AND(N215="vendido",I215='1° Passo'!$D$12),'1° Passo'!$D$12,"")</f>
        <v/>
      </c>
    </row>
    <row r="216" spans="3:42" ht="30" customHeight="1">
      <c r="C216" s="11">
        <v>212</v>
      </c>
      <c r="D216" s="88"/>
      <c r="E216" s="88"/>
      <c r="F216" s="88"/>
      <c r="G216" s="95"/>
      <c r="H216" s="96"/>
      <c r="I216" s="88"/>
      <c r="J216" s="88"/>
      <c r="K216" s="96"/>
      <c r="L216" s="88"/>
      <c r="M216" s="97" t="str">
        <f t="shared" ca="1" si="38"/>
        <v/>
      </c>
      <c r="N216" s="88"/>
      <c r="O216" s="88"/>
      <c r="P216" s="14"/>
      <c r="R216" s="59" t="str">
        <f>IFERROR(VLOOKUP($D216,'4° Passo'!$D$5:$M$804,7,FALSE),"-")</f>
        <v>-</v>
      </c>
      <c r="S216" s="59" t="str">
        <f>IFERROR(VLOOKUP($D216,'4° Passo'!$D$5:$M$804,8,FALSE),"-")</f>
        <v>-</v>
      </c>
      <c r="T216" s="59" t="str">
        <f>IFERROR(VLOOKUP($D216,'4° Passo'!$D$5:$M$804,9,FALSE),"-")</f>
        <v>-</v>
      </c>
      <c r="U216" s="59" t="str">
        <f>IFERROR(VLOOKUP($D216,'4° Passo'!$D$5:$M$804,10,FALSE),"-")</f>
        <v>-</v>
      </c>
      <c r="V216" s="59" t="str">
        <f t="shared" si="33"/>
        <v/>
      </c>
      <c r="W216" s="4">
        <f t="shared" si="39"/>
        <v>0</v>
      </c>
      <c r="X216" s="101">
        <v>1</v>
      </c>
      <c r="Y216" s="101" t="str">
        <f t="shared" si="34"/>
        <v/>
      </c>
      <c r="Z216" s="101" t="str">
        <f t="shared" si="35"/>
        <v/>
      </c>
      <c r="AA216" s="101" t="str">
        <f t="shared" si="36"/>
        <v/>
      </c>
      <c r="AB216" s="101" t="str">
        <f t="shared" si="37"/>
        <v/>
      </c>
      <c r="AC216" s="101" t="str">
        <f t="shared" si="32"/>
        <v/>
      </c>
      <c r="AD216" s="101" t="str">
        <f t="shared" si="32"/>
        <v/>
      </c>
      <c r="AE216" s="101" t="str">
        <f t="shared" si="32"/>
        <v/>
      </c>
      <c r="AF216" s="101" t="str">
        <f t="shared" si="32"/>
        <v/>
      </c>
      <c r="AG216" s="101" t="str">
        <f t="shared" si="32"/>
        <v/>
      </c>
      <c r="AH216" s="101" t="str">
        <f t="shared" si="32"/>
        <v/>
      </c>
      <c r="AI216" s="101" t="str">
        <f t="shared" si="32"/>
        <v/>
      </c>
      <c r="AJ216" s="101" t="str">
        <f t="shared" si="32"/>
        <v/>
      </c>
      <c r="AK216" s="101" t="str">
        <f t="shared" si="32"/>
        <v/>
      </c>
      <c r="AL216" s="101" t="str">
        <f t="shared" si="31"/>
        <v/>
      </c>
      <c r="AM216" s="101" t="str">
        <f t="shared" si="31"/>
        <v/>
      </c>
      <c r="AN216" s="101" t="str">
        <f t="shared" si="31"/>
        <v/>
      </c>
      <c r="AP216" s="101" t="str">
        <f>IF(AND(N216="vendido",I216='1° Passo'!$D$12),'1° Passo'!$D$12,"")</f>
        <v/>
      </c>
    </row>
    <row r="217" spans="3:42" ht="30" customHeight="1">
      <c r="C217" s="11">
        <v>213</v>
      </c>
      <c r="D217" s="88"/>
      <c r="E217" s="88"/>
      <c r="F217" s="88"/>
      <c r="G217" s="95"/>
      <c r="H217" s="96"/>
      <c r="I217" s="88"/>
      <c r="J217" s="88"/>
      <c r="K217" s="96"/>
      <c r="L217" s="88"/>
      <c r="M217" s="97" t="str">
        <f t="shared" ca="1" si="38"/>
        <v/>
      </c>
      <c r="N217" s="88"/>
      <c r="O217" s="88"/>
      <c r="P217" s="14"/>
      <c r="R217" s="59" t="str">
        <f>IFERROR(VLOOKUP($D217,'4° Passo'!$D$5:$M$804,7,FALSE),"-")</f>
        <v>-</v>
      </c>
      <c r="S217" s="59" t="str">
        <f>IFERROR(VLOOKUP($D217,'4° Passo'!$D$5:$M$804,8,FALSE),"-")</f>
        <v>-</v>
      </c>
      <c r="T217" s="59" t="str">
        <f>IFERROR(VLOOKUP($D217,'4° Passo'!$D$5:$M$804,9,FALSE),"-")</f>
        <v>-</v>
      </c>
      <c r="U217" s="59" t="str">
        <f>IFERROR(VLOOKUP($D217,'4° Passo'!$D$5:$M$804,10,FALSE),"-")</f>
        <v>-</v>
      </c>
      <c r="V217" s="59" t="str">
        <f t="shared" si="33"/>
        <v/>
      </c>
      <c r="W217" s="4">
        <f t="shared" si="39"/>
        <v>0</v>
      </c>
      <c r="X217" s="101">
        <v>1</v>
      </c>
      <c r="Y217" s="101" t="str">
        <f t="shared" si="34"/>
        <v/>
      </c>
      <c r="Z217" s="101" t="str">
        <f t="shared" si="35"/>
        <v/>
      </c>
      <c r="AA217" s="101" t="str">
        <f t="shared" si="36"/>
        <v/>
      </c>
      <c r="AB217" s="101" t="str">
        <f t="shared" si="37"/>
        <v/>
      </c>
      <c r="AC217" s="101" t="str">
        <f t="shared" si="32"/>
        <v/>
      </c>
      <c r="AD217" s="101" t="str">
        <f t="shared" si="32"/>
        <v/>
      </c>
      <c r="AE217" s="101" t="str">
        <f t="shared" si="32"/>
        <v/>
      </c>
      <c r="AF217" s="101" t="str">
        <f t="shared" si="32"/>
        <v/>
      </c>
      <c r="AG217" s="101" t="str">
        <f t="shared" si="32"/>
        <v/>
      </c>
      <c r="AH217" s="101" t="str">
        <f t="shared" si="32"/>
        <v/>
      </c>
      <c r="AI217" s="101" t="str">
        <f t="shared" si="32"/>
        <v/>
      </c>
      <c r="AJ217" s="101" t="str">
        <f t="shared" si="32"/>
        <v/>
      </c>
      <c r="AK217" s="101" t="str">
        <f t="shared" si="32"/>
        <v/>
      </c>
      <c r="AL217" s="101" t="str">
        <f t="shared" si="31"/>
        <v/>
      </c>
      <c r="AM217" s="101" t="str">
        <f t="shared" si="31"/>
        <v/>
      </c>
      <c r="AN217" s="101" t="str">
        <f t="shared" si="31"/>
        <v/>
      </c>
      <c r="AP217" s="101" t="str">
        <f>IF(AND(N217="vendido",I217='1° Passo'!$D$12),'1° Passo'!$D$12,"")</f>
        <v/>
      </c>
    </row>
    <row r="218" spans="3:42" ht="30" customHeight="1">
      <c r="C218" s="11">
        <v>214</v>
      </c>
      <c r="D218" s="88"/>
      <c r="E218" s="88"/>
      <c r="F218" s="88"/>
      <c r="G218" s="95"/>
      <c r="H218" s="96"/>
      <c r="I218" s="88"/>
      <c r="J218" s="88"/>
      <c r="K218" s="96"/>
      <c r="L218" s="88"/>
      <c r="M218" s="97" t="str">
        <f t="shared" ca="1" si="38"/>
        <v/>
      </c>
      <c r="N218" s="88"/>
      <c r="O218" s="88"/>
      <c r="P218" s="14"/>
      <c r="R218" s="59" t="str">
        <f>IFERROR(VLOOKUP($D218,'4° Passo'!$D$5:$M$804,7,FALSE),"-")</f>
        <v>-</v>
      </c>
      <c r="S218" s="59" t="str">
        <f>IFERROR(VLOOKUP($D218,'4° Passo'!$D$5:$M$804,8,FALSE),"-")</f>
        <v>-</v>
      </c>
      <c r="T218" s="59" t="str">
        <f>IFERROR(VLOOKUP($D218,'4° Passo'!$D$5:$M$804,9,FALSE),"-")</f>
        <v>-</v>
      </c>
      <c r="U218" s="59" t="str">
        <f>IFERROR(VLOOKUP($D218,'4° Passo'!$D$5:$M$804,10,FALSE),"-")</f>
        <v>-</v>
      </c>
      <c r="V218" s="59" t="str">
        <f t="shared" si="33"/>
        <v/>
      </c>
      <c r="W218" s="4">
        <f t="shared" si="39"/>
        <v>0</v>
      </c>
      <c r="X218" s="101">
        <v>1</v>
      </c>
      <c r="Y218" s="101" t="str">
        <f t="shared" si="34"/>
        <v/>
      </c>
      <c r="Z218" s="101" t="str">
        <f t="shared" si="35"/>
        <v/>
      </c>
      <c r="AA218" s="101" t="str">
        <f t="shared" si="36"/>
        <v/>
      </c>
      <c r="AB218" s="101" t="str">
        <f t="shared" si="37"/>
        <v/>
      </c>
      <c r="AC218" s="101" t="str">
        <f t="shared" si="32"/>
        <v/>
      </c>
      <c r="AD218" s="101" t="str">
        <f t="shared" si="32"/>
        <v/>
      </c>
      <c r="AE218" s="101" t="str">
        <f t="shared" si="32"/>
        <v/>
      </c>
      <c r="AF218" s="101" t="str">
        <f t="shared" si="32"/>
        <v/>
      </c>
      <c r="AG218" s="101" t="str">
        <f t="shared" si="32"/>
        <v/>
      </c>
      <c r="AH218" s="101" t="str">
        <f t="shared" si="32"/>
        <v/>
      </c>
      <c r="AI218" s="101" t="str">
        <f t="shared" si="32"/>
        <v/>
      </c>
      <c r="AJ218" s="101" t="str">
        <f t="shared" si="32"/>
        <v/>
      </c>
      <c r="AK218" s="101" t="str">
        <f t="shared" si="32"/>
        <v/>
      </c>
      <c r="AL218" s="101" t="str">
        <f t="shared" si="31"/>
        <v/>
      </c>
      <c r="AM218" s="101" t="str">
        <f t="shared" si="31"/>
        <v/>
      </c>
      <c r="AN218" s="101" t="str">
        <f t="shared" si="31"/>
        <v/>
      </c>
      <c r="AP218" s="101" t="str">
        <f>IF(AND(N218="vendido",I218='1° Passo'!$D$12),'1° Passo'!$D$12,"")</f>
        <v/>
      </c>
    </row>
    <row r="219" spans="3:42" ht="30" customHeight="1">
      <c r="C219" s="11">
        <v>215</v>
      </c>
      <c r="D219" s="88"/>
      <c r="E219" s="88"/>
      <c r="F219" s="88"/>
      <c r="G219" s="95"/>
      <c r="H219" s="96"/>
      <c r="I219" s="88"/>
      <c r="J219" s="88"/>
      <c r="K219" s="96"/>
      <c r="L219" s="88"/>
      <c r="M219" s="97" t="str">
        <f t="shared" ca="1" si="38"/>
        <v/>
      </c>
      <c r="N219" s="88"/>
      <c r="O219" s="88"/>
      <c r="P219" s="14"/>
      <c r="R219" s="59" t="str">
        <f>IFERROR(VLOOKUP($D219,'4° Passo'!$D$5:$M$804,7,FALSE),"-")</f>
        <v>-</v>
      </c>
      <c r="S219" s="59" t="str">
        <f>IFERROR(VLOOKUP($D219,'4° Passo'!$D$5:$M$804,8,FALSE),"-")</f>
        <v>-</v>
      </c>
      <c r="T219" s="59" t="str">
        <f>IFERROR(VLOOKUP($D219,'4° Passo'!$D$5:$M$804,9,FALSE),"-")</f>
        <v>-</v>
      </c>
      <c r="U219" s="59" t="str">
        <f>IFERROR(VLOOKUP($D219,'4° Passo'!$D$5:$M$804,10,FALSE),"-")</f>
        <v>-</v>
      </c>
      <c r="V219" s="59" t="str">
        <f t="shared" si="33"/>
        <v/>
      </c>
      <c r="W219" s="4">
        <f t="shared" si="39"/>
        <v>0</v>
      </c>
      <c r="X219" s="101">
        <v>1</v>
      </c>
      <c r="Y219" s="101" t="str">
        <f t="shared" si="34"/>
        <v/>
      </c>
      <c r="Z219" s="101" t="str">
        <f t="shared" si="35"/>
        <v/>
      </c>
      <c r="AA219" s="101" t="str">
        <f t="shared" si="36"/>
        <v/>
      </c>
      <c r="AB219" s="101" t="str">
        <f t="shared" si="37"/>
        <v/>
      </c>
      <c r="AC219" s="101" t="str">
        <f t="shared" si="32"/>
        <v/>
      </c>
      <c r="AD219" s="101" t="str">
        <f t="shared" si="32"/>
        <v/>
      </c>
      <c r="AE219" s="101" t="str">
        <f t="shared" si="32"/>
        <v/>
      </c>
      <c r="AF219" s="101" t="str">
        <f t="shared" si="32"/>
        <v/>
      </c>
      <c r="AG219" s="101" t="str">
        <f t="shared" si="32"/>
        <v/>
      </c>
      <c r="AH219" s="101" t="str">
        <f t="shared" si="32"/>
        <v/>
      </c>
      <c r="AI219" s="101" t="str">
        <f t="shared" si="32"/>
        <v/>
      </c>
      <c r="AJ219" s="101" t="str">
        <f t="shared" si="32"/>
        <v/>
      </c>
      <c r="AK219" s="101" t="str">
        <f t="shared" si="32"/>
        <v/>
      </c>
      <c r="AL219" s="101" t="str">
        <f t="shared" si="31"/>
        <v/>
      </c>
      <c r="AM219" s="101" t="str">
        <f t="shared" si="31"/>
        <v/>
      </c>
      <c r="AN219" s="101" t="str">
        <f t="shared" si="31"/>
        <v/>
      </c>
      <c r="AP219" s="101" t="str">
        <f>IF(AND(N219="vendido",I219='1° Passo'!$D$12),'1° Passo'!$D$12,"")</f>
        <v/>
      </c>
    </row>
    <row r="220" spans="3:42" ht="30" customHeight="1">
      <c r="C220" s="11">
        <v>216</v>
      </c>
      <c r="D220" s="88"/>
      <c r="E220" s="88"/>
      <c r="F220" s="88"/>
      <c r="G220" s="95"/>
      <c r="H220" s="96"/>
      <c r="I220" s="88"/>
      <c r="J220" s="88"/>
      <c r="K220" s="96"/>
      <c r="L220" s="88"/>
      <c r="M220" s="97" t="str">
        <f t="shared" ca="1" si="38"/>
        <v/>
      </c>
      <c r="N220" s="88"/>
      <c r="O220" s="88"/>
      <c r="P220" s="14"/>
      <c r="R220" s="59" t="str">
        <f>IFERROR(VLOOKUP($D220,'4° Passo'!$D$5:$M$804,7,FALSE),"-")</f>
        <v>-</v>
      </c>
      <c r="S220" s="59" t="str">
        <f>IFERROR(VLOOKUP($D220,'4° Passo'!$D$5:$M$804,8,FALSE),"-")</f>
        <v>-</v>
      </c>
      <c r="T220" s="59" t="str">
        <f>IFERROR(VLOOKUP($D220,'4° Passo'!$D$5:$M$804,9,FALSE),"-")</f>
        <v>-</v>
      </c>
      <c r="U220" s="59" t="str">
        <f>IFERROR(VLOOKUP($D220,'4° Passo'!$D$5:$M$804,10,FALSE),"-")</f>
        <v>-</v>
      </c>
      <c r="V220" s="59" t="str">
        <f t="shared" si="33"/>
        <v/>
      </c>
      <c r="W220" s="4">
        <f t="shared" si="39"/>
        <v>0</v>
      </c>
      <c r="X220" s="101">
        <v>1</v>
      </c>
      <c r="Y220" s="101" t="str">
        <f t="shared" si="34"/>
        <v/>
      </c>
      <c r="Z220" s="101" t="str">
        <f t="shared" si="35"/>
        <v/>
      </c>
      <c r="AA220" s="101" t="str">
        <f t="shared" si="36"/>
        <v/>
      </c>
      <c r="AB220" s="101" t="str">
        <f t="shared" si="37"/>
        <v/>
      </c>
      <c r="AC220" s="101" t="str">
        <f t="shared" si="32"/>
        <v/>
      </c>
      <c r="AD220" s="101" t="str">
        <f t="shared" si="32"/>
        <v/>
      </c>
      <c r="AE220" s="101" t="str">
        <f t="shared" si="32"/>
        <v/>
      </c>
      <c r="AF220" s="101" t="str">
        <f t="shared" ref="AF220:AN259" si="40">IF($Y220=AF$3,$AB220,"")</f>
        <v/>
      </c>
      <c r="AG220" s="101" t="str">
        <f t="shared" si="40"/>
        <v/>
      </c>
      <c r="AH220" s="101" t="str">
        <f t="shared" si="40"/>
        <v/>
      </c>
      <c r="AI220" s="101" t="str">
        <f t="shared" si="40"/>
        <v/>
      </c>
      <c r="AJ220" s="101" t="str">
        <f t="shared" si="40"/>
        <v/>
      </c>
      <c r="AK220" s="101" t="str">
        <f t="shared" si="40"/>
        <v/>
      </c>
      <c r="AL220" s="101" t="str">
        <f t="shared" si="31"/>
        <v/>
      </c>
      <c r="AM220" s="101" t="str">
        <f t="shared" si="31"/>
        <v/>
      </c>
      <c r="AN220" s="101" t="str">
        <f t="shared" si="31"/>
        <v/>
      </c>
      <c r="AP220" s="101" t="str">
        <f>IF(AND(N220="vendido",I220='1° Passo'!$D$12),'1° Passo'!$D$12,"")</f>
        <v/>
      </c>
    </row>
    <row r="221" spans="3:42" ht="30" customHeight="1">
      <c r="C221" s="11">
        <v>217</v>
      </c>
      <c r="D221" s="88"/>
      <c r="E221" s="88"/>
      <c r="F221" s="88"/>
      <c r="G221" s="95"/>
      <c r="H221" s="96"/>
      <c r="I221" s="88"/>
      <c r="J221" s="88"/>
      <c r="K221" s="96"/>
      <c r="L221" s="88"/>
      <c r="M221" s="97" t="str">
        <f t="shared" ca="1" si="38"/>
        <v/>
      </c>
      <c r="N221" s="88"/>
      <c r="O221" s="88"/>
      <c r="P221" s="14"/>
      <c r="R221" s="59" t="str">
        <f>IFERROR(VLOOKUP($D221,'4° Passo'!$D$5:$M$804,7,FALSE),"-")</f>
        <v>-</v>
      </c>
      <c r="S221" s="59" t="str">
        <f>IFERROR(VLOOKUP($D221,'4° Passo'!$D$5:$M$804,8,FALSE),"-")</f>
        <v>-</v>
      </c>
      <c r="T221" s="59" t="str">
        <f>IFERROR(VLOOKUP($D221,'4° Passo'!$D$5:$M$804,9,FALSE),"-")</f>
        <v>-</v>
      </c>
      <c r="U221" s="59" t="str">
        <f>IFERROR(VLOOKUP($D221,'4° Passo'!$D$5:$M$804,10,FALSE),"-")</f>
        <v>-</v>
      </c>
      <c r="V221" s="59" t="str">
        <f t="shared" si="33"/>
        <v/>
      </c>
      <c r="W221" s="4">
        <f t="shared" si="39"/>
        <v>0</v>
      </c>
      <c r="X221" s="101">
        <v>1</v>
      </c>
      <c r="Y221" s="101" t="str">
        <f t="shared" si="34"/>
        <v/>
      </c>
      <c r="Z221" s="101" t="str">
        <f t="shared" si="35"/>
        <v/>
      </c>
      <c r="AA221" s="101" t="str">
        <f t="shared" si="36"/>
        <v/>
      </c>
      <c r="AB221" s="101" t="str">
        <f t="shared" si="37"/>
        <v/>
      </c>
      <c r="AC221" s="101" t="str">
        <f t="shared" ref="AC221:AK275" si="41">IF($Y221=AC$3,$AB221,"")</f>
        <v/>
      </c>
      <c r="AD221" s="101" t="str">
        <f t="shared" si="41"/>
        <v/>
      </c>
      <c r="AE221" s="101" t="str">
        <f t="shared" si="41"/>
        <v/>
      </c>
      <c r="AF221" s="101" t="str">
        <f t="shared" si="40"/>
        <v/>
      </c>
      <c r="AG221" s="101" t="str">
        <f t="shared" si="40"/>
        <v/>
      </c>
      <c r="AH221" s="101" t="str">
        <f t="shared" si="40"/>
        <v/>
      </c>
      <c r="AI221" s="101" t="str">
        <f t="shared" si="40"/>
        <v/>
      </c>
      <c r="AJ221" s="101" t="str">
        <f t="shared" si="40"/>
        <v/>
      </c>
      <c r="AK221" s="101" t="str">
        <f t="shared" si="40"/>
        <v/>
      </c>
      <c r="AL221" s="101" t="str">
        <f t="shared" si="31"/>
        <v/>
      </c>
      <c r="AM221" s="101" t="str">
        <f t="shared" si="31"/>
        <v/>
      </c>
      <c r="AN221" s="101" t="str">
        <f t="shared" si="31"/>
        <v/>
      </c>
      <c r="AP221" s="101" t="str">
        <f>IF(AND(N221="vendido",I221='1° Passo'!$D$12),'1° Passo'!$D$12,"")</f>
        <v/>
      </c>
    </row>
    <row r="222" spans="3:42" ht="30" customHeight="1">
      <c r="C222" s="11">
        <v>218</v>
      </c>
      <c r="D222" s="88"/>
      <c r="E222" s="88"/>
      <c r="F222" s="88"/>
      <c r="G222" s="95"/>
      <c r="H222" s="96"/>
      <c r="I222" s="88"/>
      <c r="J222" s="88"/>
      <c r="K222" s="96"/>
      <c r="L222" s="88"/>
      <c r="M222" s="97" t="str">
        <f t="shared" ca="1" si="38"/>
        <v/>
      </c>
      <c r="N222" s="88"/>
      <c r="O222" s="88"/>
      <c r="P222" s="14"/>
      <c r="R222" s="59" t="str">
        <f>IFERROR(VLOOKUP($D222,'4° Passo'!$D$5:$M$804,7,FALSE),"-")</f>
        <v>-</v>
      </c>
      <c r="S222" s="59" t="str">
        <f>IFERROR(VLOOKUP($D222,'4° Passo'!$D$5:$M$804,8,FALSE),"-")</f>
        <v>-</v>
      </c>
      <c r="T222" s="59" t="str">
        <f>IFERROR(VLOOKUP($D222,'4° Passo'!$D$5:$M$804,9,FALSE),"-")</f>
        <v>-</v>
      </c>
      <c r="U222" s="59" t="str">
        <f>IFERROR(VLOOKUP($D222,'4° Passo'!$D$5:$M$804,10,FALSE),"-")</f>
        <v>-</v>
      </c>
      <c r="V222" s="59" t="str">
        <f t="shared" si="33"/>
        <v/>
      </c>
      <c r="W222" s="4">
        <f t="shared" si="39"/>
        <v>0</v>
      </c>
      <c r="X222" s="101">
        <v>1</v>
      </c>
      <c r="Y222" s="101" t="str">
        <f t="shared" si="34"/>
        <v/>
      </c>
      <c r="Z222" s="101" t="str">
        <f t="shared" si="35"/>
        <v/>
      </c>
      <c r="AA222" s="101" t="str">
        <f t="shared" si="36"/>
        <v/>
      </c>
      <c r="AB222" s="101" t="str">
        <f t="shared" si="37"/>
        <v/>
      </c>
      <c r="AC222" s="101" t="str">
        <f t="shared" si="41"/>
        <v/>
      </c>
      <c r="AD222" s="101" t="str">
        <f t="shared" si="41"/>
        <v/>
      </c>
      <c r="AE222" s="101" t="str">
        <f t="shared" si="41"/>
        <v/>
      </c>
      <c r="AF222" s="101" t="str">
        <f t="shared" si="40"/>
        <v/>
      </c>
      <c r="AG222" s="101" t="str">
        <f t="shared" si="40"/>
        <v/>
      </c>
      <c r="AH222" s="101" t="str">
        <f t="shared" si="40"/>
        <v/>
      </c>
      <c r="AI222" s="101" t="str">
        <f t="shared" si="40"/>
        <v/>
      </c>
      <c r="AJ222" s="101" t="str">
        <f t="shared" si="40"/>
        <v/>
      </c>
      <c r="AK222" s="101" t="str">
        <f t="shared" si="40"/>
        <v/>
      </c>
      <c r="AL222" s="101" t="str">
        <f t="shared" si="31"/>
        <v/>
      </c>
      <c r="AM222" s="101" t="str">
        <f t="shared" si="31"/>
        <v/>
      </c>
      <c r="AN222" s="101" t="str">
        <f t="shared" si="31"/>
        <v/>
      </c>
      <c r="AP222" s="101" t="str">
        <f>IF(AND(N222="vendido",I222='1° Passo'!$D$12),'1° Passo'!$D$12,"")</f>
        <v/>
      </c>
    </row>
    <row r="223" spans="3:42" ht="30" customHeight="1">
      <c r="C223" s="11">
        <v>219</v>
      </c>
      <c r="D223" s="88"/>
      <c r="E223" s="88"/>
      <c r="F223" s="88"/>
      <c r="G223" s="95"/>
      <c r="H223" s="96"/>
      <c r="I223" s="88"/>
      <c r="J223" s="88"/>
      <c r="K223" s="96"/>
      <c r="L223" s="88"/>
      <c r="M223" s="97" t="str">
        <f t="shared" ca="1" si="38"/>
        <v/>
      </c>
      <c r="N223" s="88"/>
      <c r="O223" s="88"/>
      <c r="P223" s="14"/>
      <c r="R223" s="59" t="str">
        <f>IFERROR(VLOOKUP($D223,'4° Passo'!$D$5:$M$804,7,FALSE),"-")</f>
        <v>-</v>
      </c>
      <c r="S223" s="59" t="str">
        <f>IFERROR(VLOOKUP($D223,'4° Passo'!$D$5:$M$804,8,FALSE),"-")</f>
        <v>-</v>
      </c>
      <c r="T223" s="59" t="str">
        <f>IFERROR(VLOOKUP($D223,'4° Passo'!$D$5:$M$804,9,FALSE),"-")</f>
        <v>-</v>
      </c>
      <c r="U223" s="59" t="str">
        <f>IFERROR(VLOOKUP($D223,'4° Passo'!$D$5:$M$804,10,FALSE),"-")</f>
        <v>-</v>
      </c>
      <c r="V223" s="59" t="str">
        <f t="shared" si="33"/>
        <v/>
      </c>
      <c r="W223" s="4">
        <f t="shared" si="39"/>
        <v>0</v>
      </c>
      <c r="X223" s="101">
        <v>1</v>
      </c>
      <c r="Y223" s="101" t="str">
        <f t="shared" si="34"/>
        <v/>
      </c>
      <c r="Z223" s="101" t="str">
        <f t="shared" si="35"/>
        <v/>
      </c>
      <c r="AA223" s="101" t="str">
        <f t="shared" si="36"/>
        <v/>
      </c>
      <c r="AB223" s="101" t="str">
        <f t="shared" si="37"/>
        <v/>
      </c>
      <c r="AC223" s="101" t="str">
        <f t="shared" si="41"/>
        <v/>
      </c>
      <c r="AD223" s="101" t="str">
        <f t="shared" si="41"/>
        <v/>
      </c>
      <c r="AE223" s="101" t="str">
        <f t="shared" si="41"/>
        <v/>
      </c>
      <c r="AF223" s="101" t="str">
        <f t="shared" si="40"/>
        <v/>
      </c>
      <c r="AG223" s="101" t="str">
        <f t="shared" si="40"/>
        <v/>
      </c>
      <c r="AH223" s="101" t="str">
        <f t="shared" si="40"/>
        <v/>
      </c>
      <c r="AI223" s="101" t="str">
        <f t="shared" si="40"/>
        <v/>
      </c>
      <c r="AJ223" s="101" t="str">
        <f t="shared" si="40"/>
        <v/>
      </c>
      <c r="AK223" s="101" t="str">
        <f t="shared" si="40"/>
        <v/>
      </c>
      <c r="AL223" s="101" t="str">
        <f t="shared" si="31"/>
        <v/>
      </c>
      <c r="AM223" s="101" t="str">
        <f t="shared" si="31"/>
        <v/>
      </c>
      <c r="AN223" s="101" t="str">
        <f t="shared" si="31"/>
        <v/>
      </c>
      <c r="AP223" s="101" t="str">
        <f>IF(AND(N223="vendido",I223='1° Passo'!$D$12),'1° Passo'!$D$12,"")</f>
        <v/>
      </c>
    </row>
    <row r="224" spans="3:42" ht="30" customHeight="1">
      <c r="C224" s="11">
        <v>220</v>
      </c>
      <c r="D224" s="88"/>
      <c r="E224" s="88"/>
      <c r="F224" s="88"/>
      <c r="G224" s="95"/>
      <c r="H224" s="96"/>
      <c r="I224" s="88"/>
      <c r="J224" s="88"/>
      <c r="K224" s="96"/>
      <c r="L224" s="88"/>
      <c r="M224" s="97" t="str">
        <f t="shared" ca="1" si="38"/>
        <v/>
      </c>
      <c r="N224" s="88"/>
      <c r="O224" s="88"/>
      <c r="P224" s="14"/>
      <c r="R224" s="59" t="str">
        <f>IFERROR(VLOOKUP($D224,'4° Passo'!$D$5:$M$804,7,FALSE),"-")</f>
        <v>-</v>
      </c>
      <c r="S224" s="59" t="str">
        <f>IFERROR(VLOOKUP($D224,'4° Passo'!$D$5:$M$804,8,FALSE),"-")</f>
        <v>-</v>
      </c>
      <c r="T224" s="59" t="str">
        <f>IFERROR(VLOOKUP($D224,'4° Passo'!$D$5:$M$804,9,FALSE),"-")</f>
        <v>-</v>
      </c>
      <c r="U224" s="59" t="str">
        <f>IFERROR(VLOOKUP($D224,'4° Passo'!$D$5:$M$804,10,FALSE),"-")</f>
        <v>-</v>
      </c>
      <c r="V224" s="59" t="str">
        <f t="shared" si="33"/>
        <v/>
      </c>
      <c r="W224" s="4">
        <f t="shared" si="39"/>
        <v>0</v>
      </c>
      <c r="X224" s="101">
        <v>1</v>
      </c>
      <c r="Y224" s="101" t="str">
        <f t="shared" si="34"/>
        <v/>
      </c>
      <c r="Z224" s="101" t="str">
        <f t="shared" si="35"/>
        <v/>
      </c>
      <c r="AA224" s="101" t="str">
        <f t="shared" si="36"/>
        <v/>
      </c>
      <c r="AB224" s="101" t="str">
        <f t="shared" si="37"/>
        <v/>
      </c>
      <c r="AC224" s="101" t="str">
        <f t="shared" si="41"/>
        <v/>
      </c>
      <c r="AD224" s="101" t="str">
        <f t="shared" si="41"/>
        <v/>
      </c>
      <c r="AE224" s="101" t="str">
        <f t="shared" si="41"/>
        <v/>
      </c>
      <c r="AF224" s="101" t="str">
        <f t="shared" si="40"/>
        <v/>
      </c>
      <c r="AG224" s="101" t="str">
        <f t="shared" si="40"/>
        <v/>
      </c>
      <c r="AH224" s="101" t="str">
        <f t="shared" si="40"/>
        <v/>
      </c>
      <c r="AI224" s="101" t="str">
        <f t="shared" si="40"/>
        <v/>
      </c>
      <c r="AJ224" s="101" t="str">
        <f t="shared" si="40"/>
        <v/>
      </c>
      <c r="AK224" s="101" t="str">
        <f t="shared" si="40"/>
        <v/>
      </c>
      <c r="AL224" s="101" t="str">
        <f t="shared" si="31"/>
        <v/>
      </c>
      <c r="AM224" s="101" t="str">
        <f t="shared" si="31"/>
        <v/>
      </c>
      <c r="AN224" s="101" t="str">
        <f t="shared" si="31"/>
        <v/>
      </c>
      <c r="AP224" s="101" t="str">
        <f>IF(AND(N224="vendido",I224='1° Passo'!$D$12),'1° Passo'!$D$12,"")</f>
        <v/>
      </c>
    </row>
    <row r="225" spans="3:42" ht="30" customHeight="1">
      <c r="C225" s="11">
        <v>221</v>
      </c>
      <c r="D225" s="88"/>
      <c r="E225" s="88"/>
      <c r="F225" s="88"/>
      <c r="G225" s="95"/>
      <c r="H225" s="96"/>
      <c r="I225" s="88"/>
      <c r="J225" s="88"/>
      <c r="K225" s="96"/>
      <c r="L225" s="88"/>
      <c r="M225" s="97" t="str">
        <f t="shared" ca="1" si="38"/>
        <v/>
      </c>
      <c r="N225" s="88"/>
      <c r="O225" s="88"/>
      <c r="P225" s="14"/>
      <c r="R225" s="59" t="str">
        <f>IFERROR(VLOOKUP($D225,'4° Passo'!$D$5:$M$804,7,FALSE),"-")</f>
        <v>-</v>
      </c>
      <c r="S225" s="59" t="str">
        <f>IFERROR(VLOOKUP($D225,'4° Passo'!$D$5:$M$804,8,FALSE),"-")</f>
        <v>-</v>
      </c>
      <c r="T225" s="59" t="str">
        <f>IFERROR(VLOOKUP($D225,'4° Passo'!$D$5:$M$804,9,FALSE),"-")</f>
        <v>-</v>
      </c>
      <c r="U225" s="59" t="str">
        <f>IFERROR(VLOOKUP($D225,'4° Passo'!$D$5:$M$804,10,FALSE),"-")</f>
        <v>-</v>
      </c>
      <c r="V225" s="59" t="str">
        <f t="shared" si="33"/>
        <v/>
      </c>
      <c r="W225" s="4">
        <f t="shared" si="39"/>
        <v>0</v>
      </c>
      <c r="X225" s="101">
        <v>1</v>
      </c>
      <c r="Y225" s="101" t="str">
        <f t="shared" si="34"/>
        <v/>
      </c>
      <c r="Z225" s="101" t="str">
        <f t="shared" si="35"/>
        <v/>
      </c>
      <c r="AA225" s="101" t="str">
        <f t="shared" si="36"/>
        <v/>
      </c>
      <c r="AB225" s="101" t="str">
        <f t="shared" si="37"/>
        <v/>
      </c>
      <c r="AC225" s="101" t="str">
        <f t="shared" si="41"/>
        <v/>
      </c>
      <c r="AD225" s="101" t="str">
        <f t="shared" si="41"/>
        <v/>
      </c>
      <c r="AE225" s="101" t="str">
        <f t="shared" si="41"/>
        <v/>
      </c>
      <c r="AF225" s="101" t="str">
        <f t="shared" si="40"/>
        <v/>
      </c>
      <c r="AG225" s="101" t="str">
        <f t="shared" si="40"/>
        <v/>
      </c>
      <c r="AH225" s="101" t="str">
        <f t="shared" si="40"/>
        <v/>
      </c>
      <c r="AI225" s="101" t="str">
        <f t="shared" si="40"/>
        <v/>
      </c>
      <c r="AJ225" s="101" t="str">
        <f t="shared" si="40"/>
        <v/>
      </c>
      <c r="AK225" s="101" t="str">
        <f t="shared" si="40"/>
        <v/>
      </c>
      <c r="AL225" s="101" t="str">
        <f t="shared" si="31"/>
        <v/>
      </c>
      <c r="AM225" s="101" t="str">
        <f t="shared" si="31"/>
        <v/>
      </c>
      <c r="AN225" s="101" t="str">
        <f t="shared" si="31"/>
        <v/>
      </c>
      <c r="AP225" s="101" t="str">
        <f>IF(AND(N225="vendido",I225='1° Passo'!$D$12),'1° Passo'!$D$12,"")</f>
        <v/>
      </c>
    </row>
    <row r="226" spans="3:42" ht="30" customHeight="1">
      <c r="C226" s="11">
        <v>222</v>
      </c>
      <c r="D226" s="88"/>
      <c r="E226" s="88"/>
      <c r="F226" s="88"/>
      <c r="G226" s="95"/>
      <c r="H226" s="96"/>
      <c r="I226" s="88"/>
      <c r="J226" s="88"/>
      <c r="K226" s="96"/>
      <c r="L226" s="88"/>
      <c r="M226" s="97" t="str">
        <f t="shared" ca="1" si="38"/>
        <v/>
      </c>
      <c r="N226" s="88"/>
      <c r="O226" s="88"/>
      <c r="P226" s="14"/>
      <c r="R226" s="59" t="str">
        <f>IFERROR(VLOOKUP($D226,'4° Passo'!$D$5:$M$804,7,FALSE),"-")</f>
        <v>-</v>
      </c>
      <c r="S226" s="59" t="str">
        <f>IFERROR(VLOOKUP($D226,'4° Passo'!$D$5:$M$804,8,FALSE),"-")</f>
        <v>-</v>
      </c>
      <c r="T226" s="59" t="str">
        <f>IFERROR(VLOOKUP($D226,'4° Passo'!$D$5:$M$804,9,FALSE),"-")</f>
        <v>-</v>
      </c>
      <c r="U226" s="59" t="str">
        <f>IFERROR(VLOOKUP($D226,'4° Passo'!$D$5:$M$804,10,FALSE),"-")</f>
        <v>-</v>
      </c>
      <c r="V226" s="59" t="str">
        <f t="shared" si="33"/>
        <v/>
      </c>
      <c r="W226" s="4">
        <f t="shared" si="39"/>
        <v>0</v>
      </c>
      <c r="X226" s="101">
        <v>1</v>
      </c>
      <c r="Y226" s="101" t="str">
        <f t="shared" si="34"/>
        <v/>
      </c>
      <c r="Z226" s="101" t="str">
        <f t="shared" si="35"/>
        <v/>
      </c>
      <c r="AA226" s="101" t="str">
        <f t="shared" si="36"/>
        <v/>
      </c>
      <c r="AB226" s="101" t="str">
        <f t="shared" si="37"/>
        <v/>
      </c>
      <c r="AC226" s="101" t="str">
        <f t="shared" si="41"/>
        <v/>
      </c>
      <c r="AD226" s="101" t="str">
        <f t="shared" si="41"/>
        <v/>
      </c>
      <c r="AE226" s="101" t="str">
        <f t="shared" si="41"/>
        <v/>
      </c>
      <c r="AF226" s="101" t="str">
        <f t="shared" si="40"/>
        <v/>
      </c>
      <c r="AG226" s="101" t="str">
        <f t="shared" si="40"/>
        <v/>
      </c>
      <c r="AH226" s="101" t="str">
        <f t="shared" si="40"/>
        <v/>
      </c>
      <c r="AI226" s="101" t="str">
        <f t="shared" si="40"/>
        <v/>
      </c>
      <c r="AJ226" s="101" t="str">
        <f t="shared" si="40"/>
        <v/>
      </c>
      <c r="AK226" s="101" t="str">
        <f t="shared" si="40"/>
        <v/>
      </c>
      <c r="AL226" s="101" t="str">
        <f t="shared" si="31"/>
        <v/>
      </c>
      <c r="AM226" s="101" t="str">
        <f t="shared" si="31"/>
        <v/>
      </c>
      <c r="AN226" s="101" t="str">
        <f t="shared" si="31"/>
        <v/>
      </c>
      <c r="AP226" s="101" t="str">
        <f>IF(AND(N226="vendido",I226='1° Passo'!$D$12),'1° Passo'!$D$12,"")</f>
        <v/>
      </c>
    </row>
    <row r="227" spans="3:42" ht="30" customHeight="1">
      <c r="C227" s="11">
        <v>223</v>
      </c>
      <c r="D227" s="88"/>
      <c r="E227" s="88"/>
      <c r="F227" s="88"/>
      <c r="G227" s="95"/>
      <c r="H227" s="96"/>
      <c r="I227" s="88"/>
      <c r="J227" s="88"/>
      <c r="K227" s="96"/>
      <c r="L227" s="88"/>
      <c r="M227" s="97" t="str">
        <f t="shared" ca="1" si="38"/>
        <v/>
      </c>
      <c r="N227" s="88"/>
      <c r="O227" s="88"/>
      <c r="P227" s="14"/>
      <c r="R227" s="59" t="str">
        <f>IFERROR(VLOOKUP($D227,'4° Passo'!$D$5:$M$804,7,FALSE),"-")</f>
        <v>-</v>
      </c>
      <c r="S227" s="59" t="str">
        <f>IFERROR(VLOOKUP($D227,'4° Passo'!$D$5:$M$804,8,FALSE),"-")</f>
        <v>-</v>
      </c>
      <c r="T227" s="59" t="str">
        <f>IFERROR(VLOOKUP($D227,'4° Passo'!$D$5:$M$804,9,FALSE),"-")</f>
        <v>-</v>
      </c>
      <c r="U227" s="59" t="str">
        <f>IFERROR(VLOOKUP($D227,'4° Passo'!$D$5:$M$804,10,FALSE),"-")</f>
        <v>-</v>
      </c>
      <c r="V227" s="59" t="str">
        <f t="shared" si="33"/>
        <v/>
      </c>
      <c r="W227" s="4">
        <f t="shared" si="39"/>
        <v>0</v>
      </c>
      <c r="X227" s="101">
        <v>1</v>
      </c>
      <c r="Y227" s="101" t="str">
        <f t="shared" si="34"/>
        <v/>
      </c>
      <c r="Z227" s="101" t="str">
        <f t="shared" si="35"/>
        <v/>
      </c>
      <c r="AA227" s="101" t="str">
        <f t="shared" si="36"/>
        <v/>
      </c>
      <c r="AB227" s="101" t="str">
        <f t="shared" si="37"/>
        <v/>
      </c>
      <c r="AC227" s="101" t="str">
        <f t="shared" si="41"/>
        <v/>
      </c>
      <c r="AD227" s="101" t="str">
        <f t="shared" si="41"/>
        <v/>
      </c>
      <c r="AE227" s="101" t="str">
        <f t="shared" si="41"/>
        <v/>
      </c>
      <c r="AF227" s="101" t="str">
        <f t="shared" si="40"/>
        <v/>
      </c>
      <c r="AG227" s="101" t="str">
        <f t="shared" si="40"/>
        <v/>
      </c>
      <c r="AH227" s="101" t="str">
        <f t="shared" si="40"/>
        <v/>
      </c>
      <c r="AI227" s="101" t="str">
        <f t="shared" si="40"/>
        <v/>
      </c>
      <c r="AJ227" s="101" t="str">
        <f t="shared" si="40"/>
        <v/>
      </c>
      <c r="AK227" s="101" t="str">
        <f t="shared" si="40"/>
        <v/>
      </c>
      <c r="AL227" s="101" t="str">
        <f t="shared" si="31"/>
        <v/>
      </c>
      <c r="AM227" s="101" t="str">
        <f t="shared" si="31"/>
        <v/>
      </c>
      <c r="AN227" s="101" t="str">
        <f t="shared" si="31"/>
        <v/>
      </c>
      <c r="AP227" s="101" t="str">
        <f>IF(AND(N227="vendido",I227='1° Passo'!$D$12),'1° Passo'!$D$12,"")</f>
        <v/>
      </c>
    </row>
    <row r="228" spans="3:42" ht="30" customHeight="1">
      <c r="C228" s="11">
        <v>224</v>
      </c>
      <c r="D228" s="88"/>
      <c r="E228" s="88"/>
      <c r="F228" s="88"/>
      <c r="G228" s="95"/>
      <c r="H228" s="96"/>
      <c r="I228" s="88"/>
      <c r="J228" s="88"/>
      <c r="K228" s="96"/>
      <c r="L228" s="88"/>
      <c r="M228" s="97" t="str">
        <f t="shared" ca="1" si="38"/>
        <v/>
      </c>
      <c r="N228" s="88"/>
      <c r="O228" s="88"/>
      <c r="P228" s="14"/>
      <c r="R228" s="59" t="str">
        <f>IFERROR(VLOOKUP($D228,'4° Passo'!$D$5:$M$804,7,FALSE),"-")</f>
        <v>-</v>
      </c>
      <c r="S228" s="59" t="str">
        <f>IFERROR(VLOOKUP($D228,'4° Passo'!$D$5:$M$804,8,FALSE),"-")</f>
        <v>-</v>
      </c>
      <c r="T228" s="59" t="str">
        <f>IFERROR(VLOOKUP($D228,'4° Passo'!$D$5:$M$804,9,FALSE),"-")</f>
        <v>-</v>
      </c>
      <c r="U228" s="59" t="str">
        <f>IFERROR(VLOOKUP($D228,'4° Passo'!$D$5:$M$804,10,FALSE),"-")</f>
        <v>-</v>
      </c>
      <c r="V228" s="59" t="str">
        <f t="shared" si="33"/>
        <v/>
      </c>
      <c r="W228" s="4">
        <f t="shared" si="39"/>
        <v>0</v>
      </c>
      <c r="X228" s="101">
        <v>1</v>
      </c>
      <c r="Y228" s="101" t="str">
        <f t="shared" si="34"/>
        <v/>
      </c>
      <c r="Z228" s="101" t="str">
        <f t="shared" si="35"/>
        <v/>
      </c>
      <c r="AA228" s="101" t="str">
        <f t="shared" si="36"/>
        <v/>
      </c>
      <c r="AB228" s="101" t="str">
        <f t="shared" si="37"/>
        <v/>
      </c>
      <c r="AC228" s="101" t="str">
        <f t="shared" si="41"/>
        <v/>
      </c>
      <c r="AD228" s="101" t="str">
        <f t="shared" si="41"/>
        <v/>
      </c>
      <c r="AE228" s="101" t="str">
        <f t="shared" si="41"/>
        <v/>
      </c>
      <c r="AF228" s="101" t="str">
        <f t="shared" si="40"/>
        <v/>
      </c>
      <c r="AG228" s="101" t="str">
        <f t="shared" si="40"/>
        <v/>
      </c>
      <c r="AH228" s="101" t="str">
        <f t="shared" si="40"/>
        <v/>
      </c>
      <c r="AI228" s="101" t="str">
        <f t="shared" si="40"/>
        <v/>
      </c>
      <c r="AJ228" s="101" t="str">
        <f t="shared" si="40"/>
        <v/>
      </c>
      <c r="AK228" s="101" t="str">
        <f t="shared" si="40"/>
        <v/>
      </c>
      <c r="AL228" s="101" t="str">
        <f t="shared" si="31"/>
        <v/>
      </c>
      <c r="AM228" s="101" t="str">
        <f t="shared" si="31"/>
        <v/>
      </c>
      <c r="AN228" s="101" t="str">
        <f t="shared" si="31"/>
        <v/>
      </c>
      <c r="AP228" s="101" t="str">
        <f>IF(AND(N228="vendido",I228='1° Passo'!$D$12),'1° Passo'!$D$12,"")</f>
        <v/>
      </c>
    </row>
    <row r="229" spans="3:42" ht="30" customHeight="1">
      <c r="C229" s="11">
        <v>225</v>
      </c>
      <c r="D229" s="88"/>
      <c r="E229" s="88"/>
      <c r="F229" s="88"/>
      <c r="G229" s="95"/>
      <c r="H229" s="96"/>
      <c r="I229" s="88"/>
      <c r="J229" s="88"/>
      <c r="K229" s="96"/>
      <c r="L229" s="88"/>
      <c r="M229" s="97" t="str">
        <f t="shared" ca="1" si="38"/>
        <v/>
      </c>
      <c r="N229" s="88"/>
      <c r="O229" s="88"/>
      <c r="P229" s="14"/>
      <c r="R229" s="59" t="str">
        <f>IFERROR(VLOOKUP($D229,'4° Passo'!$D$5:$M$804,7,FALSE),"-")</f>
        <v>-</v>
      </c>
      <c r="S229" s="59" t="str">
        <f>IFERROR(VLOOKUP($D229,'4° Passo'!$D$5:$M$804,8,FALSE),"-")</f>
        <v>-</v>
      </c>
      <c r="T229" s="59" t="str">
        <f>IFERROR(VLOOKUP($D229,'4° Passo'!$D$5:$M$804,9,FALSE),"-")</f>
        <v>-</v>
      </c>
      <c r="U229" s="59" t="str">
        <f>IFERROR(VLOOKUP($D229,'4° Passo'!$D$5:$M$804,10,FALSE),"-")</f>
        <v>-</v>
      </c>
      <c r="V229" s="59" t="str">
        <f t="shared" si="33"/>
        <v/>
      </c>
      <c r="W229" s="4">
        <f t="shared" si="39"/>
        <v>0</v>
      </c>
      <c r="X229" s="101">
        <v>1</v>
      </c>
      <c r="Y229" s="101" t="str">
        <f t="shared" si="34"/>
        <v/>
      </c>
      <c r="Z229" s="101" t="str">
        <f t="shared" si="35"/>
        <v/>
      </c>
      <c r="AA229" s="101" t="str">
        <f t="shared" si="36"/>
        <v/>
      </c>
      <c r="AB229" s="101" t="str">
        <f t="shared" si="37"/>
        <v/>
      </c>
      <c r="AC229" s="101" t="str">
        <f t="shared" si="41"/>
        <v/>
      </c>
      <c r="AD229" s="101" t="str">
        <f t="shared" si="41"/>
        <v/>
      </c>
      <c r="AE229" s="101" t="str">
        <f t="shared" si="41"/>
        <v/>
      </c>
      <c r="AF229" s="101" t="str">
        <f t="shared" si="40"/>
        <v/>
      </c>
      <c r="AG229" s="101" t="str">
        <f t="shared" si="40"/>
        <v/>
      </c>
      <c r="AH229" s="101" t="str">
        <f t="shared" si="40"/>
        <v/>
      </c>
      <c r="AI229" s="101" t="str">
        <f t="shared" si="40"/>
        <v/>
      </c>
      <c r="AJ229" s="101" t="str">
        <f t="shared" si="40"/>
        <v/>
      </c>
      <c r="AK229" s="101" t="str">
        <f t="shared" si="40"/>
        <v/>
      </c>
      <c r="AL229" s="101" t="str">
        <f t="shared" si="31"/>
        <v/>
      </c>
      <c r="AM229" s="101" t="str">
        <f t="shared" si="31"/>
        <v/>
      </c>
      <c r="AN229" s="101" t="str">
        <f t="shared" si="31"/>
        <v/>
      </c>
      <c r="AP229" s="101" t="str">
        <f>IF(AND(N229="vendido",I229='1° Passo'!$D$12),'1° Passo'!$D$12,"")</f>
        <v/>
      </c>
    </row>
    <row r="230" spans="3:42" ht="30" customHeight="1">
      <c r="C230" s="11">
        <v>226</v>
      </c>
      <c r="D230" s="88"/>
      <c r="E230" s="88"/>
      <c r="F230" s="88"/>
      <c r="G230" s="95"/>
      <c r="H230" s="96"/>
      <c r="I230" s="88"/>
      <c r="J230" s="88"/>
      <c r="K230" s="96"/>
      <c r="L230" s="88"/>
      <c r="M230" s="97" t="str">
        <f t="shared" ca="1" si="38"/>
        <v/>
      </c>
      <c r="N230" s="88"/>
      <c r="O230" s="88"/>
      <c r="P230" s="14"/>
      <c r="R230" s="59" t="str">
        <f>IFERROR(VLOOKUP($D230,'4° Passo'!$D$5:$M$804,7,FALSE),"-")</f>
        <v>-</v>
      </c>
      <c r="S230" s="59" t="str">
        <f>IFERROR(VLOOKUP($D230,'4° Passo'!$D$5:$M$804,8,FALSE),"-")</f>
        <v>-</v>
      </c>
      <c r="T230" s="59" t="str">
        <f>IFERROR(VLOOKUP($D230,'4° Passo'!$D$5:$M$804,9,FALSE),"-")</f>
        <v>-</v>
      </c>
      <c r="U230" s="59" t="str">
        <f>IFERROR(VLOOKUP($D230,'4° Passo'!$D$5:$M$804,10,FALSE),"-")</f>
        <v>-</v>
      </c>
      <c r="V230" s="59" t="str">
        <f t="shared" si="33"/>
        <v/>
      </c>
      <c r="W230" s="4">
        <f t="shared" si="39"/>
        <v>0</v>
      </c>
      <c r="X230" s="101">
        <v>1</v>
      </c>
      <c r="Y230" s="101" t="str">
        <f t="shared" si="34"/>
        <v/>
      </c>
      <c r="Z230" s="101" t="str">
        <f t="shared" si="35"/>
        <v/>
      </c>
      <c r="AA230" s="101" t="str">
        <f t="shared" si="36"/>
        <v/>
      </c>
      <c r="AB230" s="101" t="str">
        <f t="shared" si="37"/>
        <v/>
      </c>
      <c r="AC230" s="101" t="str">
        <f t="shared" si="41"/>
        <v/>
      </c>
      <c r="AD230" s="101" t="str">
        <f t="shared" si="41"/>
        <v/>
      </c>
      <c r="AE230" s="101" t="str">
        <f t="shared" si="41"/>
        <v/>
      </c>
      <c r="AF230" s="101" t="str">
        <f t="shared" si="40"/>
        <v/>
      </c>
      <c r="AG230" s="101" t="str">
        <f t="shared" si="40"/>
        <v/>
      </c>
      <c r="AH230" s="101" t="str">
        <f t="shared" si="40"/>
        <v/>
      </c>
      <c r="AI230" s="101" t="str">
        <f t="shared" si="40"/>
        <v/>
      </c>
      <c r="AJ230" s="101" t="str">
        <f t="shared" si="40"/>
        <v/>
      </c>
      <c r="AK230" s="101" t="str">
        <f t="shared" si="40"/>
        <v/>
      </c>
      <c r="AL230" s="101" t="str">
        <f t="shared" si="31"/>
        <v/>
      </c>
      <c r="AM230" s="101" t="str">
        <f t="shared" si="31"/>
        <v/>
      </c>
      <c r="AN230" s="101" t="str">
        <f t="shared" si="31"/>
        <v/>
      </c>
      <c r="AP230" s="101" t="str">
        <f>IF(AND(N230="vendido",I230='1° Passo'!$D$12),'1° Passo'!$D$12,"")</f>
        <v/>
      </c>
    </row>
    <row r="231" spans="3:42" ht="30" customHeight="1">
      <c r="C231" s="11">
        <v>227</v>
      </c>
      <c r="D231" s="88"/>
      <c r="E231" s="88"/>
      <c r="F231" s="88"/>
      <c r="G231" s="95"/>
      <c r="H231" s="96"/>
      <c r="I231" s="88"/>
      <c r="J231" s="88"/>
      <c r="K231" s="96"/>
      <c r="L231" s="88"/>
      <c r="M231" s="97" t="str">
        <f t="shared" ca="1" si="38"/>
        <v/>
      </c>
      <c r="N231" s="88"/>
      <c r="O231" s="88"/>
      <c r="P231" s="14"/>
      <c r="R231" s="59" t="str">
        <f>IFERROR(VLOOKUP($D231,'4° Passo'!$D$5:$M$804,7,FALSE),"-")</f>
        <v>-</v>
      </c>
      <c r="S231" s="59" t="str">
        <f>IFERROR(VLOOKUP($D231,'4° Passo'!$D$5:$M$804,8,FALSE),"-")</f>
        <v>-</v>
      </c>
      <c r="T231" s="59" t="str">
        <f>IFERROR(VLOOKUP($D231,'4° Passo'!$D$5:$M$804,9,FALSE),"-")</f>
        <v>-</v>
      </c>
      <c r="U231" s="59" t="str">
        <f>IFERROR(VLOOKUP($D231,'4° Passo'!$D$5:$M$804,10,FALSE),"-")</f>
        <v>-</v>
      </c>
      <c r="V231" s="59" t="str">
        <f t="shared" si="33"/>
        <v/>
      </c>
      <c r="W231" s="4">
        <f t="shared" si="39"/>
        <v>0</v>
      </c>
      <c r="X231" s="101">
        <v>1</v>
      </c>
      <c r="Y231" s="101" t="str">
        <f t="shared" si="34"/>
        <v/>
      </c>
      <c r="Z231" s="101" t="str">
        <f t="shared" si="35"/>
        <v/>
      </c>
      <c r="AA231" s="101" t="str">
        <f t="shared" si="36"/>
        <v/>
      </c>
      <c r="AB231" s="101" t="str">
        <f t="shared" si="37"/>
        <v/>
      </c>
      <c r="AC231" s="101" t="str">
        <f t="shared" si="41"/>
        <v/>
      </c>
      <c r="AD231" s="101" t="str">
        <f t="shared" si="41"/>
        <v/>
      </c>
      <c r="AE231" s="101" t="str">
        <f t="shared" si="41"/>
        <v/>
      </c>
      <c r="AF231" s="101" t="str">
        <f t="shared" si="40"/>
        <v/>
      </c>
      <c r="AG231" s="101" t="str">
        <f t="shared" si="40"/>
        <v/>
      </c>
      <c r="AH231" s="101" t="str">
        <f t="shared" si="40"/>
        <v/>
      </c>
      <c r="AI231" s="101" t="str">
        <f t="shared" si="40"/>
        <v/>
      </c>
      <c r="AJ231" s="101" t="str">
        <f t="shared" si="40"/>
        <v/>
      </c>
      <c r="AK231" s="101" t="str">
        <f t="shared" si="40"/>
        <v/>
      </c>
      <c r="AL231" s="101" t="str">
        <f t="shared" si="31"/>
        <v/>
      </c>
      <c r="AM231" s="101" t="str">
        <f t="shared" si="31"/>
        <v/>
      </c>
      <c r="AN231" s="101" t="str">
        <f t="shared" si="31"/>
        <v/>
      </c>
      <c r="AP231" s="101" t="str">
        <f>IF(AND(N231="vendido",I231='1° Passo'!$D$12),'1° Passo'!$D$12,"")</f>
        <v/>
      </c>
    </row>
    <row r="232" spans="3:42" ht="30" customHeight="1">
      <c r="C232" s="11">
        <v>228</v>
      </c>
      <c r="D232" s="88"/>
      <c r="E232" s="88"/>
      <c r="F232" s="88"/>
      <c r="G232" s="95"/>
      <c r="H232" s="96"/>
      <c r="I232" s="88"/>
      <c r="J232" s="88"/>
      <c r="K232" s="96"/>
      <c r="L232" s="88"/>
      <c r="M232" s="97" t="str">
        <f t="shared" ca="1" si="38"/>
        <v/>
      </c>
      <c r="N232" s="88"/>
      <c r="O232" s="88"/>
      <c r="P232" s="14"/>
      <c r="R232" s="59" t="str">
        <f>IFERROR(VLOOKUP($D232,'4° Passo'!$D$5:$M$804,7,FALSE),"-")</f>
        <v>-</v>
      </c>
      <c r="S232" s="59" t="str">
        <f>IFERROR(VLOOKUP($D232,'4° Passo'!$D$5:$M$804,8,FALSE),"-")</f>
        <v>-</v>
      </c>
      <c r="T232" s="59" t="str">
        <f>IFERROR(VLOOKUP($D232,'4° Passo'!$D$5:$M$804,9,FALSE),"-")</f>
        <v>-</v>
      </c>
      <c r="U232" s="59" t="str">
        <f>IFERROR(VLOOKUP($D232,'4° Passo'!$D$5:$M$804,10,FALSE),"-")</f>
        <v>-</v>
      </c>
      <c r="V232" s="59" t="str">
        <f t="shared" si="33"/>
        <v/>
      </c>
      <c r="W232" s="4">
        <f t="shared" si="39"/>
        <v>0</v>
      </c>
      <c r="X232" s="101">
        <v>1</v>
      </c>
      <c r="Y232" s="101" t="str">
        <f t="shared" si="34"/>
        <v/>
      </c>
      <c r="Z232" s="101" t="str">
        <f t="shared" si="35"/>
        <v/>
      </c>
      <c r="AA232" s="101" t="str">
        <f t="shared" si="36"/>
        <v/>
      </c>
      <c r="AB232" s="101" t="str">
        <f t="shared" si="37"/>
        <v/>
      </c>
      <c r="AC232" s="101" t="str">
        <f t="shared" si="41"/>
        <v/>
      </c>
      <c r="AD232" s="101" t="str">
        <f t="shared" si="41"/>
        <v/>
      </c>
      <c r="AE232" s="101" t="str">
        <f t="shared" si="41"/>
        <v/>
      </c>
      <c r="AF232" s="101" t="str">
        <f t="shared" si="40"/>
        <v/>
      </c>
      <c r="AG232" s="101" t="str">
        <f t="shared" si="40"/>
        <v/>
      </c>
      <c r="AH232" s="101" t="str">
        <f t="shared" si="40"/>
        <v/>
      </c>
      <c r="AI232" s="101" t="str">
        <f t="shared" si="40"/>
        <v/>
      </c>
      <c r="AJ232" s="101" t="str">
        <f t="shared" si="40"/>
        <v/>
      </c>
      <c r="AK232" s="101" t="str">
        <f t="shared" si="40"/>
        <v/>
      </c>
      <c r="AL232" s="101" t="str">
        <f t="shared" si="31"/>
        <v/>
      </c>
      <c r="AM232" s="101" t="str">
        <f t="shared" si="31"/>
        <v/>
      </c>
      <c r="AN232" s="101" t="str">
        <f t="shared" si="31"/>
        <v/>
      </c>
      <c r="AP232" s="101" t="str">
        <f>IF(AND(N232="vendido",I232='1° Passo'!$D$12),'1° Passo'!$D$12,"")</f>
        <v/>
      </c>
    </row>
    <row r="233" spans="3:42" ht="30" customHeight="1">
      <c r="C233" s="11">
        <v>229</v>
      </c>
      <c r="D233" s="88"/>
      <c r="E233" s="88"/>
      <c r="F233" s="88"/>
      <c r="G233" s="95"/>
      <c r="H233" s="96"/>
      <c r="I233" s="88"/>
      <c r="J233" s="88"/>
      <c r="K233" s="96"/>
      <c r="L233" s="88"/>
      <c r="M233" s="97" t="str">
        <f t="shared" ca="1" si="38"/>
        <v/>
      </c>
      <c r="N233" s="88"/>
      <c r="O233" s="88"/>
      <c r="P233" s="14"/>
      <c r="R233" s="59" t="str">
        <f>IFERROR(VLOOKUP($D233,'4° Passo'!$D$5:$M$804,7,FALSE),"-")</f>
        <v>-</v>
      </c>
      <c r="S233" s="59" t="str">
        <f>IFERROR(VLOOKUP($D233,'4° Passo'!$D$5:$M$804,8,FALSE),"-")</f>
        <v>-</v>
      </c>
      <c r="T233" s="59" t="str">
        <f>IFERROR(VLOOKUP($D233,'4° Passo'!$D$5:$M$804,9,FALSE),"-")</f>
        <v>-</v>
      </c>
      <c r="U233" s="59" t="str">
        <f>IFERROR(VLOOKUP($D233,'4° Passo'!$D$5:$M$804,10,FALSE),"-")</f>
        <v>-</v>
      </c>
      <c r="V233" s="59" t="str">
        <f t="shared" si="33"/>
        <v/>
      </c>
      <c r="W233" s="4">
        <f t="shared" si="39"/>
        <v>0</v>
      </c>
      <c r="X233" s="101">
        <v>1</v>
      </c>
      <c r="Y233" s="101" t="str">
        <f t="shared" si="34"/>
        <v/>
      </c>
      <c r="Z233" s="101" t="str">
        <f t="shared" si="35"/>
        <v/>
      </c>
      <c r="AA233" s="101" t="str">
        <f t="shared" si="36"/>
        <v/>
      </c>
      <c r="AB233" s="101" t="str">
        <f t="shared" si="37"/>
        <v/>
      </c>
      <c r="AC233" s="101" t="str">
        <f t="shared" si="41"/>
        <v/>
      </c>
      <c r="AD233" s="101" t="str">
        <f t="shared" si="41"/>
        <v/>
      </c>
      <c r="AE233" s="101" t="str">
        <f t="shared" si="41"/>
        <v/>
      </c>
      <c r="AF233" s="101" t="str">
        <f t="shared" si="40"/>
        <v/>
      </c>
      <c r="AG233" s="101" t="str">
        <f t="shared" si="40"/>
        <v/>
      </c>
      <c r="AH233" s="101" t="str">
        <f t="shared" si="40"/>
        <v/>
      </c>
      <c r="AI233" s="101" t="str">
        <f t="shared" si="40"/>
        <v/>
      </c>
      <c r="AJ233" s="101" t="str">
        <f t="shared" si="40"/>
        <v/>
      </c>
      <c r="AK233" s="101" t="str">
        <f t="shared" si="40"/>
        <v/>
      </c>
      <c r="AL233" s="101" t="str">
        <f t="shared" si="31"/>
        <v/>
      </c>
      <c r="AM233" s="101" t="str">
        <f t="shared" si="31"/>
        <v/>
      </c>
      <c r="AN233" s="101" t="str">
        <f t="shared" si="31"/>
        <v/>
      </c>
      <c r="AP233" s="101" t="str">
        <f>IF(AND(N233="vendido",I233='1° Passo'!$D$12),'1° Passo'!$D$12,"")</f>
        <v/>
      </c>
    </row>
    <row r="234" spans="3:42" ht="30" customHeight="1">
      <c r="C234" s="11">
        <v>230</v>
      </c>
      <c r="D234" s="88"/>
      <c r="E234" s="88"/>
      <c r="F234" s="88"/>
      <c r="G234" s="95"/>
      <c r="H234" s="96"/>
      <c r="I234" s="88"/>
      <c r="J234" s="88"/>
      <c r="K234" s="96"/>
      <c r="L234" s="88"/>
      <c r="M234" s="97" t="str">
        <f t="shared" ca="1" si="38"/>
        <v/>
      </c>
      <c r="N234" s="88"/>
      <c r="O234" s="88"/>
      <c r="P234" s="14"/>
      <c r="R234" s="59" t="str">
        <f>IFERROR(VLOOKUP($D234,'4° Passo'!$D$5:$M$804,7,FALSE),"-")</f>
        <v>-</v>
      </c>
      <c r="S234" s="59" t="str">
        <f>IFERROR(VLOOKUP($D234,'4° Passo'!$D$5:$M$804,8,FALSE),"-")</f>
        <v>-</v>
      </c>
      <c r="T234" s="59" t="str">
        <f>IFERROR(VLOOKUP($D234,'4° Passo'!$D$5:$M$804,9,FALSE),"-")</f>
        <v>-</v>
      </c>
      <c r="U234" s="59" t="str">
        <f>IFERROR(VLOOKUP($D234,'4° Passo'!$D$5:$M$804,10,FALSE),"-")</f>
        <v>-</v>
      </c>
      <c r="V234" s="59" t="str">
        <f t="shared" si="33"/>
        <v/>
      </c>
      <c r="W234" s="4">
        <f t="shared" si="39"/>
        <v>0</v>
      </c>
      <c r="X234" s="101">
        <v>1</v>
      </c>
      <c r="Y234" s="101" t="str">
        <f t="shared" si="34"/>
        <v/>
      </c>
      <c r="Z234" s="101" t="str">
        <f t="shared" si="35"/>
        <v/>
      </c>
      <c r="AA234" s="101" t="str">
        <f t="shared" si="36"/>
        <v/>
      </c>
      <c r="AB234" s="101" t="str">
        <f t="shared" si="37"/>
        <v/>
      </c>
      <c r="AC234" s="101" t="str">
        <f t="shared" si="41"/>
        <v/>
      </c>
      <c r="AD234" s="101" t="str">
        <f t="shared" si="41"/>
        <v/>
      </c>
      <c r="AE234" s="101" t="str">
        <f t="shared" si="41"/>
        <v/>
      </c>
      <c r="AF234" s="101" t="str">
        <f t="shared" si="40"/>
        <v/>
      </c>
      <c r="AG234" s="101" t="str">
        <f t="shared" si="40"/>
        <v/>
      </c>
      <c r="AH234" s="101" t="str">
        <f t="shared" si="40"/>
        <v/>
      </c>
      <c r="AI234" s="101" t="str">
        <f t="shared" si="40"/>
        <v/>
      </c>
      <c r="AJ234" s="101" t="str">
        <f t="shared" si="40"/>
        <v/>
      </c>
      <c r="AK234" s="101" t="str">
        <f t="shared" si="40"/>
        <v/>
      </c>
      <c r="AL234" s="101" t="str">
        <f t="shared" si="31"/>
        <v/>
      </c>
      <c r="AM234" s="101" t="str">
        <f t="shared" si="31"/>
        <v/>
      </c>
      <c r="AN234" s="101" t="str">
        <f t="shared" si="31"/>
        <v/>
      </c>
      <c r="AP234" s="101" t="str">
        <f>IF(AND(N234="vendido",I234='1° Passo'!$D$12),'1° Passo'!$D$12,"")</f>
        <v/>
      </c>
    </row>
    <row r="235" spans="3:42" ht="30" customHeight="1">
      <c r="C235" s="11">
        <v>231</v>
      </c>
      <c r="D235" s="88"/>
      <c r="E235" s="88"/>
      <c r="F235" s="88"/>
      <c r="G235" s="95"/>
      <c r="H235" s="96"/>
      <c r="I235" s="88"/>
      <c r="J235" s="88"/>
      <c r="K235" s="96"/>
      <c r="L235" s="88"/>
      <c r="M235" s="97" t="str">
        <f t="shared" ca="1" si="38"/>
        <v/>
      </c>
      <c r="N235" s="88"/>
      <c r="O235" s="88"/>
      <c r="P235" s="14"/>
      <c r="R235" s="59" t="str">
        <f>IFERROR(VLOOKUP($D235,'4° Passo'!$D$5:$M$804,7,FALSE),"-")</f>
        <v>-</v>
      </c>
      <c r="S235" s="59" t="str">
        <f>IFERROR(VLOOKUP($D235,'4° Passo'!$D$5:$M$804,8,FALSE),"-")</f>
        <v>-</v>
      </c>
      <c r="T235" s="59" t="str">
        <f>IFERROR(VLOOKUP($D235,'4° Passo'!$D$5:$M$804,9,FALSE),"-")</f>
        <v>-</v>
      </c>
      <c r="U235" s="59" t="str">
        <f>IFERROR(VLOOKUP($D235,'4° Passo'!$D$5:$M$804,10,FALSE),"-")</f>
        <v>-</v>
      </c>
      <c r="V235" s="59" t="str">
        <f t="shared" si="33"/>
        <v/>
      </c>
      <c r="W235" s="4">
        <f t="shared" si="39"/>
        <v>0</v>
      </c>
      <c r="X235" s="101">
        <v>1</v>
      </c>
      <c r="Y235" s="101" t="str">
        <f t="shared" si="34"/>
        <v/>
      </c>
      <c r="Z235" s="101" t="str">
        <f t="shared" si="35"/>
        <v/>
      </c>
      <c r="AA235" s="101" t="str">
        <f t="shared" si="36"/>
        <v/>
      </c>
      <c r="AB235" s="101" t="str">
        <f t="shared" si="37"/>
        <v/>
      </c>
      <c r="AC235" s="101" t="str">
        <f t="shared" si="41"/>
        <v/>
      </c>
      <c r="AD235" s="101" t="str">
        <f t="shared" si="41"/>
        <v/>
      </c>
      <c r="AE235" s="101" t="str">
        <f t="shared" si="41"/>
        <v/>
      </c>
      <c r="AF235" s="101" t="str">
        <f t="shared" si="40"/>
        <v/>
      </c>
      <c r="AG235" s="101" t="str">
        <f t="shared" si="40"/>
        <v/>
      </c>
      <c r="AH235" s="101" t="str">
        <f t="shared" si="40"/>
        <v/>
      </c>
      <c r="AI235" s="101" t="str">
        <f t="shared" si="40"/>
        <v/>
      </c>
      <c r="AJ235" s="101" t="str">
        <f t="shared" si="40"/>
        <v/>
      </c>
      <c r="AK235" s="101" t="str">
        <f t="shared" si="40"/>
        <v/>
      </c>
      <c r="AL235" s="101" t="str">
        <f t="shared" si="31"/>
        <v/>
      </c>
      <c r="AM235" s="101" t="str">
        <f t="shared" si="31"/>
        <v/>
      </c>
      <c r="AN235" s="101" t="str">
        <f t="shared" si="31"/>
        <v/>
      </c>
      <c r="AP235" s="101" t="str">
        <f>IF(AND(N235="vendido",I235='1° Passo'!$D$12),'1° Passo'!$D$12,"")</f>
        <v/>
      </c>
    </row>
    <row r="236" spans="3:42" ht="30" customHeight="1">
      <c r="C236" s="11">
        <v>232</v>
      </c>
      <c r="D236" s="88"/>
      <c r="E236" s="88"/>
      <c r="F236" s="88"/>
      <c r="G236" s="95"/>
      <c r="H236" s="96"/>
      <c r="I236" s="88"/>
      <c r="J236" s="88"/>
      <c r="K236" s="96"/>
      <c r="L236" s="88"/>
      <c r="M236" s="97" t="str">
        <f t="shared" ca="1" si="38"/>
        <v/>
      </c>
      <c r="N236" s="88"/>
      <c r="O236" s="88"/>
      <c r="P236" s="14"/>
      <c r="R236" s="59" t="str">
        <f>IFERROR(VLOOKUP($D236,'4° Passo'!$D$5:$M$804,7,FALSE),"-")</f>
        <v>-</v>
      </c>
      <c r="S236" s="59" t="str">
        <f>IFERROR(VLOOKUP($D236,'4° Passo'!$D$5:$M$804,8,FALSE),"-")</f>
        <v>-</v>
      </c>
      <c r="T236" s="59" t="str">
        <f>IFERROR(VLOOKUP($D236,'4° Passo'!$D$5:$M$804,9,FALSE),"-")</f>
        <v>-</v>
      </c>
      <c r="U236" s="59" t="str">
        <f>IFERROR(VLOOKUP($D236,'4° Passo'!$D$5:$M$804,10,FALSE),"-")</f>
        <v>-</v>
      </c>
      <c r="V236" s="59" t="str">
        <f t="shared" si="33"/>
        <v/>
      </c>
      <c r="W236" s="4">
        <f t="shared" si="39"/>
        <v>0</v>
      </c>
      <c r="X236" s="101">
        <v>1</v>
      </c>
      <c r="Y236" s="101" t="str">
        <f t="shared" si="34"/>
        <v/>
      </c>
      <c r="Z236" s="101" t="str">
        <f t="shared" si="35"/>
        <v/>
      </c>
      <c r="AA236" s="101" t="str">
        <f t="shared" si="36"/>
        <v/>
      </c>
      <c r="AB236" s="101" t="str">
        <f t="shared" si="37"/>
        <v/>
      </c>
      <c r="AC236" s="101" t="str">
        <f t="shared" si="41"/>
        <v/>
      </c>
      <c r="AD236" s="101" t="str">
        <f t="shared" si="41"/>
        <v/>
      </c>
      <c r="AE236" s="101" t="str">
        <f t="shared" si="41"/>
        <v/>
      </c>
      <c r="AF236" s="101" t="str">
        <f t="shared" si="40"/>
        <v/>
      </c>
      <c r="AG236" s="101" t="str">
        <f t="shared" si="40"/>
        <v/>
      </c>
      <c r="AH236" s="101" t="str">
        <f t="shared" si="40"/>
        <v/>
      </c>
      <c r="AI236" s="101" t="str">
        <f t="shared" si="40"/>
        <v/>
      </c>
      <c r="AJ236" s="101" t="str">
        <f t="shared" si="40"/>
        <v/>
      </c>
      <c r="AK236" s="101" t="str">
        <f t="shared" si="40"/>
        <v/>
      </c>
      <c r="AL236" s="101" t="str">
        <f t="shared" si="31"/>
        <v/>
      </c>
      <c r="AM236" s="101" t="str">
        <f t="shared" si="31"/>
        <v/>
      </c>
      <c r="AN236" s="101" t="str">
        <f t="shared" si="31"/>
        <v/>
      </c>
      <c r="AP236" s="101" t="str">
        <f>IF(AND(N236="vendido",I236='1° Passo'!$D$12),'1° Passo'!$D$12,"")</f>
        <v/>
      </c>
    </row>
    <row r="237" spans="3:42" ht="30" customHeight="1">
      <c r="C237" s="11">
        <v>233</v>
      </c>
      <c r="D237" s="88"/>
      <c r="E237" s="88"/>
      <c r="F237" s="88"/>
      <c r="G237" s="95"/>
      <c r="H237" s="96"/>
      <c r="I237" s="88"/>
      <c r="J237" s="88"/>
      <c r="K237" s="96"/>
      <c r="L237" s="88"/>
      <c r="M237" s="97" t="str">
        <f t="shared" ca="1" si="38"/>
        <v/>
      </c>
      <c r="N237" s="88"/>
      <c r="O237" s="88"/>
      <c r="P237" s="14"/>
      <c r="R237" s="59" t="str">
        <f>IFERROR(VLOOKUP($D237,'4° Passo'!$D$5:$M$804,7,FALSE),"-")</f>
        <v>-</v>
      </c>
      <c r="S237" s="59" t="str">
        <f>IFERROR(VLOOKUP($D237,'4° Passo'!$D$5:$M$804,8,FALSE),"-")</f>
        <v>-</v>
      </c>
      <c r="T237" s="59" t="str">
        <f>IFERROR(VLOOKUP($D237,'4° Passo'!$D$5:$M$804,9,FALSE),"-")</f>
        <v>-</v>
      </c>
      <c r="U237" s="59" t="str">
        <f>IFERROR(VLOOKUP($D237,'4° Passo'!$D$5:$M$804,10,FALSE),"-")</f>
        <v>-</v>
      </c>
      <c r="V237" s="59" t="str">
        <f t="shared" si="33"/>
        <v/>
      </c>
      <c r="W237" s="4">
        <f t="shared" si="39"/>
        <v>0</v>
      </c>
      <c r="X237" s="101">
        <v>1</v>
      </c>
      <c r="Y237" s="101" t="str">
        <f t="shared" si="34"/>
        <v/>
      </c>
      <c r="Z237" s="101" t="str">
        <f t="shared" si="35"/>
        <v/>
      </c>
      <c r="AA237" s="101" t="str">
        <f t="shared" si="36"/>
        <v/>
      </c>
      <c r="AB237" s="101" t="str">
        <f t="shared" si="37"/>
        <v/>
      </c>
      <c r="AC237" s="101" t="str">
        <f t="shared" si="41"/>
        <v/>
      </c>
      <c r="AD237" s="101" t="str">
        <f t="shared" si="41"/>
        <v/>
      </c>
      <c r="AE237" s="101" t="str">
        <f t="shared" si="41"/>
        <v/>
      </c>
      <c r="AF237" s="101" t="str">
        <f t="shared" si="40"/>
        <v/>
      </c>
      <c r="AG237" s="101" t="str">
        <f t="shared" si="40"/>
        <v/>
      </c>
      <c r="AH237" s="101" t="str">
        <f t="shared" si="40"/>
        <v/>
      </c>
      <c r="AI237" s="101" t="str">
        <f t="shared" si="40"/>
        <v/>
      </c>
      <c r="AJ237" s="101" t="str">
        <f t="shared" si="40"/>
        <v/>
      </c>
      <c r="AK237" s="101" t="str">
        <f t="shared" si="40"/>
        <v/>
      </c>
      <c r="AL237" s="101" t="str">
        <f t="shared" si="31"/>
        <v/>
      </c>
      <c r="AM237" s="101" t="str">
        <f t="shared" si="31"/>
        <v/>
      </c>
      <c r="AN237" s="101" t="str">
        <f t="shared" si="31"/>
        <v/>
      </c>
      <c r="AP237" s="101" t="str">
        <f>IF(AND(N237="vendido",I237='1° Passo'!$D$12),'1° Passo'!$D$12,"")</f>
        <v/>
      </c>
    </row>
    <row r="238" spans="3:42" ht="30" customHeight="1">
      <c r="C238" s="11">
        <v>234</v>
      </c>
      <c r="D238" s="88"/>
      <c r="E238" s="88"/>
      <c r="F238" s="88"/>
      <c r="G238" s="95"/>
      <c r="H238" s="96"/>
      <c r="I238" s="88"/>
      <c r="J238" s="88"/>
      <c r="K238" s="96"/>
      <c r="L238" s="88"/>
      <c r="M238" s="97" t="str">
        <f t="shared" ca="1" si="38"/>
        <v/>
      </c>
      <c r="N238" s="88"/>
      <c r="O238" s="88"/>
      <c r="P238" s="14"/>
      <c r="R238" s="59" t="str">
        <f>IFERROR(VLOOKUP($D238,'4° Passo'!$D$5:$M$804,7,FALSE),"-")</f>
        <v>-</v>
      </c>
      <c r="S238" s="59" t="str">
        <f>IFERROR(VLOOKUP($D238,'4° Passo'!$D$5:$M$804,8,FALSE),"-")</f>
        <v>-</v>
      </c>
      <c r="T238" s="59" t="str">
        <f>IFERROR(VLOOKUP($D238,'4° Passo'!$D$5:$M$804,9,FALSE),"-")</f>
        <v>-</v>
      </c>
      <c r="U238" s="59" t="str">
        <f>IFERROR(VLOOKUP($D238,'4° Passo'!$D$5:$M$804,10,FALSE),"-")</f>
        <v>-</v>
      </c>
      <c r="V238" s="59" t="str">
        <f t="shared" si="33"/>
        <v/>
      </c>
      <c r="W238" s="4">
        <f t="shared" si="39"/>
        <v>0</v>
      </c>
      <c r="X238" s="101">
        <v>1</v>
      </c>
      <c r="Y238" s="101" t="str">
        <f t="shared" si="34"/>
        <v/>
      </c>
      <c r="Z238" s="101" t="str">
        <f t="shared" si="35"/>
        <v/>
      </c>
      <c r="AA238" s="101" t="str">
        <f t="shared" si="36"/>
        <v/>
      </c>
      <c r="AB238" s="101" t="str">
        <f t="shared" si="37"/>
        <v/>
      </c>
      <c r="AC238" s="101" t="str">
        <f t="shared" si="41"/>
        <v/>
      </c>
      <c r="AD238" s="101" t="str">
        <f t="shared" si="41"/>
        <v/>
      </c>
      <c r="AE238" s="101" t="str">
        <f t="shared" si="41"/>
        <v/>
      </c>
      <c r="AF238" s="101" t="str">
        <f t="shared" si="40"/>
        <v/>
      </c>
      <c r="AG238" s="101" t="str">
        <f t="shared" si="40"/>
        <v/>
      </c>
      <c r="AH238" s="101" t="str">
        <f t="shared" si="40"/>
        <v/>
      </c>
      <c r="AI238" s="101" t="str">
        <f t="shared" si="40"/>
        <v/>
      </c>
      <c r="AJ238" s="101" t="str">
        <f t="shared" si="40"/>
        <v/>
      </c>
      <c r="AK238" s="101" t="str">
        <f t="shared" si="40"/>
        <v/>
      </c>
      <c r="AL238" s="101" t="str">
        <f t="shared" si="31"/>
        <v/>
      </c>
      <c r="AM238" s="101" t="str">
        <f t="shared" si="31"/>
        <v/>
      </c>
      <c r="AN238" s="101" t="str">
        <f t="shared" si="31"/>
        <v/>
      </c>
      <c r="AP238" s="101" t="str">
        <f>IF(AND(N238="vendido",I238='1° Passo'!$D$12),'1° Passo'!$D$12,"")</f>
        <v/>
      </c>
    </row>
    <row r="239" spans="3:42" ht="30" customHeight="1">
      <c r="C239" s="11">
        <v>235</v>
      </c>
      <c r="D239" s="88"/>
      <c r="E239" s="88"/>
      <c r="F239" s="88"/>
      <c r="G239" s="95"/>
      <c r="H239" s="96"/>
      <c r="I239" s="88"/>
      <c r="J239" s="88"/>
      <c r="K239" s="96"/>
      <c r="L239" s="88"/>
      <c r="M239" s="97" t="str">
        <f t="shared" ca="1" si="38"/>
        <v/>
      </c>
      <c r="N239" s="88"/>
      <c r="O239" s="88"/>
      <c r="P239" s="14"/>
      <c r="R239" s="59" t="str">
        <f>IFERROR(VLOOKUP($D239,'4° Passo'!$D$5:$M$804,7,FALSE),"-")</f>
        <v>-</v>
      </c>
      <c r="S239" s="59" t="str">
        <f>IFERROR(VLOOKUP($D239,'4° Passo'!$D$5:$M$804,8,FALSE),"-")</f>
        <v>-</v>
      </c>
      <c r="T239" s="59" t="str">
        <f>IFERROR(VLOOKUP($D239,'4° Passo'!$D$5:$M$804,9,FALSE),"-")</f>
        <v>-</v>
      </c>
      <c r="U239" s="59" t="str">
        <f>IFERROR(VLOOKUP($D239,'4° Passo'!$D$5:$M$804,10,FALSE),"-")</f>
        <v>-</v>
      </c>
      <c r="V239" s="59" t="str">
        <f t="shared" si="33"/>
        <v/>
      </c>
      <c r="W239" s="4">
        <f t="shared" si="39"/>
        <v>0</v>
      </c>
      <c r="X239" s="101">
        <v>1</v>
      </c>
      <c r="Y239" s="101" t="str">
        <f t="shared" si="34"/>
        <v/>
      </c>
      <c r="Z239" s="101" t="str">
        <f t="shared" si="35"/>
        <v/>
      </c>
      <c r="AA239" s="101" t="str">
        <f t="shared" si="36"/>
        <v/>
      </c>
      <c r="AB239" s="101" t="str">
        <f t="shared" si="37"/>
        <v/>
      </c>
      <c r="AC239" s="101" t="str">
        <f t="shared" si="41"/>
        <v/>
      </c>
      <c r="AD239" s="101" t="str">
        <f t="shared" si="41"/>
        <v/>
      </c>
      <c r="AE239" s="101" t="str">
        <f t="shared" si="41"/>
        <v/>
      </c>
      <c r="AF239" s="101" t="str">
        <f t="shared" si="40"/>
        <v/>
      </c>
      <c r="AG239" s="101" t="str">
        <f t="shared" si="40"/>
        <v/>
      </c>
      <c r="AH239" s="101" t="str">
        <f t="shared" si="40"/>
        <v/>
      </c>
      <c r="AI239" s="101" t="str">
        <f t="shared" si="40"/>
        <v/>
      </c>
      <c r="AJ239" s="101" t="str">
        <f t="shared" si="40"/>
        <v/>
      </c>
      <c r="AK239" s="101" t="str">
        <f t="shared" si="40"/>
        <v/>
      </c>
      <c r="AL239" s="101" t="str">
        <f t="shared" si="31"/>
        <v/>
      </c>
      <c r="AM239" s="101" t="str">
        <f t="shared" si="31"/>
        <v/>
      </c>
      <c r="AN239" s="101" t="str">
        <f t="shared" si="31"/>
        <v/>
      </c>
      <c r="AP239" s="101" t="str">
        <f>IF(AND(N239="vendido",I239='1° Passo'!$D$12),'1° Passo'!$D$12,"")</f>
        <v/>
      </c>
    </row>
    <row r="240" spans="3:42" ht="30" customHeight="1">
      <c r="C240" s="11">
        <v>236</v>
      </c>
      <c r="D240" s="88"/>
      <c r="E240" s="88"/>
      <c r="F240" s="88"/>
      <c r="G240" s="95"/>
      <c r="H240" s="96"/>
      <c r="I240" s="88"/>
      <c r="J240" s="88"/>
      <c r="K240" s="96"/>
      <c r="L240" s="88"/>
      <c r="M240" s="97" t="str">
        <f t="shared" ca="1" si="38"/>
        <v/>
      </c>
      <c r="N240" s="88"/>
      <c r="O240" s="88"/>
      <c r="P240" s="14"/>
      <c r="R240" s="59" t="str">
        <f>IFERROR(VLOOKUP($D240,'4° Passo'!$D$5:$M$804,7,FALSE),"-")</f>
        <v>-</v>
      </c>
      <c r="S240" s="59" t="str">
        <f>IFERROR(VLOOKUP($D240,'4° Passo'!$D$5:$M$804,8,FALSE),"-")</f>
        <v>-</v>
      </c>
      <c r="T240" s="59" t="str">
        <f>IFERROR(VLOOKUP($D240,'4° Passo'!$D$5:$M$804,9,FALSE),"-")</f>
        <v>-</v>
      </c>
      <c r="U240" s="59" t="str">
        <f>IFERROR(VLOOKUP($D240,'4° Passo'!$D$5:$M$804,10,FALSE),"-")</f>
        <v>-</v>
      </c>
      <c r="V240" s="59" t="str">
        <f t="shared" si="33"/>
        <v/>
      </c>
      <c r="W240" s="4">
        <f t="shared" si="39"/>
        <v>0</v>
      </c>
      <c r="X240" s="101">
        <v>1</v>
      </c>
      <c r="Y240" s="101" t="str">
        <f t="shared" si="34"/>
        <v/>
      </c>
      <c r="Z240" s="101" t="str">
        <f t="shared" si="35"/>
        <v/>
      </c>
      <c r="AA240" s="101" t="str">
        <f t="shared" si="36"/>
        <v/>
      </c>
      <c r="AB240" s="101" t="str">
        <f t="shared" si="37"/>
        <v/>
      </c>
      <c r="AC240" s="101" t="str">
        <f t="shared" si="41"/>
        <v/>
      </c>
      <c r="AD240" s="101" t="str">
        <f t="shared" si="41"/>
        <v/>
      </c>
      <c r="AE240" s="101" t="str">
        <f t="shared" si="41"/>
        <v/>
      </c>
      <c r="AF240" s="101" t="str">
        <f t="shared" si="40"/>
        <v/>
      </c>
      <c r="AG240" s="101" t="str">
        <f t="shared" si="40"/>
        <v/>
      </c>
      <c r="AH240" s="101" t="str">
        <f t="shared" si="40"/>
        <v/>
      </c>
      <c r="AI240" s="101" t="str">
        <f t="shared" si="40"/>
        <v/>
      </c>
      <c r="AJ240" s="101" t="str">
        <f t="shared" si="40"/>
        <v/>
      </c>
      <c r="AK240" s="101" t="str">
        <f t="shared" si="40"/>
        <v/>
      </c>
      <c r="AL240" s="101" t="str">
        <f t="shared" si="31"/>
        <v/>
      </c>
      <c r="AM240" s="101" t="str">
        <f t="shared" si="31"/>
        <v/>
      </c>
      <c r="AN240" s="101" t="str">
        <f t="shared" si="31"/>
        <v/>
      </c>
      <c r="AP240" s="101" t="str">
        <f>IF(AND(N240="vendido",I240='1° Passo'!$D$12),'1° Passo'!$D$12,"")</f>
        <v/>
      </c>
    </row>
    <row r="241" spans="3:42" ht="30" customHeight="1">
      <c r="C241" s="11">
        <v>237</v>
      </c>
      <c r="D241" s="88"/>
      <c r="E241" s="88"/>
      <c r="F241" s="88"/>
      <c r="G241" s="95"/>
      <c r="H241" s="96"/>
      <c r="I241" s="88"/>
      <c r="J241" s="88"/>
      <c r="K241" s="96"/>
      <c r="L241" s="88"/>
      <c r="M241" s="97" t="str">
        <f t="shared" ca="1" si="38"/>
        <v/>
      </c>
      <c r="N241" s="88"/>
      <c r="O241" s="88"/>
      <c r="P241" s="14"/>
      <c r="R241" s="59" t="str">
        <f>IFERROR(VLOOKUP($D241,'4° Passo'!$D$5:$M$804,7,FALSE),"-")</f>
        <v>-</v>
      </c>
      <c r="S241" s="59" t="str">
        <f>IFERROR(VLOOKUP($D241,'4° Passo'!$D$5:$M$804,8,FALSE),"-")</f>
        <v>-</v>
      </c>
      <c r="T241" s="59" t="str">
        <f>IFERROR(VLOOKUP($D241,'4° Passo'!$D$5:$M$804,9,FALSE),"-")</f>
        <v>-</v>
      </c>
      <c r="U241" s="59" t="str">
        <f>IFERROR(VLOOKUP($D241,'4° Passo'!$D$5:$M$804,10,FALSE),"-")</f>
        <v>-</v>
      </c>
      <c r="V241" s="59" t="str">
        <f t="shared" si="33"/>
        <v/>
      </c>
      <c r="W241" s="4">
        <f t="shared" si="39"/>
        <v>0</v>
      </c>
      <c r="X241" s="101">
        <v>1</v>
      </c>
      <c r="Y241" s="101" t="str">
        <f t="shared" si="34"/>
        <v/>
      </c>
      <c r="Z241" s="101" t="str">
        <f t="shared" si="35"/>
        <v/>
      </c>
      <c r="AA241" s="101" t="str">
        <f t="shared" si="36"/>
        <v/>
      </c>
      <c r="AB241" s="101" t="str">
        <f t="shared" si="37"/>
        <v/>
      </c>
      <c r="AC241" s="101" t="str">
        <f t="shared" si="41"/>
        <v/>
      </c>
      <c r="AD241" s="101" t="str">
        <f t="shared" si="41"/>
        <v/>
      </c>
      <c r="AE241" s="101" t="str">
        <f t="shared" si="41"/>
        <v/>
      </c>
      <c r="AF241" s="101" t="str">
        <f t="shared" si="40"/>
        <v/>
      </c>
      <c r="AG241" s="101" t="str">
        <f t="shared" si="40"/>
        <v/>
      </c>
      <c r="AH241" s="101" t="str">
        <f t="shared" si="40"/>
        <v/>
      </c>
      <c r="AI241" s="101" t="str">
        <f t="shared" si="40"/>
        <v/>
      </c>
      <c r="AJ241" s="101" t="str">
        <f t="shared" si="40"/>
        <v/>
      </c>
      <c r="AK241" s="101" t="str">
        <f t="shared" si="40"/>
        <v/>
      </c>
      <c r="AL241" s="101" t="str">
        <f t="shared" si="31"/>
        <v/>
      </c>
      <c r="AM241" s="101" t="str">
        <f t="shared" si="31"/>
        <v/>
      </c>
      <c r="AN241" s="101" t="str">
        <f t="shared" si="31"/>
        <v/>
      </c>
      <c r="AP241" s="101" t="str">
        <f>IF(AND(N241="vendido",I241='1° Passo'!$D$12),'1° Passo'!$D$12,"")</f>
        <v/>
      </c>
    </row>
    <row r="242" spans="3:42" ht="30" customHeight="1">
      <c r="C242" s="11">
        <v>238</v>
      </c>
      <c r="D242" s="88"/>
      <c r="E242" s="88"/>
      <c r="F242" s="88"/>
      <c r="G242" s="95"/>
      <c r="H242" s="96"/>
      <c r="I242" s="88"/>
      <c r="J242" s="88"/>
      <c r="K242" s="96"/>
      <c r="L242" s="88"/>
      <c r="M242" s="97" t="str">
        <f t="shared" ca="1" si="38"/>
        <v/>
      </c>
      <c r="N242" s="88"/>
      <c r="O242" s="88"/>
      <c r="P242" s="14"/>
      <c r="R242" s="59" t="str">
        <f>IFERROR(VLOOKUP($D242,'4° Passo'!$D$5:$M$804,7,FALSE),"-")</f>
        <v>-</v>
      </c>
      <c r="S242" s="59" t="str">
        <f>IFERROR(VLOOKUP($D242,'4° Passo'!$D$5:$M$804,8,FALSE),"-")</f>
        <v>-</v>
      </c>
      <c r="T242" s="59" t="str">
        <f>IFERROR(VLOOKUP($D242,'4° Passo'!$D$5:$M$804,9,FALSE),"-")</f>
        <v>-</v>
      </c>
      <c r="U242" s="59" t="str">
        <f>IFERROR(VLOOKUP($D242,'4° Passo'!$D$5:$M$804,10,FALSE),"-")</f>
        <v>-</v>
      </c>
      <c r="V242" s="59" t="str">
        <f t="shared" si="33"/>
        <v/>
      </c>
      <c r="W242" s="4">
        <f t="shared" si="39"/>
        <v>0</v>
      </c>
      <c r="X242" s="101">
        <v>1</v>
      </c>
      <c r="Y242" s="101" t="str">
        <f t="shared" si="34"/>
        <v/>
      </c>
      <c r="Z242" s="101" t="str">
        <f t="shared" si="35"/>
        <v/>
      </c>
      <c r="AA242" s="101" t="str">
        <f t="shared" si="36"/>
        <v/>
      </c>
      <c r="AB242" s="101" t="str">
        <f t="shared" si="37"/>
        <v/>
      </c>
      <c r="AC242" s="101" t="str">
        <f t="shared" si="41"/>
        <v/>
      </c>
      <c r="AD242" s="101" t="str">
        <f t="shared" si="41"/>
        <v/>
      </c>
      <c r="AE242" s="101" t="str">
        <f t="shared" si="41"/>
        <v/>
      </c>
      <c r="AF242" s="101" t="str">
        <f t="shared" si="40"/>
        <v/>
      </c>
      <c r="AG242" s="101" t="str">
        <f t="shared" si="40"/>
        <v/>
      </c>
      <c r="AH242" s="101" t="str">
        <f t="shared" si="40"/>
        <v/>
      </c>
      <c r="AI242" s="101" t="str">
        <f t="shared" si="40"/>
        <v/>
      </c>
      <c r="AJ242" s="101" t="str">
        <f t="shared" si="40"/>
        <v/>
      </c>
      <c r="AK242" s="101" t="str">
        <f t="shared" si="40"/>
        <v/>
      </c>
      <c r="AL242" s="101" t="str">
        <f t="shared" si="31"/>
        <v/>
      </c>
      <c r="AM242" s="101" t="str">
        <f t="shared" si="31"/>
        <v/>
      </c>
      <c r="AN242" s="101" t="str">
        <f t="shared" si="31"/>
        <v/>
      </c>
      <c r="AP242" s="101" t="str">
        <f>IF(AND(N242="vendido",I242='1° Passo'!$D$12),'1° Passo'!$D$12,"")</f>
        <v/>
      </c>
    </row>
    <row r="243" spans="3:42" ht="30" customHeight="1">
      <c r="C243" s="11">
        <v>239</v>
      </c>
      <c r="D243" s="88"/>
      <c r="E243" s="88"/>
      <c r="F243" s="88"/>
      <c r="G243" s="95"/>
      <c r="H243" s="96"/>
      <c r="I243" s="88"/>
      <c r="J243" s="88"/>
      <c r="K243" s="96"/>
      <c r="L243" s="88"/>
      <c r="M243" s="97" t="str">
        <f t="shared" ca="1" si="38"/>
        <v/>
      </c>
      <c r="N243" s="88"/>
      <c r="O243" s="88"/>
      <c r="P243" s="14"/>
      <c r="R243" s="59" t="str">
        <f>IFERROR(VLOOKUP($D243,'4° Passo'!$D$5:$M$804,7,FALSE),"-")</f>
        <v>-</v>
      </c>
      <c r="S243" s="59" t="str">
        <f>IFERROR(VLOOKUP($D243,'4° Passo'!$D$5:$M$804,8,FALSE),"-")</f>
        <v>-</v>
      </c>
      <c r="T243" s="59" t="str">
        <f>IFERROR(VLOOKUP($D243,'4° Passo'!$D$5:$M$804,9,FALSE),"-")</f>
        <v>-</v>
      </c>
      <c r="U243" s="59" t="str">
        <f>IFERROR(VLOOKUP($D243,'4° Passo'!$D$5:$M$804,10,FALSE),"-")</f>
        <v>-</v>
      </c>
      <c r="V243" s="59" t="str">
        <f t="shared" si="33"/>
        <v/>
      </c>
      <c r="W243" s="4">
        <f t="shared" si="39"/>
        <v>0</v>
      </c>
      <c r="X243" s="101">
        <v>1</v>
      </c>
      <c r="Y243" s="101" t="str">
        <f t="shared" si="34"/>
        <v/>
      </c>
      <c r="Z243" s="101" t="str">
        <f t="shared" si="35"/>
        <v/>
      </c>
      <c r="AA243" s="101" t="str">
        <f t="shared" si="36"/>
        <v/>
      </c>
      <c r="AB243" s="101" t="str">
        <f t="shared" si="37"/>
        <v/>
      </c>
      <c r="AC243" s="101" t="str">
        <f t="shared" si="41"/>
        <v/>
      </c>
      <c r="AD243" s="101" t="str">
        <f t="shared" si="41"/>
        <v/>
      </c>
      <c r="AE243" s="101" t="str">
        <f t="shared" si="41"/>
        <v/>
      </c>
      <c r="AF243" s="101" t="str">
        <f t="shared" si="40"/>
        <v/>
      </c>
      <c r="AG243" s="101" t="str">
        <f t="shared" si="40"/>
        <v/>
      </c>
      <c r="AH243" s="101" t="str">
        <f t="shared" si="40"/>
        <v/>
      </c>
      <c r="AI243" s="101" t="str">
        <f t="shared" si="40"/>
        <v/>
      </c>
      <c r="AJ243" s="101" t="str">
        <f t="shared" si="40"/>
        <v/>
      </c>
      <c r="AK243" s="101" t="str">
        <f t="shared" si="40"/>
        <v/>
      </c>
      <c r="AL243" s="101" t="str">
        <f t="shared" si="31"/>
        <v/>
      </c>
      <c r="AM243" s="101" t="str">
        <f t="shared" si="31"/>
        <v/>
      </c>
      <c r="AN243" s="101" t="str">
        <f t="shared" si="31"/>
        <v/>
      </c>
      <c r="AP243" s="101" t="str">
        <f>IF(AND(N243="vendido",I243='1° Passo'!$D$12),'1° Passo'!$D$12,"")</f>
        <v/>
      </c>
    </row>
    <row r="244" spans="3:42" ht="30" customHeight="1">
      <c r="C244" s="11">
        <v>240</v>
      </c>
      <c r="D244" s="88"/>
      <c r="E244" s="88"/>
      <c r="F244" s="88"/>
      <c r="G244" s="95"/>
      <c r="H244" s="96"/>
      <c r="I244" s="88"/>
      <c r="J244" s="88"/>
      <c r="K244" s="96"/>
      <c r="L244" s="88"/>
      <c r="M244" s="97" t="str">
        <f t="shared" ca="1" si="38"/>
        <v/>
      </c>
      <c r="N244" s="88"/>
      <c r="O244" s="88"/>
      <c r="P244" s="14"/>
      <c r="R244" s="59" t="str">
        <f>IFERROR(VLOOKUP($D244,'4° Passo'!$D$5:$M$804,7,FALSE),"-")</f>
        <v>-</v>
      </c>
      <c r="S244" s="59" t="str">
        <f>IFERROR(VLOOKUP($D244,'4° Passo'!$D$5:$M$804,8,FALSE),"-")</f>
        <v>-</v>
      </c>
      <c r="T244" s="59" t="str">
        <f>IFERROR(VLOOKUP($D244,'4° Passo'!$D$5:$M$804,9,FALSE),"-")</f>
        <v>-</v>
      </c>
      <c r="U244" s="59" t="str">
        <f>IFERROR(VLOOKUP($D244,'4° Passo'!$D$5:$M$804,10,FALSE),"-")</f>
        <v>-</v>
      </c>
      <c r="V244" s="59" t="str">
        <f t="shared" si="33"/>
        <v/>
      </c>
      <c r="W244" s="4">
        <f t="shared" si="39"/>
        <v>0</v>
      </c>
      <c r="X244" s="101">
        <v>1</v>
      </c>
      <c r="Y244" s="101" t="str">
        <f t="shared" si="34"/>
        <v/>
      </c>
      <c r="Z244" s="101" t="str">
        <f t="shared" si="35"/>
        <v/>
      </c>
      <c r="AA244" s="101" t="str">
        <f t="shared" si="36"/>
        <v/>
      </c>
      <c r="AB244" s="101" t="str">
        <f t="shared" si="37"/>
        <v/>
      </c>
      <c r="AC244" s="101" t="str">
        <f t="shared" si="41"/>
        <v/>
      </c>
      <c r="AD244" s="101" t="str">
        <f t="shared" si="41"/>
        <v/>
      </c>
      <c r="AE244" s="101" t="str">
        <f t="shared" si="41"/>
        <v/>
      </c>
      <c r="AF244" s="101" t="str">
        <f t="shared" si="40"/>
        <v/>
      </c>
      <c r="AG244" s="101" t="str">
        <f t="shared" si="40"/>
        <v/>
      </c>
      <c r="AH244" s="101" t="str">
        <f t="shared" si="40"/>
        <v/>
      </c>
      <c r="AI244" s="101" t="str">
        <f t="shared" si="40"/>
        <v/>
      </c>
      <c r="AJ244" s="101" t="str">
        <f t="shared" si="40"/>
        <v/>
      </c>
      <c r="AK244" s="101" t="str">
        <f t="shared" si="40"/>
        <v/>
      </c>
      <c r="AL244" s="101" t="str">
        <f t="shared" si="31"/>
        <v/>
      </c>
      <c r="AM244" s="101" t="str">
        <f t="shared" si="31"/>
        <v/>
      </c>
      <c r="AN244" s="101" t="str">
        <f t="shared" si="31"/>
        <v/>
      </c>
      <c r="AP244" s="101" t="str">
        <f>IF(AND(N244="vendido",I244='1° Passo'!$D$12),'1° Passo'!$D$12,"")</f>
        <v/>
      </c>
    </row>
    <row r="245" spans="3:42" ht="30" customHeight="1">
      <c r="C245" s="11">
        <v>241</v>
      </c>
      <c r="D245" s="88"/>
      <c r="E245" s="88"/>
      <c r="F245" s="88"/>
      <c r="G245" s="95"/>
      <c r="H245" s="96"/>
      <c r="I245" s="88"/>
      <c r="J245" s="88"/>
      <c r="K245" s="96"/>
      <c r="L245" s="88"/>
      <c r="M245" s="97" t="str">
        <f t="shared" ca="1" si="38"/>
        <v/>
      </c>
      <c r="N245" s="88"/>
      <c r="O245" s="88"/>
      <c r="P245" s="14"/>
      <c r="R245" s="59" t="str">
        <f>IFERROR(VLOOKUP($D245,'4° Passo'!$D$5:$M$804,7,FALSE),"-")</f>
        <v>-</v>
      </c>
      <c r="S245" s="59" t="str">
        <f>IFERROR(VLOOKUP($D245,'4° Passo'!$D$5:$M$804,8,FALSE),"-")</f>
        <v>-</v>
      </c>
      <c r="T245" s="59" t="str">
        <f>IFERROR(VLOOKUP($D245,'4° Passo'!$D$5:$M$804,9,FALSE),"-")</f>
        <v>-</v>
      </c>
      <c r="U245" s="59" t="str">
        <f>IFERROR(VLOOKUP($D245,'4° Passo'!$D$5:$M$804,10,FALSE),"-")</f>
        <v>-</v>
      </c>
      <c r="V245" s="59" t="str">
        <f t="shared" si="33"/>
        <v/>
      </c>
      <c r="W245" s="4">
        <f t="shared" si="39"/>
        <v>0</v>
      </c>
      <c r="X245" s="101">
        <v>1</v>
      </c>
      <c r="Y245" s="101" t="str">
        <f t="shared" si="34"/>
        <v/>
      </c>
      <c r="Z245" s="101" t="str">
        <f t="shared" si="35"/>
        <v/>
      </c>
      <c r="AA245" s="101" t="str">
        <f t="shared" si="36"/>
        <v/>
      </c>
      <c r="AB245" s="101" t="str">
        <f t="shared" si="37"/>
        <v/>
      </c>
      <c r="AC245" s="101" t="str">
        <f t="shared" si="41"/>
        <v/>
      </c>
      <c r="AD245" s="101" t="str">
        <f t="shared" si="41"/>
        <v/>
      </c>
      <c r="AE245" s="101" t="str">
        <f t="shared" si="41"/>
        <v/>
      </c>
      <c r="AF245" s="101" t="str">
        <f t="shared" si="40"/>
        <v/>
      </c>
      <c r="AG245" s="101" t="str">
        <f t="shared" si="40"/>
        <v/>
      </c>
      <c r="AH245" s="101" t="str">
        <f t="shared" si="40"/>
        <v/>
      </c>
      <c r="AI245" s="101" t="str">
        <f t="shared" si="40"/>
        <v/>
      </c>
      <c r="AJ245" s="101" t="str">
        <f t="shared" si="40"/>
        <v/>
      </c>
      <c r="AK245" s="101" t="str">
        <f t="shared" si="40"/>
        <v/>
      </c>
      <c r="AL245" s="101" t="str">
        <f t="shared" si="31"/>
        <v/>
      </c>
      <c r="AM245" s="101" t="str">
        <f t="shared" si="31"/>
        <v/>
      </c>
      <c r="AN245" s="101" t="str">
        <f t="shared" si="31"/>
        <v/>
      </c>
      <c r="AP245" s="101" t="str">
        <f>IF(AND(N245="vendido",I245='1° Passo'!$D$12),'1° Passo'!$D$12,"")</f>
        <v/>
      </c>
    </row>
    <row r="246" spans="3:42" ht="30" customHeight="1">
      <c r="C246" s="11">
        <v>242</v>
      </c>
      <c r="D246" s="88"/>
      <c r="E246" s="88"/>
      <c r="F246" s="88"/>
      <c r="G246" s="95"/>
      <c r="H246" s="96"/>
      <c r="I246" s="88"/>
      <c r="J246" s="88"/>
      <c r="K246" s="96"/>
      <c r="L246" s="88"/>
      <c r="M246" s="97" t="str">
        <f t="shared" ca="1" si="38"/>
        <v/>
      </c>
      <c r="N246" s="88"/>
      <c r="O246" s="88"/>
      <c r="P246" s="14"/>
      <c r="R246" s="59" t="str">
        <f>IFERROR(VLOOKUP($D246,'4° Passo'!$D$5:$M$804,7,FALSE),"-")</f>
        <v>-</v>
      </c>
      <c r="S246" s="59" t="str">
        <f>IFERROR(VLOOKUP($D246,'4° Passo'!$D$5:$M$804,8,FALSE),"-")</f>
        <v>-</v>
      </c>
      <c r="T246" s="59" t="str">
        <f>IFERROR(VLOOKUP($D246,'4° Passo'!$D$5:$M$804,9,FALSE),"-")</f>
        <v>-</v>
      </c>
      <c r="U246" s="59" t="str">
        <f>IFERROR(VLOOKUP($D246,'4° Passo'!$D$5:$M$804,10,FALSE),"-")</f>
        <v>-</v>
      </c>
      <c r="V246" s="59" t="str">
        <f t="shared" si="33"/>
        <v/>
      </c>
      <c r="W246" s="4">
        <f t="shared" si="39"/>
        <v>0</v>
      </c>
      <c r="X246" s="101">
        <v>1</v>
      </c>
      <c r="Y246" s="101" t="str">
        <f t="shared" si="34"/>
        <v/>
      </c>
      <c r="Z246" s="101" t="str">
        <f t="shared" si="35"/>
        <v/>
      </c>
      <c r="AA246" s="101" t="str">
        <f t="shared" si="36"/>
        <v/>
      </c>
      <c r="AB246" s="101" t="str">
        <f t="shared" si="37"/>
        <v/>
      </c>
      <c r="AC246" s="101" t="str">
        <f t="shared" si="41"/>
        <v/>
      </c>
      <c r="AD246" s="101" t="str">
        <f t="shared" si="41"/>
        <v/>
      </c>
      <c r="AE246" s="101" t="str">
        <f t="shared" si="41"/>
        <v/>
      </c>
      <c r="AF246" s="101" t="str">
        <f t="shared" si="40"/>
        <v/>
      </c>
      <c r="AG246" s="101" t="str">
        <f t="shared" si="40"/>
        <v/>
      </c>
      <c r="AH246" s="101" t="str">
        <f t="shared" si="40"/>
        <v/>
      </c>
      <c r="AI246" s="101" t="str">
        <f t="shared" si="40"/>
        <v/>
      </c>
      <c r="AJ246" s="101" t="str">
        <f t="shared" si="40"/>
        <v/>
      </c>
      <c r="AK246" s="101" t="str">
        <f t="shared" si="40"/>
        <v/>
      </c>
      <c r="AL246" s="101" t="str">
        <f t="shared" si="31"/>
        <v/>
      </c>
      <c r="AM246" s="101" t="str">
        <f t="shared" si="31"/>
        <v/>
      </c>
      <c r="AN246" s="101" t="str">
        <f t="shared" si="31"/>
        <v/>
      </c>
      <c r="AP246" s="101" t="str">
        <f>IF(AND(N246="vendido",I246='1° Passo'!$D$12),'1° Passo'!$D$12,"")</f>
        <v/>
      </c>
    </row>
    <row r="247" spans="3:42" ht="30" customHeight="1">
      <c r="C247" s="11">
        <v>243</v>
      </c>
      <c r="D247" s="88"/>
      <c r="E247" s="88"/>
      <c r="F247" s="88"/>
      <c r="G247" s="95"/>
      <c r="H247" s="96"/>
      <c r="I247" s="88"/>
      <c r="J247" s="88"/>
      <c r="K247" s="96"/>
      <c r="L247" s="88"/>
      <c r="M247" s="97" t="str">
        <f t="shared" ca="1" si="38"/>
        <v/>
      </c>
      <c r="N247" s="88"/>
      <c r="O247" s="88"/>
      <c r="P247" s="14"/>
      <c r="R247" s="59" t="str">
        <f>IFERROR(VLOOKUP($D247,'4° Passo'!$D$5:$M$804,7,FALSE),"-")</f>
        <v>-</v>
      </c>
      <c r="S247" s="59" t="str">
        <f>IFERROR(VLOOKUP($D247,'4° Passo'!$D$5:$M$804,8,FALSE),"-")</f>
        <v>-</v>
      </c>
      <c r="T247" s="59" t="str">
        <f>IFERROR(VLOOKUP($D247,'4° Passo'!$D$5:$M$804,9,FALSE),"-")</f>
        <v>-</v>
      </c>
      <c r="U247" s="59" t="str">
        <f>IFERROR(VLOOKUP($D247,'4° Passo'!$D$5:$M$804,10,FALSE),"-")</f>
        <v>-</v>
      </c>
      <c r="V247" s="59" t="str">
        <f t="shared" si="33"/>
        <v/>
      </c>
      <c r="W247" s="4">
        <f t="shared" si="39"/>
        <v>0</v>
      </c>
      <c r="X247" s="101">
        <v>1</v>
      </c>
      <c r="Y247" s="101" t="str">
        <f t="shared" si="34"/>
        <v/>
      </c>
      <c r="Z247" s="101" t="str">
        <f t="shared" si="35"/>
        <v/>
      </c>
      <c r="AA247" s="101" t="str">
        <f t="shared" si="36"/>
        <v/>
      </c>
      <c r="AB247" s="101" t="str">
        <f t="shared" si="37"/>
        <v/>
      </c>
      <c r="AC247" s="101" t="str">
        <f t="shared" si="41"/>
        <v/>
      </c>
      <c r="AD247" s="101" t="str">
        <f t="shared" si="41"/>
        <v/>
      </c>
      <c r="AE247" s="101" t="str">
        <f t="shared" si="41"/>
        <v/>
      </c>
      <c r="AF247" s="101" t="str">
        <f t="shared" si="40"/>
        <v/>
      </c>
      <c r="AG247" s="101" t="str">
        <f t="shared" si="40"/>
        <v/>
      </c>
      <c r="AH247" s="101" t="str">
        <f t="shared" si="40"/>
        <v/>
      </c>
      <c r="AI247" s="101" t="str">
        <f t="shared" si="40"/>
        <v/>
      </c>
      <c r="AJ247" s="101" t="str">
        <f t="shared" si="40"/>
        <v/>
      </c>
      <c r="AK247" s="101" t="str">
        <f t="shared" si="40"/>
        <v/>
      </c>
      <c r="AL247" s="101" t="str">
        <f t="shared" si="31"/>
        <v/>
      </c>
      <c r="AM247" s="101" t="str">
        <f t="shared" si="31"/>
        <v/>
      </c>
      <c r="AN247" s="101" t="str">
        <f t="shared" si="31"/>
        <v/>
      </c>
      <c r="AP247" s="101" t="str">
        <f>IF(AND(N247="vendido",I247='1° Passo'!$D$12),'1° Passo'!$D$12,"")</f>
        <v/>
      </c>
    </row>
    <row r="248" spans="3:42" ht="30" customHeight="1">
      <c r="C248" s="11">
        <v>244</v>
      </c>
      <c r="D248" s="88"/>
      <c r="E248" s="88"/>
      <c r="F248" s="88"/>
      <c r="G248" s="95"/>
      <c r="H248" s="96"/>
      <c r="I248" s="88"/>
      <c r="J248" s="88"/>
      <c r="K248" s="96"/>
      <c r="L248" s="88"/>
      <c r="M248" s="97" t="str">
        <f t="shared" ca="1" si="38"/>
        <v/>
      </c>
      <c r="N248" s="88"/>
      <c r="O248" s="88"/>
      <c r="P248" s="14"/>
      <c r="R248" s="59" t="str">
        <f>IFERROR(VLOOKUP($D248,'4° Passo'!$D$5:$M$804,7,FALSE),"-")</f>
        <v>-</v>
      </c>
      <c r="S248" s="59" t="str">
        <f>IFERROR(VLOOKUP($D248,'4° Passo'!$D$5:$M$804,8,FALSE),"-")</f>
        <v>-</v>
      </c>
      <c r="T248" s="59" t="str">
        <f>IFERROR(VLOOKUP($D248,'4° Passo'!$D$5:$M$804,9,FALSE),"-")</f>
        <v>-</v>
      </c>
      <c r="U248" s="59" t="str">
        <f>IFERROR(VLOOKUP($D248,'4° Passo'!$D$5:$M$804,10,FALSE),"-")</f>
        <v>-</v>
      </c>
      <c r="V248" s="59" t="str">
        <f t="shared" si="33"/>
        <v/>
      </c>
      <c r="W248" s="4">
        <f t="shared" si="39"/>
        <v>0</v>
      </c>
      <c r="X248" s="101">
        <v>1</v>
      </c>
      <c r="Y248" s="101" t="str">
        <f t="shared" si="34"/>
        <v/>
      </c>
      <c r="Z248" s="101" t="str">
        <f t="shared" si="35"/>
        <v/>
      </c>
      <c r="AA248" s="101" t="str">
        <f t="shared" si="36"/>
        <v/>
      </c>
      <c r="AB248" s="101" t="str">
        <f t="shared" si="37"/>
        <v/>
      </c>
      <c r="AC248" s="101" t="str">
        <f t="shared" si="41"/>
        <v/>
      </c>
      <c r="AD248" s="101" t="str">
        <f t="shared" si="41"/>
        <v/>
      </c>
      <c r="AE248" s="101" t="str">
        <f t="shared" si="41"/>
        <v/>
      </c>
      <c r="AF248" s="101" t="str">
        <f t="shared" si="40"/>
        <v/>
      </c>
      <c r="AG248" s="101" t="str">
        <f t="shared" si="40"/>
        <v/>
      </c>
      <c r="AH248" s="101" t="str">
        <f t="shared" si="40"/>
        <v/>
      </c>
      <c r="AI248" s="101" t="str">
        <f t="shared" si="40"/>
        <v/>
      </c>
      <c r="AJ248" s="101" t="str">
        <f t="shared" si="40"/>
        <v/>
      </c>
      <c r="AK248" s="101" t="str">
        <f t="shared" si="40"/>
        <v/>
      </c>
      <c r="AL248" s="101" t="str">
        <f t="shared" si="31"/>
        <v/>
      </c>
      <c r="AM248" s="101" t="str">
        <f t="shared" si="31"/>
        <v/>
      </c>
      <c r="AN248" s="101" t="str">
        <f t="shared" si="31"/>
        <v/>
      </c>
      <c r="AP248" s="101" t="str">
        <f>IF(AND(N248="vendido",I248='1° Passo'!$D$12),'1° Passo'!$D$12,"")</f>
        <v/>
      </c>
    </row>
    <row r="249" spans="3:42" ht="30" customHeight="1">
      <c r="C249" s="11">
        <v>245</v>
      </c>
      <c r="D249" s="88"/>
      <c r="E249" s="88"/>
      <c r="F249" s="88"/>
      <c r="G249" s="95"/>
      <c r="H249" s="96"/>
      <c r="I249" s="88"/>
      <c r="J249" s="88"/>
      <c r="K249" s="96"/>
      <c r="L249" s="88"/>
      <c r="M249" s="97" t="str">
        <f t="shared" ca="1" si="38"/>
        <v/>
      </c>
      <c r="N249" s="88"/>
      <c r="O249" s="88"/>
      <c r="P249" s="14"/>
      <c r="R249" s="59" t="str">
        <f>IFERROR(VLOOKUP($D249,'4° Passo'!$D$5:$M$804,7,FALSE),"-")</f>
        <v>-</v>
      </c>
      <c r="S249" s="59" t="str">
        <f>IFERROR(VLOOKUP($D249,'4° Passo'!$D$5:$M$804,8,FALSE),"-")</f>
        <v>-</v>
      </c>
      <c r="T249" s="59" t="str">
        <f>IFERROR(VLOOKUP($D249,'4° Passo'!$D$5:$M$804,9,FALSE),"-")</f>
        <v>-</v>
      </c>
      <c r="U249" s="59" t="str">
        <f>IFERROR(VLOOKUP($D249,'4° Passo'!$D$5:$M$804,10,FALSE),"-")</f>
        <v>-</v>
      </c>
      <c r="V249" s="59" t="str">
        <f t="shared" si="33"/>
        <v/>
      </c>
      <c r="W249" s="4">
        <f t="shared" si="39"/>
        <v>0</v>
      </c>
      <c r="X249" s="101">
        <v>1</v>
      </c>
      <c r="Y249" s="101" t="str">
        <f t="shared" si="34"/>
        <v/>
      </c>
      <c r="Z249" s="101" t="str">
        <f t="shared" si="35"/>
        <v/>
      </c>
      <c r="AA249" s="101" t="str">
        <f t="shared" si="36"/>
        <v/>
      </c>
      <c r="AB249" s="101" t="str">
        <f t="shared" si="37"/>
        <v/>
      </c>
      <c r="AC249" s="101" t="str">
        <f t="shared" si="41"/>
        <v/>
      </c>
      <c r="AD249" s="101" t="str">
        <f t="shared" si="41"/>
        <v/>
      </c>
      <c r="AE249" s="101" t="str">
        <f t="shared" si="41"/>
        <v/>
      </c>
      <c r="AF249" s="101" t="str">
        <f t="shared" si="40"/>
        <v/>
      </c>
      <c r="AG249" s="101" t="str">
        <f t="shared" si="40"/>
        <v/>
      </c>
      <c r="AH249" s="101" t="str">
        <f t="shared" si="40"/>
        <v/>
      </c>
      <c r="AI249" s="101" t="str">
        <f t="shared" si="40"/>
        <v/>
      </c>
      <c r="AJ249" s="101" t="str">
        <f t="shared" si="40"/>
        <v/>
      </c>
      <c r="AK249" s="101" t="str">
        <f t="shared" si="40"/>
        <v/>
      </c>
      <c r="AL249" s="101" t="str">
        <f t="shared" si="31"/>
        <v/>
      </c>
      <c r="AM249" s="101" t="str">
        <f t="shared" si="31"/>
        <v/>
      </c>
      <c r="AN249" s="101" t="str">
        <f t="shared" si="31"/>
        <v/>
      </c>
      <c r="AP249" s="101" t="str">
        <f>IF(AND(N249="vendido",I249='1° Passo'!$D$12),'1° Passo'!$D$12,"")</f>
        <v/>
      </c>
    </row>
    <row r="250" spans="3:42" ht="30" customHeight="1">
      <c r="C250" s="11">
        <v>246</v>
      </c>
      <c r="D250" s="88"/>
      <c r="E250" s="88"/>
      <c r="F250" s="88"/>
      <c r="G250" s="95"/>
      <c r="H250" s="96"/>
      <c r="I250" s="88"/>
      <c r="J250" s="88"/>
      <c r="K250" s="96"/>
      <c r="L250" s="88"/>
      <c r="M250" s="97" t="str">
        <f t="shared" ca="1" si="38"/>
        <v/>
      </c>
      <c r="N250" s="88"/>
      <c r="O250" s="88"/>
      <c r="P250" s="14"/>
      <c r="R250" s="59" t="str">
        <f>IFERROR(VLOOKUP($D250,'4° Passo'!$D$5:$M$804,7,FALSE),"-")</f>
        <v>-</v>
      </c>
      <c r="S250" s="59" t="str">
        <f>IFERROR(VLOOKUP($D250,'4° Passo'!$D$5:$M$804,8,FALSE),"-")</f>
        <v>-</v>
      </c>
      <c r="T250" s="59" t="str">
        <f>IFERROR(VLOOKUP($D250,'4° Passo'!$D$5:$M$804,9,FALSE),"-")</f>
        <v>-</v>
      </c>
      <c r="U250" s="59" t="str">
        <f>IFERROR(VLOOKUP($D250,'4° Passo'!$D$5:$M$804,10,FALSE),"-")</f>
        <v>-</v>
      </c>
      <c r="V250" s="59" t="str">
        <f t="shared" si="33"/>
        <v/>
      </c>
      <c r="W250" s="4">
        <f t="shared" si="39"/>
        <v>0</v>
      </c>
      <c r="X250" s="101">
        <v>1</v>
      </c>
      <c r="Y250" s="101" t="str">
        <f t="shared" si="34"/>
        <v/>
      </c>
      <c r="Z250" s="101" t="str">
        <f t="shared" si="35"/>
        <v/>
      </c>
      <c r="AA250" s="101" t="str">
        <f t="shared" si="36"/>
        <v/>
      </c>
      <c r="AB250" s="101" t="str">
        <f t="shared" si="37"/>
        <v/>
      </c>
      <c r="AC250" s="101" t="str">
        <f t="shared" si="41"/>
        <v/>
      </c>
      <c r="AD250" s="101" t="str">
        <f t="shared" si="41"/>
        <v/>
      </c>
      <c r="AE250" s="101" t="str">
        <f t="shared" si="41"/>
        <v/>
      </c>
      <c r="AF250" s="101" t="str">
        <f t="shared" si="40"/>
        <v/>
      </c>
      <c r="AG250" s="101" t="str">
        <f t="shared" si="40"/>
        <v/>
      </c>
      <c r="AH250" s="101" t="str">
        <f t="shared" si="40"/>
        <v/>
      </c>
      <c r="AI250" s="101" t="str">
        <f t="shared" si="40"/>
        <v/>
      </c>
      <c r="AJ250" s="101" t="str">
        <f t="shared" si="40"/>
        <v/>
      </c>
      <c r="AK250" s="101" t="str">
        <f t="shared" si="40"/>
        <v/>
      </c>
      <c r="AL250" s="101" t="str">
        <f t="shared" si="31"/>
        <v/>
      </c>
      <c r="AM250" s="101" t="str">
        <f t="shared" si="31"/>
        <v/>
      </c>
      <c r="AN250" s="101" t="str">
        <f t="shared" si="31"/>
        <v/>
      </c>
      <c r="AP250" s="101" t="str">
        <f>IF(AND(N250="vendido",I250='1° Passo'!$D$12),'1° Passo'!$D$12,"")</f>
        <v/>
      </c>
    </row>
    <row r="251" spans="3:42" ht="30" customHeight="1">
      <c r="C251" s="11">
        <v>247</v>
      </c>
      <c r="D251" s="88"/>
      <c r="E251" s="88"/>
      <c r="F251" s="88"/>
      <c r="G251" s="95"/>
      <c r="H251" s="96"/>
      <c r="I251" s="88"/>
      <c r="J251" s="88"/>
      <c r="K251" s="96"/>
      <c r="L251" s="88"/>
      <c r="M251" s="97" t="str">
        <f t="shared" ca="1" si="38"/>
        <v/>
      </c>
      <c r="N251" s="88"/>
      <c r="O251" s="88"/>
      <c r="P251" s="14"/>
      <c r="R251" s="59" t="str">
        <f>IFERROR(VLOOKUP($D251,'4° Passo'!$D$5:$M$804,7,FALSE),"-")</f>
        <v>-</v>
      </c>
      <c r="S251" s="59" t="str">
        <f>IFERROR(VLOOKUP($D251,'4° Passo'!$D$5:$M$804,8,FALSE),"-")</f>
        <v>-</v>
      </c>
      <c r="T251" s="59" t="str">
        <f>IFERROR(VLOOKUP($D251,'4° Passo'!$D$5:$M$804,9,FALSE),"-")</f>
        <v>-</v>
      </c>
      <c r="U251" s="59" t="str">
        <f>IFERROR(VLOOKUP($D251,'4° Passo'!$D$5:$M$804,10,FALSE),"-")</f>
        <v>-</v>
      </c>
      <c r="V251" s="59" t="str">
        <f t="shared" si="33"/>
        <v/>
      </c>
      <c r="W251" s="4">
        <f t="shared" si="39"/>
        <v>0</v>
      </c>
      <c r="X251" s="101">
        <v>1</v>
      </c>
      <c r="Y251" s="101" t="str">
        <f t="shared" si="34"/>
        <v/>
      </c>
      <c r="Z251" s="101" t="str">
        <f t="shared" si="35"/>
        <v/>
      </c>
      <c r="AA251" s="101" t="str">
        <f t="shared" si="36"/>
        <v/>
      </c>
      <c r="AB251" s="101" t="str">
        <f t="shared" si="37"/>
        <v/>
      </c>
      <c r="AC251" s="101" t="str">
        <f t="shared" si="41"/>
        <v/>
      </c>
      <c r="AD251" s="101" t="str">
        <f t="shared" si="41"/>
        <v/>
      </c>
      <c r="AE251" s="101" t="str">
        <f t="shared" si="41"/>
        <v/>
      </c>
      <c r="AF251" s="101" t="str">
        <f t="shared" si="40"/>
        <v/>
      </c>
      <c r="AG251" s="101" t="str">
        <f t="shared" si="40"/>
        <v/>
      </c>
      <c r="AH251" s="101" t="str">
        <f t="shared" si="40"/>
        <v/>
      </c>
      <c r="AI251" s="101" t="str">
        <f t="shared" si="40"/>
        <v/>
      </c>
      <c r="AJ251" s="101" t="str">
        <f t="shared" si="40"/>
        <v/>
      </c>
      <c r="AK251" s="101" t="str">
        <f t="shared" si="40"/>
        <v/>
      </c>
      <c r="AL251" s="101" t="str">
        <f t="shared" si="31"/>
        <v/>
      </c>
      <c r="AM251" s="101" t="str">
        <f t="shared" si="31"/>
        <v/>
      </c>
      <c r="AN251" s="101" t="str">
        <f t="shared" si="31"/>
        <v/>
      </c>
      <c r="AP251" s="101" t="str">
        <f>IF(AND(N251="vendido",I251='1° Passo'!$D$12),'1° Passo'!$D$12,"")</f>
        <v/>
      </c>
    </row>
    <row r="252" spans="3:42" ht="30" customHeight="1">
      <c r="C252" s="11">
        <v>248</v>
      </c>
      <c r="D252" s="88"/>
      <c r="E252" s="88"/>
      <c r="F252" s="88"/>
      <c r="G252" s="95"/>
      <c r="H252" s="96"/>
      <c r="I252" s="88"/>
      <c r="J252" s="88"/>
      <c r="K252" s="96"/>
      <c r="L252" s="88"/>
      <c r="M252" s="97" t="str">
        <f t="shared" ca="1" si="38"/>
        <v/>
      </c>
      <c r="N252" s="88"/>
      <c r="O252" s="88"/>
      <c r="P252" s="14"/>
      <c r="R252" s="59" t="str">
        <f>IFERROR(VLOOKUP($D252,'4° Passo'!$D$5:$M$804,7,FALSE),"-")</f>
        <v>-</v>
      </c>
      <c r="S252" s="59" t="str">
        <f>IFERROR(VLOOKUP($D252,'4° Passo'!$D$5:$M$804,8,FALSE),"-")</f>
        <v>-</v>
      </c>
      <c r="T252" s="59" t="str">
        <f>IFERROR(VLOOKUP($D252,'4° Passo'!$D$5:$M$804,9,FALSE),"-")</f>
        <v>-</v>
      </c>
      <c r="U252" s="59" t="str">
        <f>IFERROR(VLOOKUP($D252,'4° Passo'!$D$5:$M$804,10,FALSE),"-")</f>
        <v>-</v>
      </c>
      <c r="V252" s="59" t="str">
        <f t="shared" si="33"/>
        <v/>
      </c>
      <c r="W252" s="4">
        <f t="shared" si="39"/>
        <v>0</v>
      </c>
      <c r="X252" s="101">
        <v>1</v>
      </c>
      <c r="Y252" s="101" t="str">
        <f t="shared" si="34"/>
        <v/>
      </c>
      <c r="Z252" s="101" t="str">
        <f t="shared" si="35"/>
        <v/>
      </c>
      <c r="AA252" s="101" t="str">
        <f t="shared" si="36"/>
        <v/>
      </c>
      <c r="AB252" s="101" t="str">
        <f t="shared" si="37"/>
        <v/>
      </c>
      <c r="AC252" s="101" t="str">
        <f t="shared" si="41"/>
        <v/>
      </c>
      <c r="AD252" s="101" t="str">
        <f t="shared" si="41"/>
        <v/>
      </c>
      <c r="AE252" s="101" t="str">
        <f t="shared" si="41"/>
        <v/>
      </c>
      <c r="AF252" s="101" t="str">
        <f t="shared" si="40"/>
        <v/>
      </c>
      <c r="AG252" s="101" t="str">
        <f t="shared" si="40"/>
        <v/>
      </c>
      <c r="AH252" s="101" t="str">
        <f t="shared" si="40"/>
        <v/>
      </c>
      <c r="AI252" s="101" t="str">
        <f t="shared" si="40"/>
        <v/>
      </c>
      <c r="AJ252" s="101" t="str">
        <f t="shared" si="40"/>
        <v/>
      </c>
      <c r="AK252" s="101" t="str">
        <f t="shared" si="40"/>
        <v/>
      </c>
      <c r="AL252" s="101" t="str">
        <f t="shared" si="31"/>
        <v/>
      </c>
      <c r="AM252" s="101" t="str">
        <f t="shared" si="31"/>
        <v/>
      </c>
      <c r="AN252" s="101" t="str">
        <f t="shared" si="31"/>
        <v/>
      </c>
      <c r="AP252" s="101" t="str">
        <f>IF(AND(N252="vendido",I252='1° Passo'!$D$12),'1° Passo'!$D$12,"")</f>
        <v/>
      </c>
    </row>
    <row r="253" spans="3:42" ht="30" customHeight="1">
      <c r="C253" s="11">
        <v>249</v>
      </c>
      <c r="D253" s="88"/>
      <c r="E253" s="88"/>
      <c r="F253" s="88"/>
      <c r="G253" s="95"/>
      <c r="H253" s="96"/>
      <c r="I253" s="88"/>
      <c r="J253" s="88"/>
      <c r="K253" s="96"/>
      <c r="L253" s="88"/>
      <c r="M253" s="97" t="str">
        <f t="shared" ca="1" si="38"/>
        <v/>
      </c>
      <c r="N253" s="88"/>
      <c r="O253" s="88"/>
      <c r="P253" s="14"/>
      <c r="R253" s="59" t="str">
        <f>IFERROR(VLOOKUP($D253,'4° Passo'!$D$5:$M$804,7,FALSE),"-")</f>
        <v>-</v>
      </c>
      <c r="S253" s="59" t="str">
        <f>IFERROR(VLOOKUP($D253,'4° Passo'!$D$5:$M$804,8,FALSE),"-")</f>
        <v>-</v>
      </c>
      <c r="T253" s="59" t="str">
        <f>IFERROR(VLOOKUP($D253,'4° Passo'!$D$5:$M$804,9,FALSE),"-")</f>
        <v>-</v>
      </c>
      <c r="U253" s="59" t="str">
        <f>IFERROR(VLOOKUP($D253,'4° Passo'!$D$5:$M$804,10,FALSE),"-")</f>
        <v>-</v>
      </c>
      <c r="V253" s="59" t="str">
        <f t="shared" si="33"/>
        <v/>
      </c>
      <c r="W253" s="4">
        <f t="shared" si="39"/>
        <v>0</v>
      </c>
      <c r="X253" s="101">
        <v>1</v>
      </c>
      <c r="Y253" s="101" t="str">
        <f t="shared" si="34"/>
        <v/>
      </c>
      <c r="Z253" s="101" t="str">
        <f t="shared" si="35"/>
        <v/>
      </c>
      <c r="AA253" s="101" t="str">
        <f t="shared" si="36"/>
        <v/>
      </c>
      <c r="AB253" s="101" t="str">
        <f t="shared" si="37"/>
        <v/>
      </c>
      <c r="AC253" s="101" t="str">
        <f t="shared" si="41"/>
        <v/>
      </c>
      <c r="AD253" s="101" t="str">
        <f t="shared" si="41"/>
        <v/>
      </c>
      <c r="AE253" s="101" t="str">
        <f t="shared" si="41"/>
        <v/>
      </c>
      <c r="AF253" s="101" t="str">
        <f t="shared" si="40"/>
        <v/>
      </c>
      <c r="AG253" s="101" t="str">
        <f t="shared" si="40"/>
        <v/>
      </c>
      <c r="AH253" s="101" t="str">
        <f t="shared" si="40"/>
        <v/>
      </c>
      <c r="AI253" s="101" t="str">
        <f t="shared" si="40"/>
        <v/>
      </c>
      <c r="AJ253" s="101" t="str">
        <f t="shared" si="40"/>
        <v/>
      </c>
      <c r="AK253" s="101" t="str">
        <f t="shared" si="40"/>
        <v/>
      </c>
      <c r="AL253" s="101" t="str">
        <f t="shared" si="31"/>
        <v/>
      </c>
      <c r="AM253" s="101" t="str">
        <f t="shared" si="31"/>
        <v/>
      </c>
      <c r="AN253" s="101" t="str">
        <f t="shared" si="31"/>
        <v/>
      </c>
      <c r="AP253" s="101" t="str">
        <f>IF(AND(N253="vendido",I253='1° Passo'!$D$12),'1° Passo'!$D$12,"")</f>
        <v/>
      </c>
    </row>
    <row r="254" spans="3:42" ht="30" customHeight="1">
      <c r="C254" s="11">
        <v>250</v>
      </c>
      <c r="D254" s="88"/>
      <c r="E254" s="88"/>
      <c r="F254" s="88"/>
      <c r="G254" s="95"/>
      <c r="H254" s="96"/>
      <c r="I254" s="88"/>
      <c r="J254" s="88"/>
      <c r="K254" s="96"/>
      <c r="L254" s="88"/>
      <c r="M254" s="97" t="str">
        <f t="shared" ca="1" si="38"/>
        <v/>
      </c>
      <c r="N254" s="88"/>
      <c r="O254" s="88"/>
      <c r="P254" s="14"/>
      <c r="R254" s="59" t="str">
        <f>IFERROR(VLOOKUP($D254,'4° Passo'!$D$5:$M$804,7,FALSE),"-")</f>
        <v>-</v>
      </c>
      <c r="S254" s="59" t="str">
        <f>IFERROR(VLOOKUP($D254,'4° Passo'!$D$5:$M$804,8,FALSE),"-")</f>
        <v>-</v>
      </c>
      <c r="T254" s="59" t="str">
        <f>IFERROR(VLOOKUP($D254,'4° Passo'!$D$5:$M$804,9,FALSE),"-")</f>
        <v>-</v>
      </c>
      <c r="U254" s="59" t="str">
        <f>IFERROR(VLOOKUP($D254,'4° Passo'!$D$5:$M$804,10,FALSE),"-")</f>
        <v>-</v>
      </c>
      <c r="V254" s="59" t="str">
        <f t="shared" si="33"/>
        <v/>
      </c>
      <c r="W254" s="4">
        <f t="shared" si="39"/>
        <v>0</v>
      </c>
      <c r="X254" s="101">
        <v>1</v>
      </c>
      <c r="Y254" s="101" t="str">
        <f t="shared" si="34"/>
        <v/>
      </c>
      <c r="Z254" s="101" t="str">
        <f t="shared" si="35"/>
        <v/>
      </c>
      <c r="AA254" s="101" t="str">
        <f t="shared" si="36"/>
        <v/>
      </c>
      <c r="AB254" s="101" t="str">
        <f t="shared" si="37"/>
        <v/>
      </c>
      <c r="AC254" s="101" t="str">
        <f t="shared" si="41"/>
        <v/>
      </c>
      <c r="AD254" s="101" t="str">
        <f t="shared" si="41"/>
        <v/>
      </c>
      <c r="AE254" s="101" t="str">
        <f t="shared" si="41"/>
        <v/>
      </c>
      <c r="AF254" s="101" t="str">
        <f t="shared" si="40"/>
        <v/>
      </c>
      <c r="AG254" s="101" t="str">
        <f t="shared" si="40"/>
        <v/>
      </c>
      <c r="AH254" s="101" t="str">
        <f t="shared" si="40"/>
        <v/>
      </c>
      <c r="AI254" s="101" t="str">
        <f t="shared" si="40"/>
        <v/>
      </c>
      <c r="AJ254" s="101" t="str">
        <f t="shared" si="40"/>
        <v/>
      </c>
      <c r="AK254" s="101" t="str">
        <f t="shared" si="40"/>
        <v/>
      </c>
      <c r="AL254" s="101" t="str">
        <f t="shared" si="40"/>
        <v/>
      </c>
      <c r="AM254" s="101" t="str">
        <f t="shared" si="40"/>
        <v/>
      </c>
      <c r="AN254" s="101" t="str">
        <f t="shared" si="40"/>
        <v/>
      </c>
      <c r="AP254" s="101" t="str">
        <f>IF(AND(N254="vendido",I254='1° Passo'!$D$12),'1° Passo'!$D$12,"")</f>
        <v/>
      </c>
    </row>
    <row r="255" spans="3:42" ht="30" customHeight="1">
      <c r="C255" s="11">
        <v>251</v>
      </c>
      <c r="D255" s="88"/>
      <c r="E255" s="88"/>
      <c r="F255" s="88"/>
      <c r="G255" s="95"/>
      <c r="H255" s="96"/>
      <c r="I255" s="88"/>
      <c r="J255" s="88"/>
      <c r="K255" s="96"/>
      <c r="L255" s="88"/>
      <c r="M255" s="97" t="str">
        <f t="shared" ca="1" si="38"/>
        <v/>
      </c>
      <c r="N255" s="88"/>
      <c r="O255" s="88"/>
      <c r="P255" s="14"/>
      <c r="R255" s="59" t="str">
        <f>IFERROR(VLOOKUP($D255,'4° Passo'!$D$5:$M$804,7,FALSE),"-")</f>
        <v>-</v>
      </c>
      <c r="S255" s="59" t="str">
        <f>IFERROR(VLOOKUP($D255,'4° Passo'!$D$5:$M$804,8,FALSE),"-")</f>
        <v>-</v>
      </c>
      <c r="T255" s="59" t="str">
        <f>IFERROR(VLOOKUP($D255,'4° Passo'!$D$5:$M$804,9,FALSE),"-")</f>
        <v>-</v>
      </c>
      <c r="U255" s="59" t="str">
        <f>IFERROR(VLOOKUP($D255,'4° Passo'!$D$5:$M$804,10,FALSE),"-")</f>
        <v>-</v>
      </c>
      <c r="V255" s="59" t="str">
        <f t="shared" si="33"/>
        <v/>
      </c>
      <c r="W255" s="4">
        <f t="shared" si="39"/>
        <v>0</v>
      </c>
      <c r="X255" s="101">
        <v>1</v>
      </c>
      <c r="Y255" s="101" t="str">
        <f t="shared" si="34"/>
        <v/>
      </c>
      <c r="Z255" s="101" t="str">
        <f t="shared" si="35"/>
        <v/>
      </c>
      <c r="AA255" s="101" t="str">
        <f t="shared" si="36"/>
        <v/>
      </c>
      <c r="AB255" s="101" t="str">
        <f t="shared" si="37"/>
        <v/>
      </c>
      <c r="AC255" s="101" t="str">
        <f t="shared" si="41"/>
        <v/>
      </c>
      <c r="AD255" s="101" t="str">
        <f t="shared" si="41"/>
        <v/>
      </c>
      <c r="AE255" s="101" t="str">
        <f t="shared" si="41"/>
        <v/>
      </c>
      <c r="AF255" s="101" t="str">
        <f t="shared" si="40"/>
        <v/>
      </c>
      <c r="AG255" s="101" t="str">
        <f t="shared" si="40"/>
        <v/>
      </c>
      <c r="AH255" s="101" t="str">
        <f t="shared" si="40"/>
        <v/>
      </c>
      <c r="AI255" s="101" t="str">
        <f t="shared" si="40"/>
        <v/>
      </c>
      <c r="AJ255" s="101" t="str">
        <f t="shared" si="40"/>
        <v/>
      </c>
      <c r="AK255" s="101" t="str">
        <f t="shared" si="40"/>
        <v/>
      </c>
      <c r="AL255" s="101" t="str">
        <f t="shared" si="40"/>
        <v/>
      </c>
      <c r="AM255" s="101" t="str">
        <f t="shared" si="40"/>
        <v/>
      </c>
      <c r="AN255" s="101" t="str">
        <f t="shared" si="40"/>
        <v/>
      </c>
      <c r="AP255" s="101" t="str">
        <f>IF(AND(N255="vendido",I255='1° Passo'!$D$12),'1° Passo'!$D$12,"")</f>
        <v/>
      </c>
    </row>
    <row r="256" spans="3:42" ht="30" customHeight="1">
      <c r="C256" s="11">
        <v>252</v>
      </c>
      <c r="D256" s="88"/>
      <c r="E256" s="88"/>
      <c r="F256" s="88"/>
      <c r="G256" s="95"/>
      <c r="H256" s="96"/>
      <c r="I256" s="88"/>
      <c r="J256" s="88"/>
      <c r="K256" s="96"/>
      <c r="L256" s="88"/>
      <c r="M256" s="97" t="str">
        <f t="shared" ca="1" si="38"/>
        <v/>
      </c>
      <c r="N256" s="88"/>
      <c r="O256" s="88"/>
      <c r="P256" s="14"/>
      <c r="R256" s="59" t="str">
        <f>IFERROR(VLOOKUP($D256,'4° Passo'!$D$5:$M$804,7,FALSE),"-")</f>
        <v>-</v>
      </c>
      <c r="S256" s="59" t="str">
        <f>IFERROR(VLOOKUP($D256,'4° Passo'!$D$5:$M$804,8,FALSE),"-")</f>
        <v>-</v>
      </c>
      <c r="T256" s="59" t="str">
        <f>IFERROR(VLOOKUP($D256,'4° Passo'!$D$5:$M$804,9,FALSE),"-")</f>
        <v>-</v>
      </c>
      <c r="U256" s="59" t="str">
        <f>IFERROR(VLOOKUP($D256,'4° Passo'!$D$5:$M$804,10,FALSE),"-")</f>
        <v>-</v>
      </c>
      <c r="V256" s="59" t="str">
        <f t="shared" si="33"/>
        <v/>
      </c>
      <c r="W256" s="4">
        <f t="shared" si="39"/>
        <v>0</v>
      </c>
      <c r="X256" s="101">
        <v>1</v>
      </c>
      <c r="Y256" s="101" t="str">
        <f t="shared" si="34"/>
        <v/>
      </c>
      <c r="Z256" s="101" t="str">
        <f t="shared" si="35"/>
        <v/>
      </c>
      <c r="AA256" s="101" t="str">
        <f t="shared" si="36"/>
        <v/>
      </c>
      <c r="AB256" s="101" t="str">
        <f t="shared" si="37"/>
        <v/>
      </c>
      <c r="AC256" s="101" t="str">
        <f t="shared" si="41"/>
        <v/>
      </c>
      <c r="AD256" s="101" t="str">
        <f t="shared" si="41"/>
        <v/>
      </c>
      <c r="AE256" s="101" t="str">
        <f t="shared" si="41"/>
        <v/>
      </c>
      <c r="AF256" s="101" t="str">
        <f t="shared" si="40"/>
        <v/>
      </c>
      <c r="AG256" s="101" t="str">
        <f t="shared" si="40"/>
        <v/>
      </c>
      <c r="AH256" s="101" t="str">
        <f t="shared" si="40"/>
        <v/>
      </c>
      <c r="AI256" s="101" t="str">
        <f t="shared" si="40"/>
        <v/>
      </c>
      <c r="AJ256" s="101" t="str">
        <f t="shared" si="40"/>
        <v/>
      </c>
      <c r="AK256" s="101" t="str">
        <f t="shared" si="40"/>
        <v/>
      </c>
      <c r="AL256" s="101" t="str">
        <f t="shared" si="40"/>
        <v/>
      </c>
      <c r="AM256" s="101" t="str">
        <f t="shared" si="40"/>
        <v/>
      </c>
      <c r="AN256" s="101" t="str">
        <f t="shared" si="40"/>
        <v/>
      </c>
      <c r="AP256" s="101" t="str">
        <f>IF(AND(N256="vendido",I256='1° Passo'!$D$12),'1° Passo'!$D$12,"")</f>
        <v/>
      </c>
    </row>
    <row r="257" spans="3:42" ht="30" customHeight="1">
      <c r="C257" s="11">
        <v>253</v>
      </c>
      <c r="D257" s="88"/>
      <c r="E257" s="88"/>
      <c r="F257" s="88"/>
      <c r="G257" s="95"/>
      <c r="H257" s="96"/>
      <c r="I257" s="88"/>
      <c r="J257" s="88"/>
      <c r="K257" s="96"/>
      <c r="L257" s="88"/>
      <c r="M257" s="97" t="str">
        <f t="shared" ca="1" si="38"/>
        <v/>
      </c>
      <c r="N257" s="88"/>
      <c r="O257" s="88"/>
      <c r="P257" s="14"/>
      <c r="R257" s="59" t="str">
        <f>IFERROR(VLOOKUP($D257,'4° Passo'!$D$5:$M$804,7,FALSE),"-")</f>
        <v>-</v>
      </c>
      <c r="S257" s="59" t="str">
        <f>IFERROR(VLOOKUP($D257,'4° Passo'!$D$5:$M$804,8,FALSE),"-")</f>
        <v>-</v>
      </c>
      <c r="T257" s="59" t="str">
        <f>IFERROR(VLOOKUP($D257,'4° Passo'!$D$5:$M$804,9,FALSE),"-")</f>
        <v>-</v>
      </c>
      <c r="U257" s="59" t="str">
        <f>IFERROR(VLOOKUP($D257,'4° Passo'!$D$5:$M$804,10,FALSE),"-")</f>
        <v>-</v>
      </c>
      <c r="V257" s="59" t="str">
        <f t="shared" si="33"/>
        <v/>
      </c>
      <c r="W257" s="4">
        <f t="shared" si="39"/>
        <v>0</v>
      </c>
      <c r="X257" s="101">
        <v>1</v>
      </c>
      <c r="Y257" s="101" t="str">
        <f t="shared" si="34"/>
        <v/>
      </c>
      <c r="Z257" s="101" t="str">
        <f t="shared" si="35"/>
        <v/>
      </c>
      <c r="AA257" s="101" t="str">
        <f t="shared" si="36"/>
        <v/>
      </c>
      <c r="AB257" s="101" t="str">
        <f t="shared" si="37"/>
        <v/>
      </c>
      <c r="AC257" s="101" t="str">
        <f t="shared" si="41"/>
        <v/>
      </c>
      <c r="AD257" s="101" t="str">
        <f t="shared" si="41"/>
        <v/>
      </c>
      <c r="AE257" s="101" t="str">
        <f t="shared" si="41"/>
        <v/>
      </c>
      <c r="AF257" s="101" t="str">
        <f t="shared" si="40"/>
        <v/>
      </c>
      <c r="AG257" s="101" t="str">
        <f t="shared" si="40"/>
        <v/>
      </c>
      <c r="AH257" s="101" t="str">
        <f t="shared" si="40"/>
        <v/>
      </c>
      <c r="AI257" s="101" t="str">
        <f t="shared" si="40"/>
        <v/>
      </c>
      <c r="AJ257" s="101" t="str">
        <f t="shared" si="40"/>
        <v/>
      </c>
      <c r="AK257" s="101" t="str">
        <f t="shared" si="40"/>
        <v/>
      </c>
      <c r="AL257" s="101" t="str">
        <f t="shared" si="40"/>
        <v/>
      </c>
      <c r="AM257" s="101" t="str">
        <f t="shared" si="40"/>
        <v/>
      </c>
      <c r="AN257" s="101" t="str">
        <f t="shared" si="40"/>
        <v/>
      </c>
      <c r="AP257" s="101" t="str">
        <f>IF(AND(N257="vendido",I257='1° Passo'!$D$12),'1° Passo'!$D$12,"")</f>
        <v/>
      </c>
    </row>
    <row r="258" spans="3:42" ht="30" customHeight="1">
      <c r="C258" s="11">
        <v>254</v>
      </c>
      <c r="D258" s="88"/>
      <c r="E258" s="88"/>
      <c r="F258" s="88"/>
      <c r="G258" s="95"/>
      <c r="H258" s="96"/>
      <c r="I258" s="88"/>
      <c r="J258" s="88"/>
      <c r="K258" s="96"/>
      <c r="L258" s="88"/>
      <c r="M258" s="97" t="str">
        <f t="shared" ca="1" si="38"/>
        <v/>
      </c>
      <c r="N258" s="88"/>
      <c r="O258" s="88"/>
      <c r="P258" s="14"/>
      <c r="R258" s="59" t="str">
        <f>IFERROR(VLOOKUP($D258,'4° Passo'!$D$5:$M$804,7,FALSE),"-")</f>
        <v>-</v>
      </c>
      <c r="S258" s="59" t="str">
        <f>IFERROR(VLOOKUP($D258,'4° Passo'!$D$5:$M$804,8,FALSE),"-")</f>
        <v>-</v>
      </c>
      <c r="T258" s="59" t="str">
        <f>IFERROR(VLOOKUP($D258,'4° Passo'!$D$5:$M$804,9,FALSE),"-")</f>
        <v>-</v>
      </c>
      <c r="U258" s="59" t="str">
        <f>IFERROR(VLOOKUP($D258,'4° Passo'!$D$5:$M$804,10,FALSE),"-")</f>
        <v>-</v>
      </c>
      <c r="V258" s="59" t="str">
        <f t="shared" si="33"/>
        <v/>
      </c>
      <c r="W258" s="4">
        <f t="shared" si="39"/>
        <v>0</v>
      </c>
      <c r="X258" s="101">
        <v>1</v>
      </c>
      <c r="Y258" s="101" t="str">
        <f t="shared" si="34"/>
        <v/>
      </c>
      <c r="Z258" s="101" t="str">
        <f t="shared" si="35"/>
        <v/>
      </c>
      <c r="AA258" s="101" t="str">
        <f t="shared" si="36"/>
        <v/>
      </c>
      <c r="AB258" s="101" t="str">
        <f t="shared" si="37"/>
        <v/>
      </c>
      <c r="AC258" s="101" t="str">
        <f t="shared" si="41"/>
        <v/>
      </c>
      <c r="AD258" s="101" t="str">
        <f t="shared" si="41"/>
        <v/>
      </c>
      <c r="AE258" s="101" t="str">
        <f t="shared" si="41"/>
        <v/>
      </c>
      <c r="AF258" s="101" t="str">
        <f t="shared" si="40"/>
        <v/>
      </c>
      <c r="AG258" s="101" t="str">
        <f t="shared" si="40"/>
        <v/>
      </c>
      <c r="AH258" s="101" t="str">
        <f t="shared" si="40"/>
        <v/>
      </c>
      <c r="AI258" s="101" t="str">
        <f t="shared" si="40"/>
        <v/>
      </c>
      <c r="AJ258" s="101" t="str">
        <f t="shared" si="40"/>
        <v/>
      </c>
      <c r="AK258" s="101" t="str">
        <f t="shared" si="40"/>
        <v/>
      </c>
      <c r="AL258" s="101" t="str">
        <f t="shared" si="40"/>
        <v/>
      </c>
      <c r="AM258" s="101" t="str">
        <f t="shared" si="40"/>
        <v/>
      </c>
      <c r="AN258" s="101" t="str">
        <f t="shared" si="40"/>
        <v/>
      </c>
      <c r="AP258" s="101" t="str">
        <f>IF(AND(N258="vendido",I258='1° Passo'!$D$12),'1° Passo'!$D$12,"")</f>
        <v/>
      </c>
    </row>
    <row r="259" spans="3:42" ht="30" customHeight="1">
      <c r="C259" s="11">
        <v>255</v>
      </c>
      <c r="D259" s="88"/>
      <c r="E259" s="88"/>
      <c r="F259" s="88"/>
      <c r="G259" s="95"/>
      <c r="H259" s="96"/>
      <c r="I259" s="88"/>
      <c r="J259" s="88"/>
      <c r="K259" s="96"/>
      <c r="L259" s="88"/>
      <c r="M259" s="97" t="str">
        <f t="shared" ca="1" si="38"/>
        <v/>
      </c>
      <c r="N259" s="88"/>
      <c r="O259" s="88"/>
      <c r="P259" s="14"/>
      <c r="R259" s="59" t="str">
        <f>IFERROR(VLOOKUP($D259,'4° Passo'!$D$5:$M$804,7,FALSE),"-")</f>
        <v>-</v>
      </c>
      <c r="S259" s="59" t="str">
        <f>IFERROR(VLOOKUP($D259,'4° Passo'!$D$5:$M$804,8,FALSE),"-")</f>
        <v>-</v>
      </c>
      <c r="T259" s="59" t="str">
        <f>IFERROR(VLOOKUP($D259,'4° Passo'!$D$5:$M$804,9,FALSE),"-")</f>
        <v>-</v>
      </c>
      <c r="U259" s="59" t="str">
        <f>IFERROR(VLOOKUP($D259,'4° Passo'!$D$5:$M$804,10,FALSE),"-")</f>
        <v>-</v>
      </c>
      <c r="V259" s="59" t="str">
        <f t="shared" si="33"/>
        <v/>
      </c>
      <c r="W259" s="4">
        <f t="shared" si="39"/>
        <v>0</v>
      </c>
      <c r="X259" s="101">
        <v>1</v>
      </c>
      <c r="Y259" s="101" t="str">
        <f t="shared" si="34"/>
        <v/>
      </c>
      <c r="Z259" s="101" t="str">
        <f t="shared" si="35"/>
        <v/>
      </c>
      <c r="AA259" s="101" t="str">
        <f t="shared" si="36"/>
        <v/>
      </c>
      <c r="AB259" s="101" t="str">
        <f t="shared" si="37"/>
        <v/>
      </c>
      <c r="AC259" s="101" t="str">
        <f t="shared" si="41"/>
        <v/>
      </c>
      <c r="AD259" s="101" t="str">
        <f t="shared" si="41"/>
        <v/>
      </c>
      <c r="AE259" s="101" t="str">
        <f t="shared" si="41"/>
        <v/>
      </c>
      <c r="AF259" s="101" t="str">
        <f t="shared" si="40"/>
        <v/>
      </c>
      <c r="AG259" s="101" t="str">
        <f t="shared" si="40"/>
        <v/>
      </c>
      <c r="AH259" s="101" t="str">
        <f t="shared" si="40"/>
        <v/>
      </c>
      <c r="AI259" s="101" t="str">
        <f t="shared" si="40"/>
        <v/>
      </c>
      <c r="AJ259" s="101" t="str">
        <f t="shared" si="40"/>
        <v/>
      </c>
      <c r="AK259" s="101" t="str">
        <f t="shared" si="40"/>
        <v/>
      </c>
      <c r="AL259" s="101" t="str">
        <f t="shared" ref="AL259:AN322" si="42">IF($Y259=AL$3,$AB259,"")</f>
        <v/>
      </c>
      <c r="AM259" s="101" t="str">
        <f t="shared" si="42"/>
        <v/>
      </c>
      <c r="AN259" s="101" t="str">
        <f t="shared" si="42"/>
        <v/>
      </c>
      <c r="AP259" s="101" t="str">
        <f>IF(AND(N259="vendido",I259='1° Passo'!$D$12),'1° Passo'!$D$12,"")</f>
        <v/>
      </c>
    </row>
    <row r="260" spans="3:42" ht="30" customHeight="1">
      <c r="C260" s="11">
        <v>256</v>
      </c>
      <c r="D260" s="88"/>
      <c r="E260" s="88"/>
      <c r="F260" s="88"/>
      <c r="G260" s="95"/>
      <c r="H260" s="96"/>
      <c r="I260" s="88"/>
      <c r="J260" s="88"/>
      <c r="K260" s="96"/>
      <c r="L260" s="88"/>
      <c r="M260" s="97" t="str">
        <f t="shared" ca="1" si="38"/>
        <v/>
      </c>
      <c r="N260" s="88"/>
      <c r="O260" s="88"/>
      <c r="P260" s="14"/>
      <c r="R260" s="59" t="str">
        <f>IFERROR(VLOOKUP($D260,'4° Passo'!$D$5:$M$804,7,FALSE),"-")</f>
        <v>-</v>
      </c>
      <c r="S260" s="59" t="str">
        <f>IFERROR(VLOOKUP($D260,'4° Passo'!$D$5:$M$804,8,FALSE),"-")</f>
        <v>-</v>
      </c>
      <c r="T260" s="59" t="str">
        <f>IFERROR(VLOOKUP($D260,'4° Passo'!$D$5:$M$804,9,FALSE),"-")</f>
        <v>-</v>
      </c>
      <c r="U260" s="59" t="str">
        <f>IFERROR(VLOOKUP($D260,'4° Passo'!$D$5:$M$804,10,FALSE),"-")</f>
        <v>-</v>
      </c>
      <c r="V260" s="59" t="str">
        <f t="shared" si="33"/>
        <v/>
      </c>
      <c r="W260" s="4">
        <f t="shared" si="39"/>
        <v>0</v>
      </c>
      <c r="X260" s="101">
        <v>1</v>
      </c>
      <c r="Y260" s="101" t="str">
        <f t="shared" si="34"/>
        <v/>
      </c>
      <c r="Z260" s="101" t="str">
        <f t="shared" si="35"/>
        <v/>
      </c>
      <c r="AA260" s="101" t="str">
        <f t="shared" si="36"/>
        <v/>
      </c>
      <c r="AB260" s="101" t="str">
        <f t="shared" si="37"/>
        <v/>
      </c>
      <c r="AC260" s="101" t="str">
        <f t="shared" si="41"/>
        <v/>
      </c>
      <c r="AD260" s="101" t="str">
        <f t="shared" si="41"/>
        <v/>
      </c>
      <c r="AE260" s="101" t="str">
        <f t="shared" si="41"/>
        <v/>
      </c>
      <c r="AF260" s="101" t="str">
        <f t="shared" si="41"/>
        <v/>
      </c>
      <c r="AG260" s="101" t="str">
        <f t="shared" si="41"/>
        <v/>
      </c>
      <c r="AH260" s="101" t="str">
        <f t="shared" si="41"/>
        <v/>
      </c>
      <c r="AI260" s="101" t="str">
        <f t="shared" si="41"/>
        <v/>
      </c>
      <c r="AJ260" s="101" t="str">
        <f t="shared" si="41"/>
        <v/>
      </c>
      <c r="AK260" s="101" t="str">
        <f t="shared" si="41"/>
        <v/>
      </c>
      <c r="AL260" s="101" t="str">
        <f t="shared" si="42"/>
        <v/>
      </c>
      <c r="AM260" s="101" t="str">
        <f t="shared" si="42"/>
        <v/>
      </c>
      <c r="AN260" s="101" t="str">
        <f t="shared" si="42"/>
        <v/>
      </c>
      <c r="AP260" s="101" t="str">
        <f>IF(AND(N260="vendido",I260='1° Passo'!$D$12),'1° Passo'!$D$12,"")</f>
        <v/>
      </c>
    </row>
    <row r="261" spans="3:42" ht="30" customHeight="1">
      <c r="C261" s="11">
        <v>257</v>
      </c>
      <c r="D261" s="88"/>
      <c r="E261" s="88"/>
      <c r="F261" s="88"/>
      <c r="G261" s="95"/>
      <c r="H261" s="96"/>
      <c r="I261" s="88"/>
      <c r="J261" s="88"/>
      <c r="K261" s="96"/>
      <c r="L261" s="88"/>
      <c r="M261" s="97" t="str">
        <f t="shared" ca="1" si="38"/>
        <v/>
      </c>
      <c r="N261" s="88"/>
      <c r="O261" s="88"/>
      <c r="P261" s="14"/>
      <c r="R261" s="59" t="str">
        <f>IFERROR(VLOOKUP($D261,'4° Passo'!$D$5:$M$804,7,FALSE),"-")</f>
        <v>-</v>
      </c>
      <c r="S261" s="59" t="str">
        <f>IFERROR(VLOOKUP($D261,'4° Passo'!$D$5:$M$804,8,FALSE),"-")</f>
        <v>-</v>
      </c>
      <c r="T261" s="59" t="str">
        <f>IFERROR(VLOOKUP($D261,'4° Passo'!$D$5:$M$804,9,FALSE),"-")</f>
        <v>-</v>
      </c>
      <c r="U261" s="59" t="str">
        <f>IFERROR(VLOOKUP($D261,'4° Passo'!$D$5:$M$804,10,FALSE),"-")</f>
        <v>-</v>
      </c>
      <c r="V261" s="59" t="str">
        <f t="shared" ref="V261:V324" si="43">IF(N261="vendido",1,"")</f>
        <v/>
      </c>
      <c r="W261" s="4">
        <f t="shared" si="39"/>
        <v>0</v>
      </c>
      <c r="X261" s="101">
        <v>1</v>
      </c>
      <c r="Y261" s="101" t="str">
        <f t="shared" ref="Y261:Y324" si="44">IF(H261&lt;&gt;"",MONTH(H261),"")</f>
        <v/>
      </c>
      <c r="Z261" s="101" t="str">
        <f t="shared" ref="Z261:Z324" si="45">IF(N261="vendido",MONTH(H261),"")</f>
        <v/>
      </c>
      <c r="AA261" s="101" t="str">
        <f t="shared" ref="AA261:AA324" si="46">IF(N261="vendido",I261,"")</f>
        <v/>
      </c>
      <c r="AB261" s="101" t="str">
        <f t="shared" ref="AB261:AB324" si="47">IF(N261="vendido",G261,"")</f>
        <v/>
      </c>
      <c r="AC261" s="101" t="str">
        <f t="shared" si="41"/>
        <v/>
      </c>
      <c r="AD261" s="101" t="str">
        <f t="shared" si="41"/>
        <v/>
      </c>
      <c r="AE261" s="101" t="str">
        <f t="shared" si="41"/>
        <v/>
      </c>
      <c r="AF261" s="101" t="str">
        <f t="shared" si="41"/>
        <v/>
      </c>
      <c r="AG261" s="101" t="str">
        <f t="shared" si="41"/>
        <v/>
      </c>
      <c r="AH261" s="101" t="str">
        <f t="shared" si="41"/>
        <v/>
      </c>
      <c r="AI261" s="101" t="str">
        <f t="shared" si="41"/>
        <v/>
      </c>
      <c r="AJ261" s="101" t="str">
        <f t="shared" si="41"/>
        <v/>
      </c>
      <c r="AK261" s="101" t="str">
        <f t="shared" si="41"/>
        <v/>
      </c>
      <c r="AL261" s="101" t="str">
        <f t="shared" si="42"/>
        <v/>
      </c>
      <c r="AM261" s="101" t="str">
        <f t="shared" si="42"/>
        <v/>
      </c>
      <c r="AN261" s="101" t="str">
        <f t="shared" si="42"/>
        <v/>
      </c>
      <c r="AP261" s="101" t="str">
        <f>IF(AND(N261="vendido",I261='1° Passo'!$D$12),'1° Passo'!$D$12,"")</f>
        <v/>
      </c>
    </row>
    <row r="262" spans="3:42" ht="30" customHeight="1">
      <c r="C262" s="11">
        <v>258</v>
      </c>
      <c r="D262" s="88"/>
      <c r="E262" s="88"/>
      <c r="F262" s="88"/>
      <c r="G262" s="95"/>
      <c r="H262" s="96"/>
      <c r="I262" s="88"/>
      <c r="J262" s="88"/>
      <c r="K262" s="96"/>
      <c r="L262" s="88"/>
      <c r="M262" s="97" t="str">
        <f t="shared" ref="M262:M325" ca="1" si="48">IF(OR(N262="Perdido",N262="Vendido"),"Negociação finalizada",IF(OR(H262="",K262="",),"",IF(L262="realizado","Agende a Próxima Etapa ou Conclua a Venda",IF(K262&lt;TODAY(),"Prazo Para Entrar Em Contato Vencido",IF(K262-TODAY()=1,"Falta ","Faltam ")&amp;K262-TODAY()&amp;IF(K262-TODAY()=1," dia "," dias ")&amp;"Para Entrar em Contato"))))</f>
        <v/>
      </c>
      <c r="N262" s="88"/>
      <c r="O262" s="88"/>
      <c r="P262" s="14"/>
      <c r="R262" s="59" t="str">
        <f>IFERROR(VLOOKUP($D262,'4° Passo'!$D$5:$M$804,7,FALSE),"-")</f>
        <v>-</v>
      </c>
      <c r="S262" s="59" t="str">
        <f>IFERROR(VLOOKUP($D262,'4° Passo'!$D$5:$M$804,8,FALSE),"-")</f>
        <v>-</v>
      </c>
      <c r="T262" s="59" t="str">
        <f>IFERROR(VLOOKUP($D262,'4° Passo'!$D$5:$M$804,9,FALSE),"-")</f>
        <v>-</v>
      </c>
      <c r="U262" s="59" t="str">
        <f>IFERROR(VLOOKUP($D262,'4° Passo'!$D$5:$M$804,10,FALSE),"-")</f>
        <v>-</v>
      </c>
      <c r="V262" s="59" t="str">
        <f t="shared" si="43"/>
        <v/>
      </c>
      <c r="W262" s="4">
        <f t="shared" ref="W262:W325" si="49">IF(K262-H262&lt;0,0,K262-H262)</f>
        <v>0</v>
      </c>
      <c r="X262" s="101">
        <v>1</v>
      </c>
      <c r="Y262" s="101" t="str">
        <f t="shared" si="44"/>
        <v/>
      </c>
      <c r="Z262" s="101" t="str">
        <f t="shared" si="45"/>
        <v/>
      </c>
      <c r="AA262" s="101" t="str">
        <f t="shared" si="46"/>
        <v/>
      </c>
      <c r="AB262" s="101" t="str">
        <f t="shared" si="47"/>
        <v/>
      </c>
      <c r="AC262" s="101" t="str">
        <f t="shared" si="41"/>
        <v/>
      </c>
      <c r="AD262" s="101" t="str">
        <f t="shared" si="41"/>
        <v/>
      </c>
      <c r="AE262" s="101" t="str">
        <f t="shared" si="41"/>
        <v/>
      </c>
      <c r="AF262" s="101" t="str">
        <f t="shared" si="41"/>
        <v/>
      </c>
      <c r="AG262" s="101" t="str">
        <f t="shared" si="41"/>
        <v/>
      </c>
      <c r="AH262" s="101" t="str">
        <f t="shared" si="41"/>
        <v/>
      </c>
      <c r="AI262" s="101" t="str">
        <f t="shared" si="41"/>
        <v/>
      </c>
      <c r="AJ262" s="101" t="str">
        <f t="shared" si="41"/>
        <v/>
      </c>
      <c r="AK262" s="101" t="str">
        <f t="shared" si="41"/>
        <v/>
      </c>
      <c r="AL262" s="101" t="str">
        <f t="shared" si="42"/>
        <v/>
      </c>
      <c r="AM262" s="101" t="str">
        <f t="shared" si="42"/>
        <v/>
      </c>
      <c r="AN262" s="101" t="str">
        <f t="shared" si="42"/>
        <v/>
      </c>
      <c r="AP262" s="101" t="str">
        <f>IF(AND(N262="vendido",I262='1° Passo'!$D$12),'1° Passo'!$D$12,"")</f>
        <v/>
      </c>
    </row>
    <row r="263" spans="3:42" ht="30" customHeight="1">
      <c r="C263" s="11">
        <v>259</v>
      </c>
      <c r="D263" s="88"/>
      <c r="E263" s="88"/>
      <c r="F263" s="88"/>
      <c r="G263" s="95"/>
      <c r="H263" s="96"/>
      <c r="I263" s="88"/>
      <c r="J263" s="88"/>
      <c r="K263" s="96"/>
      <c r="L263" s="88"/>
      <c r="M263" s="97" t="str">
        <f t="shared" ca="1" si="48"/>
        <v/>
      </c>
      <c r="N263" s="88"/>
      <c r="O263" s="88"/>
      <c r="P263" s="14"/>
      <c r="R263" s="59" t="str">
        <f>IFERROR(VLOOKUP($D263,'4° Passo'!$D$5:$M$804,7,FALSE),"-")</f>
        <v>-</v>
      </c>
      <c r="S263" s="59" t="str">
        <f>IFERROR(VLOOKUP($D263,'4° Passo'!$D$5:$M$804,8,FALSE),"-")</f>
        <v>-</v>
      </c>
      <c r="T263" s="59" t="str">
        <f>IFERROR(VLOOKUP($D263,'4° Passo'!$D$5:$M$804,9,FALSE),"-")</f>
        <v>-</v>
      </c>
      <c r="U263" s="59" t="str">
        <f>IFERROR(VLOOKUP($D263,'4° Passo'!$D$5:$M$804,10,FALSE),"-")</f>
        <v>-</v>
      </c>
      <c r="V263" s="59" t="str">
        <f t="shared" si="43"/>
        <v/>
      </c>
      <c r="W263" s="4">
        <f t="shared" si="49"/>
        <v>0</v>
      </c>
      <c r="X263" s="101">
        <v>1</v>
      </c>
      <c r="Y263" s="101" t="str">
        <f t="shared" si="44"/>
        <v/>
      </c>
      <c r="Z263" s="101" t="str">
        <f t="shared" si="45"/>
        <v/>
      </c>
      <c r="AA263" s="101" t="str">
        <f t="shared" si="46"/>
        <v/>
      </c>
      <c r="AB263" s="101" t="str">
        <f t="shared" si="47"/>
        <v/>
      </c>
      <c r="AC263" s="101" t="str">
        <f t="shared" si="41"/>
        <v/>
      </c>
      <c r="AD263" s="101" t="str">
        <f t="shared" si="41"/>
        <v/>
      </c>
      <c r="AE263" s="101" t="str">
        <f t="shared" si="41"/>
        <v/>
      </c>
      <c r="AF263" s="101" t="str">
        <f t="shared" si="41"/>
        <v/>
      </c>
      <c r="AG263" s="101" t="str">
        <f t="shared" si="41"/>
        <v/>
      </c>
      <c r="AH263" s="101" t="str">
        <f t="shared" si="41"/>
        <v/>
      </c>
      <c r="AI263" s="101" t="str">
        <f t="shared" si="41"/>
        <v/>
      </c>
      <c r="AJ263" s="101" t="str">
        <f t="shared" si="41"/>
        <v/>
      </c>
      <c r="AK263" s="101" t="str">
        <f t="shared" si="41"/>
        <v/>
      </c>
      <c r="AL263" s="101" t="str">
        <f t="shared" si="42"/>
        <v/>
      </c>
      <c r="AM263" s="101" t="str">
        <f t="shared" si="42"/>
        <v/>
      </c>
      <c r="AN263" s="101" t="str">
        <f t="shared" si="42"/>
        <v/>
      </c>
      <c r="AP263" s="101" t="str">
        <f>IF(AND(N263="vendido",I263='1° Passo'!$D$12),'1° Passo'!$D$12,"")</f>
        <v/>
      </c>
    </row>
    <row r="264" spans="3:42" ht="30" customHeight="1">
      <c r="C264" s="11">
        <v>260</v>
      </c>
      <c r="D264" s="88"/>
      <c r="E264" s="88"/>
      <c r="F264" s="88"/>
      <c r="G264" s="95"/>
      <c r="H264" s="96"/>
      <c r="I264" s="88"/>
      <c r="J264" s="88"/>
      <c r="K264" s="96"/>
      <c r="L264" s="88"/>
      <c r="M264" s="97" t="str">
        <f t="shared" ca="1" si="48"/>
        <v/>
      </c>
      <c r="N264" s="88"/>
      <c r="O264" s="88"/>
      <c r="P264" s="14"/>
      <c r="R264" s="59" t="str">
        <f>IFERROR(VLOOKUP($D264,'4° Passo'!$D$5:$M$804,7,FALSE),"-")</f>
        <v>-</v>
      </c>
      <c r="S264" s="59" t="str">
        <f>IFERROR(VLOOKUP($D264,'4° Passo'!$D$5:$M$804,8,FALSE),"-")</f>
        <v>-</v>
      </c>
      <c r="T264" s="59" t="str">
        <f>IFERROR(VLOOKUP($D264,'4° Passo'!$D$5:$M$804,9,FALSE),"-")</f>
        <v>-</v>
      </c>
      <c r="U264" s="59" t="str">
        <f>IFERROR(VLOOKUP($D264,'4° Passo'!$D$5:$M$804,10,FALSE),"-")</f>
        <v>-</v>
      </c>
      <c r="V264" s="59" t="str">
        <f t="shared" si="43"/>
        <v/>
      </c>
      <c r="W264" s="4">
        <f t="shared" si="49"/>
        <v>0</v>
      </c>
      <c r="X264" s="101">
        <v>1</v>
      </c>
      <c r="Y264" s="101" t="str">
        <f t="shared" si="44"/>
        <v/>
      </c>
      <c r="Z264" s="101" t="str">
        <f t="shared" si="45"/>
        <v/>
      </c>
      <c r="AA264" s="101" t="str">
        <f t="shared" si="46"/>
        <v/>
      </c>
      <c r="AB264" s="101" t="str">
        <f t="shared" si="47"/>
        <v/>
      </c>
      <c r="AC264" s="101" t="str">
        <f t="shared" si="41"/>
        <v/>
      </c>
      <c r="AD264" s="101" t="str">
        <f t="shared" si="41"/>
        <v/>
      </c>
      <c r="AE264" s="101" t="str">
        <f t="shared" si="41"/>
        <v/>
      </c>
      <c r="AF264" s="101" t="str">
        <f t="shared" si="41"/>
        <v/>
      </c>
      <c r="AG264" s="101" t="str">
        <f t="shared" si="41"/>
        <v/>
      </c>
      <c r="AH264" s="101" t="str">
        <f t="shared" si="41"/>
        <v/>
      </c>
      <c r="AI264" s="101" t="str">
        <f t="shared" si="41"/>
        <v/>
      </c>
      <c r="AJ264" s="101" t="str">
        <f t="shared" si="41"/>
        <v/>
      </c>
      <c r="AK264" s="101" t="str">
        <f t="shared" si="41"/>
        <v/>
      </c>
      <c r="AL264" s="101" t="str">
        <f t="shared" si="42"/>
        <v/>
      </c>
      <c r="AM264" s="101" t="str">
        <f t="shared" si="42"/>
        <v/>
      </c>
      <c r="AN264" s="101" t="str">
        <f t="shared" si="42"/>
        <v/>
      </c>
      <c r="AP264" s="101" t="str">
        <f>IF(AND(N264="vendido",I264='1° Passo'!$D$12),'1° Passo'!$D$12,"")</f>
        <v/>
      </c>
    </row>
    <row r="265" spans="3:42" ht="30" customHeight="1">
      <c r="C265" s="11">
        <v>261</v>
      </c>
      <c r="D265" s="88"/>
      <c r="E265" s="88"/>
      <c r="F265" s="88"/>
      <c r="G265" s="95"/>
      <c r="H265" s="96"/>
      <c r="I265" s="88"/>
      <c r="J265" s="88"/>
      <c r="K265" s="96"/>
      <c r="L265" s="88"/>
      <c r="M265" s="97" t="str">
        <f t="shared" ca="1" si="48"/>
        <v/>
      </c>
      <c r="N265" s="88"/>
      <c r="O265" s="88"/>
      <c r="P265" s="14"/>
      <c r="R265" s="59" t="str">
        <f>IFERROR(VLOOKUP($D265,'4° Passo'!$D$5:$M$804,7,FALSE),"-")</f>
        <v>-</v>
      </c>
      <c r="S265" s="59" t="str">
        <f>IFERROR(VLOOKUP($D265,'4° Passo'!$D$5:$M$804,8,FALSE),"-")</f>
        <v>-</v>
      </c>
      <c r="T265" s="59" t="str">
        <f>IFERROR(VLOOKUP($D265,'4° Passo'!$D$5:$M$804,9,FALSE),"-")</f>
        <v>-</v>
      </c>
      <c r="U265" s="59" t="str">
        <f>IFERROR(VLOOKUP($D265,'4° Passo'!$D$5:$M$804,10,FALSE),"-")</f>
        <v>-</v>
      </c>
      <c r="V265" s="59" t="str">
        <f t="shared" si="43"/>
        <v/>
      </c>
      <c r="W265" s="4">
        <f t="shared" si="49"/>
        <v>0</v>
      </c>
      <c r="X265" s="101">
        <v>1</v>
      </c>
      <c r="Y265" s="101" t="str">
        <f t="shared" si="44"/>
        <v/>
      </c>
      <c r="Z265" s="101" t="str">
        <f t="shared" si="45"/>
        <v/>
      </c>
      <c r="AA265" s="101" t="str">
        <f t="shared" si="46"/>
        <v/>
      </c>
      <c r="AB265" s="101" t="str">
        <f t="shared" si="47"/>
        <v/>
      </c>
      <c r="AC265" s="101" t="str">
        <f t="shared" si="41"/>
        <v/>
      </c>
      <c r="AD265" s="101" t="str">
        <f t="shared" si="41"/>
        <v/>
      </c>
      <c r="AE265" s="101" t="str">
        <f t="shared" si="41"/>
        <v/>
      </c>
      <c r="AF265" s="101" t="str">
        <f t="shared" si="41"/>
        <v/>
      </c>
      <c r="AG265" s="101" t="str">
        <f t="shared" si="41"/>
        <v/>
      </c>
      <c r="AH265" s="101" t="str">
        <f t="shared" si="41"/>
        <v/>
      </c>
      <c r="AI265" s="101" t="str">
        <f t="shared" si="41"/>
        <v/>
      </c>
      <c r="AJ265" s="101" t="str">
        <f t="shared" si="41"/>
        <v/>
      </c>
      <c r="AK265" s="101" t="str">
        <f t="shared" si="41"/>
        <v/>
      </c>
      <c r="AL265" s="101" t="str">
        <f t="shared" si="42"/>
        <v/>
      </c>
      <c r="AM265" s="101" t="str">
        <f t="shared" si="42"/>
        <v/>
      </c>
      <c r="AN265" s="101" t="str">
        <f t="shared" si="42"/>
        <v/>
      </c>
      <c r="AP265" s="101" t="str">
        <f>IF(AND(N265="vendido",I265='1° Passo'!$D$12),'1° Passo'!$D$12,"")</f>
        <v/>
      </c>
    </row>
    <row r="266" spans="3:42" ht="30" customHeight="1">
      <c r="C266" s="11">
        <v>262</v>
      </c>
      <c r="D266" s="88"/>
      <c r="E266" s="88"/>
      <c r="F266" s="88"/>
      <c r="G266" s="95"/>
      <c r="H266" s="96"/>
      <c r="I266" s="88"/>
      <c r="J266" s="88"/>
      <c r="K266" s="96"/>
      <c r="L266" s="88"/>
      <c r="M266" s="97" t="str">
        <f t="shared" ca="1" si="48"/>
        <v/>
      </c>
      <c r="N266" s="88"/>
      <c r="O266" s="88"/>
      <c r="P266" s="14"/>
      <c r="R266" s="59" t="str">
        <f>IFERROR(VLOOKUP($D266,'4° Passo'!$D$5:$M$804,7,FALSE),"-")</f>
        <v>-</v>
      </c>
      <c r="S266" s="59" t="str">
        <f>IFERROR(VLOOKUP($D266,'4° Passo'!$D$5:$M$804,8,FALSE),"-")</f>
        <v>-</v>
      </c>
      <c r="T266" s="59" t="str">
        <f>IFERROR(VLOOKUP($D266,'4° Passo'!$D$5:$M$804,9,FALSE),"-")</f>
        <v>-</v>
      </c>
      <c r="U266" s="59" t="str">
        <f>IFERROR(VLOOKUP($D266,'4° Passo'!$D$5:$M$804,10,FALSE),"-")</f>
        <v>-</v>
      </c>
      <c r="V266" s="59" t="str">
        <f t="shared" si="43"/>
        <v/>
      </c>
      <c r="W266" s="4">
        <f t="shared" si="49"/>
        <v>0</v>
      </c>
      <c r="X266" s="101">
        <v>1</v>
      </c>
      <c r="Y266" s="101" t="str">
        <f t="shared" si="44"/>
        <v/>
      </c>
      <c r="Z266" s="101" t="str">
        <f t="shared" si="45"/>
        <v/>
      </c>
      <c r="AA266" s="101" t="str">
        <f t="shared" si="46"/>
        <v/>
      </c>
      <c r="AB266" s="101" t="str">
        <f t="shared" si="47"/>
        <v/>
      </c>
      <c r="AC266" s="101" t="str">
        <f t="shared" si="41"/>
        <v/>
      </c>
      <c r="AD266" s="101" t="str">
        <f t="shared" si="41"/>
        <v/>
      </c>
      <c r="AE266" s="101" t="str">
        <f t="shared" si="41"/>
        <v/>
      </c>
      <c r="AF266" s="101" t="str">
        <f t="shared" si="41"/>
        <v/>
      </c>
      <c r="AG266" s="101" t="str">
        <f t="shared" si="41"/>
        <v/>
      </c>
      <c r="AH266" s="101" t="str">
        <f t="shared" si="41"/>
        <v/>
      </c>
      <c r="AI266" s="101" t="str">
        <f t="shared" si="41"/>
        <v/>
      </c>
      <c r="AJ266" s="101" t="str">
        <f t="shared" si="41"/>
        <v/>
      </c>
      <c r="AK266" s="101" t="str">
        <f t="shared" si="41"/>
        <v/>
      </c>
      <c r="AL266" s="101" t="str">
        <f t="shared" si="42"/>
        <v/>
      </c>
      <c r="AM266" s="101" t="str">
        <f t="shared" si="42"/>
        <v/>
      </c>
      <c r="AN266" s="101" t="str">
        <f t="shared" si="42"/>
        <v/>
      </c>
      <c r="AP266" s="101" t="str">
        <f>IF(AND(N266="vendido",I266='1° Passo'!$D$12),'1° Passo'!$D$12,"")</f>
        <v/>
      </c>
    </row>
    <row r="267" spans="3:42" ht="30" customHeight="1">
      <c r="C267" s="11">
        <v>263</v>
      </c>
      <c r="D267" s="88"/>
      <c r="E267" s="88"/>
      <c r="F267" s="88"/>
      <c r="G267" s="95"/>
      <c r="H267" s="96"/>
      <c r="I267" s="88"/>
      <c r="J267" s="88"/>
      <c r="K267" s="96"/>
      <c r="L267" s="88"/>
      <c r="M267" s="97" t="str">
        <f t="shared" ca="1" si="48"/>
        <v/>
      </c>
      <c r="N267" s="88"/>
      <c r="O267" s="88"/>
      <c r="P267" s="14"/>
      <c r="R267" s="59" t="str">
        <f>IFERROR(VLOOKUP($D267,'4° Passo'!$D$5:$M$804,7,FALSE),"-")</f>
        <v>-</v>
      </c>
      <c r="S267" s="59" t="str">
        <f>IFERROR(VLOOKUP($D267,'4° Passo'!$D$5:$M$804,8,FALSE),"-")</f>
        <v>-</v>
      </c>
      <c r="T267" s="59" t="str">
        <f>IFERROR(VLOOKUP($D267,'4° Passo'!$D$5:$M$804,9,FALSE),"-")</f>
        <v>-</v>
      </c>
      <c r="U267" s="59" t="str">
        <f>IFERROR(VLOOKUP($D267,'4° Passo'!$D$5:$M$804,10,FALSE),"-")</f>
        <v>-</v>
      </c>
      <c r="V267" s="59" t="str">
        <f t="shared" si="43"/>
        <v/>
      </c>
      <c r="W267" s="4">
        <f t="shared" si="49"/>
        <v>0</v>
      </c>
      <c r="X267" s="101">
        <v>1</v>
      </c>
      <c r="Y267" s="101" t="str">
        <f t="shared" si="44"/>
        <v/>
      </c>
      <c r="Z267" s="101" t="str">
        <f t="shared" si="45"/>
        <v/>
      </c>
      <c r="AA267" s="101" t="str">
        <f t="shared" si="46"/>
        <v/>
      </c>
      <c r="AB267" s="101" t="str">
        <f t="shared" si="47"/>
        <v/>
      </c>
      <c r="AC267" s="101" t="str">
        <f t="shared" si="41"/>
        <v/>
      </c>
      <c r="AD267" s="101" t="str">
        <f t="shared" si="41"/>
        <v/>
      </c>
      <c r="AE267" s="101" t="str">
        <f t="shared" si="41"/>
        <v/>
      </c>
      <c r="AF267" s="101" t="str">
        <f t="shared" si="41"/>
        <v/>
      </c>
      <c r="AG267" s="101" t="str">
        <f t="shared" si="41"/>
        <v/>
      </c>
      <c r="AH267" s="101" t="str">
        <f t="shared" si="41"/>
        <v/>
      </c>
      <c r="AI267" s="101" t="str">
        <f t="shared" si="41"/>
        <v/>
      </c>
      <c r="AJ267" s="101" t="str">
        <f t="shared" si="41"/>
        <v/>
      </c>
      <c r="AK267" s="101" t="str">
        <f t="shared" si="41"/>
        <v/>
      </c>
      <c r="AL267" s="101" t="str">
        <f t="shared" si="42"/>
        <v/>
      </c>
      <c r="AM267" s="101" t="str">
        <f t="shared" si="42"/>
        <v/>
      </c>
      <c r="AN267" s="101" t="str">
        <f t="shared" si="42"/>
        <v/>
      </c>
      <c r="AP267" s="101" t="str">
        <f>IF(AND(N267="vendido",I267='1° Passo'!$D$12),'1° Passo'!$D$12,"")</f>
        <v/>
      </c>
    </row>
    <row r="268" spans="3:42" ht="30" customHeight="1">
      <c r="C268" s="11">
        <v>264</v>
      </c>
      <c r="D268" s="88"/>
      <c r="E268" s="88"/>
      <c r="F268" s="88"/>
      <c r="G268" s="95"/>
      <c r="H268" s="96"/>
      <c r="I268" s="88"/>
      <c r="J268" s="88"/>
      <c r="K268" s="96"/>
      <c r="L268" s="88"/>
      <c r="M268" s="97" t="str">
        <f t="shared" ca="1" si="48"/>
        <v/>
      </c>
      <c r="N268" s="88"/>
      <c r="O268" s="88"/>
      <c r="P268" s="14"/>
      <c r="R268" s="59" t="str">
        <f>IFERROR(VLOOKUP($D268,'4° Passo'!$D$5:$M$804,7,FALSE),"-")</f>
        <v>-</v>
      </c>
      <c r="S268" s="59" t="str">
        <f>IFERROR(VLOOKUP($D268,'4° Passo'!$D$5:$M$804,8,FALSE),"-")</f>
        <v>-</v>
      </c>
      <c r="T268" s="59" t="str">
        <f>IFERROR(VLOOKUP($D268,'4° Passo'!$D$5:$M$804,9,FALSE),"-")</f>
        <v>-</v>
      </c>
      <c r="U268" s="59" t="str">
        <f>IFERROR(VLOOKUP($D268,'4° Passo'!$D$5:$M$804,10,FALSE),"-")</f>
        <v>-</v>
      </c>
      <c r="V268" s="59" t="str">
        <f t="shared" si="43"/>
        <v/>
      </c>
      <c r="W268" s="4">
        <f t="shared" si="49"/>
        <v>0</v>
      </c>
      <c r="X268" s="101">
        <v>1</v>
      </c>
      <c r="Y268" s="101" t="str">
        <f t="shared" si="44"/>
        <v/>
      </c>
      <c r="Z268" s="101" t="str">
        <f t="shared" si="45"/>
        <v/>
      </c>
      <c r="AA268" s="101" t="str">
        <f t="shared" si="46"/>
        <v/>
      </c>
      <c r="AB268" s="101" t="str">
        <f t="shared" si="47"/>
        <v/>
      </c>
      <c r="AC268" s="101" t="str">
        <f t="shared" si="41"/>
        <v/>
      </c>
      <c r="AD268" s="101" t="str">
        <f t="shared" si="41"/>
        <v/>
      </c>
      <c r="AE268" s="101" t="str">
        <f t="shared" si="41"/>
        <v/>
      </c>
      <c r="AF268" s="101" t="str">
        <f t="shared" si="41"/>
        <v/>
      </c>
      <c r="AG268" s="101" t="str">
        <f t="shared" si="41"/>
        <v/>
      </c>
      <c r="AH268" s="101" t="str">
        <f t="shared" si="41"/>
        <v/>
      </c>
      <c r="AI268" s="101" t="str">
        <f t="shared" si="41"/>
        <v/>
      </c>
      <c r="AJ268" s="101" t="str">
        <f t="shared" si="41"/>
        <v/>
      </c>
      <c r="AK268" s="101" t="str">
        <f t="shared" si="41"/>
        <v/>
      </c>
      <c r="AL268" s="101" t="str">
        <f t="shared" si="42"/>
        <v/>
      </c>
      <c r="AM268" s="101" t="str">
        <f t="shared" si="42"/>
        <v/>
      </c>
      <c r="AN268" s="101" t="str">
        <f t="shared" si="42"/>
        <v/>
      </c>
      <c r="AP268" s="101" t="str">
        <f>IF(AND(N268="vendido",I268='1° Passo'!$D$12),'1° Passo'!$D$12,"")</f>
        <v/>
      </c>
    </row>
    <row r="269" spans="3:42" ht="30" customHeight="1">
      <c r="C269" s="11">
        <v>265</v>
      </c>
      <c r="D269" s="88"/>
      <c r="E269" s="88"/>
      <c r="F269" s="88"/>
      <c r="G269" s="95"/>
      <c r="H269" s="96"/>
      <c r="I269" s="88"/>
      <c r="J269" s="88"/>
      <c r="K269" s="96"/>
      <c r="L269" s="88"/>
      <c r="M269" s="97" t="str">
        <f t="shared" ca="1" si="48"/>
        <v/>
      </c>
      <c r="N269" s="88"/>
      <c r="O269" s="88"/>
      <c r="P269" s="14"/>
      <c r="R269" s="59" t="str">
        <f>IFERROR(VLOOKUP($D269,'4° Passo'!$D$5:$M$804,7,FALSE),"-")</f>
        <v>-</v>
      </c>
      <c r="S269" s="59" t="str">
        <f>IFERROR(VLOOKUP($D269,'4° Passo'!$D$5:$M$804,8,FALSE),"-")</f>
        <v>-</v>
      </c>
      <c r="T269" s="59" t="str">
        <f>IFERROR(VLOOKUP($D269,'4° Passo'!$D$5:$M$804,9,FALSE),"-")</f>
        <v>-</v>
      </c>
      <c r="U269" s="59" t="str">
        <f>IFERROR(VLOOKUP($D269,'4° Passo'!$D$5:$M$804,10,FALSE),"-")</f>
        <v>-</v>
      </c>
      <c r="V269" s="59" t="str">
        <f t="shared" si="43"/>
        <v/>
      </c>
      <c r="W269" s="4">
        <f t="shared" si="49"/>
        <v>0</v>
      </c>
      <c r="X269" s="101">
        <v>1</v>
      </c>
      <c r="Y269" s="101" t="str">
        <f t="shared" si="44"/>
        <v/>
      </c>
      <c r="Z269" s="101" t="str">
        <f t="shared" si="45"/>
        <v/>
      </c>
      <c r="AA269" s="101" t="str">
        <f t="shared" si="46"/>
        <v/>
      </c>
      <c r="AB269" s="101" t="str">
        <f t="shared" si="47"/>
        <v/>
      </c>
      <c r="AC269" s="101" t="str">
        <f t="shared" si="41"/>
        <v/>
      </c>
      <c r="AD269" s="101" t="str">
        <f t="shared" si="41"/>
        <v/>
      </c>
      <c r="AE269" s="101" t="str">
        <f t="shared" si="41"/>
        <v/>
      </c>
      <c r="AF269" s="101" t="str">
        <f t="shared" si="41"/>
        <v/>
      </c>
      <c r="AG269" s="101" t="str">
        <f t="shared" si="41"/>
        <v/>
      </c>
      <c r="AH269" s="101" t="str">
        <f t="shared" si="41"/>
        <v/>
      </c>
      <c r="AI269" s="101" t="str">
        <f t="shared" si="41"/>
        <v/>
      </c>
      <c r="AJ269" s="101" t="str">
        <f t="shared" si="41"/>
        <v/>
      </c>
      <c r="AK269" s="101" t="str">
        <f t="shared" si="41"/>
        <v/>
      </c>
      <c r="AL269" s="101" t="str">
        <f t="shared" si="42"/>
        <v/>
      </c>
      <c r="AM269" s="101" t="str">
        <f t="shared" si="42"/>
        <v/>
      </c>
      <c r="AN269" s="101" t="str">
        <f t="shared" si="42"/>
        <v/>
      </c>
      <c r="AP269" s="101" t="str">
        <f>IF(AND(N269="vendido",I269='1° Passo'!$D$12),'1° Passo'!$D$12,"")</f>
        <v/>
      </c>
    </row>
    <row r="270" spans="3:42" ht="30" customHeight="1">
      <c r="C270" s="11">
        <v>266</v>
      </c>
      <c r="D270" s="88"/>
      <c r="E270" s="88"/>
      <c r="F270" s="88"/>
      <c r="G270" s="95"/>
      <c r="H270" s="96"/>
      <c r="I270" s="88"/>
      <c r="J270" s="88"/>
      <c r="K270" s="96"/>
      <c r="L270" s="88"/>
      <c r="M270" s="97" t="str">
        <f t="shared" ca="1" si="48"/>
        <v/>
      </c>
      <c r="N270" s="88"/>
      <c r="O270" s="88"/>
      <c r="P270" s="14"/>
      <c r="R270" s="59" t="str">
        <f>IFERROR(VLOOKUP($D270,'4° Passo'!$D$5:$M$804,7,FALSE),"-")</f>
        <v>-</v>
      </c>
      <c r="S270" s="59" t="str">
        <f>IFERROR(VLOOKUP($D270,'4° Passo'!$D$5:$M$804,8,FALSE),"-")</f>
        <v>-</v>
      </c>
      <c r="T270" s="59" t="str">
        <f>IFERROR(VLOOKUP($D270,'4° Passo'!$D$5:$M$804,9,FALSE),"-")</f>
        <v>-</v>
      </c>
      <c r="U270" s="59" t="str">
        <f>IFERROR(VLOOKUP($D270,'4° Passo'!$D$5:$M$804,10,FALSE),"-")</f>
        <v>-</v>
      </c>
      <c r="V270" s="59" t="str">
        <f t="shared" si="43"/>
        <v/>
      </c>
      <c r="W270" s="4">
        <f t="shared" si="49"/>
        <v>0</v>
      </c>
      <c r="X270" s="101">
        <v>1</v>
      </c>
      <c r="Y270" s="101" t="str">
        <f t="shared" si="44"/>
        <v/>
      </c>
      <c r="Z270" s="101" t="str">
        <f t="shared" si="45"/>
        <v/>
      </c>
      <c r="AA270" s="101" t="str">
        <f t="shared" si="46"/>
        <v/>
      </c>
      <c r="AB270" s="101" t="str">
        <f t="shared" si="47"/>
        <v/>
      </c>
      <c r="AC270" s="101" t="str">
        <f t="shared" si="41"/>
        <v/>
      </c>
      <c r="AD270" s="101" t="str">
        <f t="shared" si="41"/>
        <v/>
      </c>
      <c r="AE270" s="101" t="str">
        <f t="shared" si="41"/>
        <v/>
      </c>
      <c r="AF270" s="101" t="str">
        <f t="shared" si="41"/>
        <v/>
      </c>
      <c r="AG270" s="101" t="str">
        <f t="shared" si="41"/>
        <v/>
      </c>
      <c r="AH270" s="101" t="str">
        <f t="shared" si="41"/>
        <v/>
      </c>
      <c r="AI270" s="101" t="str">
        <f t="shared" si="41"/>
        <v/>
      </c>
      <c r="AJ270" s="101" t="str">
        <f t="shared" si="41"/>
        <v/>
      </c>
      <c r="AK270" s="101" t="str">
        <f t="shared" si="41"/>
        <v/>
      </c>
      <c r="AL270" s="101" t="str">
        <f t="shared" si="42"/>
        <v/>
      </c>
      <c r="AM270" s="101" t="str">
        <f t="shared" si="42"/>
        <v/>
      </c>
      <c r="AN270" s="101" t="str">
        <f t="shared" si="42"/>
        <v/>
      </c>
      <c r="AP270" s="101" t="str">
        <f>IF(AND(N270="vendido",I270='1° Passo'!$D$12),'1° Passo'!$D$12,"")</f>
        <v/>
      </c>
    </row>
    <row r="271" spans="3:42" ht="30" customHeight="1">
      <c r="C271" s="11">
        <v>267</v>
      </c>
      <c r="D271" s="88"/>
      <c r="E271" s="88"/>
      <c r="F271" s="88"/>
      <c r="G271" s="95"/>
      <c r="H271" s="96"/>
      <c r="I271" s="88"/>
      <c r="J271" s="88"/>
      <c r="K271" s="96"/>
      <c r="L271" s="88"/>
      <c r="M271" s="97" t="str">
        <f t="shared" ca="1" si="48"/>
        <v/>
      </c>
      <c r="N271" s="88"/>
      <c r="O271" s="88"/>
      <c r="P271" s="14"/>
      <c r="R271" s="59" t="str">
        <f>IFERROR(VLOOKUP($D271,'4° Passo'!$D$5:$M$804,7,FALSE),"-")</f>
        <v>-</v>
      </c>
      <c r="S271" s="59" t="str">
        <f>IFERROR(VLOOKUP($D271,'4° Passo'!$D$5:$M$804,8,FALSE),"-")</f>
        <v>-</v>
      </c>
      <c r="T271" s="59" t="str">
        <f>IFERROR(VLOOKUP($D271,'4° Passo'!$D$5:$M$804,9,FALSE),"-")</f>
        <v>-</v>
      </c>
      <c r="U271" s="59" t="str">
        <f>IFERROR(VLOOKUP($D271,'4° Passo'!$D$5:$M$804,10,FALSE),"-")</f>
        <v>-</v>
      </c>
      <c r="V271" s="59" t="str">
        <f t="shared" si="43"/>
        <v/>
      </c>
      <c r="W271" s="4">
        <f t="shared" si="49"/>
        <v>0</v>
      </c>
      <c r="X271" s="101">
        <v>1</v>
      </c>
      <c r="Y271" s="101" t="str">
        <f t="shared" si="44"/>
        <v/>
      </c>
      <c r="Z271" s="101" t="str">
        <f t="shared" si="45"/>
        <v/>
      </c>
      <c r="AA271" s="101" t="str">
        <f t="shared" si="46"/>
        <v/>
      </c>
      <c r="AB271" s="101" t="str">
        <f t="shared" si="47"/>
        <v/>
      </c>
      <c r="AC271" s="101" t="str">
        <f t="shared" si="41"/>
        <v/>
      </c>
      <c r="AD271" s="101" t="str">
        <f t="shared" si="41"/>
        <v/>
      </c>
      <c r="AE271" s="101" t="str">
        <f t="shared" si="41"/>
        <v/>
      </c>
      <c r="AF271" s="101" t="str">
        <f t="shared" si="41"/>
        <v/>
      </c>
      <c r="AG271" s="101" t="str">
        <f t="shared" si="41"/>
        <v/>
      </c>
      <c r="AH271" s="101" t="str">
        <f t="shared" si="41"/>
        <v/>
      </c>
      <c r="AI271" s="101" t="str">
        <f t="shared" si="41"/>
        <v/>
      </c>
      <c r="AJ271" s="101" t="str">
        <f t="shared" si="41"/>
        <v/>
      </c>
      <c r="AK271" s="101" t="str">
        <f t="shared" si="41"/>
        <v/>
      </c>
      <c r="AL271" s="101" t="str">
        <f t="shared" si="42"/>
        <v/>
      </c>
      <c r="AM271" s="101" t="str">
        <f t="shared" si="42"/>
        <v/>
      </c>
      <c r="AN271" s="101" t="str">
        <f t="shared" si="42"/>
        <v/>
      </c>
      <c r="AP271" s="101" t="str">
        <f>IF(AND(N271="vendido",I271='1° Passo'!$D$12),'1° Passo'!$D$12,"")</f>
        <v/>
      </c>
    </row>
    <row r="272" spans="3:42" ht="30" customHeight="1">
      <c r="C272" s="11">
        <v>268</v>
      </c>
      <c r="D272" s="88"/>
      <c r="E272" s="88"/>
      <c r="F272" s="88"/>
      <c r="G272" s="95"/>
      <c r="H272" s="96"/>
      <c r="I272" s="88"/>
      <c r="J272" s="88"/>
      <c r="K272" s="96"/>
      <c r="L272" s="88"/>
      <c r="M272" s="97" t="str">
        <f t="shared" ca="1" si="48"/>
        <v/>
      </c>
      <c r="N272" s="88"/>
      <c r="O272" s="88"/>
      <c r="P272" s="14"/>
      <c r="R272" s="59" t="str">
        <f>IFERROR(VLOOKUP($D272,'4° Passo'!$D$5:$M$804,7,FALSE),"-")</f>
        <v>-</v>
      </c>
      <c r="S272" s="59" t="str">
        <f>IFERROR(VLOOKUP($D272,'4° Passo'!$D$5:$M$804,8,FALSE),"-")</f>
        <v>-</v>
      </c>
      <c r="T272" s="59" t="str">
        <f>IFERROR(VLOOKUP($D272,'4° Passo'!$D$5:$M$804,9,FALSE),"-")</f>
        <v>-</v>
      </c>
      <c r="U272" s="59" t="str">
        <f>IFERROR(VLOOKUP($D272,'4° Passo'!$D$5:$M$804,10,FALSE),"-")</f>
        <v>-</v>
      </c>
      <c r="V272" s="59" t="str">
        <f t="shared" si="43"/>
        <v/>
      </c>
      <c r="W272" s="4">
        <f t="shared" si="49"/>
        <v>0</v>
      </c>
      <c r="X272" s="101">
        <v>1</v>
      </c>
      <c r="Y272" s="101" t="str">
        <f t="shared" si="44"/>
        <v/>
      </c>
      <c r="Z272" s="101" t="str">
        <f t="shared" si="45"/>
        <v/>
      </c>
      <c r="AA272" s="101" t="str">
        <f t="shared" si="46"/>
        <v/>
      </c>
      <c r="AB272" s="101" t="str">
        <f t="shared" si="47"/>
        <v/>
      </c>
      <c r="AC272" s="101" t="str">
        <f t="shared" si="41"/>
        <v/>
      </c>
      <c r="AD272" s="101" t="str">
        <f t="shared" si="41"/>
        <v/>
      </c>
      <c r="AE272" s="101" t="str">
        <f t="shared" si="41"/>
        <v/>
      </c>
      <c r="AF272" s="101" t="str">
        <f t="shared" si="41"/>
        <v/>
      </c>
      <c r="AG272" s="101" t="str">
        <f t="shared" si="41"/>
        <v/>
      </c>
      <c r="AH272" s="101" t="str">
        <f t="shared" si="41"/>
        <v/>
      </c>
      <c r="AI272" s="101" t="str">
        <f t="shared" si="41"/>
        <v/>
      </c>
      <c r="AJ272" s="101" t="str">
        <f t="shared" si="41"/>
        <v/>
      </c>
      <c r="AK272" s="101" t="str">
        <f t="shared" si="41"/>
        <v/>
      </c>
      <c r="AL272" s="101" t="str">
        <f t="shared" si="42"/>
        <v/>
      </c>
      <c r="AM272" s="101" t="str">
        <f t="shared" si="42"/>
        <v/>
      </c>
      <c r="AN272" s="101" t="str">
        <f t="shared" si="42"/>
        <v/>
      </c>
      <c r="AP272" s="101" t="str">
        <f>IF(AND(N272="vendido",I272='1° Passo'!$D$12),'1° Passo'!$D$12,"")</f>
        <v/>
      </c>
    </row>
    <row r="273" spans="3:42" ht="30" customHeight="1">
      <c r="C273" s="11">
        <v>269</v>
      </c>
      <c r="D273" s="88"/>
      <c r="E273" s="88"/>
      <c r="F273" s="88"/>
      <c r="G273" s="95"/>
      <c r="H273" s="96"/>
      <c r="I273" s="88"/>
      <c r="J273" s="88"/>
      <c r="K273" s="96"/>
      <c r="L273" s="88"/>
      <c r="M273" s="97" t="str">
        <f t="shared" ca="1" si="48"/>
        <v/>
      </c>
      <c r="N273" s="88"/>
      <c r="O273" s="88"/>
      <c r="P273" s="14"/>
      <c r="R273" s="59" t="str">
        <f>IFERROR(VLOOKUP($D273,'4° Passo'!$D$5:$M$804,7,FALSE),"-")</f>
        <v>-</v>
      </c>
      <c r="S273" s="59" t="str">
        <f>IFERROR(VLOOKUP($D273,'4° Passo'!$D$5:$M$804,8,FALSE),"-")</f>
        <v>-</v>
      </c>
      <c r="T273" s="59" t="str">
        <f>IFERROR(VLOOKUP($D273,'4° Passo'!$D$5:$M$804,9,FALSE),"-")</f>
        <v>-</v>
      </c>
      <c r="U273" s="59" t="str">
        <f>IFERROR(VLOOKUP($D273,'4° Passo'!$D$5:$M$804,10,FALSE),"-")</f>
        <v>-</v>
      </c>
      <c r="V273" s="59" t="str">
        <f t="shared" si="43"/>
        <v/>
      </c>
      <c r="W273" s="4">
        <f t="shared" si="49"/>
        <v>0</v>
      </c>
      <c r="X273" s="101">
        <v>1</v>
      </c>
      <c r="Y273" s="101" t="str">
        <f t="shared" si="44"/>
        <v/>
      </c>
      <c r="Z273" s="101" t="str">
        <f t="shared" si="45"/>
        <v/>
      </c>
      <c r="AA273" s="101" t="str">
        <f t="shared" si="46"/>
        <v/>
      </c>
      <c r="AB273" s="101" t="str">
        <f t="shared" si="47"/>
        <v/>
      </c>
      <c r="AC273" s="101" t="str">
        <f t="shared" si="41"/>
        <v/>
      </c>
      <c r="AD273" s="101" t="str">
        <f t="shared" si="41"/>
        <v/>
      </c>
      <c r="AE273" s="101" t="str">
        <f t="shared" si="41"/>
        <v/>
      </c>
      <c r="AF273" s="101" t="str">
        <f t="shared" si="41"/>
        <v/>
      </c>
      <c r="AG273" s="101" t="str">
        <f t="shared" si="41"/>
        <v/>
      </c>
      <c r="AH273" s="101" t="str">
        <f t="shared" si="41"/>
        <v/>
      </c>
      <c r="AI273" s="101" t="str">
        <f t="shared" si="41"/>
        <v/>
      </c>
      <c r="AJ273" s="101" t="str">
        <f t="shared" si="41"/>
        <v/>
      </c>
      <c r="AK273" s="101" t="str">
        <f t="shared" si="41"/>
        <v/>
      </c>
      <c r="AL273" s="101" t="str">
        <f t="shared" si="42"/>
        <v/>
      </c>
      <c r="AM273" s="101" t="str">
        <f t="shared" si="42"/>
        <v/>
      </c>
      <c r="AN273" s="101" t="str">
        <f t="shared" si="42"/>
        <v/>
      </c>
      <c r="AP273" s="101" t="str">
        <f>IF(AND(N273="vendido",I273='1° Passo'!$D$12),'1° Passo'!$D$12,"")</f>
        <v/>
      </c>
    </row>
    <row r="274" spans="3:42" ht="30" customHeight="1">
      <c r="C274" s="11">
        <v>270</v>
      </c>
      <c r="D274" s="88"/>
      <c r="E274" s="88"/>
      <c r="F274" s="88"/>
      <c r="G274" s="95"/>
      <c r="H274" s="96"/>
      <c r="I274" s="88"/>
      <c r="J274" s="88"/>
      <c r="K274" s="96"/>
      <c r="L274" s="88"/>
      <c r="M274" s="97" t="str">
        <f t="shared" ca="1" si="48"/>
        <v/>
      </c>
      <c r="N274" s="88"/>
      <c r="O274" s="88"/>
      <c r="P274" s="14"/>
      <c r="R274" s="59" t="str">
        <f>IFERROR(VLOOKUP($D274,'4° Passo'!$D$5:$M$804,7,FALSE),"-")</f>
        <v>-</v>
      </c>
      <c r="S274" s="59" t="str">
        <f>IFERROR(VLOOKUP($D274,'4° Passo'!$D$5:$M$804,8,FALSE),"-")</f>
        <v>-</v>
      </c>
      <c r="T274" s="59" t="str">
        <f>IFERROR(VLOOKUP($D274,'4° Passo'!$D$5:$M$804,9,FALSE),"-")</f>
        <v>-</v>
      </c>
      <c r="U274" s="59" t="str">
        <f>IFERROR(VLOOKUP($D274,'4° Passo'!$D$5:$M$804,10,FALSE),"-")</f>
        <v>-</v>
      </c>
      <c r="V274" s="59" t="str">
        <f t="shared" si="43"/>
        <v/>
      </c>
      <c r="W274" s="4">
        <f t="shared" si="49"/>
        <v>0</v>
      </c>
      <c r="X274" s="101">
        <v>1</v>
      </c>
      <c r="Y274" s="101" t="str">
        <f t="shared" si="44"/>
        <v/>
      </c>
      <c r="Z274" s="101" t="str">
        <f t="shared" si="45"/>
        <v/>
      </c>
      <c r="AA274" s="101" t="str">
        <f t="shared" si="46"/>
        <v/>
      </c>
      <c r="AB274" s="101" t="str">
        <f t="shared" si="47"/>
        <v/>
      </c>
      <c r="AC274" s="101" t="str">
        <f t="shared" si="41"/>
        <v/>
      </c>
      <c r="AD274" s="101" t="str">
        <f t="shared" si="41"/>
        <v/>
      </c>
      <c r="AE274" s="101" t="str">
        <f t="shared" si="41"/>
        <v/>
      </c>
      <c r="AF274" s="101" t="str">
        <f t="shared" si="41"/>
        <v/>
      </c>
      <c r="AG274" s="101" t="str">
        <f t="shared" si="41"/>
        <v/>
      </c>
      <c r="AH274" s="101" t="str">
        <f t="shared" si="41"/>
        <v/>
      </c>
      <c r="AI274" s="101" t="str">
        <f t="shared" si="41"/>
        <v/>
      </c>
      <c r="AJ274" s="101" t="str">
        <f t="shared" si="41"/>
        <v/>
      </c>
      <c r="AK274" s="101" t="str">
        <f t="shared" si="41"/>
        <v/>
      </c>
      <c r="AL274" s="101" t="str">
        <f t="shared" si="42"/>
        <v/>
      </c>
      <c r="AM274" s="101" t="str">
        <f t="shared" si="42"/>
        <v/>
      </c>
      <c r="AN274" s="101" t="str">
        <f t="shared" si="42"/>
        <v/>
      </c>
      <c r="AP274" s="101" t="str">
        <f>IF(AND(N274="vendido",I274='1° Passo'!$D$12),'1° Passo'!$D$12,"")</f>
        <v/>
      </c>
    </row>
    <row r="275" spans="3:42" ht="30" customHeight="1">
      <c r="C275" s="11">
        <v>271</v>
      </c>
      <c r="D275" s="88"/>
      <c r="E275" s="88"/>
      <c r="F275" s="88"/>
      <c r="G275" s="95"/>
      <c r="H275" s="96"/>
      <c r="I275" s="88"/>
      <c r="J275" s="88"/>
      <c r="K275" s="96"/>
      <c r="L275" s="88"/>
      <c r="M275" s="97" t="str">
        <f t="shared" ca="1" si="48"/>
        <v/>
      </c>
      <c r="N275" s="88"/>
      <c r="O275" s="88"/>
      <c r="P275" s="14"/>
      <c r="R275" s="59" t="str">
        <f>IFERROR(VLOOKUP($D275,'4° Passo'!$D$5:$M$804,7,FALSE),"-")</f>
        <v>-</v>
      </c>
      <c r="S275" s="59" t="str">
        <f>IFERROR(VLOOKUP($D275,'4° Passo'!$D$5:$M$804,8,FALSE),"-")</f>
        <v>-</v>
      </c>
      <c r="T275" s="59" t="str">
        <f>IFERROR(VLOOKUP($D275,'4° Passo'!$D$5:$M$804,9,FALSE),"-")</f>
        <v>-</v>
      </c>
      <c r="U275" s="59" t="str">
        <f>IFERROR(VLOOKUP($D275,'4° Passo'!$D$5:$M$804,10,FALSE),"-")</f>
        <v>-</v>
      </c>
      <c r="V275" s="59" t="str">
        <f t="shared" si="43"/>
        <v/>
      </c>
      <c r="W275" s="4">
        <f t="shared" si="49"/>
        <v>0</v>
      </c>
      <c r="X275" s="101">
        <v>1</v>
      </c>
      <c r="Y275" s="101" t="str">
        <f t="shared" si="44"/>
        <v/>
      </c>
      <c r="Z275" s="101" t="str">
        <f t="shared" si="45"/>
        <v/>
      </c>
      <c r="AA275" s="101" t="str">
        <f t="shared" si="46"/>
        <v/>
      </c>
      <c r="AB275" s="101" t="str">
        <f t="shared" si="47"/>
        <v/>
      </c>
      <c r="AC275" s="101" t="str">
        <f t="shared" si="41"/>
        <v/>
      </c>
      <c r="AD275" s="101" t="str">
        <f t="shared" si="41"/>
        <v/>
      </c>
      <c r="AE275" s="101" t="str">
        <f t="shared" si="41"/>
        <v/>
      </c>
      <c r="AF275" s="101" t="str">
        <f t="shared" ref="AF275:AK317" si="50">IF($Y275=AF$3,$AB275,"")</f>
        <v/>
      </c>
      <c r="AG275" s="101" t="str">
        <f t="shared" si="50"/>
        <v/>
      </c>
      <c r="AH275" s="101" t="str">
        <f t="shared" si="50"/>
        <v/>
      </c>
      <c r="AI275" s="101" t="str">
        <f t="shared" si="50"/>
        <v/>
      </c>
      <c r="AJ275" s="101" t="str">
        <f t="shared" si="50"/>
        <v/>
      </c>
      <c r="AK275" s="101" t="str">
        <f t="shared" si="50"/>
        <v/>
      </c>
      <c r="AL275" s="101" t="str">
        <f t="shared" si="42"/>
        <v/>
      </c>
      <c r="AM275" s="101" t="str">
        <f t="shared" si="42"/>
        <v/>
      </c>
      <c r="AN275" s="101" t="str">
        <f t="shared" si="42"/>
        <v/>
      </c>
      <c r="AP275" s="101" t="str">
        <f>IF(AND(N275="vendido",I275='1° Passo'!$D$12),'1° Passo'!$D$12,"")</f>
        <v/>
      </c>
    </row>
    <row r="276" spans="3:42" ht="30" customHeight="1">
      <c r="C276" s="11">
        <v>272</v>
      </c>
      <c r="D276" s="88"/>
      <c r="E276" s="88"/>
      <c r="F276" s="88"/>
      <c r="G276" s="95"/>
      <c r="H276" s="96"/>
      <c r="I276" s="88"/>
      <c r="J276" s="88"/>
      <c r="K276" s="96"/>
      <c r="L276" s="88"/>
      <c r="M276" s="97" t="str">
        <f t="shared" ca="1" si="48"/>
        <v/>
      </c>
      <c r="N276" s="88"/>
      <c r="O276" s="88"/>
      <c r="P276" s="14"/>
      <c r="R276" s="59" t="str">
        <f>IFERROR(VLOOKUP($D276,'4° Passo'!$D$5:$M$804,7,FALSE),"-")</f>
        <v>-</v>
      </c>
      <c r="S276" s="59" t="str">
        <f>IFERROR(VLOOKUP($D276,'4° Passo'!$D$5:$M$804,8,FALSE),"-")</f>
        <v>-</v>
      </c>
      <c r="T276" s="59" t="str">
        <f>IFERROR(VLOOKUP($D276,'4° Passo'!$D$5:$M$804,9,FALSE),"-")</f>
        <v>-</v>
      </c>
      <c r="U276" s="59" t="str">
        <f>IFERROR(VLOOKUP($D276,'4° Passo'!$D$5:$M$804,10,FALSE),"-")</f>
        <v>-</v>
      </c>
      <c r="V276" s="59" t="str">
        <f t="shared" si="43"/>
        <v/>
      </c>
      <c r="W276" s="4">
        <f t="shared" si="49"/>
        <v>0</v>
      </c>
      <c r="X276" s="101">
        <v>1</v>
      </c>
      <c r="Y276" s="101" t="str">
        <f t="shared" si="44"/>
        <v/>
      </c>
      <c r="Z276" s="101" t="str">
        <f t="shared" si="45"/>
        <v/>
      </c>
      <c r="AA276" s="101" t="str">
        <f t="shared" si="46"/>
        <v/>
      </c>
      <c r="AB276" s="101" t="str">
        <f t="shared" si="47"/>
        <v/>
      </c>
      <c r="AC276" s="101" t="str">
        <f t="shared" ref="AC276:AH339" si="51">IF($Y276=AC$3,$AB276,"")</f>
        <v/>
      </c>
      <c r="AD276" s="101" t="str">
        <f t="shared" si="51"/>
        <v/>
      </c>
      <c r="AE276" s="101" t="str">
        <f t="shared" si="51"/>
        <v/>
      </c>
      <c r="AF276" s="101" t="str">
        <f t="shared" si="50"/>
        <v/>
      </c>
      <c r="AG276" s="101" t="str">
        <f t="shared" si="50"/>
        <v/>
      </c>
      <c r="AH276" s="101" t="str">
        <f t="shared" si="50"/>
        <v/>
      </c>
      <c r="AI276" s="101" t="str">
        <f t="shared" si="50"/>
        <v/>
      </c>
      <c r="AJ276" s="101" t="str">
        <f t="shared" si="50"/>
        <v/>
      </c>
      <c r="AK276" s="101" t="str">
        <f t="shared" si="50"/>
        <v/>
      </c>
      <c r="AL276" s="101" t="str">
        <f t="shared" si="42"/>
        <v/>
      </c>
      <c r="AM276" s="101" t="str">
        <f t="shared" si="42"/>
        <v/>
      </c>
      <c r="AN276" s="101" t="str">
        <f t="shared" si="42"/>
        <v/>
      </c>
      <c r="AP276" s="101" t="str">
        <f>IF(AND(N276="vendido",I276='1° Passo'!$D$12),'1° Passo'!$D$12,"")</f>
        <v/>
      </c>
    </row>
    <row r="277" spans="3:42" ht="30" customHeight="1">
      <c r="C277" s="11">
        <v>273</v>
      </c>
      <c r="D277" s="88"/>
      <c r="E277" s="88"/>
      <c r="F277" s="88"/>
      <c r="G277" s="95"/>
      <c r="H277" s="96"/>
      <c r="I277" s="88"/>
      <c r="J277" s="88"/>
      <c r="K277" s="96"/>
      <c r="L277" s="88"/>
      <c r="M277" s="97" t="str">
        <f t="shared" ca="1" si="48"/>
        <v/>
      </c>
      <c r="N277" s="88"/>
      <c r="O277" s="88"/>
      <c r="P277" s="14"/>
      <c r="R277" s="59" t="str">
        <f>IFERROR(VLOOKUP($D277,'4° Passo'!$D$5:$M$804,7,FALSE),"-")</f>
        <v>-</v>
      </c>
      <c r="S277" s="59" t="str">
        <f>IFERROR(VLOOKUP($D277,'4° Passo'!$D$5:$M$804,8,FALSE),"-")</f>
        <v>-</v>
      </c>
      <c r="T277" s="59" t="str">
        <f>IFERROR(VLOOKUP($D277,'4° Passo'!$D$5:$M$804,9,FALSE),"-")</f>
        <v>-</v>
      </c>
      <c r="U277" s="59" t="str">
        <f>IFERROR(VLOOKUP($D277,'4° Passo'!$D$5:$M$804,10,FALSE),"-")</f>
        <v>-</v>
      </c>
      <c r="V277" s="59" t="str">
        <f t="shared" si="43"/>
        <v/>
      </c>
      <c r="W277" s="4">
        <f t="shared" si="49"/>
        <v>0</v>
      </c>
      <c r="X277" s="101">
        <v>1</v>
      </c>
      <c r="Y277" s="101" t="str">
        <f t="shared" si="44"/>
        <v/>
      </c>
      <c r="Z277" s="101" t="str">
        <f t="shared" si="45"/>
        <v/>
      </c>
      <c r="AA277" s="101" t="str">
        <f t="shared" si="46"/>
        <v/>
      </c>
      <c r="AB277" s="101" t="str">
        <f t="shared" si="47"/>
        <v/>
      </c>
      <c r="AC277" s="101" t="str">
        <f t="shared" si="51"/>
        <v/>
      </c>
      <c r="AD277" s="101" t="str">
        <f t="shared" si="51"/>
        <v/>
      </c>
      <c r="AE277" s="101" t="str">
        <f t="shared" si="51"/>
        <v/>
      </c>
      <c r="AF277" s="101" t="str">
        <f t="shared" si="50"/>
        <v/>
      </c>
      <c r="AG277" s="101" t="str">
        <f t="shared" si="50"/>
        <v/>
      </c>
      <c r="AH277" s="101" t="str">
        <f t="shared" si="50"/>
        <v/>
      </c>
      <c r="AI277" s="101" t="str">
        <f t="shared" si="50"/>
        <v/>
      </c>
      <c r="AJ277" s="101" t="str">
        <f t="shared" si="50"/>
        <v/>
      </c>
      <c r="AK277" s="101" t="str">
        <f t="shared" si="50"/>
        <v/>
      </c>
      <c r="AL277" s="101" t="str">
        <f t="shared" si="42"/>
        <v/>
      </c>
      <c r="AM277" s="101" t="str">
        <f t="shared" si="42"/>
        <v/>
      </c>
      <c r="AN277" s="101" t="str">
        <f t="shared" si="42"/>
        <v/>
      </c>
      <c r="AP277" s="101" t="str">
        <f>IF(AND(N277="vendido",I277='1° Passo'!$D$12),'1° Passo'!$D$12,"")</f>
        <v/>
      </c>
    </row>
    <row r="278" spans="3:42" ht="30" customHeight="1">
      <c r="C278" s="11">
        <v>274</v>
      </c>
      <c r="D278" s="88"/>
      <c r="E278" s="88"/>
      <c r="F278" s="88"/>
      <c r="G278" s="95"/>
      <c r="H278" s="96"/>
      <c r="I278" s="88"/>
      <c r="J278" s="88"/>
      <c r="K278" s="96"/>
      <c r="L278" s="88"/>
      <c r="M278" s="97" t="str">
        <f t="shared" ca="1" si="48"/>
        <v/>
      </c>
      <c r="N278" s="88"/>
      <c r="O278" s="88"/>
      <c r="P278" s="14"/>
      <c r="R278" s="59" t="str">
        <f>IFERROR(VLOOKUP($D278,'4° Passo'!$D$5:$M$804,7,FALSE),"-")</f>
        <v>-</v>
      </c>
      <c r="S278" s="59" t="str">
        <f>IFERROR(VLOOKUP($D278,'4° Passo'!$D$5:$M$804,8,FALSE),"-")</f>
        <v>-</v>
      </c>
      <c r="T278" s="59" t="str">
        <f>IFERROR(VLOOKUP($D278,'4° Passo'!$D$5:$M$804,9,FALSE),"-")</f>
        <v>-</v>
      </c>
      <c r="U278" s="59" t="str">
        <f>IFERROR(VLOOKUP($D278,'4° Passo'!$D$5:$M$804,10,FALSE),"-")</f>
        <v>-</v>
      </c>
      <c r="V278" s="59" t="str">
        <f t="shared" si="43"/>
        <v/>
      </c>
      <c r="W278" s="4">
        <f t="shared" si="49"/>
        <v>0</v>
      </c>
      <c r="X278" s="101">
        <v>1</v>
      </c>
      <c r="Y278" s="101" t="str">
        <f t="shared" si="44"/>
        <v/>
      </c>
      <c r="Z278" s="101" t="str">
        <f t="shared" si="45"/>
        <v/>
      </c>
      <c r="AA278" s="101" t="str">
        <f t="shared" si="46"/>
        <v/>
      </c>
      <c r="AB278" s="101" t="str">
        <f t="shared" si="47"/>
        <v/>
      </c>
      <c r="AC278" s="101" t="str">
        <f t="shared" si="51"/>
        <v/>
      </c>
      <c r="AD278" s="101" t="str">
        <f t="shared" si="51"/>
        <v/>
      </c>
      <c r="AE278" s="101" t="str">
        <f t="shared" si="51"/>
        <v/>
      </c>
      <c r="AF278" s="101" t="str">
        <f t="shared" si="50"/>
        <v/>
      </c>
      <c r="AG278" s="101" t="str">
        <f t="shared" si="50"/>
        <v/>
      </c>
      <c r="AH278" s="101" t="str">
        <f t="shared" si="50"/>
        <v/>
      </c>
      <c r="AI278" s="101" t="str">
        <f t="shared" si="50"/>
        <v/>
      </c>
      <c r="AJ278" s="101" t="str">
        <f t="shared" si="50"/>
        <v/>
      </c>
      <c r="AK278" s="101" t="str">
        <f t="shared" si="50"/>
        <v/>
      </c>
      <c r="AL278" s="101" t="str">
        <f t="shared" si="42"/>
        <v/>
      </c>
      <c r="AM278" s="101" t="str">
        <f t="shared" si="42"/>
        <v/>
      </c>
      <c r="AN278" s="101" t="str">
        <f t="shared" si="42"/>
        <v/>
      </c>
      <c r="AP278" s="101" t="str">
        <f>IF(AND(N278="vendido",I278='1° Passo'!$D$12),'1° Passo'!$D$12,"")</f>
        <v/>
      </c>
    </row>
    <row r="279" spans="3:42" ht="30" customHeight="1">
      <c r="C279" s="11">
        <v>275</v>
      </c>
      <c r="D279" s="88"/>
      <c r="E279" s="88"/>
      <c r="F279" s="88"/>
      <c r="G279" s="95"/>
      <c r="H279" s="96"/>
      <c r="I279" s="88"/>
      <c r="J279" s="88"/>
      <c r="K279" s="96"/>
      <c r="L279" s="88"/>
      <c r="M279" s="97" t="str">
        <f t="shared" ca="1" si="48"/>
        <v/>
      </c>
      <c r="N279" s="88"/>
      <c r="O279" s="88"/>
      <c r="P279" s="14"/>
      <c r="R279" s="59" t="str">
        <f>IFERROR(VLOOKUP($D279,'4° Passo'!$D$5:$M$804,7,FALSE),"-")</f>
        <v>-</v>
      </c>
      <c r="S279" s="59" t="str">
        <f>IFERROR(VLOOKUP($D279,'4° Passo'!$D$5:$M$804,8,FALSE),"-")</f>
        <v>-</v>
      </c>
      <c r="T279" s="59" t="str">
        <f>IFERROR(VLOOKUP($D279,'4° Passo'!$D$5:$M$804,9,FALSE),"-")</f>
        <v>-</v>
      </c>
      <c r="U279" s="59" t="str">
        <f>IFERROR(VLOOKUP($D279,'4° Passo'!$D$5:$M$804,10,FALSE),"-")</f>
        <v>-</v>
      </c>
      <c r="V279" s="59" t="str">
        <f t="shared" si="43"/>
        <v/>
      </c>
      <c r="W279" s="4">
        <f t="shared" si="49"/>
        <v>0</v>
      </c>
      <c r="X279" s="101">
        <v>1</v>
      </c>
      <c r="Y279" s="101" t="str">
        <f t="shared" si="44"/>
        <v/>
      </c>
      <c r="Z279" s="101" t="str">
        <f t="shared" si="45"/>
        <v/>
      </c>
      <c r="AA279" s="101" t="str">
        <f t="shared" si="46"/>
        <v/>
      </c>
      <c r="AB279" s="101" t="str">
        <f t="shared" si="47"/>
        <v/>
      </c>
      <c r="AC279" s="101" t="str">
        <f t="shared" si="51"/>
        <v/>
      </c>
      <c r="AD279" s="101" t="str">
        <f t="shared" si="51"/>
        <v/>
      </c>
      <c r="AE279" s="101" t="str">
        <f t="shared" si="51"/>
        <v/>
      </c>
      <c r="AF279" s="101" t="str">
        <f t="shared" si="50"/>
        <v/>
      </c>
      <c r="AG279" s="101" t="str">
        <f t="shared" si="50"/>
        <v/>
      </c>
      <c r="AH279" s="101" t="str">
        <f t="shared" si="50"/>
        <v/>
      </c>
      <c r="AI279" s="101" t="str">
        <f t="shared" si="50"/>
        <v/>
      </c>
      <c r="AJ279" s="101" t="str">
        <f t="shared" si="50"/>
        <v/>
      </c>
      <c r="AK279" s="101" t="str">
        <f t="shared" si="50"/>
        <v/>
      </c>
      <c r="AL279" s="101" t="str">
        <f t="shared" si="42"/>
        <v/>
      </c>
      <c r="AM279" s="101" t="str">
        <f t="shared" si="42"/>
        <v/>
      </c>
      <c r="AN279" s="101" t="str">
        <f t="shared" si="42"/>
        <v/>
      </c>
      <c r="AP279" s="101" t="str">
        <f>IF(AND(N279="vendido",I279='1° Passo'!$D$12),'1° Passo'!$D$12,"")</f>
        <v/>
      </c>
    </row>
    <row r="280" spans="3:42" ht="30" customHeight="1">
      <c r="C280" s="11">
        <v>276</v>
      </c>
      <c r="D280" s="88"/>
      <c r="E280" s="88"/>
      <c r="F280" s="88"/>
      <c r="G280" s="95"/>
      <c r="H280" s="96"/>
      <c r="I280" s="88"/>
      <c r="J280" s="88"/>
      <c r="K280" s="96"/>
      <c r="L280" s="88"/>
      <c r="M280" s="97" t="str">
        <f t="shared" ca="1" si="48"/>
        <v/>
      </c>
      <c r="N280" s="88"/>
      <c r="O280" s="88"/>
      <c r="P280" s="14"/>
      <c r="R280" s="59" t="str">
        <f>IFERROR(VLOOKUP($D280,'4° Passo'!$D$5:$M$804,7,FALSE),"-")</f>
        <v>-</v>
      </c>
      <c r="S280" s="59" t="str">
        <f>IFERROR(VLOOKUP($D280,'4° Passo'!$D$5:$M$804,8,FALSE),"-")</f>
        <v>-</v>
      </c>
      <c r="T280" s="59" t="str">
        <f>IFERROR(VLOOKUP($D280,'4° Passo'!$D$5:$M$804,9,FALSE),"-")</f>
        <v>-</v>
      </c>
      <c r="U280" s="59" t="str">
        <f>IFERROR(VLOOKUP($D280,'4° Passo'!$D$5:$M$804,10,FALSE),"-")</f>
        <v>-</v>
      </c>
      <c r="V280" s="59" t="str">
        <f t="shared" si="43"/>
        <v/>
      </c>
      <c r="W280" s="4">
        <f t="shared" si="49"/>
        <v>0</v>
      </c>
      <c r="X280" s="101">
        <v>1</v>
      </c>
      <c r="Y280" s="101" t="str">
        <f t="shared" si="44"/>
        <v/>
      </c>
      <c r="Z280" s="101" t="str">
        <f t="shared" si="45"/>
        <v/>
      </c>
      <c r="AA280" s="101" t="str">
        <f t="shared" si="46"/>
        <v/>
      </c>
      <c r="AB280" s="101" t="str">
        <f t="shared" si="47"/>
        <v/>
      </c>
      <c r="AC280" s="101" t="str">
        <f t="shared" si="51"/>
        <v/>
      </c>
      <c r="AD280" s="101" t="str">
        <f t="shared" si="51"/>
        <v/>
      </c>
      <c r="AE280" s="101" t="str">
        <f t="shared" si="51"/>
        <v/>
      </c>
      <c r="AF280" s="101" t="str">
        <f t="shared" si="50"/>
        <v/>
      </c>
      <c r="AG280" s="101" t="str">
        <f t="shared" si="50"/>
        <v/>
      </c>
      <c r="AH280" s="101" t="str">
        <f t="shared" si="50"/>
        <v/>
      </c>
      <c r="AI280" s="101" t="str">
        <f t="shared" si="50"/>
        <v/>
      </c>
      <c r="AJ280" s="101" t="str">
        <f t="shared" si="50"/>
        <v/>
      </c>
      <c r="AK280" s="101" t="str">
        <f t="shared" si="50"/>
        <v/>
      </c>
      <c r="AL280" s="101" t="str">
        <f t="shared" si="42"/>
        <v/>
      </c>
      <c r="AM280" s="101" t="str">
        <f t="shared" si="42"/>
        <v/>
      </c>
      <c r="AN280" s="101" t="str">
        <f t="shared" si="42"/>
        <v/>
      </c>
      <c r="AP280" s="101" t="str">
        <f>IF(AND(N280="vendido",I280='1° Passo'!$D$12),'1° Passo'!$D$12,"")</f>
        <v/>
      </c>
    </row>
    <row r="281" spans="3:42" ht="30" customHeight="1">
      <c r="C281" s="11">
        <v>277</v>
      </c>
      <c r="D281" s="88"/>
      <c r="E281" s="88"/>
      <c r="F281" s="88"/>
      <c r="G281" s="95"/>
      <c r="H281" s="96"/>
      <c r="I281" s="88"/>
      <c r="J281" s="88"/>
      <c r="K281" s="96"/>
      <c r="L281" s="88"/>
      <c r="M281" s="97" t="str">
        <f t="shared" ca="1" si="48"/>
        <v/>
      </c>
      <c r="N281" s="88"/>
      <c r="O281" s="88"/>
      <c r="P281" s="14"/>
      <c r="R281" s="59" t="str">
        <f>IFERROR(VLOOKUP($D281,'4° Passo'!$D$5:$M$804,7,FALSE),"-")</f>
        <v>-</v>
      </c>
      <c r="S281" s="59" t="str">
        <f>IFERROR(VLOOKUP($D281,'4° Passo'!$D$5:$M$804,8,FALSE),"-")</f>
        <v>-</v>
      </c>
      <c r="T281" s="59" t="str">
        <f>IFERROR(VLOOKUP($D281,'4° Passo'!$D$5:$M$804,9,FALSE),"-")</f>
        <v>-</v>
      </c>
      <c r="U281" s="59" t="str">
        <f>IFERROR(VLOOKUP($D281,'4° Passo'!$D$5:$M$804,10,FALSE),"-")</f>
        <v>-</v>
      </c>
      <c r="V281" s="59" t="str">
        <f t="shared" si="43"/>
        <v/>
      </c>
      <c r="W281" s="4">
        <f t="shared" si="49"/>
        <v>0</v>
      </c>
      <c r="X281" s="101">
        <v>1</v>
      </c>
      <c r="Y281" s="101" t="str">
        <f t="shared" si="44"/>
        <v/>
      </c>
      <c r="Z281" s="101" t="str">
        <f t="shared" si="45"/>
        <v/>
      </c>
      <c r="AA281" s="101" t="str">
        <f t="shared" si="46"/>
        <v/>
      </c>
      <c r="AB281" s="101" t="str">
        <f t="shared" si="47"/>
        <v/>
      </c>
      <c r="AC281" s="101" t="str">
        <f t="shared" si="51"/>
        <v/>
      </c>
      <c r="AD281" s="101" t="str">
        <f t="shared" si="51"/>
        <v/>
      </c>
      <c r="AE281" s="101" t="str">
        <f t="shared" si="51"/>
        <v/>
      </c>
      <c r="AF281" s="101" t="str">
        <f t="shared" si="50"/>
        <v/>
      </c>
      <c r="AG281" s="101" t="str">
        <f t="shared" si="50"/>
        <v/>
      </c>
      <c r="AH281" s="101" t="str">
        <f t="shared" si="50"/>
        <v/>
      </c>
      <c r="AI281" s="101" t="str">
        <f t="shared" si="50"/>
        <v/>
      </c>
      <c r="AJ281" s="101" t="str">
        <f t="shared" si="50"/>
        <v/>
      </c>
      <c r="AK281" s="101" t="str">
        <f t="shared" si="50"/>
        <v/>
      </c>
      <c r="AL281" s="101" t="str">
        <f t="shared" si="42"/>
        <v/>
      </c>
      <c r="AM281" s="101" t="str">
        <f t="shared" si="42"/>
        <v/>
      </c>
      <c r="AN281" s="101" t="str">
        <f t="shared" si="42"/>
        <v/>
      </c>
      <c r="AP281" s="101" t="str">
        <f>IF(AND(N281="vendido",I281='1° Passo'!$D$12),'1° Passo'!$D$12,"")</f>
        <v/>
      </c>
    </row>
    <row r="282" spans="3:42" ht="30" customHeight="1">
      <c r="C282" s="11">
        <v>278</v>
      </c>
      <c r="D282" s="88"/>
      <c r="E282" s="88"/>
      <c r="F282" s="88"/>
      <c r="G282" s="95"/>
      <c r="H282" s="96"/>
      <c r="I282" s="88"/>
      <c r="J282" s="88"/>
      <c r="K282" s="96"/>
      <c r="L282" s="88"/>
      <c r="M282" s="97" t="str">
        <f t="shared" ca="1" si="48"/>
        <v/>
      </c>
      <c r="N282" s="88"/>
      <c r="O282" s="88"/>
      <c r="P282" s="14"/>
      <c r="R282" s="59" t="str">
        <f>IFERROR(VLOOKUP($D282,'4° Passo'!$D$5:$M$804,7,FALSE),"-")</f>
        <v>-</v>
      </c>
      <c r="S282" s="59" t="str">
        <f>IFERROR(VLOOKUP($D282,'4° Passo'!$D$5:$M$804,8,FALSE),"-")</f>
        <v>-</v>
      </c>
      <c r="T282" s="59" t="str">
        <f>IFERROR(VLOOKUP($D282,'4° Passo'!$D$5:$M$804,9,FALSE),"-")</f>
        <v>-</v>
      </c>
      <c r="U282" s="59" t="str">
        <f>IFERROR(VLOOKUP($D282,'4° Passo'!$D$5:$M$804,10,FALSE),"-")</f>
        <v>-</v>
      </c>
      <c r="V282" s="59" t="str">
        <f t="shared" si="43"/>
        <v/>
      </c>
      <c r="W282" s="4">
        <f t="shared" si="49"/>
        <v>0</v>
      </c>
      <c r="X282" s="101">
        <v>1</v>
      </c>
      <c r="Y282" s="101" t="str">
        <f t="shared" si="44"/>
        <v/>
      </c>
      <c r="Z282" s="101" t="str">
        <f t="shared" si="45"/>
        <v/>
      </c>
      <c r="AA282" s="101" t="str">
        <f t="shared" si="46"/>
        <v/>
      </c>
      <c r="AB282" s="101" t="str">
        <f t="shared" si="47"/>
        <v/>
      </c>
      <c r="AC282" s="101" t="str">
        <f t="shared" si="51"/>
        <v/>
      </c>
      <c r="AD282" s="101" t="str">
        <f t="shared" si="51"/>
        <v/>
      </c>
      <c r="AE282" s="101" t="str">
        <f t="shared" si="51"/>
        <v/>
      </c>
      <c r="AF282" s="101" t="str">
        <f t="shared" si="50"/>
        <v/>
      </c>
      <c r="AG282" s="101" t="str">
        <f t="shared" si="50"/>
        <v/>
      </c>
      <c r="AH282" s="101" t="str">
        <f t="shared" si="50"/>
        <v/>
      </c>
      <c r="AI282" s="101" t="str">
        <f t="shared" si="50"/>
        <v/>
      </c>
      <c r="AJ282" s="101" t="str">
        <f t="shared" si="50"/>
        <v/>
      </c>
      <c r="AK282" s="101" t="str">
        <f t="shared" si="50"/>
        <v/>
      </c>
      <c r="AL282" s="101" t="str">
        <f t="shared" si="42"/>
        <v/>
      </c>
      <c r="AM282" s="101" t="str">
        <f t="shared" si="42"/>
        <v/>
      </c>
      <c r="AN282" s="101" t="str">
        <f t="shared" si="42"/>
        <v/>
      </c>
      <c r="AP282" s="101" t="str">
        <f>IF(AND(N282="vendido",I282='1° Passo'!$D$12),'1° Passo'!$D$12,"")</f>
        <v/>
      </c>
    </row>
    <row r="283" spans="3:42" ht="30" customHeight="1">
      <c r="C283" s="11">
        <v>279</v>
      </c>
      <c r="D283" s="88"/>
      <c r="E283" s="88"/>
      <c r="F283" s="88"/>
      <c r="G283" s="95"/>
      <c r="H283" s="96"/>
      <c r="I283" s="88"/>
      <c r="J283" s="88"/>
      <c r="K283" s="96"/>
      <c r="L283" s="88"/>
      <c r="M283" s="97" t="str">
        <f t="shared" ca="1" si="48"/>
        <v/>
      </c>
      <c r="N283" s="88"/>
      <c r="O283" s="88"/>
      <c r="P283" s="14"/>
      <c r="R283" s="59" t="str">
        <f>IFERROR(VLOOKUP($D283,'4° Passo'!$D$5:$M$804,7,FALSE),"-")</f>
        <v>-</v>
      </c>
      <c r="S283" s="59" t="str">
        <f>IFERROR(VLOOKUP($D283,'4° Passo'!$D$5:$M$804,8,FALSE),"-")</f>
        <v>-</v>
      </c>
      <c r="T283" s="59" t="str">
        <f>IFERROR(VLOOKUP($D283,'4° Passo'!$D$5:$M$804,9,FALSE),"-")</f>
        <v>-</v>
      </c>
      <c r="U283" s="59" t="str">
        <f>IFERROR(VLOOKUP($D283,'4° Passo'!$D$5:$M$804,10,FALSE),"-")</f>
        <v>-</v>
      </c>
      <c r="V283" s="59" t="str">
        <f t="shared" si="43"/>
        <v/>
      </c>
      <c r="W283" s="4">
        <f t="shared" si="49"/>
        <v>0</v>
      </c>
      <c r="X283" s="101">
        <v>1</v>
      </c>
      <c r="Y283" s="101" t="str">
        <f t="shared" si="44"/>
        <v/>
      </c>
      <c r="Z283" s="101" t="str">
        <f t="shared" si="45"/>
        <v/>
      </c>
      <c r="AA283" s="101" t="str">
        <f t="shared" si="46"/>
        <v/>
      </c>
      <c r="AB283" s="101" t="str">
        <f t="shared" si="47"/>
        <v/>
      </c>
      <c r="AC283" s="101" t="str">
        <f t="shared" si="51"/>
        <v/>
      </c>
      <c r="AD283" s="101" t="str">
        <f t="shared" si="51"/>
        <v/>
      </c>
      <c r="AE283" s="101" t="str">
        <f t="shared" si="51"/>
        <v/>
      </c>
      <c r="AF283" s="101" t="str">
        <f t="shared" si="50"/>
        <v/>
      </c>
      <c r="AG283" s="101" t="str">
        <f t="shared" si="50"/>
        <v/>
      </c>
      <c r="AH283" s="101" t="str">
        <f t="shared" si="50"/>
        <v/>
      </c>
      <c r="AI283" s="101" t="str">
        <f t="shared" si="50"/>
        <v/>
      </c>
      <c r="AJ283" s="101" t="str">
        <f t="shared" si="50"/>
        <v/>
      </c>
      <c r="AK283" s="101" t="str">
        <f t="shared" si="50"/>
        <v/>
      </c>
      <c r="AL283" s="101" t="str">
        <f t="shared" si="42"/>
        <v/>
      </c>
      <c r="AM283" s="101" t="str">
        <f t="shared" si="42"/>
        <v/>
      </c>
      <c r="AN283" s="101" t="str">
        <f t="shared" si="42"/>
        <v/>
      </c>
      <c r="AP283" s="101" t="str">
        <f>IF(AND(N283="vendido",I283='1° Passo'!$D$12),'1° Passo'!$D$12,"")</f>
        <v/>
      </c>
    </row>
    <row r="284" spans="3:42" ht="30" customHeight="1">
      <c r="C284" s="11">
        <v>280</v>
      </c>
      <c r="D284" s="88"/>
      <c r="E284" s="88"/>
      <c r="F284" s="88"/>
      <c r="G284" s="95"/>
      <c r="H284" s="96"/>
      <c r="I284" s="88"/>
      <c r="J284" s="88"/>
      <c r="K284" s="96"/>
      <c r="L284" s="88"/>
      <c r="M284" s="97" t="str">
        <f t="shared" ca="1" si="48"/>
        <v/>
      </c>
      <c r="N284" s="88"/>
      <c r="O284" s="88"/>
      <c r="P284" s="14"/>
      <c r="R284" s="59" t="str">
        <f>IFERROR(VLOOKUP($D284,'4° Passo'!$D$5:$M$804,7,FALSE),"-")</f>
        <v>-</v>
      </c>
      <c r="S284" s="59" t="str">
        <f>IFERROR(VLOOKUP($D284,'4° Passo'!$D$5:$M$804,8,FALSE),"-")</f>
        <v>-</v>
      </c>
      <c r="T284" s="59" t="str">
        <f>IFERROR(VLOOKUP($D284,'4° Passo'!$D$5:$M$804,9,FALSE),"-")</f>
        <v>-</v>
      </c>
      <c r="U284" s="59" t="str">
        <f>IFERROR(VLOOKUP($D284,'4° Passo'!$D$5:$M$804,10,FALSE),"-")</f>
        <v>-</v>
      </c>
      <c r="V284" s="59" t="str">
        <f t="shared" si="43"/>
        <v/>
      </c>
      <c r="W284" s="4">
        <f t="shared" si="49"/>
        <v>0</v>
      </c>
      <c r="X284" s="101">
        <v>1</v>
      </c>
      <c r="Y284" s="101" t="str">
        <f t="shared" si="44"/>
        <v/>
      </c>
      <c r="Z284" s="101" t="str">
        <f t="shared" si="45"/>
        <v/>
      </c>
      <c r="AA284" s="101" t="str">
        <f t="shared" si="46"/>
        <v/>
      </c>
      <c r="AB284" s="101" t="str">
        <f t="shared" si="47"/>
        <v/>
      </c>
      <c r="AC284" s="101" t="str">
        <f t="shared" si="51"/>
        <v/>
      </c>
      <c r="AD284" s="101" t="str">
        <f t="shared" si="51"/>
        <v/>
      </c>
      <c r="AE284" s="101" t="str">
        <f t="shared" si="51"/>
        <v/>
      </c>
      <c r="AF284" s="101" t="str">
        <f t="shared" si="50"/>
        <v/>
      </c>
      <c r="AG284" s="101" t="str">
        <f t="shared" si="50"/>
        <v/>
      </c>
      <c r="AH284" s="101" t="str">
        <f t="shared" si="50"/>
        <v/>
      </c>
      <c r="AI284" s="101" t="str">
        <f t="shared" si="50"/>
        <v/>
      </c>
      <c r="AJ284" s="101" t="str">
        <f t="shared" si="50"/>
        <v/>
      </c>
      <c r="AK284" s="101" t="str">
        <f t="shared" si="50"/>
        <v/>
      </c>
      <c r="AL284" s="101" t="str">
        <f t="shared" si="42"/>
        <v/>
      </c>
      <c r="AM284" s="101" t="str">
        <f t="shared" si="42"/>
        <v/>
      </c>
      <c r="AN284" s="101" t="str">
        <f t="shared" si="42"/>
        <v/>
      </c>
      <c r="AP284" s="101" t="str">
        <f>IF(AND(N284="vendido",I284='1° Passo'!$D$12),'1° Passo'!$D$12,"")</f>
        <v/>
      </c>
    </row>
    <row r="285" spans="3:42" ht="30" customHeight="1">
      <c r="C285" s="11">
        <v>281</v>
      </c>
      <c r="D285" s="88"/>
      <c r="E285" s="88"/>
      <c r="F285" s="88"/>
      <c r="G285" s="95"/>
      <c r="H285" s="96"/>
      <c r="I285" s="88"/>
      <c r="J285" s="88"/>
      <c r="K285" s="96"/>
      <c r="L285" s="88"/>
      <c r="M285" s="97" t="str">
        <f t="shared" ca="1" si="48"/>
        <v/>
      </c>
      <c r="N285" s="88"/>
      <c r="O285" s="88"/>
      <c r="P285" s="14"/>
      <c r="R285" s="59" t="str">
        <f>IFERROR(VLOOKUP($D285,'4° Passo'!$D$5:$M$804,7,FALSE),"-")</f>
        <v>-</v>
      </c>
      <c r="S285" s="59" t="str">
        <f>IFERROR(VLOOKUP($D285,'4° Passo'!$D$5:$M$804,8,FALSE),"-")</f>
        <v>-</v>
      </c>
      <c r="T285" s="59" t="str">
        <f>IFERROR(VLOOKUP($D285,'4° Passo'!$D$5:$M$804,9,FALSE),"-")</f>
        <v>-</v>
      </c>
      <c r="U285" s="59" t="str">
        <f>IFERROR(VLOOKUP($D285,'4° Passo'!$D$5:$M$804,10,FALSE),"-")</f>
        <v>-</v>
      </c>
      <c r="V285" s="59" t="str">
        <f t="shared" si="43"/>
        <v/>
      </c>
      <c r="W285" s="4">
        <f t="shared" si="49"/>
        <v>0</v>
      </c>
      <c r="X285" s="101">
        <v>1</v>
      </c>
      <c r="Y285" s="101" t="str">
        <f t="shared" si="44"/>
        <v/>
      </c>
      <c r="Z285" s="101" t="str">
        <f t="shared" si="45"/>
        <v/>
      </c>
      <c r="AA285" s="101" t="str">
        <f t="shared" si="46"/>
        <v/>
      </c>
      <c r="AB285" s="101" t="str">
        <f t="shared" si="47"/>
        <v/>
      </c>
      <c r="AC285" s="101" t="str">
        <f t="shared" si="51"/>
        <v/>
      </c>
      <c r="AD285" s="101" t="str">
        <f t="shared" si="51"/>
        <v/>
      </c>
      <c r="AE285" s="101" t="str">
        <f t="shared" si="51"/>
        <v/>
      </c>
      <c r="AF285" s="101" t="str">
        <f t="shared" si="50"/>
        <v/>
      </c>
      <c r="AG285" s="101" t="str">
        <f t="shared" si="50"/>
        <v/>
      </c>
      <c r="AH285" s="101" t="str">
        <f t="shared" si="50"/>
        <v/>
      </c>
      <c r="AI285" s="101" t="str">
        <f t="shared" si="50"/>
        <v/>
      </c>
      <c r="AJ285" s="101" t="str">
        <f t="shared" si="50"/>
        <v/>
      </c>
      <c r="AK285" s="101" t="str">
        <f t="shared" si="50"/>
        <v/>
      </c>
      <c r="AL285" s="101" t="str">
        <f t="shared" si="42"/>
        <v/>
      </c>
      <c r="AM285" s="101" t="str">
        <f t="shared" si="42"/>
        <v/>
      </c>
      <c r="AN285" s="101" t="str">
        <f t="shared" si="42"/>
        <v/>
      </c>
      <c r="AP285" s="101" t="str">
        <f>IF(AND(N285="vendido",I285='1° Passo'!$D$12),'1° Passo'!$D$12,"")</f>
        <v/>
      </c>
    </row>
    <row r="286" spans="3:42" ht="30" customHeight="1">
      <c r="C286" s="11">
        <v>282</v>
      </c>
      <c r="D286" s="88"/>
      <c r="E286" s="88"/>
      <c r="F286" s="88"/>
      <c r="G286" s="95"/>
      <c r="H286" s="96"/>
      <c r="I286" s="88"/>
      <c r="J286" s="88"/>
      <c r="K286" s="96"/>
      <c r="L286" s="88"/>
      <c r="M286" s="97" t="str">
        <f t="shared" ca="1" si="48"/>
        <v/>
      </c>
      <c r="N286" s="88"/>
      <c r="O286" s="88"/>
      <c r="P286" s="14"/>
      <c r="R286" s="59" t="str">
        <f>IFERROR(VLOOKUP($D286,'4° Passo'!$D$5:$M$804,7,FALSE),"-")</f>
        <v>-</v>
      </c>
      <c r="S286" s="59" t="str">
        <f>IFERROR(VLOOKUP($D286,'4° Passo'!$D$5:$M$804,8,FALSE),"-")</f>
        <v>-</v>
      </c>
      <c r="T286" s="59" t="str">
        <f>IFERROR(VLOOKUP($D286,'4° Passo'!$D$5:$M$804,9,FALSE),"-")</f>
        <v>-</v>
      </c>
      <c r="U286" s="59" t="str">
        <f>IFERROR(VLOOKUP($D286,'4° Passo'!$D$5:$M$804,10,FALSE),"-")</f>
        <v>-</v>
      </c>
      <c r="V286" s="59" t="str">
        <f t="shared" si="43"/>
        <v/>
      </c>
      <c r="W286" s="4">
        <f t="shared" si="49"/>
        <v>0</v>
      </c>
      <c r="X286" s="101">
        <v>1</v>
      </c>
      <c r="Y286" s="101" t="str">
        <f t="shared" si="44"/>
        <v/>
      </c>
      <c r="Z286" s="101" t="str">
        <f t="shared" si="45"/>
        <v/>
      </c>
      <c r="AA286" s="101" t="str">
        <f t="shared" si="46"/>
        <v/>
      </c>
      <c r="AB286" s="101" t="str">
        <f t="shared" si="47"/>
        <v/>
      </c>
      <c r="AC286" s="101" t="str">
        <f t="shared" si="51"/>
        <v/>
      </c>
      <c r="AD286" s="101" t="str">
        <f t="shared" si="51"/>
        <v/>
      </c>
      <c r="AE286" s="101" t="str">
        <f t="shared" si="51"/>
        <v/>
      </c>
      <c r="AF286" s="101" t="str">
        <f t="shared" si="50"/>
        <v/>
      </c>
      <c r="AG286" s="101" t="str">
        <f t="shared" si="50"/>
        <v/>
      </c>
      <c r="AH286" s="101" t="str">
        <f t="shared" si="50"/>
        <v/>
      </c>
      <c r="AI286" s="101" t="str">
        <f t="shared" si="50"/>
        <v/>
      </c>
      <c r="AJ286" s="101" t="str">
        <f t="shared" si="50"/>
        <v/>
      </c>
      <c r="AK286" s="101" t="str">
        <f t="shared" si="50"/>
        <v/>
      </c>
      <c r="AL286" s="101" t="str">
        <f t="shared" si="42"/>
        <v/>
      </c>
      <c r="AM286" s="101" t="str">
        <f t="shared" si="42"/>
        <v/>
      </c>
      <c r="AN286" s="101" t="str">
        <f t="shared" si="42"/>
        <v/>
      </c>
      <c r="AP286" s="101" t="str">
        <f>IF(AND(N286="vendido",I286='1° Passo'!$D$12),'1° Passo'!$D$12,"")</f>
        <v/>
      </c>
    </row>
    <row r="287" spans="3:42" ht="30" customHeight="1">
      <c r="C287" s="11">
        <v>283</v>
      </c>
      <c r="D287" s="88"/>
      <c r="E287" s="88"/>
      <c r="F287" s="88"/>
      <c r="G287" s="95"/>
      <c r="H287" s="96"/>
      <c r="I287" s="88"/>
      <c r="J287" s="88"/>
      <c r="K287" s="96"/>
      <c r="L287" s="88"/>
      <c r="M287" s="97" t="str">
        <f t="shared" ca="1" si="48"/>
        <v/>
      </c>
      <c r="N287" s="88"/>
      <c r="O287" s="88"/>
      <c r="P287" s="14"/>
      <c r="R287" s="59" t="str">
        <f>IFERROR(VLOOKUP($D287,'4° Passo'!$D$5:$M$804,7,FALSE),"-")</f>
        <v>-</v>
      </c>
      <c r="S287" s="59" t="str">
        <f>IFERROR(VLOOKUP($D287,'4° Passo'!$D$5:$M$804,8,FALSE),"-")</f>
        <v>-</v>
      </c>
      <c r="T287" s="59" t="str">
        <f>IFERROR(VLOOKUP($D287,'4° Passo'!$D$5:$M$804,9,FALSE),"-")</f>
        <v>-</v>
      </c>
      <c r="U287" s="59" t="str">
        <f>IFERROR(VLOOKUP($D287,'4° Passo'!$D$5:$M$804,10,FALSE),"-")</f>
        <v>-</v>
      </c>
      <c r="V287" s="59" t="str">
        <f t="shared" si="43"/>
        <v/>
      </c>
      <c r="W287" s="4">
        <f t="shared" si="49"/>
        <v>0</v>
      </c>
      <c r="X287" s="101">
        <v>1</v>
      </c>
      <c r="Y287" s="101" t="str">
        <f t="shared" si="44"/>
        <v/>
      </c>
      <c r="Z287" s="101" t="str">
        <f t="shared" si="45"/>
        <v/>
      </c>
      <c r="AA287" s="101" t="str">
        <f t="shared" si="46"/>
        <v/>
      </c>
      <c r="AB287" s="101" t="str">
        <f t="shared" si="47"/>
        <v/>
      </c>
      <c r="AC287" s="101" t="str">
        <f t="shared" si="51"/>
        <v/>
      </c>
      <c r="AD287" s="101" t="str">
        <f t="shared" si="51"/>
        <v/>
      </c>
      <c r="AE287" s="101" t="str">
        <f t="shared" si="51"/>
        <v/>
      </c>
      <c r="AF287" s="101" t="str">
        <f t="shared" si="50"/>
        <v/>
      </c>
      <c r="AG287" s="101" t="str">
        <f t="shared" si="50"/>
        <v/>
      </c>
      <c r="AH287" s="101" t="str">
        <f t="shared" si="50"/>
        <v/>
      </c>
      <c r="AI287" s="101" t="str">
        <f t="shared" si="50"/>
        <v/>
      </c>
      <c r="AJ287" s="101" t="str">
        <f t="shared" si="50"/>
        <v/>
      </c>
      <c r="AK287" s="101" t="str">
        <f t="shared" si="50"/>
        <v/>
      </c>
      <c r="AL287" s="101" t="str">
        <f t="shared" si="42"/>
        <v/>
      </c>
      <c r="AM287" s="101" t="str">
        <f t="shared" si="42"/>
        <v/>
      </c>
      <c r="AN287" s="101" t="str">
        <f t="shared" si="42"/>
        <v/>
      </c>
      <c r="AP287" s="101" t="str">
        <f>IF(AND(N287="vendido",I287='1° Passo'!$D$12),'1° Passo'!$D$12,"")</f>
        <v/>
      </c>
    </row>
    <row r="288" spans="3:42" ht="30" customHeight="1">
      <c r="C288" s="11">
        <v>284</v>
      </c>
      <c r="D288" s="88"/>
      <c r="E288" s="88"/>
      <c r="F288" s="88"/>
      <c r="G288" s="95"/>
      <c r="H288" s="96"/>
      <c r="I288" s="88"/>
      <c r="J288" s="88"/>
      <c r="K288" s="96"/>
      <c r="L288" s="88"/>
      <c r="M288" s="97" t="str">
        <f t="shared" ca="1" si="48"/>
        <v/>
      </c>
      <c r="N288" s="88"/>
      <c r="O288" s="88"/>
      <c r="P288" s="14"/>
      <c r="R288" s="59" t="str">
        <f>IFERROR(VLOOKUP($D288,'4° Passo'!$D$5:$M$804,7,FALSE),"-")</f>
        <v>-</v>
      </c>
      <c r="S288" s="59" t="str">
        <f>IFERROR(VLOOKUP($D288,'4° Passo'!$D$5:$M$804,8,FALSE),"-")</f>
        <v>-</v>
      </c>
      <c r="T288" s="59" t="str">
        <f>IFERROR(VLOOKUP($D288,'4° Passo'!$D$5:$M$804,9,FALSE),"-")</f>
        <v>-</v>
      </c>
      <c r="U288" s="59" t="str">
        <f>IFERROR(VLOOKUP($D288,'4° Passo'!$D$5:$M$804,10,FALSE),"-")</f>
        <v>-</v>
      </c>
      <c r="V288" s="59" t="str">
        <f t="shared" si="43"/>
        <v/>
      </c>
      <c r="W288" s="4">
        <f t="shared" si="49"/>
        <v>0</v>
      </c>
      <c r="X288" s="101">
        <v>1</v>
      </c>
      <c r="Y288" s="101" t="str">
        <f t="shared" si="44"/>
        <v/>
      </c>
      <c r="Z288" s="101" t="str">
        <f t="shared" si="45"/>
        <v/>
      </c>
      <c r="AA288" s="101" t="str">
        <f t="shared" si="46"/>
        <v/>
      </c>
      <c r="AB288" s="101" t="str">
        <f t="shared" si="47"/>
        <v/>
      </c>
      <c r="AC288" s="101" t="str">
        <f t="shared" si="51"/>
        <v/>
      </c>
      <c r="AD288" s="101" t="str">
        <f t="shared" si="51"/>
        <v/>
      </c>
      <c r="AE288" s="101" t="str">
        <f t="shared" si="51"/>
        <v/>
      </c>
      <c r="AF288" s="101" t="str">
        <f t="shared" si="50"/>
        <v/>
      </c>
      <c r="AG288" s="101" t="str">
        <f t="shared" si="50"/>
        <v/>
      </c>
      <c r="AH288" s="101" t="str">
        <f t="shared" si="50"/>
        <v/>
      </c>
      <c r="AI288" s="101" t="str">
        <f t="shared" si="50"/>
        <v/>
      </c>
      <c r="AJ288" s="101" t="str">
        <f t="shared" si="50"/>
        <v/>
      </c>
      <c r="AK288" s="101" t="str">
        <f t="shared" si="50"/>
        <v/>
      </c>
      <c r="AL288" s="101" t="str">
        <f t="shared" si="42"/>
        <v/>
      </c>
      <c r="AM288" s="101" t="str">
        <f t="shared" si="42"/>
        <v/>
      </c>
      <c r="AN288" s="101" t="str">
        <f t="shared" si="42"/>
        <v/>
      </c>
      <c r="AP288" s="101" t="str">
        <f>IF(AND(N288="vendido",I288='1° Passo'!$D$12),'1° Passo'!$D$12,"")</f>
        <v/>
      </c>
    </row>
    <row r="289" spans="3:42" ht="30" customHeight="1">
      <c r="C289" s="11">
        <v>285</v>
      </c>
      <c r="D289" s="88"/>
      <c r="E289" s="88"/>
      <c r="F289" s="88"/>
      <c r="G289" s="95"/>
      <c r="H289" s="96"/>
      <c r="I289" s="88"/>
      <c r="J289" s="88"/>
      <c r="K289" s="96"/>
      <c r="L289" s="88"/>
      <c r="M289" s="97" t="str">
        <f t="shared" ca="1" si="48"/>
        <v/>
      </c>
      <c r="N289" s="88"/>
      <c r="O289" s="88"/>
      <c r="P289" s="14"/>
      <c r="R289" s="59" t="str">
        <f>IFERROR(VLOOKUP($D289,'4° Passo'!$D$5:$M$804,7,FALSE),"-")</f>
        <v>-</v>
      </c>
      <c r="S289" s="59" t="str">
        <f>IFERROR(VLOOKUP($D289,'4° Passo'!$D$5:$M$804,8,FALSE),"-")</f>
        <v>-</v>
      </c>
      <c r="T289" s="59" t="str">
        <f>IFERROR(VLOOKUP($D289,'4° Passo'!$D$5:$M$804,9,FALSE),"-")</f>
        <v>-</v>
      </c>
      <c r="U289" s="59" t="str">
        <f>IFERROR(VLOOKUP($D289,'4° Passo'!$D$5:$M$804,10,FALSE),"-")</f>
        <v>-</v>
      </c>
      <c r="V289" s="59" t="str">
        <f t="shared" si="43"/>
        <v/>
      </c>
      <c r="W289" s="4">
        <f t="shared" si="49"/>
        <v>0</v>
      </c>
      <c r="X289" s="101">
        <v>1</v>
      </c>
      <c r="Y289" s="101" t="str">
        <f t="shared" si="44"/>
        <v/>
      </c>
      <c r="Z289" s="101" t="str">
        <f t="shared" si="45"/>
        <v/>
      </c>
      <c r="AA289" s="101" t="str">
        <f t="shared" si="46"/>
        <v/>
      </c>
      <c r="AB289" s="101" t="str">
        <f t="shared" si="47"/>
        <v/>
      </c>
      <c r="AC289" s="101" t="str">
        <f t="shared" si="51"/>
        <v/>
      </c>
      <c r="AD289" s="101" t="str">
        <f t="shared" si="51"/>
        <v/>
      </c>
      <c r="AE289" s="101" t="str">
        <f t="shared" si="51"/>
        <v/>
      </c>
      <c r="AF289" s="101" t="str">
        <f t="shared" si="50"/>
        <v/>
      </c>
      <c r="AG289" s="101" t="str">
        <f t="shared" si="50"/>
        <v/>
      </c>
      <c r="AH289" s="101" t="str">
        <f t="shared" si="50"/>
        <v/>
      </c>
      <c r="AI289" s="101" t="str">
        <f t="shared" si="50"/>
        <v/>
      </c>
      <c r="AJ289" s="101" t="str">
        <f t="shared" si="50"/>
        <v/>
      </c>
      <c r="AK289" s="101" t="str">
        <f t="shared" si="50"/>
        <v/>
      </c>
      <c r="AL289" s="101" t="str">
        <f t="shared" si="42"/>
        <v/>
      </c>
      <c r="AM289" s="101" t="str">
        <f t="shared" si="42"/>
        <v/>
      </c>
      <c r="AN289" s="101" t="str">
        <f t="shared" si="42"/>
        <v/>
      </c>
      <c r="AP289" s="101" t="str">
        <f>IF(AND(N289="vendido",I289='1° Passo'!$D$12),'1° Passo'!$D$12,"")</f>
        <v/>
      </c>
    </row>
    <row r="290" spans="3:42" ht="30" customHeight="1">
      <c r="C290" s="11">
        <v>286</v>
      </c>
      <c r="D290" s="88"/>
      <c r="E290" s="88"/>
      <c r="F290" s="88"/>
      <c r="G290" s="95"/>
      <c r="H290" s="96"/>
      <c r="I290" s="88"/>
      <c r="J290" s="88"/>
      <c r="K290" s="96"/>
      <c r="L290" s="88"/>
      <c r="M290" s="97" t="str">
        <f t="shared" ca="1" si="48"/>
        <v/>
      </c>
      <c r="N290" s="88"/>
      <c r="O290" s="88"/>
      <c r="P290" s="14"/>
      <c r="R290" s="59" t="str">
        <f>IFERROR(VLOOKUP($D290,'4° Passo'!$D$5:$M$804,7,FALSE),"-")</f>
        <v>-</v>
      </c>
      <c r="S290" s="59" t="str">
        <f>IFERROR(VLOOKUP($D290,'4° Passo'!$D$5:$M$804,8,FALSE),"-")</f>
        <v>-</v>
      </c>
      <c r="T290" s="59" t="str">
        <f>IFERROR(VLOOKUP($D290,'4° Passo'!$D$5:$M$804,9,FALSE),"-")</f>
        <v>-</v>
      </c>
      <c r="U290" s="59" t="str">
        <f>IFERROR(VLOOKUP($D290,'4° Passo'!$D$5:$M$804,10,FALSE),"-")</f>
        <v>-</v>
      </c>
      <c r="V290" s="59" t="str">
        <f t="shared" si="43"/>
        <v/>
      </c>
      <c r="W290" s="4">
        <f t="shared" si="49"/>
        <v>0</v>
      </c>
      <c r="X290" s="101">
        <v>1</v>
      </c>
      <c r="Y290" s="101" t="str">
        <f t="shared" si="44"/>
        <v/>
      </c>
      <c r="Z290" s="101" t="str">
        <f t="shared" si="45"/>
        <v/>
      </c>
      <c r="AA290" s="101" t="str">
        <f t="shared" si="46"/>
        <v/>
      </c>
      <c r="AB290" s="101" t="str">
        <f t="shared" si="47"/>
        <v/>
      </c>
      <c r="AC290" s="101" t="str">
        <f t="shared" si="51"/>
        <v/>
      </c>
      <c r="AD290" s="101" t="str">
        <f t="shared" si="51"/>
        <v/>
      </c>
      <c r="AE290" s="101" t="str">
        <f t="shared" si="51"/>
        <v/>
      </c>
      <c r="AF290" s="101" t="str">
        <f t="shared" si="50"/>
        <v/>
      </c>
      <c r="AG290" s="101" t="str">
        <f t="shared" si="50"/>
        <v/>
      </c>
      <c r="AH290" s="101" t="str">
        <f t="shared" si="50"/>
        <v/>
      </c>
      <c r="AI290" s="101" t="str">
        <f t="shared" si="50"/>
        <v/>
      </c>
      <c r="AJ290" s="101" t="str">
        <f t="shared" si="50"/>
        <v/>
      </c>
      <c r="AK290" s="101" t="str">
        <f t="shared" si="50"/>
        <v/>
      </c>
      <c r="AL290" s="101" t="str">
        <f t="shared" si="42"/>
        <v/>
      </c>
      <c r="AM290" s="101" t="str">
        <f t="shared" si="42"/>
        <v/>
      </c>
      <c r="AN290" s="101" t="str">
        <f t="shared" si="42"/>
        <v/>
      </c>
      <c r="AP290" s="101" t="str">
        <f>IF(AND(N290="vendido",I290='1° Passo'!$D$12),'1° Passo'!$D$12,"")</f>
        <v/>
      </c>
    </row>
    <row r="291" spans="3:42" ht="30" customHeight="1">
      <c r="C291" s="11">
        <v>287</v>
      </c>
      <c r="D291" s="88"/>
      <c r="E291" s="88"/>
      <c r="F291" s="88"/>
      <c r="G291" s="95"/>
      <c r="H291" s="96"/>
      <c r="I291" s="88"/>
      <c r="J291" s="88"/>
      <c r="K291" s="96"/>
      <c r="L291" s="88"/>
      <c r="M291" s="97" t="str">
        <f t="shared" ca="1" si="48"/>
        <v/>
      </c>
      <c r="N291" s="88"/>
      <c r="O291" s="88"/>
      <c r="P291" s="14"/>
      <c r="R291" s="59" t="str">
        <f>IFERROR(VLOOKUP($D291,'4° Passo'!$D$5:$M$804,7,FALSE),"-")</f>
        <v>-</v>
      </c>
      <c r="S291" s="59" t="str">
        <f>IFERROR(VLOOKUP($D291,'4° Passo'!$D$5:$M$804,8,FALSE),"-")</f>
        <v>-</v>
      </c>
      <c r="T291" s="59" t="str">
        <f>IFERROR(VLOOKUP($D291,'4° Passo'!$D$5:$M$804,9,FALSE),"-")</f>
        <v>-</v>
      </c>
      <c r="U291" s="59" t="str">
        <f>IFERROR(VLOOKUP($D291,'4° Passo'!$D$5:$M$804,10,FALSE),"-")</f>
        <v>-</v>
      </c>
      <c r="V291" s="59" t="str">
        <f t="shared" si="43"/>
        <v/>
      </c>
      <c r="W291" s="4">
        <f t="shared" si="49"/>
        <v>0</v>
      </c>
      <c r="X291" s="101">
        <v>1</v>
      </c>
      <c r="Y291" s="101" t="str">
        <f t="shared" si="44"/>
        <v/>
      </c>
      <c r="Z291" s="101" t="str">
        <f t="shared" si="45"/>
        <v/>
      </c>
      <c r="AA291" s="101" t="str">
        <f t="shared" si="46"/>
        <v/>
      </c>
      <c r="AB291" s="101" t="str">
        <f t="shared" si="47"/>
        <v/>
      </c>
      <c r="AC291" s="101" t="str">
        <f t="shared" si="51"/>
        <v/>
      </c>
      <c r="AD291" s="101" t="str">
        <f t="shared" si="51"/>
        <v/>
      </c>
      <c r="AE291" s="101" t="str">
        <f t="shared" si="51"/>
        <v/>
      </c>
      <c r="AF291" s="101" t="str">
        <f t="shared" si="50"/>
        <v/>
      </c>
      <c r="AG291" s="101" t="str">
        <f t="shared" si="50"/>
        <v/>
      </c>
      <c r="AH291" s="101" t="str">
        <f t="shared" si="50"/>
        <v/>
      </c>
      <c r="AI291" s="101" t="str">
        <f t="shared" si="50"/>
        <v/>
      </c>
      <c r="AJ291" s="101" t="str">
        <f t="shared" si="50"/>
        <v/>
      </c>
      <c r="AK291" s="101" t="str">
        <f t="shared" si="50"/>
        <v/>
      </c>
      <c r="AL291" s="101" t="str">
        <f t="shared" si="42"/>
        <v/>
      </c>
      <c r="AM291" s="101" t="str">
        <f t="shared" si="42"/>
        <v/>
      </c>
      <c r="AN291" s="101" t="str">
        <f t="shared" si="42"/>
        <v/>
      </c>
      <c r="AP291" s="101" t="str">
        <f>IF(AND(N291="vendido",I291='1° Passo'!$D$12),'1° Passo'!$D$12,"")</f>
        <v/>
      </c>
    </row>
    <row r="292" spans="3:42" ht="30" customHeight="1">
      <c r="C292" s="11">
        <v>288</v>
      </c>
      <c r="D292" s="88"/>
      <c r="E292" s="88"/>
      <c r="F292" s="88"/>
      <c r="G292" s="95"/>
      <c r="H292" s="96"/>
      <c r="I292" s="88"/>
      <c r="J292" s="88"/>
      <c r="K292" s="96"/>
      <c r="L292" s="88"/>
      <c r="M292" s="97" t="str">
        <f t="shared" ca="1" si="48"/>
        <v/>
      </c>
      <c r="N292" s="88"/>
      <c r="O292" s="88"/>
      <c r="P292" s="14"/>
      <c r="R292" s="59" t="str">
        <f>IFERROR(VLOOKUP($D292,'4° Passo'!$D$5:$M$804,7,FALSE),"-")</f>
        <v>-</v>
      </c>
      <c r="S292" s="59" t="str">
        <f>IFERROR(VLOOKUP($D292,'4° Passo'!$D$5:$M$804,8,FALSE),"-")</f>
        <v>-</v>
      </c>
      <c r="T292" s="59" t="str">
        <f>IFERROR(VLOOKUP($D292,'4° Passo'!$D$5:$M$804,9,FALSE),"-")</f>
        <v>-</v>
      </c>
      <c r="U292" s="59" t="str">
        <f>IFERROR(VLOOKUP($D292,'4° Passo'!$D$5:$M$804,10,FALSE),"-")</f>
        <v>-</v>
      </c>
      <c r="V292" s="59" t="str">
        <f t="shared" si="43"/>
        <v/>
      </c>
      <c r="W292" s="4">
        <f t="shared" si="49"/>
        <v>0</v>
      </c>
      <c r="X292" s="101">
        <v>1</v>
      </c>
      <c r="Y292" s="101" t="str">
        <f t="shared" si="44"/>
        <v/>
      </c>
      <c r="Z292" s="101" t="str">
        <f t="shared" si="45"/>
        <v/>
      </c>
      <c r="AA292" s="101" t="str">
        <f t="shared" si="46"/>
        <v/>
      </c>
      <c r="AB292" s="101" t="str">
        <f t="shared" si="47"/>
        <v/>
      </c>
      <c r="AC292" s="101" t="str">
        <f t="shared" si="51"/>
        <v/>
      </c>
      <c r="AD292" s="101" t="str">
        <f t="shared" si="51"/>
        <v/>
      </c>
      <c r="AE292" s="101" t="str">
        <f t="shared" si="51"/>
        <v/>
      </c>
      <c r="AF292" s="101" t="str">
        <f t="shared" si="50"/>
        <v/>
      </c>
      <c r="AG292" s="101" t="str">
        <f t="shared" si="50"/>
        <v/>
      </c>
      <c r="AH292" s="101" t="str">
        <f t="shared" si="50"/>
        <v/>
      </c>
      <c r="AI292" s="101" t="str">
        <f t="shared" si="50"/>
        <v/>
      </c>
      <c r="AJ292" s="101" t="str">
        <f t="shared" si="50"/>
        <v/>
      </c>
      <c r="AK292" s="101" t="str">
        <f t="shared" si="50"/>
        <v/>
      </c>
      <c r="AL292" s="101" t="str">
        <f t="shared" si="42"/>
        <v/>
      </c>
      <c r="AM292" s="101" t="str">
        <f t="shared" si="42"/>
        <v/>
      </c>
      <c r="AN292" s="101" t="str">
        <f t="shared" si="42"/>
        <v/>
      </c>
      <c r="AP292" s="101" t="str">
        <f>IF(AND(N292="vendido",I292='1° Passo'!$D$12),'1° Passo'!$D$12,"")</f>
        <v/>
      </c>
    </row>
    <row r="293" spans="3:42" ht="30" customHeight="1">
      <c r="C293" s="11">
        <v>289</v>
      </c>
      <c r="D293" s="88"/>
      <c r="E293" s="88"/>
      <c r="F293" s="88"/>
      <c r="G293" s="95"/>
      <c r="H293" s="96"/>
      <c r="I293" s="88"/>
      <c r="J293" s="88"/>
      <c r="K293" s="96"/>
      <c r="L293" s="88"/>
      <c r="M293" s="97" t="str">
        <f t="shared" ca="1" si="48"/>
        <v/>
      </c>
      <c r="N293" s="88"/>
      <c r="O293" s="88"/>
      <c r="P293" s="14"/>
      <c r="R293" s="59" t="str">
        <f>IFERROR(VLOOKUP($D293,'4° Passo'!$D$5:$M$804,7,FALSE),"-")</f>
        <v>-</v>
      </c>
      <c r="S293" s="59" t="str">
        <f>IFERROR(VLOOKUP($D293,'4° Passo'!$D$5:$M$804,8,FALSE),"-")</f>
        <v>-</v>
      </c>
      <c r="T293" s="59" t="str">
        <f>IFERROR(VLOOKUP($D293,'4° Passo'!$D$5:$M$804,9,FALSE),"-")</f>
        <v>-</v>
      </c>
      <c r="U293" s="59" t="str">
        <f>IFERROR(VLOOKUP($D293,'4° Passo'!$D$5:$M$804,10,FALSE),"-")</f>
        <v>-</v>
      </c>
      <c r="V293" s="59" t="str">
        <f t="shared" si="43"/>
        <v/>
      </c>
      <c r="W293" s="4">
        <f t="shared" si="49"/>
        <v>0</v>
      </c>
      <c r="X293" s="101">
        <v>1</v>
      </c>
      <c r="Y293" s="101" t="str">
        <f t="shared" si="44"/>
        <v/>
      </c>
      <c r="Z293" s="101" t="str">
        <f t="shared" si="45"/>
        <v/>
      </c>
      <c r="AA293" s="101" t="str">
        <f t="shared" si="46"/>
        <v/>
      </c>
      <c r="AB293" s="101" t="str">
        <f t="shared" si="47"/>
        <v/>
      </c>
      <c r="AC293" s="101" t="str">
        <f t="shared" si="51"/>
        <v/>
      </c>
      <c r="AD293" s="101" t="str">
        <f t="shared" si="51"/>
        <v/>
      </c>
      <c r="AE293" s="101" t="str">
        <f t="shared" si="51"/>
        <v/>
      </c>
      <c r="AF293" s="101" t="str">
        <f t="shared" si="50"/>
        <v/>
      </c>
      <c r="AG293" s="101" t="str">
        <f t="shared" si="50"/>
        <v/>
      </c>
      <c r="AH293" s="101" t="str">
        <f t="shared" si="50"/>
        <v/>
      </c>
      <c r="AI293" s="101" t="str">
        <f t="shared" si="50"/>
        <v/>
      </c>
      <c r="AJ293" s="101" t="str">
        <f t="shared" si="50"/>
        <v/>
      </c>
      <c r="AK293" s="101" t="str">
        <f t="shared" si="50"/>
        <v/>
      </c>
      <c r="AL293" s="101" t="str">
        <f t="shared" si="42"/>
        <v/>
      </c>
      <c r="AM293" s="101" t="str">
        <f t="shared" si="42"/>
        <v/>
      </c>
      <c r="AN293" s="101" t="str">
        <f t="shared" si="42"/>
        <v/>
      </c>
      <c r="AP293" s="101" t="str">
        <f>IF(AND(N293="vendido",I293='1° Passo'!$D$12),'1° Passo'!$D$12,"")</f>
        <v/>
      </c>
    </row>
    <row r="294" spans="3:42" ht="30" customHeight="1">
      <c r="C294" s="11">
        <v>290</v>
      </c>
      <c r="D294" s="88"/>
      <c r="E294" s="88"/>
      <c r="F294" s="88"/>
      <c r="G294" s="95"/>
      <c r="H294" s="96"/>
      <c r="I294" s="88"/>
      <c r="J294" s="88"/>
      <c r="K294" s="96"/>
      <c r="L294" s="88"/>
      <c r="M294" s="97" t="str">
        <f t="shared" ca="1" si="48"/>
        <v/>
      </c>
      <c r="N294" s="88"/>
      <c r="O294" s="88"/>
      <c r="P294" s="14"/>
      <c r="R294" s="59" t="str">
        <f>IFERROR(VLOOKUP($D294,'4° Passo'!$D$5:$M$804,7,FALSE),"-")</f>
        <v>-</v>
      </c>
      <c r="S294" s="59" t="str">
        <f>IFERROR(VLOOKUP($D294,'4° Passo'!$D$5:$M$804,8,FALSE),"-")</f>
        <v>-</v>
      </c>
      <c r="T294" s="59" t="str">
        <f>IFERROR(VLOOKUP($D294,'4° Passo'!$D$5:$M$804,9,FALSE),"-")</f>
        <v>-</v>
      </c>
      <c r="U294" s="59" t="str">
        <f>IFERROR(VLOOKUP($D294,'4° Passo'!$D$5:$M$804,10,FALSE),"-")</f>
        <v>-</v>
      </c>
      <c r="V294" s="59" t="str">
        <f t="shared" si="43"/>
        <v/>
      </c>
      <c r="W294" s="4">
        <f t="shared" si="49"/>
        <v>0</v>
      </c>
      <c r="X294" s="101">
        <v>1</v>
      </c>
      <c r="Y294" s="101" t="str">
        <f t="shared" si="44"/>
        <v/>
      </c>
      <c r="Z294" s="101" t="str">
        <f t="shared" si="45"/>
        <v/>
      </c>
      <c r="AA294" s="101" t="str">
        <f t="shared" si="46"/>
        <v/>
      </c>
      <c r="AB294" s="101" t="str">
        <f t="shared" si="47"/>
        <v/>
      </c>
      <c r="AC294" s="101" t="str">
        <f t="shared" si="51"/>
        <v/>
      </c>
      <c r="AD294" s="101" t="str">
        <f t="shared" si="51"/>
        <v/>
      </c>
      <c r="AE294" s="101" t="str">
        <f t="shared" si="51"/>
        <v/>
      </c>
      <c r="AF294" s="101" t="str">
        <f t="shared" si="50"/>
        <v/>
      </c>
      <c r="AG294" s="101" t="str">
        <f t="shared" si="50"/>
        <v/>
      </c>
      <c r="AH294" s="101" t="str">
        <f t="shared" si="50"/>
        <v/>
      </c>
      <c r="AI294" s="101" t="str">
        <f t="shared" si="50"/>
        <v/>
      </c>
      <c r="AJ294" s="101" t="str">
        <f t="shared" si="50"/>
        <v/>
      </c>
      <c r="AK294" s="101" t="str">
        <f t="shared" si="50"/>
        <v/>
      </c>
      <c r="AL294" s="101" t="str">
        <f t="shared" si="42"/>
        <v/>
      </c>
      <c r="AM294" s="101" t="str">
        <f t="shared" si="42"/>
        <v/>
      </c>
      <c r="AN294" s="101" t="str">
        <f t="shared" si="42"/>
        <v/>
      </c>
      <c r="AP294" s="101" t="str">
        <f>IF(AND(N294="vendido",I294='1° Passo'!$D$12),'1° Passo'!$D$12,"")</f>
        <v/>
      </c>
    </row>
    <row r="295" spans="3:42" ht="30" customHeight="1">
      <c r="C295" s="11">
        <v>291</v>
      </c>
      <c r="D295" s="88"/>
      <c r="E295" s="88"/>
      <c r="F295" s="88"/>
      <c r="G295" s="95"/>
      <c r="H295" s="96"/>
      <c r="I295" s="88"/>
      <c r="J295" s="88"/>
      <c r="K295" s="96"/>
      <c r="L295" s="88"/>
      <c r="M295" s="97" t="str">
        <f t="shared" ca="1" si="48"/>
        <v/>
      </c>
      <c r="N295" s="88"/>
      <c r="O295" s="88"/>
      <c r="P295" s="14"/>
      <c r="R295" s="59" t="str">
        <f>IFERROR(VLOOKUP($D295,'4° Passo'!$D$5:$M$804,7,FALSE),"-")</f>
        <v>-</v>
      </c>
      <c r="S295" s="59" t="str">
        <f>IFERROR(VLOOKUP($D295,'4° Passo'!$D$5:$M$804,8,FALSE),"-")</f>
        <v>-</v>
      </c>
      <c r="T295" s="59" t="str">
        <f>IFERROR(VLOOKUP($D295,'4° Passo'!$D$5:$M$804,9,FALSE),"-")</f>
        <v>-</v>
      </c>
      <c r="U295" s="59" t="str">
        <f>IFERROR(VLOOKUP($D295,'4° Passo'!$D$5:$M$804,10,FALSE),"-")</f>
        <v>-</v>
      </c>
      <c r="V295" s="59" t="str">
        <f t="shared" si="43"/>
        <v/>
      </c>
      <c r="W295" s="4">
        <f t="shared" si="49"/>
        <v>0</v>
      </c>
      <c r="X295" s="101">
        <v>1</v>
      </c>
      <c r="Y295" s="101" t="str">
        <f t="shared" si="44"/>
        <v/>
      </c>
      <c r="Z295" s="101" t="str">
        <f t="shared" si="45"/>
        <v/>
      </c>
      <c r="AA295" s="101" t="str">
        <f t="shared" si="46"/>
        <v/>
      </c>
      <c r="AB295" s="101" t="str">
        <f t="shared" si="47"/>
        <v/>
      </c>
      <c r="AC295" s="101" t="str">
        <f t="shared" si="51"/>
        <v/>
      </c>
      <c r="AD295" s="101" t="str">
        <f t="shared" si="51"/>
        <v/>
      </c>
      <c r="AE295" s="101" t="str">
        <f t="shared" si="51"/>
        <v/>
      </c>
      <c r="AF295" s="101" t="str">
        <f t="shared" si="50"/>
        <v/>
      </c>
      <c r="AG295" s="101" t="str">
        <f t="shared" si="50"/>
        <v/>
      </c>
      <c r="AH295" s="101" t="str">
        <f t="shared" si="50"/>
        <v/>
      </c>
      <c r="AI295" s="101" t="str">
        <f t="shared" si="50"/>
        <v/>
      </c>
      <c r="AJ295" s="101" t="str">
        <f t="shared" si="50"/>
        <v/>
      </c>
      <c r="AK295" s="101" t="str">
        <f t="shared" si="50"/>
        <v/>
      </c>
      <c r="AL295" s="101" t="str">
        <f t="shared" si="42"/>
        <v/>
      </c>
      <c r="AM295" s="101" t="str">
        <f t="shared" si="42"/>
        <v/>
      </c>
      <c r="AN295" s="101" t="str">
        <f t="shared" si="42"/>
        <v/>
      </c>
      <c r="AP295" s="101" t="str">
        <f>IF(AND(N295="vendido",I295='1° Passo'!$D$12),'1° Passo'!$D$12,"")</f>
        <v/>
      </c>
    </row>
    <row r="296" spans="3:42" ht="30" customHeight="1">
      <c r="C296" s="11">
        <v>292</v>
      </c>
      <c r="D296" s="88"/>
      <c r="E296" s="88"/>
      <c r="F296" s="88"/>
      <c r="G296" s="95"/>
      <c r="H296" s="96"/>
      <c r="I296" s="88"/>
      <c r="J296" s="88"/>
      <c r="K296" s="96"/>
      <c r="L296" s="88"/>
      <c r="M296" s="97" t="str">
        <f t="shared" ca="1" si="48"/>
        <v/>
      </c>
      <c r="N296" s="88"/>
      <c r="O296" s="88"/>
      <c r="P296" s="14"/>
      <c r="R296" s="59" t="str">
        <f>IFERROR(VLOOKUP($D296,'4° Passo'!$D$5:$M$804,7,FALSE),"-")</f>
        <v>-</v>
      </c>
      <c r="S296" s="59" t="str">
        <f>IFERROR(VLOOKUP($D296,'4° Passo'!$D$5:$M$804,8,FALSE),"-")</f>
        <v>-</v>
      </c>
      <c r="T296" s="59" t="str">
        <f>IFERROR(VLOOKUP($D296,'4° Passo'!$D$5:$M$804,9,FALSE),"-")</f>
        <v>-</v>
      </c>
      <c r="U296" s="59" t="str">
        <f>IFERROR(VLOOKUP($D296,'4° Passo'!$D$5:$M$804,10,FALSE),"-")</f>
        <v>-</v>
      </c>
      <c r="V296" s="59" t="str">
        <f t="shared" si="43"/>
        <v/>
      </c>
      <c r="W296" s="4">
        <f t="shared" si="49"/>
        <v>0</v>
      </c>
      <c r="X296" s="101">
        <v>1</v>
      </c>
      <c r="Y296" s="101" t="str">
        <f t="shared" si="44"/>
        <v/>
      </c>
      <c r="Z296" s="101" t="str">
        <f t="shared" si="45"/>
        <v/>
      </c>
      <c r="AA296" s="101" t="str">
        <f t="shared" si="46"/>
        <v/>
      </c>
      <c r="AB296" s="101" t="str">
        <f t="shared" si="47"/>
        <v/>
      </c>
      <c r="AC296" s="101" t="str">
        <f t="shared" si="51"/>
        <v/>
      </c>
      <c r="AD296" s="101" t="str">
        <f t="shared" si="51"/>
        <v/>
      </c>
      <c r="AE296" s="101" t="str">
        <f t="shared" si="51"/>
        <v/>
      </c>
      <c r="AF296" s="101" t="str">
        <f t="shared" si="50"/>
        <v/>
      </c>
      <c r="AG296" s="101" t="str">
        <f t="shared" si="50"/>
        <v/>
      </c>
      <c r="AH296" s="101" t="str">
        <f t="shared" si="50"/>
        <v/>
      </c>
      <c r="AI296" s="101" t="str">
        <f t="shared" si="50"/>
        <v/>
      </c>
      <c r="AJ296" s="101" t="str">
        <f t="shared" si="50"/>
        <v/>
      </c>
      <c r="AK296" s="101" t="str">
        <f t="shared" si="50"/>
        <v/>
      </c>
      <c r="AL296" s="101" t="str">
        <f t="shared" si="42"/>
        <v/>
      </c>
      <c r="AM296" s="101" t="str">
        <f t="shared" si="42"/>
        <v/>
      </c>
      <c r="AN296" s="101" t="str">
        <f t="shared" si="42"/>
        <v/>
      </c>
      <c r="AP296" s="101" t="str">
        <f>IF(AND(N296="vendido",I296='1° Passo'!$D$12),'1° Passo'!$D$12,"")</f>
        <v/>
      </c>
    </row>
    <row r="297" spans="3:42" ht="30" customHeight="1">
      <c r="C297" s="11">
        <v>293</v>
      </c>
      <c r="D297" s="88"/>
      <c r="E297" s="88"/>
      <c r="F297" s="88"/>
      <c r="G297" s="95"/>
      <c r="H297" s="96"/>
      <c r="I297" s="88"/>
      <c r="J297" s="88"/>
      <c r="K297" s="96"/>
      <c r="L297" s="88"/>
      <c r="M297" s="97" t="str">
        <f t="shared" ca="1" si="48"/>
        <v/>
      </c>
      <c r="N297" s="88"/>
      <c r="O297" s="88"/>
      <c r="P297" s="14"/>
      <c r="R297" s="59" t="str">
        <f>IFERROR(VLOOKUP($D297,'4° Passo'!$D$5:$M$804,7,FALSE),"-")</f>
        <v>-</v>
      </c>
      <c r="S297" s="59" t="str">
        <f>IFERROR(VLOOKUP($D297,'4° Passo'!$D$5:$M$804,8,FALSE),"-")</f>
        <v>-</v>
      </c>
      <c r="T297" s="59" t="str">
        <f>IFERROR(VLOOKUP($D297,'4° Passo'!$D$5:$M$804,9,FALSE),"-")</f>
        <v>-</v>
      </c>
      <c r="U297" s="59" t="str">
        <f>IFERROR(VLOOKUP($D297,'4° Passo'!$D$5:$M$804,10,FALSE),"-")</f>
        <v>-</v>
      </c>
      <c r="V297" s="59" t="str">
        <f t="shared" si="43"/>
        <v/>
      </c>
      <c r="W297" s="4">
        <f t="shared" si="49"/>
        <v>0</v>
      </c>
      <c r="X297" s="101">
        <v>1</v>
      </c>
      <c r="Y297" s="101" t="str">
        <f t="shared" si="44"/>
        <v/>
      </c>
      <c r="Z297" s="101" t="str">
        <f t="shared" si="45"/>
        <v/>
      </c>
      <c r="AA297" s="101" t="str">
        <f t="shared" si="46"/>
        <v/>
      </c>
      <c r="AB297" s="101" t="str">
        <f t="shared" si="47"/>
        <v/>
      </c>
      <c r="AC297" s="101" t="str">
        <f t="shared" si="51"/>
        <v/>
      </c>
      <c r="AD297" s="101" t="str">
        <f t="shared" si="51"/>
        <v/>
      </c>
      <c r="AE297" s="101" t="str">
        <f t="shared" si="51"/>
        <v/>
      </c>
      <c r="AF297" s="101" t="str">
        <f t="shared" si="50"/>
        <v/>
      </c>
      <c r="AG297" s="101" t="str">
        <f t="shared" si="50"/>
        <v/>
      </c>
      <c r="AH297" s="101" t="str">
        <f t="shared" si="50"/>
        <v/>
      </c>
      <c r="AI297" s="101" t="str">
        <f t="shared" si="50"/>
        <v/>
      </c>
      <c r="AJ297" s="101" t="str">
        <f t="shared" si="50"/>
        <v/>
      </c>
      <c r="AK297" s="101" t="str">
        <f t="shared" si="50"/>
        <v/>
      </c>
      <c r="AL297" s="101" t="str">
        <f t="shared" si="42"/>
        <v/>
      </c>
      <c r="AM297" s="101" t="str">
        <f t="shared" si="42"/>
        <v/>
      </c>
      <c r="AN297" s="101" t="str">
        <f t="shared" si="42"/>
        <v/>
      </c>
      <c r="AP297" s="101" t="str">
        <f>IF(AND(N297="vendido",I297='1° Passo'!$D$12),'1° Passo'!$D$12,"")</f>
        <v/>
      </c>
    </row>
    <row r="298" spans="3:42" ht="30" customHeight="1">
      <c r="C298" s="11">
        <v>294</v>
      </c>
      <c r="D298" s="88"/>
      <c r="E298" s="88"/>
      <c r="F298" s="88"/>
      <c r="G298" s="95"/>
      <c r="H298" s="96"/>
      <c r="I298" s="88"/>
      <c r="J298" s="88"/>
      <c r="K298" s="96"/>
      <c r="L298" s="88"/>
      <c r="M298" s="97" t="str">
        <f t="shared" ca="1" si="48"/>
        <v/>
      </c>
      <c r="N298" s="88"/>
      <c r="O298" s="88"/>
      <c r="P298" s="14"/>
      <c r="R298" s="59" t="str">
        <f>IFERROR(VLOOKUP($D298,'4° Passo'!$D$5:$M$804,7,FALSE),"-")</f>
        <v>-</v>
      </c>
      <c r="S298" s="59" t="str">
        <f>IFERROR(VLOOKUP($D298,'4° Passo'!$D$5:$M$804,8,FALSE),"-")</f>
        <v>-</v>
      </c>
      <c r="T298" s="59" t="str">
        <f>IFERROR(VLOOKUP($D298,'4° Passo'!$D$5:$M$804,9,FALSE),"-")</f>
        <v>-</v>
      </c>
      <c r="U298" s="59" t="str">
        <f>IFERROR(VLOOKUP($D298,'4° Passo'!$D$5:$M$804,10,FALSE),"-")</f>
        <v>-</v>
      </c>
      <c r="V298" s="59" t="str">
        <f t="shared" si="43"/>
        <v/>
      </c>
      <c r="W298" s="4">
        <f t="shared" si="49"/>
        <v>0</v>
      </c>
      <c r="X298" s="101">
        <v>1</v>
      </c>
      <c r="Y298" s="101" t="str">
        <f t="shared" si="44"/>
        <v/>
      </c>
      <c r="Z298" s="101" t="str">
        <f t="shared" si="45"/>
        <v/>
      </c>
      <c r="AA298" s="101" t="str">
        <f t="shared" si="46"/>
        <v/>
      </c>
      <c r="AB298" s="101" t="str">
        <f t="shared" si="47"/>
        <v/>
      </c>
      <c r="AC298" s="101" t="str">
        <f t="shared" si="51"/>
        <v/>
      </c>
      <c r="AD298" s="101" t="str">
        <f t="shared" si="51"/>
        <v/>
      </c>
      <c r="AE298" s="101" t="str">
        <f t="shared" si="51"/>
        <v/>
      </c>
      <c r="AF298" s="101" t="str">
        <f t="shared" si="50"/>
        <v/>
      </c>
      <c r="AG298" s="101" t="str">
        <f t="shared" si="50"/>
        <v/>
      </c>
      <c r="AH298" s="101" t="str">
        <f t="shared" si="50"/>
        <v/>
      </c>
      <c r="AI298" s="101" t="str">
        <f t="shared" si="50"/>
        <v/>
      </c>
      <c r="AJ298" s="101" t="str">
        <f t="shared" si="50"/>
        <v/>
      </c>
      <c r="AK298" s="101" t="str">
        <f t="shared" si="50"/>
        <v/>
      </c>
      <c r="AL298" s="101" t="str">
        <f t="shared" si="42"/>
        <v/>
      </c>
      <c r="AM298" s="101" t="str">
        <f t="shared" si="42"/>
        <v/>
      </c>
      <c r="AN298" s="101" t="str">
        <f t="shared" si="42"/>
        <v/>
      </c>
      <c r="AP298" s="101" t="str">
        <f>IF(AND(N298="vendido",I298='1° Passo'!$D$12),'1° Passo'!$D$12,"")</f>
        <v/>
      </c>
    </row>
    <row r="299" spans="3:42" ht="30" customHeight="1">
      <c r="C299" s="11">
        <v>295</v>
      </c>
      <c r="D299" s="88"/>
      <c r="E299" s="88"/>
      <c r="F299" s="88"/>
      <c r="G299" s="95"/>
      <c r="H299" s="96"/>
      <c r="I299" s="88"/>
      <c r="J299" s="88"/>
      <c r="K299" s="96"/>
      <c r="L299" s="88"/>
      <c r="M299" s="97" t="str">
        <f t="shared" ca="1" si="48"/>
        <v/>
      </c>
      <c r="N299" s="88"/>
      <c r="O299" s="88"/>
      <c r="P299" s="14"/>
      <c r="R299" s="59" t="str">
        <f>IFERROR(VLOOKUP($D299,'4° Passo'!$D$5:$M$804,7,FALSE),"-")</f>
        <v>-</v>
      </c>
      <c r="S299" s="59" t="str">
        <f>IFERROR(VLOOKUP($D299,'4° Passo'!$D$5:$M$804,8,FALSE),"-")</f>
        <v>-</v>
      </c>
      <c r="T299" s="59" t="str">
        <f>IFERROR(VLOOKUP($D299,'4° Passo'!$D$5:$M$804,9,FALSE),"-")</f>
        <v>-</v>
      </c>
      <c r="U299" s="59" t="str">
        <f>IFERROR(VLOOKUP($D299,'4° Passo'!$D$5:$M$804,10,FALSE),"-")</f>
        <v>-</v>
      </c>
      <c r="V299" s="59" t="str">
        <f t="shared" si="43"/>
        <v/>
      </c>
      <c r="W299" s="4">
        <f t="shared" si="49"/>
        <v>0</v>
      </c>
      <c r="X299" s="101">
        <v>1</v>
      </c>
      <c r="Y299" s="101" t="str">
        <f t="shared" si="44"/>
        <v/>
      </c>
      <c r="Z299" s="101" t="str">
        <f t="shared" si="45"/>
        <v/>
      </c>
      <c r="AA299" s="101" t="str">
        <f t="shared" si="46"/>
        <v/>
      </c>
      <c r="AB299" s="101" t="str">
        <f t="shared" si="47"/>
        <v/>
      </c>
      <c r="AC299" s="101" t="str">
        <f t="shared" si="51"/>
        <v/>
      </c>
      <c r="AD299" s="101" t="str">
        <f t="shared" si="51"/>
        <v/>
      </c>
      <c r="AE299" s="101" t="str">
        <f t="shared" si="51"/>
        <v/>
      </c>
      <c r="AF299" s="101" t="str">
        <f t="shared" si="50"/>
        <v/>
      </c>
      <c r="AG299" s="101" t="str">
        <f t="shared" si="50"/>
        <v/>
      </c>
      <c r="AH299" s="101" t="str">
        <f t="shared" si="50"/>
        <v/>
      </c>
      <c r="AI299" s="101" t="str">
        <f t="shared" si="50"/>
        <v/>
      </c>
      <c r="AJ299" s="101" t="str">
        <f t="shared" si="50"/>
        <v/>
      </c>
      <c r="AK299" s="101" t="str">
        <f t="shared" si="50"/>
        <v/>
      </c>
      <c r="AL299" s="101" t="str">
        <f t="shared" si="42"/>
        <v/>
      </c>
      <c r="AM299" s="101" t="str">
        <f t="shared" si="42"/>
        <v/>
      </c>
      <c r="AN299" s="101" t="str">
        <f t="shared" si="42"/>
        <v/>
      </c>
      <c r="AP299" s="101" t="str">
        <f>IF(AND(N299="vendido",I299='1° Passo'!$D$12),'1° Passo'!$D$12,"")</f>
        <v/>
      </c>
    </row>
    <row r="300" spans="3:42" ht="30" customHeight="1">
      <c r="C300" s="11">
        <v>296</v>
      </c>
      <c r="D300" s="88"/>
      <c r="E300" s="88"/>
      <c r="F300" s="88"/>
      <c r="G300" s="95"/>
      <c r="H300" s="96"/>
      <c r="I300" s="88"/>
      <c r="J300" s="88"/>
      <c r="K300" s="96"/>
      <c r="L300" s="88"/>
      <c r="M300" s="97" t="str">
        <f t="shared" ca="1" si="48"/>
        <v/>
      </c>
      <c r="N300" s="88"/>
      <c r="O300" s="88"/>
      <c r="P300" s="14"/>
      <c r="R300" s="59" t="str">
        <f>IFERROR(VLOOKUP($D300,'4° Passo'!$D$5:$M$804,7,FALSE),"-")</f>
        <v>-</v>
      </c>
      <c r="S300" s="59" t="str">
        <f>IFERROR(VLOOKUP($D300,'4° Passo'!$D$5:$M$804,8,FALSE),"-")</f>
        <v>-</v>
      </c>
      <c r="T300" s="59" t="str">
        <f>IFERROR(VLOOKUP($D300,'4° Passo'!$D$5:$M$804,9,FALSE),"-")</f>
        <v>-</v>
      </c>
      <c r="U300" s="59" t="str">
        <f>IFERROR(VLOOKUP($D300,'4° Passo'!$D$5:$M$804,10,FALSE),"-")</f>
        <v>-</v>
      </c>
      <c r="V300" s="59" t="str">
        <f t="shared" si="43"/>
        <v/>
      </c>
      <c r="W300" s="4">
        <f t="shared" si="49"/>
        <v>0</v>
      </c>
      <c r="X300" s="101">
        <v>1</v>
      </c>
      <c r="Y300" s="101" t="str">
        <f t="shared" si="44"/>
        <v/>
      </c>
      <c r="Z300" s="101" t="str">
        <f t="shared" si="45"/>
        <v/>
      </c>
      <c r="AA300" s="101" t="str">
        <f t="shared" si="46"/>
        <v/>
      </c>
      <c r="AB300" s="101" t="str">
        <f t="shared" si="47"/>
        <v/>
      </c>
      <c r="AC300" s="101" t="str">
        <f t="shared" si="51"/>
        <v/>
      </c>
      <c r="AD300" s="101" t="str">
        <f t="shared" si="51"/>
        <v/>
      </c>
      <c r="AE300" s="101" t="str">
        <f t="shared" si="51"/>
        <v/>
      </c>
      <c r="AF300" s="101" t="str">
        <f t="shared" si="50"/>
        <v/>
      </c>
      <c r="AG300" s="101" t="str">
        <f t="shared" si="50"/>
        <v/>
      </c>
      <c r="AH300" s="101" t="str">
        <f t="shared" si="50"/>
        <v/>
      </c>
      <c r="AI300" s="101" t="str">
        <f t="shared" si="50"/>
        <v/>
      </c>
      <c r="AJ300" s="101" t="str">
        <f t="shared" si="50"/>
        <v/>
      </c>
      <c r="AK300" s="101" t="str">
        <f t="shared" si="50"/>
        <v/>
      </c>
      <c r="AL300" s="101" t="str">
        <f t="shared" si="42"/>
        <v/>
      </c>
      <c r="AM300" s="101" t="str">
        <f t="shared" si="42"/>
        <v/>
      </c>
      <c r="AN300" s="101" t="str">
        <f t="shared" si="42"/>
        <v/>
      </c>
      <c r="AP300" s="101" t="str">
        <f>IF(AND(N300="vendido",I300='1° Passo'!$D$12),'1° Passo'!$D$12,"")</f>
        <v/>
      </c>
    </row>
    <row r="301" spans="3:42" ht="30" customHeight="1">
      <c r="C301" s="11">
        <v>297</v>
      </c>
      <c r="D301" s="88"/>
      <c r="E301" s="88"/>
      <c r="F301" s="88"/>
      <c r="G301" s="95"/>
      <c r="H301" s="96"/>
      <c r="I301" s="88"/>
      <c r="J301" s="88"/>
      <c r="K301" s="96"/>
      <c r="L301" s="88"/>
      <c r="M301" s="97" t="str">
        <f t="shared" ca="1" si="48"/>
        <v/>
      </c>
      <c r="N301" s="88"/>
      <c r="O301" s="88"/>
      <c r="P301" s="14"/>
      <c r="R301" s="59" t="str">
        <f>IFERROR(VLOOKUP($D301,'4° Passo'!$D$5:$M$804,7,FALSE),"-")</f>
        <v>-</v>
      </c>
      <c r="S301" s="59" t="str">
        <f>IFERROR(VLOOKUP($D301,'4° Passo'!$D$5:$M$804,8,FALSE),"-")</f>
        <v>-</v>
      </c>
      <c r="T301" s="59" t="str">
        <f>IFERROR(VLOOKUP($D301,'4° Passo'!$D$5:$M$804,9,FALSE),"-")</f>
        <v>-</v>
      </c>
      <c r="U301" s="59" t="str">
        <f>IFERROR(VLOOKUP($D301,'4° Passo'!$D$5:$M$804,10,FALSE),"-")</f>
        <v>-</v>
      </c>
      <c r="V301" s="59" t="str">
        <f t="shared" si="43"/>
        <v/>
      </c>
      <c r="W301" s="4">
        <f t="shared" si="49"/>
        <v>0</v>
      </c>
      <c r="X301" s="101">
        <v>1</v>
      </c>
      <c r="Y301" s="101" t="str">
        <f t="shared" si="44"/>
        <v/>
      </c>
      <c r="Z301" s="101" t="str">
        <f t="shared" si="45"/>
        <v/>
      </c>
      <c r="AA301" s="101" t="str">
        <f t="shared" si="46"/>
        <v/>
      </c>
      <c r="AB301" s="101" t="str">
        <f t="shared" si="47"/>
        <v/>
      </c>
      <c r="AC301" s="101" t="str">
        <f t="shared" si="51"/>
        <v/>
      </c>
      <c r="AD301" s="101" t="str">
        <f t="shared" si="51"/>
        <v/>
      </c>
      <c r="AE301" s="101" t="str">
        <f t="shared" si="51"/>
        <v/>
      </c>
      <c r="AF301" s="101" t="str">
        <f t="shared" si="50"/>
        <v/>
      </c>
      <c r="AG301" s="101" t="str">
        <f t="shared" si="50"/>
        <v/>
      </c>
      <c r="AH301" s="101" t="str">
        <f t="shared" si="50"/>
        <v/>
      </c>
      <c r="AI301" s="101" t="str">
        <f t="shared" si="50"/>
        <v/>
      </c>
      <c r="AJ301" s="101" t="str">
        <f t="shared" si="50"/>
        <v/>
      </c>
      <c r="AK301" s="101" t="str">
        <f t="shared" si="50"/>
        <v/>
      </c>
      <c r="AL301" s="101" t="str">
        <f t="shared" si="42"/>
        <v/>
      </c>
      <c r="AM301" s="101" t="str">
        <f t="shared" si="42"/>
        <v/>
      </c>
      <c r="AN301" s="101" t="str">
        <f t="shared" si="42"/>
        <v/>
      </c>
      <c r="AP301" s="101" t="str">
        <f>IF(AND(N301="vendido",I301='1° Passo'!$D$12),'1° Passo'!$D$12,"")</f>
        <v/>
      </c>
    </row>
    <row r="302" spans="3:42" ht="30" customHeight="1">
      <c r="C302" s="11">
        <v>298</v>
      </c>
      <c r="D302" s="88"/>
      <c r="E302" s="88"/>
      <c r="F302" s="88"/>
      <c r="G302" s="95"/>
      <c r="H302" s="96"/>
      <c r="I302" s="88"/>
      <c r="J302" s="88"/>
      <c r="K302" s="96"/>
      <c r="L302" s="88"/>
      <c r="M302" s="97" t="str">
        <f t="shared" ca="1" si="48"/>
        <v/>
      </c>
      <c r="N302" s="88"/>
      <c r="O302" s="88"/>
      <c r="P302" s="14"/>
      <c r="R302" s="59" t="str">
        <f>IFERROR(VLOOKUP($D302,'4° Passo'!$D$5:$M$804,7,FALSE),"-")</f>
        <v>-</v>
      </c>
      <c r="S302" s="59" t="str">
        <f>IFERROR(VLOOKUP($D302,'4° Passo'!$D$5:$M$804,8,FALSE),"-")</f>
        <v>-</v>
      </c>
      <c r="T302" s="59" t="str">
        <f>IFERROR(VLOOKUP($D302,'4° Passo'!$D$5:$M$804,9,FALSE),"-")</f>
        <v>-</v>
      </c>
      <c r="U302" s="59" t="str">
        <f>IFERROR(VLOOKUP($D302,'4° Passo'!$D$5:$M$804,10,FALSE),"-")</f>
        <v>-</v>
      </c>
      <c r="V302" s="59" t="str">
        <f t="shared" si="43"/>
        <v/>
      </c>
      <c r="W302" s="4">
        <f t="shared" si="49"/>
        <v>0</v>
      </c>
      <c r="X302" s="101">
        <v>1</v>
      </c>
      <c r="Y302" s="101" t="str">
        <f t="shared" si="44"/>
        <v/>
      </c>
      <c r="Z302" s="101" t="str">
        <f t="shared" si="45"/>
        <v/>
      </c>
      <c r="AA302" s="101" t="str">
        <f t="shared" si="46"/>
        <v/>
      </c>
      <c r="AB302" s="101" t="str">
        <f t="shared" si="47"/>
        <v/>
      </c>
      <c r="AC302" s="101" t="str">
        <f t="shared" si="51"/>
        <v/>
      </c>
      <c r="AD302" s="101" t="str">
        <f t="shared" si="51"/>
        <v/>
      </c>
      <c r="AE302" s="101" t="str">
        <f t="shared" si="51"/>
        <v/>
      </c>
      <c r="AF302" s="101" t="str">
        <f t="shared" si="50"/>
        <v/>
      </c>
      <c r="AG302" s="101" t="str">
        <f t="shared" si="50"/>
        <v/>
      </c>
      <c r="AH302" s="101" t="str">
        <f t="shared" si="50"/>
        <v/>
      </c>
      <c r="AI302" s="101" t="str">
        <f t="shared" si="50"/>
        <v/>
      </c>
      <c r="AJ302" s="101" t="str">
        <f t="shared" si="50"/>
        <v/>
      </c>
      <c r="AK302" s="101" t="str">
        <f t="shared" si="50"/>
        <v/>
      </c>
      <c r="AL302" s="101" t="str">
        <f t="shared" si="42"/>
        <v/>
      </c>
      <c r="AM302" s="101" t="str">
        <f t="shared" si="42"/>
        <v/>
      </c>
      <c r="AN302" s="101" t="str">
        <f t="shared" si="42"/>
        <v/>
      </c>
      <c r="AP302" s="101" t="str">
        <f>IF(AND(N302="vendido",I302='1° Passo'!$D$12),'1° Passo'!$D$12,"")</f>
        <v/>
      </c>
    </row>
    <row r="303" spans="3:42" ht="30" customHeight="1">
      <c r="C303" s="11">
        <v>299</v>
      </c>
      <c r="D303" s="88"/>
      <c r="E303" s="88"/>
      <c r="F303" s="88"/>
      <c r="G303" s="95"/>
      <c r="H303" s="96"/>
      <c r="I303" s="88"/>
      <c r="J303" s="88"/>
      <c r="K303" s="96"/>
      <c r="L303" s="88"/>
      <c r="M303" s="97" t="str">
        <f t="shared" ca="1" si="48"/>
        <v/>
      </c>
      <c r="N303" s="88"/>
      <c r="O303" s="88"/>
      <c r="P303" s="14"/>
      <c r="R303" s="59" t="str">
        <f>IFERROR(VLOOKUP($D303,'4° Passo'!$D$5:$M$804,7,FALSE),"-")</f>
        <v>-</v>
      </c>
      <c r="S303" s="59" t="str">
        <f>IFERROR(VLOOKUP($D303,'4° Passo'!$D$5:$M$804,8,FALSE),"-")</f>
        <v>-</v>
      </c>
      <c r="T303" s="59" t="str">
        <f>IFERROR(VLOOKUP($D303,'4° Passo'!$D$5:$M$804,9,FALSE),"-")</f>
        <v>-</v>
      </c>
      <c r="U303" s="59" t="str">
        <f>IFERROR(VLOOKUP($D303,'4° Passo'!$D$5:$M$804,10,FALSE),"-")</f>
        <v>-</v>
      </c>
      <c r="V303" s="59" t="str">
        <f t="shared" si="43"/>
        <v/>
      </c>
      <c r="W303" s="4">
        <f t="shared" si="49"/>
        <v>0</v>
      </c>
      <c r="X303" s="101">
        <v>1</v>
      </c>
      <c r="Y303" s="101" t="str">
        <f t="shared" si="44"/>
        <v/>
      </c>
      <c r="Z303" s="101" t="str">
        <f t="shared" si="45"/>
        <v/>
      </c>
      <c r="AA303" s="101" t="str">
        <f t="shared" si="46"/>
        <v/>
      </c>
      <c r="AB303" s="101" t="str">
        <f t="shared" si="47"/>
        <v/>
      </c>
      <c r="AC303" s="101" t="str">
        <f t="shared" si="51"/>
        <v/>
      </c>
      <c r="AD303" s="101" t="str">
        <f t="shared" si="51"/>
        <v/>
      </c>
      <c r="AE303" s="101" t="str">
        <f t="shared" si="51"/>
        <v/>
      </c>
      <c r="AF303" s="101" t="str">
        <f t="shared" si="50"/>
        <v/>
      </c>
      <c r="AG303" s="101" t="str">
        <f t="shared" si="50"/>
        <v/>
      </c>
      <c r="AH303" s="101" t="str">
        <f t="shared" si="50"/>
        <v/>
      </c>
      <c r="AI303" s="101" t="str">
        <f t="shared" si="50"/>
        <v/>
      </c>
      <c r="AJ303" s="101" t="str">
        <f t="shared" si="50"/>
        <v/>
      </c>
      <c r="AK303" s="101" t="str">
        <f t="shared" si="50"/>
        <v/>
      </c>
      <c r="AL303" s="101" t="str">
        <f t="shared" si="42"/>
        <v/>
      </c>
      <c r="AM303" s="101" t="str">
        <f t="shared" si="42"/>
        <v/>
      </c>
      <c r="AN303" s="101" t="str">
        <f t="shared" si="42"/>
        <v/>
      </c>
      <c r="AP303" s="101" t="str">
        <f>IF(AND(N303="vendido",I303='1° Passo'!$D$12),'1° Passo'!$D$12,"")</f>
        <v/>
      </c>
    </row>
    <row r="304" spans="3:42" ht="30" customHeight="1">
      <c r="C304" s="11">
        <v>300</v>
      </c>
      <c r="D304" s="88"/>
      <c r="E304" s="88"/>
      <c r="F304" s="88"/>
      <c r="G304" s="95"/>
      <c r="H304" s="96"/>
      <c r="I304" s="88"/>
      <c r="J304" s="88"/>
      <c r="K304" s="96"/>
      <c r="L304" s="88"/>
      <c r="M304" s="97" t="str">
        <f t="shared" ca="1" si="48"/>
        <v/>
      </c>
      <c r="N304" s="88"/>
      <c r="O304" s="88"/>
      <c r="P304" s="14"/>
      <c r="R304" s="59" t="str">
        <f>IFERROR(VLOOKUP($D304,'4° Passo'!$D$5:$M$804,7,FALSE),"-")</f>
        <v>-</v>
      </c>
      <c r="S304" s="59" t="str">
        <f>IFERROR(VLOOKUP($D304,'4° Passo'!$D$5:$M$804,8,FALSE),"-")</f>
        <v>-</v>
      </c>
      <c r="T304" s="59" t="str">
        <f>IFERROR(VLOOKUP($D304,'4° Passo'!$D$5:$M$804,9,FALSE),"-")</f>
        <v>-</v>
      </c>
      <c r="U304" s="59" t="str">
        <f>IFERROR(VLOOKUP($D304,'4° Passo'!$D$5:$M$804,10,FALSE),"-")</f>
        <v>-</v>
      </c>
      <c r="V304" s="59" t="str">
        <f t="shared" si="43"/>
        <v/>
      </c>
      <c r="W304" s="4">
        <f t="shared" si="49"/>
        <v>0</v>
      </c>
      <c r="X304" s="101">
        <v>1</v>
      </c>
      <c r="Y304" s="101" t="str">
        <f t="shared" si="44"/>
        <v/>
      </c>
      <c r="Z304" s="101" t="str">
        <f t="shared" si="45"/>
        <v/>
      </c>
      <c r="AA304" s="101" t="str">
        <f t="shared" si="46"/>
        <v/>
      </c>
      <c r="AB304" s="101" t="str">
        <f t="shared" si="47"/>
        <v/>
      </c>
      <c r="AC304" s="101" t="str">
        <f t="shared" si="51"/>
        <v/>
      </c>
      <c r="AD304" s="101" t="str">
        <f t="shared" si="51"/>
        <v/>
      </c>
      <c r="AE304" s="101" t="str">
        <f t="shared" si="51"/>
        <v/>
      </c>
      <c r="AF304" s="101" t="str">
        <f t="shared" si="50"/>
        <v/>
      </c>
      <c r="AG304" s="101" t="str">
        <f t="shared" si="50"/>
        <v/>
      </c>
      <c r="AH304" s="101" t="str">
        <f t="shared" si="50"/>
        <v/>
      </c>
      <c r="AI304" s="101" t="str">
        <f t="shared" si="50"/>
        <v/>
      </c>
      <c r="AJ304" s="101" t="str">
        <f t="shared" si="50"/>
        <v/>
      </c>
      <c r="AK304" s="101" t="str">
        <f t="shared" si="50"/>
        <v/>
      </c>
      <c r="AL304" s="101" t="str">
        <f t="shared" si="42"/>
        <v/>
      </c>
      <c r="AM304" s="101" t="str">
        <f t="shared" si="42"/>
        <v/>
      </c>
      <c r="AN304" s="101" t="str">
        <f t="shared" si="42"/>
        <v/>
      </c>
      <c r="AP304" s="101" t="str">
        <f>IF(AND(N304="vendido",I304='1° Passo'!$D$12),'1° Passo'!$D$12,"")</f>
        <v/>
      </c>
    </row>
    <row r="305" spans="3:42" ht="30" customHeight="1">
      <c r="C305" s="11">
        <v>301</v>
      </c>
      <c r="D305" s="88"/>
      <c r="E305" s="88"/>
      <c r="F305" s="88"/>
      <c r="G305" s="95"/>
      <c r="H305" s="96"/>
      <c r="I305" s="88"/>
      <c r="J305" s="88"/>
      <c r="K305" s="96"/>
      <c r="L305" s="88"/>
      <c r="M305" s="97" t="str">
        <f t="shared" ca="1" si="48"/>
        <v/>
      </c>
      <c r="N305" s="88"/>
      <c r="O305" s="88"/>
      <c r="P305" s="14"/>
      <c r="R305" s="59" t="str">
        <f>IFERROR(VLOOKUP($D305,'4° Passo'!$D$5:$M$804,7,FALSE),"-")</f>
        <v>-</v>
      </c>
      <c r="S305" s="59" t="str">
        <f>IFERROR(VLOOKUP($D305,'4° Passo'!$D$5:$M$804,8,FALSE),"-")</f>
        <v>-</v>
      </c>
      <c r="T305" s="59" t="str">
        <f>IFERROR(VLOOKUP($D305,'4° Passo'!$D$5:$M$804,9,FALSE),"-")</f>
        <v>-</v>
      </c>
      <c r="U305" s="59" t="str">
        <f>IFERROR(VLOOKUP($D305,'4° Passo'!$D$5:$M$804,10,FALSE),"-")</f>
        <v>-</v>
      </c>
      <c r="V305" s="59" t="str">
        <f t="shared" si="43"/>
        <v/>
      </c>
      <c r="W305" s="4">
        <f t="shared" si="49"/>
        <v>0</v>
      </c>
      <c r="X305" s="101">
        <v>1</v>
      </c>
      <c r="Y305" s="101" t="str">
        <f t="shared" si="44"/>
        <v/>
      </c>
      <c r="Z305" s="101" t="str">
        <f t="shared" si="45"/>
        <v/>
      </c>
      <c r="AA305" s="101" t="str">
        <f t="shared" si="46"/>
        <v/>
      </c>
      <c r="AB305" s="101" t="str">
        <f t="shared" si="47"/>
        <v/>
      </c>
      <c r="AC305" s="101" t="str">
        <f t="shared" si="51"/>
        <v/>
      </c>
      <c r="AD305" s="101" t="str">
        <f t="shared" si="51"/>
        <v/>
      </c>
      <c r="AE305" s="101" t="str">
        <f t="shared" si="51"/>
        <v/>
      </c>
      <c r="AF305" s="101" t="str">
        <f t="shared" si="50"/>
        <v/>
      </c>
      <c r="AG305" s="101" t="str">
        <f t="shared" si="50"/>
        <v/>
      </c>
      <c r="AH305" s="101" t="str">
        <f t="shared" si="50"/>
        <v/>
      </c>
      <c r="AI305" s="101" t="str">
        <f t="shared" si="50"/>
        <v/>
      </c>
      <c r="AJ305" s="101" t="str">
        <f t="shared" si="50"/>
        <v/>
      </c>
      <c r="AK305" s="101" t="str">
        <f t="shared" si="50"/>
        <v/>
      </c>
      <c r="AL305" s="101" t="str">
        <f t="shared" si="42"/>
        <v/>
      </c>
      <c r="AM305" s="101" t="str">
        <f t="shared" si="42"/>
        <v/>
      </c>
      <c r="AN305" s="101" t="str">
        <f t="shared" si="42"/>
        <v/>
      </c>
      <c r="AP305" s="101" t="str">
        <f>IF(AND(N305="vendido",I305='1° Passo'!$D$12),'1° Passo'!$D$12,"")</f>
        <v/>
      </c>
    </row>
    <row r="306" spans="3:42" ht="30" customHeight="1">
      <c r="C306" s="11">
        <v>302</v>
      </c>
      <c r="D306" s="88"/>
      <c r="E306" s="88"/>
      <c r="F306" s="88"/>
      <c r="G306" s="95"/>
      <c r="H306" s="96"/>
      <c r="I306" s="88"/>
      <c r="J306" s="88"/>
      <c r="K306" s="96"/>
      <c r="L306" s="88"/>
      <c r="M306" s="97" t="str">
        <f t="shared" ca="1" si="48"/>
        <v/>
      </c>
      <c r="N306" s="88"/>
      <c r="O306" s="88"/>
      <c r="P306" s="14"/>
      <c r="R306" s="59" t="str">
        <f>IFERROR(VLOOKUP($D306,'4° Passo'!$D$5:$M$804,7,FALSE),"-")</f>
        <v>-</v>
      </c>
      <c r="S306" s="59" t="str">
        <f>IFERROR(VLOOKUP($D306,'4° Passo'!$D$5:$M$804,8,FALSE),"-")</f>
        <v>-</v>
      </c>
      <c r="T306" s="59" t="str">
        <f>IFERROR(VLOOKUP($D306,'4° Passo'!$D$5:$M$804,9,FALSE),"-")</f>
        <v>-</v>
      </c>
      <c r="U306" s="59" t="str">
        <f>IFERROR(VLOOKUP($D306,'4° Passo'!$D$5:$M$804,10,FALSE),"-")</f>
        <v>-</v>
      </c>
      <c r="V306" s="59" t="str">
        <f t="shared" si="43"/>
        <v/>
      </c>
      <c r="W306" s="4">
        <f t="shared" si="49"/>
        <v>0</v>
      </c>
      <c r="X306" s="101">
        <v>1</v>
      </c>
      <c r="Y306" s="101" t="str">
        <f t="shared" si="44"/>
        <v/>
      </c>
      <c r="Z306" s="101" t="str">
        <f t="shared" si="45"/>
        <v/>
      </c>
      <c r="AA306" s="101" t="str">
        <f t="shared" si="46"/>
        <v/>
      </c>
      <c r="AB306" s="101" t="str">
        <f t="shared" si="47"/>
        <v/>
      </c>
      <c r="AC306" s="101" t="str">
        <f t="shared" si="51"/>
        <v/>
      </c>
      <c r="AD306" s="101" t="str">
        <f t="shared" si="51"/>
        <v/>
      </c>
      <c r="AE306" s="101" t="str">
        <f t="shared" si="51"/>
        <v/>
      </c>
      <c r="AF306" s="101" t="str">
        <f t="shared" si="50"/>
        <v/>
      </c>
      <c r="AG306" s="101" t="str">
        <f t="shared" si="50"/>
        <v/>
      </c>
      <c r="AH306" s="101" t="str">
        <f t="shared" si="50"/>
        <v/>
      </c>
      <c r="AI306" s="101" t="str">
        <f t="shared" si="50"/>
        <v/>
      </c>
      <c r="AJ306" s="101" t="str">
        <f t="shared" si="50"/>
        <v/>
      </c>
      <c r="AK306" s="101" t="str">
        <f t="shared" si="50"/>
        <v/>
      </c>
      <c r="AL306" s="101" t="str">
        <f t="shared" si="42"/>
        <v/>
      </c>
      <c r="AM306" s="101" t="str">
        <f t="shared" si="42"/>
        <v/>
      </c>
      <c r="AN306" s="101" t="str">
        <f t="shared" si="42"/>
        <v/>
      </c>
      <c r="AP306" s="101" t="str">
        <f>IF(AND(N306="vendido",I306='1° Passo'!$D$12),'1° Passo'!$D$12,"")</f>
        <v/>
      </c>
    </row>
    <row r="307" spans="3:42" ht="30" customHeight="1">
      <c r="C307" s="11">
        <v>303</v>
      </c>
      <c r="D307" s="88"/>
      <c r="E307" s="88"/>
      <c r="F307" s="88"/>
      <c r="G307" s="95"/>
      <c r="H307" s="96"/>
      <c r="I307" s="88"/>
      <c r="J307" s="88"/>
      <c r="K307" s="96"/>
      <c r="L307" s="88"/>
      <c r="M307" s="97" t="str">
        <f t="shared" ca="1" si="48"/>
        <v/>
      </c>
      <c r="N307" s="88"/>
      <c r="O307" s="88"/>
      <c r="P307" s="14"/>
      <c r="R307" s="59" t="str">
        <f>IFERROR(VLOOKUP($D307,'4° Passo'!$D$5:$M$804,7,FALSE),"-")</f>
        <v>-</v>
      </c>
      <c r="S307" s="59" t="str">
        <f>IFERROR(VLOOKUP($D307,'4° Passo'!$D$5:$M$804,8,FALSE),"-")</f>
        <v>-</v>
      </c>
      <c r="T307" s="59" t="str">
        <f>IFERROR(VLOOKUP($D307,'4° Passo'!$D$5:$M$804,9,FALSE),"-")</f>
        <v>-</v>
      </c>
      <c r="U307" s="59" t="str">
        <f>IFERROR(VLOOKUP($D307,'4° Passo'!$D$5:$M$804,10,FALSE),"-")</f>
        <v>-</v>
      </c>
      <c r="V307" s="59" t="str">
        <f t="shared" si="43"/>
        <v/>
      </c>
      <c r="W307" s="4">
        <f t="shared" si="49"/>
        <v>0</v>
      </c>
      <c r="X307" s="101">
        <v>1</v>
      </c>
      <c r="Y307" s="101" t="str">
        <f t="shared" si="44"/>
        <v/>
      </c>
      <c r="Z307" s="101" t="str">
        <f t="shared" si="45"/>
        <v/>
      </c>
      <c r="AA307" s="101" t="str">
        <f t="shared" si="46"/>
        <v/>
      </c>
      <c r="AB307" s="101" t="str">
        <f t="shared" si="47"/>
        <v/>
      </c>
      <c r="AC307" s="101" t="str">
        <f t="shared" si="51"/>
        <v/>
      </c>
      <c r="AD307" s="101" t="str">
        <f t="shared" si="51"/>
        <v/>
      </c>
      <c r="AE307" s="101" t="str">
        <f t="shared" si="51"/>
        <v/>
      </c>
      <c r="AF307" s="101" t="str">
        <f t="shared" si="50"/>
        <v/>
      </c>
      <c r="AG307" s="101" t="str">
        <f t="shared" si="50"/>
        <v/>
      </c>
      <c r="AH307" s="101" t="str">
        <f t="shared" si="50"/>
        <v/>
      </c>
      <c r="AI307" s="101" t="str">
        <f t="shared" si="50"/>
        <v/>
      </c>
      <c r="AJ307" s="101" t="str">
        <f t="shared" si="50"/>
        <v/>
      </c>
      <c r="AK307" s="101" t="str">
        <f t="shared" si="50"/>
        <v/>
      </c>
      <c r="AL307" s="101" t="str">
        <f t="shared" si="42"/>
        <v/>
      </c>
      <c r="AM307" s="101" t="str">
        <f t="shared" si="42"/>
        <v/>
      </c>
      <c r="AN307" s="101" t="str">
        <f t="shared" si="42"/>
        <v/>
      </c>
      <c r="AP307" s="101" t="str">
        <f>IF(AND(N307="vendido",I307='1° Passo'!$D$12),'1° Passo'!$D$12,"")</f>
        <v/>
      </c>
    </row>
    <row r="308" spans="3:42" ht="30" customHeight="1">
      <c r="C308" s="11">
        <v>304</v>
      </c>
      <c r="D308" s="88"/>
      <c r="E308" s="88"/>
      <c r="F308" s="88"/>
      <c r="G308" s="95"/>
      <c r="H308" s="96"/>
      <c r="I308" s="88"/>
      <c r="J308" s="88"/>
      <c r="K308" s="96"/>
      <c r="L308" s="88"/>
      <c r="M308" s="97" t="str">
        <f t="shared" ca="1" si="48"/>
        <v/>
      </c>
      <c r="N308" s="88"/>
      <c r="O308" s="88"/>
      <c r="P308" s="14"/>
      <c r="R308" s="59" t="str">
        <f>IFERROR(VLOOKUP($D308,'4° Passo'!$D$5:$M$804,7,FALSE),"-")</f>
        <v>-</v>
      </c>
      <c r="S308" s="59" t="str">
        <f>IFERROR(VLOOKUP($D308,'4° Passo'!$D$5:$M$804,8,FALSE),"-")</f>
        <v>-</v>
      </c>
      <c r="T308" s="59" t="str">
        <f>IFERROR(VLOOKUP($D308,'4° Passo'!$D$5:$M$804,9,FALSE),"-")</f>
        <v>-</v>
      </c>
      <c r="U308" s="59" t="str">
        <f>IFERROR(VLOOKUP($D308,'4° Passo'!$D$5:$M$804,10,FALSE),"-")</f>
        <v>-</v>
      </c>
      <c r="V308" s="59" t="str">
        <f t="shared" si="43"/>
        <v/>
      </c>
      <c r="W308" s="4">
        <f t="shared" si="49"/>
        <v>0</v>
      </c>
      <c r="X308" s="101">
        <v>1</v>
      </c>
      <c r="Y308" s="101" t="str">
        <f t="shared" si="44"/>
        <v/>
      </c>
      <c r="Z308" s="101" t="str">
        <f t="shared" si="45"/>
        <v/>
      </c>
      <c r="AA308" s="101" t="str">
        <f t="shared" si="46"/>
        <v/>
      </c>
      <c r="AB308" s="101" t="str">
        <f t="shared" si="47"/>
        <v/>
      </c>
      <c r="AC308" s="101" t="str">
        <f t="shared" si="51"/>
        <v/>
      </c>
      <c r="AD308" s="101" t="str">
        <f t="shared" si="51"/>
        <v/>
      </c>
      <c r="AE308" s="101" t="str">
        <f t="shared" si="51"/>
        <v/>
      </c>
      <c r="AF308" s="101" t="str">
        <f t="shared" si="50"/>
        <v/>
      </c>
      <c r="AG308" s="101" t="str">
        <f t="shared" si="50"/>
        <v/>
      </c>
      <c r="AH308" s="101" t="str">
        <f t="shared" si="50"/>
        <v/>
      </c>
      <c r="AI308" s="101" t="str">
        <f t="shared" si="50"/>
        <v/>
      </c>
      <c r="AJ308" s="101" t="str">
        <f t="shared" si="50"/>
        <v/>
      </c>
      <c r="AK308" s="101" t="str">
        <f t="shared" si="50"/>
        <v/>
      </c>
      <c r="AL308" s="101" t="str">
        <f t="shared" si="42"/>
        <v/>
      </c>
      <c r="AM308" s="101" t="str">
        <f t="shared" si="42"/>
        <v/>
      </c>
      <c r="AN308" s="101" t="str">
        <f t="shared" si="42"/>
        <v/>
      </c>
      <c r="AP308" s="101" t="str">
        <f>IF(AND(N308="vendido",I308='1° Passo'!$D$12),'1° Passo'!$D$12,"")</f>
        <v/>
      </c>
    </row>
    <row r="309" spans="3:42" ht="30" customHeight="1">
      <c r="C309" s="11">
        <v>305</v>
      </c>
      <c r="D309" s="88"/>
      <c r="E309" s="88"/>
      <c r="F309" s="88"/>
      <c r="G309" s="95"/>
      <c r="H309" s="96"/>
      <c r="I309" s="88"/>
      <c r="J309" s="88"/>
      <c r="K309" s="96"/>
      <c r="L309" s="88"/>
      <c r="M309" s="97" t="str">
        <f t="shared" ca="1" si="48"/>
        <v/>
      </c>
      <c r="N309" s="88"/>
      <c r="O309" s="88"/>
      <c r="P309" s="14"/>
      <c r="R309" s="59" t="str">
        <f>IFERROR(VLOOKUP($D309,'4° Passo'!$D$5:$M$804,7,FALSE),"-")</f>
        <v>-</v>
      </c>
      <c r="S309" s="59" t="str">
        <f>IFERROR(VLOOKUP($D309,'4° Passo'!$D$5:$M$804,8,FALSE),"-")</f>
        <v>-</v>
      </c>
      <c r="T309" s="59" t="str">
        <f>IFERROR(VLOOKUP($D309,'4° Passo'!$D$5:$M$804,9,FALSE),"-")</f>
        <v>-</v>
      </c>
      <c r="U309" s="59" t="str">
        <f>IFERROR(VLOOKUP($D309,'4° Passo'!$D$5:$M$804,10,FALSE),"-")</f>
        <v>-</v>
      </c>
      <c r="V309" s="59" t="str">
        <f t="shared" si="43"/>
        <v/>
      </c>
      <c r="W309" s="4">
        <f t="shared" si="49"/>
        <v>0</v>
      </c>
      <c r="X309" s="101">
        <v>1</v>
      </c>
      <c r="Y309" s="101" t="str">
        <f t="shared" si="44"/>
        <v/>
      </c>
      <c r="Z309" s="101" t="str">
        <f t="shared" si="45"/>
        <v/>
      </c>
      <c r="AA309" s="101" t="str">
        <f t="shared" si="46"/>
        <v/>
      </c>
      <c r="AB309" s="101" t="str">
        <f t="shared" si="47"/>
        <v/>
      </c>
      <c r="AC309" s="101" t="str">
        <f t="shared" si="51"/>
        <v/>
      </c>
      <c r="AD309" s="101" t="str">
        <f t="shared" si="51"/>
        <v/>
      </c>
      <c r="AE309" s="101" t="str">
        <f t="shared" si="51"/>
        <v/>
      </c>
      <c r="AF309" s="101" t="str">
        <f t="shared" si="50"/>
        <v/>
      </c>
      <c r="AG309" s="101" t="str">
        <f t="shared" si="50"/>
        <v/>
      </c>
      <c r="AH309" s="101" t="str">
        <f t="shared" si="50"/>
        <v/>
      </c>
      <c r="AI309" s="101" t="str">
        <f t="shared" si="50"/>
        <v/>
      </c>
      <c r="AJ309" s="101" t="str">
        <f t="shared" si="50"/>
        <v/>
      </c>
      <c r="AK309" s="101" t="str">
        <f t="shared" si="50"/>
        <v/>
      </c>
      <c r="AL309" s="101" t="str">
        <f t="shared" si="42"/>
        <v/>
      </c>
      <c r="AM309" s="101" t="str">
        <f t="shared" si="42"/>
        <v/>
      </c>
      <c r="AN309" s="101" t="str">
        <f t="shared" si="42"/>
        <v/>
      </c>
      <c r="AP309" s="101" t="str">
        <f>IF(AND(N309="vendido",I309='1° Passo'!$D$12),'1° Passo'!$D$12,"")</f>
        <v/>
      </c>
    </row>
    <row r="310" spans="3:42" ht="30" customHeight="1">
      <c r="C310" s="11">
        <v>306</v>
      </c>
      <c r="D310" s="88"/>
      <c r="E310" s="88"/>
      <c r="F310" s="88"/>
      <c r="G310" s="95"/>
      <c r="H310" s="96"/>
      <c r="I310" s="88"/>
      <c r="J310" s="88"/>
      <c r="K310" s="96"/>
      <c r="L310" s="88"/>
      <c r="M310" s="97" t="str">
        <f t="shared" ca="1" si="48"/>
        <v/>
      </c>
      <c r="N310" s="88"/>
      <c r="O310" s="88"/>
      <c r="P310" s="14"/>
      <c r="R310" s="59" t="str">
        <f>IFERROR(VLOOKUP($D310,'4° Passo'!$D$5:$M$804,7,FALSE),"-")</f>
        <v>-</v>
      </c>
      <c r="S310" s="59" t="str">
        <f>IFERROR(VLOOKUP($D310,'4° Passo'!$D$5:$M$804,8,FALSE),"-")</f>
        <v>-</v>
      </c>
      <c r="T310" s="59" t="str">
        <f>IFERROR(VLOOKUP($D310,'4° Passo'!$D$5:$M$804,9,FALSE),"-")</f>
        <v>-</v>
      </c>
      <c r="U310" s="59" t="str">
        <f>IFERROR(VLOOKUP($D310,'4° Passo'!$D$5:$M$804,10,FALSE),"-")</f>
        <v>-</v>
      </c>
      <c r="V310" s="59" t="str">
        <f t="shared" si="43"/>
        <v/>
      </c>
      <c r="W310" s="4">
        <f t="shared" si="49"/>
        <v>0</v>
      </c>
      <c r="X310" s="101">
        <v>1</v>
      </c>
      <c r="Y310" s="101" t="str">
        <f t="shared" si="44"/>
        <v/>
      </c>
      <c r="Z310" s="101" t="str">
        <f t="shared" si="45"/>
        <v/>
      </c>
      <c r="AA310" s="101" t="str">
        <f t="shared" si="46"/>
        <v/>
      </c>
      <c r="AB310" s="101" t="str">
        <f t="shared" si="47"/>
        <v/>
      </c>
      <c r="AC310" s="101" t="str">
        <f t="shared" si="51"/>
        <v/>
      </c>
      <c r="AD310" s="101" t="str">
        <f t="shared" si="51"/>
        <v/>
      </c>
      <c r="AE310" s="101" t="str">
        <f t="shared" si="51"/>
        <v/>
      </c>
      <c r="AF310" s="101" t="str">
        <f t="shared" si="50"/>
        <v/>
      </c>
      <c r="AG310" s="101" t="str">
        <f t="shared" si="50"/>
        <v/>
      </c>
      <c r="AH310" s="101" t="str">
        <f t="shared" si="50"/>
        <v/>
      </c>
      <c r="AI310" s="101" t="str">
        <f t="shared" si="50"/>
        <v/>
      </c>
      <c r="AJ310" s="101" t="str">
        <f t="shared" si="50"/>
        <v/>
      </c>
      <c r="AK310" s="101" t="str">
        <f t="shared" si="50"/>
        <v/>
      </c>
      <c r="AL310" s="101" t="str">
        <f t="shared" si="42"/>
        <v/>
      </c>
      <c r="AM310" s="101" t="str">
        <f t="shared" si="42"/>
        <v/>
      </c>
      <c r="AN310" s="101" t="str">
        <f t="shared" si="42"/>
        <v/>
      </c>
      <c r="AP310" s="101" t="str">
        <f>IF(AND(N310="vendido",I310='1° Passo'!$D$12),'1° Passo'!$D$12,"")</f>
        <v/>
      </c>
    </row>
    <row r="311" spans="3:42" ht="30" customHeight="1">
      <c r="C311" s="11">
        <v>307</v>
      </c>
      <c r="D311" s="88"/>
      <c r="E311" s="88"/>
      <c r="F311" s="88"/>
      <c r="G311" s="95"/>
      <c r="H311" s="96"/>
      <c r="I311" s="88"/>
      <c r="J311" s="88"/>
      <c r="K311" s="96"/>
      <c r="L311" s="88"/>
      <c r="M311" s="97" t="str">
        <f t="shared" ca="1" si="48"/>
        <v/>
      </c>
      <c r="N311" s="88"/>
      <c r="O311" s="88"/>
      <c r="P311" s="14"/>
      <c r="R311" s="59" t="str">
        <f>IFERROR(VLOOKUP($D311,'4° Passo'!$D$5:$M$804,7,FALSE),"-")</f>
        <v>-</v>
      </c>
      <c r="S311" s="59" t="str">
        <f>IFERROR(VLOOKUP($D311,'4° Passo'!$D$5:$M$804,8,FALSE),"-")</f>
        <v>-</v>
      </c>
      <c r="T311" s="59" t="str">
        <f>IFERROR(VLOOKUP($D311,'4° Passo'!$D$5:$M$804,9,FALSE),"-")</f>
        <v>-</v>
      </c>
      <c r="U311" s="59" t="str">
        <f>IFERROR(VLOOKUP($D311,'4° Passo'!$D$5:$M$804,10,FALSE),"-")</f>
        <v>-</v>
      </c>
      <c r="V311" s="59" t="str">
        <f t="shared" si="43"/>
        <v/>
      </c>
      <c r="W311" s="4">
        <f t="shared" si="49"/>
        <v>0</v>
      </c>
      <c r="X311" s="101">
        <v>1</v>
      </c>
      <c r="Y311" s="101" t="str">
        <f t="shared" si="44"/>
        <v/>
      </c>
      <c r="Z311" s="101" t="str">
        <f t="shared" si="45"/>
        <v/>
      </c>
      <c r="AA311" s="101" t="str">
        <f t="shared" si="46"/>
        <v/>
      </c>
      <c r="AB311" s="101" t="str">
        <f t="shared" si="47"/>
        <v/>
      </c>
      <c r="AC311" s="101" t="str">
        <f t="shared" si="51"/>
        <v/>
      </c>
      <c r="AD311" s="101" t="str">
        <f t="shared" si="51"/>
        <v/>
      </c>
      <c r="AE311" s="101" t="str">
        <f t="shared" si="51"/>
        <v/>
      </c>
      <c r="AF311" s="101" t="str">
        <f t="shared" si="50"/>
        <v/>
      </c>
      <c r="AG311" s="101" t="str">
        <f t="shared" si="50"/>
        <v/>
      </c>
      <c r="AH311" s="101" t="str">
        <f t="shared" si="50"/>
        <v/>
      </c>
      <c r="AI311" s="101" t="str">
        <f t="shared" si="50"/>
        <v/>
      </c>
      <c r="AJ311" s="101" t="str">
        <f t="shared" si="50"/>
        <v/>
      </c>
      <c r="AK311" s="101" t="str">
        <f t="shared" si="50"/>
        <v/>
      </c>
      <c r="AL311" s="101" t="str">
        <f t="shared" si="42"/>
        <v/>
      </c>
      <c r="AM311" s="101" t="str">
        <f t="shared" si="42"/>
        <v/>
      </c>
      <c r="AN311" s="101" t="str">
        <f t="shared" si="42"/>
        <v/>
      </c>
      <c r="AP311" s="101" t="str">
        <f>IF(AND(N311="vendido",I311='1° Passo'!$D$12),'1° Passo'!$D$12,"")</f>
        <v/>
      </c>
    </row>
    <row r="312" spans="3:42" ht="30" customHeight="1">
      <c r="C312" s="11">
        <v>308</v>
      </c>
      <c r="D312" s="88"/>
      <c r="E312" s="88"/>
      <c r="F312" s="88"/>
      <c r="G312" s="95"/>
      <c r="H312" s="96"/>
      <c r="I312" s="88"/>
      <c r="J312" s="88"/>
      <c r="K312" s="96"/>
      <c r="L312" s="88"/>
      <c r="M312" s="97" t="str">
        <f t="shared" ca="1" si="48"/>
        <v/>
      </c>
      <c r="N312" s="88"/>
      <c r="O312" s="88"/>
      <c r="P312" s="14"/>
      <c r="R312" s="59" t="str">
        <f>IFERROR(VLOOKUP($D312,'4° Passo'!$D$5:$M$804,7,FALSE),"-")</f>
        <v>-</v>
      </c>
      <c r="S312" s="59" t="str">
        <f>IFERROR(VLOOKUP($D312,'4° Passo'!$D$5:$M$804,8,FALSE),"-")</f>
        <v>-</v>
      </c>
      <c r="T312" s="59" t="str">
        <f>IFERROR(VLOOKUP($D312,'4° Passo'!$D$5:$M$804,9,FALSE),"-")</f>
        <v>-</v>
      </c>
      <c r="U312" s="59" t="str">
        <f>IFERROR(VLOOKUP($D312,'4° Passo'!$D$5:$M$804,10,FALSE),"-")</f>
        <v>-</v>
      </c>
      <c r="V312" s="59" t="str">
        <f t="shared" si="43"/>
        <v/>
      </c>
      <c r="W312" s="4">
        <f t="shared" si="49"/>
        <v>0</v>
      </c>
      <c r="X312" s="101">
        <v>1</v>
      </c>
      <c r="Y312" s="101" t="str">
        <f t="shared" si="44"/>
        <v/>
      </c>
      <c r="Z312" s="101" t="str">
        <f t="shared" si="45"/>
        <v/>
      </c>
      <c r="AA312" s="101" t="str">
        <f t="shared" si="46"/>
        <v/>
      </c>
      <c r="AB312" s="101" t="str">
        <f t="shared" si="47"/>
        <v/>
      </c>
      <c r="AC312" s="101" t="str">
        <f t="shared" si="51"/>
        <v/>
      </c>
      <c r="AD312" s="101" t="str">
        <f t="shared" si="51"/>
        <v/>
      </c>
      <c r="AE312" s="101" t="str">
        <f t="shared" si="51"/>
        <v/>
      </c>
      <c r="AF312" s="101" t="str">
        <f t="shared" si="50"/>
        <v/>
      </c>
      <c r="AG312" s="101" t="str">
        <f t="shared" si="50"/>
        <v/>
      </c>
      <c r="AH312" s="101" t="str">
        <f t="shared" si="50"/>
        <v/>
      </c>
      <c r="AI312" s="101" t="str">
        <f t="shared" si="50"/>
        <v/>
      </c>
      <c r="AJ312" s="101" t="str">
        <f t="shared" si="50"/>
        <v/>
      </c>
      <c r="AK312" s="101" t="str">
        <f t="shared" si="50"/>
        <v/>
      </c>
      <c r="AL312" s="101" t="str">
        <f t="shared" si="42"/>
        <v/>
      </c>
      <c r="AM312" s="101" t="str">
        <f t="shared" si="42"/>
        <v/>
      </c>
      <c r="AN312" s="101" t="str">
        <f t="shared" si="42"/>
        <v/>
      </c>
      <c r="AP312" s="101" t="str">
        <f>IF(AND(N312="vendido",I312='1° Passo'!$D$12),'1° Passo'!$D$12,"")</f>
        <v/>
      </c>
    </row>
    <row r="313" spans="3:42" ht="30" customHeight="1">
      <c r="C313" s="11">
        <v>309</v>
      </c>
      <c r="D313" s="88"/>
      <c r="E313" s="88"/>
      <c r="F313" s="88"/>
      <c r="G313" s="95"/>
      <c r="H313" s="96"/>
      <c r="I313" s="88"/>
      <c r="J313" s="88"/>
      <c r="K313" s="96"/>
      <c r="L313" s="88"/>
      <c r="M313" s="97" t="str">
        <f t="shared" ca="1" si="48"/>
        <v/>
      </c>
      <c r="N313" s="88"/>
      <c r="O313" s="88"/>
      <c r="P313" s="14"/>
      <c r="R313" s="59" t="str">
        <f>IFERROR(VLOOKUP($D313,'4° Passo'!$D$5:$M$804,7,FALSE),"-")</f>
        <v>-</v>
      </c>
      <c r="S313" s="59" t="str">
        <f>IFERROR(VLOOKUP($D313,'4° Passo'!$D$5:$M$804,8,FALSE),"-")</f>
        <v>-</v>
      </c>
      <c r="T313" s="59" t="str">
        <f>IFERROR(VLOOKUP($D313,'4° Passo'!$D$5:$M$804,9,FALSE),"-")</f>
        <v>-</v>
      </c>
      <c r="U313" s="59" t="str">
        <f>IFERROR(VLOOKUP($D313,'4° Passo'!$D$5:$M$804,10,FALSE),"-")</f>
        <v>-</v>
      </c>
      <c r="V313" s="59" t="str">
        <f t="shared" si="43"/>
        <v/>
      </c>
      <c r="W313" s="4">
        <f t="shared" si="49"/>
        <v>0</v>
      </c>
      <c r="X313" s="101">
        <v>1</v>
      </c>
      <c r="Y313" s="101" t="str">
        <f t="shared" si="44"/>
        <v/>
      </c>
      <c r="Z313" s="101" t="str">
        <f t="shared" si="45"/>
        <v/>
      </c>
      <c r="AA313" s="101" t="str">
        <f t="shared" si="46"/>
        <v/>
      </c>
      <c r="AB313" s="101" t="str">
        <f t="shared" si="47"/>
        <v/>
      </c>
      <c r="AC313" s="101" t="str">
        <f t="shared" si="51"/>
        <v/>
      </c>
      <c r="AD313" s="101" t="str">
        <f t="shared" si="51"/>
        <v/>
      </c>
      <c r="AE313" s="101" t="str">
        <f t="shared" si="51"/>
        <v/>
      </c>
      <c r="AF313" s="101" t="str">
        <f t="shared" si="50"/>
        <v/>
      </c>
      <c r="AG313" s="101" t="str">
        <f t="shared" si="50"/>
        <v/>
      </c>
      <c r="AH313" s="101" t="str">
        <f t="shared" si="50"/>
        <v/>
      </c>
      <c r="AI313" s="101" t="str">
        <f t="shared" si="50"/>
        <v/>
      </c>
      <c r="AJ313" s="101" t="str">
        <f t="shared" si="50"/>
        <v/>
      </c>
      <c r="AK313" s="101" t="str">
        <f t="shared" si="50"/>
        <v/>
      </c>
      <c r="AL313" s="101" t="str">
        <f t="shared" si="42"/>
        <v/>
      </c>
      <c r="AM313" s="101" t="str">
        <f t="shared" si="42"/>
        <v/>
      </c>
      <c r="AN313" s="101" t="str">
        <f t="shared" si="42"/>
        <v/>
      </c>
      <c r="AP313" s="101" t="str">
        <f>IF(AND(N313="vendido",I313='1° Passo'!$D$12),'1° Passo'!$D$12,"")</f>
        <v/>
      </c>
    </row>
    <row r="314" spans="3:42" ht="30" customHeight="1">
      <c r="C314" s="11">
        <v>310</v>
      </c>
      <c r="D314" s="88"/>
      <c r="E314" s="88"/>
      <c r="F314" s="88"/>
      <c r="G314" s="95"/>
      <c r="H314" s="96"/>
      <c r="I314" s="88"/>
      <c r="J314" s="88"/>
      <c r="K314" s="96"/>
      <c r="L314" s="88"/>
      <c r="M314" s="97" t="str">
        <f t="shared" ca="1" si="48"/>
        <v/>
      </c>
      <c r="N314" s="88"/>
      <c r="O314" s="88"/>
      <c r="P314" s="14"/>
      <c r="R314" s="59" t="str">
        <f>IFERROR(VLOOKUP($D314,'4° Passo'!$D$5:$M$804,7,FALSE),"-")</f>
        <v>-</v>
      </c>
      <c r="S314" s="59" t="str">
        <f>IFERROR(VLOOKUP($D314,'4° Passo'!$D$5:$M$804,8,FALSE),"-")</f>
        <v>-</v>
      </c>
      <c r="T314" s="59" t="str">
        <f>IFERROR(VLOOKUP($D314,'4° Passo'!$D$5:$M$804,9,FALSE),"-")</f>
        <v>-</v>
      </c>
      <c r="U314" s="59" t="str">
        <f>IFERROR(VLOOKUP($D314,'4° Passo'!$D$5:$M$804,10,FALSE),"-")</f>
        <v>-</v>
      </c>
      <c r="V314" s="59" t="str">
        <f t="shared" si="43"/>
        <v/>
      </c>
      <c r="W314" s="4">
        <f t="shared" si="49"/>
        <v>0</v>
      </c>
      <c r="X314" s="101">
        <v>1</v>
      </c>
      <c r="Y314" s="101" t="str">
        <f t="shared" si="44"/>
        <v/>
      </c>
      <c r="Z314" s="101" t="str">
        <f t="shared" si="45"/>
        <v/>
      </c>
      <c r="AA314" s="101" t="str">
        <f t="shared" si="46"/>
        <v/>
      </c>
      <c r="AB314" s="101" t="str">
        <f t="shared" si="47"/>
        <v/>
      </c>
      <c r="AC314" s="101" t="str">
        <f t="shared" si="51"/>
        <v/>
      </c>
      <c r="AD314" s="101" t="str">
        <f t="shared" si="51"/>
        <v/>
      </c>
      <c r="AE314" s="101" t="str">
        <f t="shared" si="51"/>
        <v/>
      </c>
      <c r="AF314" s="101" t="str">
        <f t="shared" si="50"/>
        <v/>
      </c>
      <c r="AG314" s="101" t="str">
        <f t="shared" si="50"/>
        <v/>
      </c>
      <c r="AH314" s="101" t="str">
        <f t="shared" si="50"/>
        <v/>
      </c>
      <c r="AI314" s="101" t="str">
        <f t="shared" si="50"/>
        <v/>
      </c>
      <c r="AJ314" s="101" t="str">
        <f t="shared" si="50"/>
        <v/>
      </c>
      <c r="AK314" s="101" t="str">
        <f t="shared" si="50"/>
        <v/>
      </c>
      <c r="AL314" s="101" t="str">
        <f t="shared" si="42"/>
        <v/>
      </c>
      <c r="AM314" s="101" t="str">
        <f t="shared" si="42"/>
        <v/>
      </c>
      <c r="AN314" s="101" t="str">
        <f t="shared" si="42"/>
        <v/>
      </c>
      <c r="AP314" s="101" t="str">
        <f>IF(AND(N314="vendido",I314='1° Passo'!$D$12),'1° Passo'!$D$12,"")</f>
        <v/>
      </c>
    </row>
    <row r="315" spans="3:42" ht="30" customHeight="1">
      <c r="C315" s="11">
        <v>311</v>
      </c>
      <c r="D315" s="88"/>
      <c r="E315" s="88"/>
      <c r="F315" s="88"/>
      <c r="G315" s="95"/>
      <c r="H315" s="96"/>
      <c r="I315" s="88"/>
      <c r="J315" s="88"/>
      <c r="K315" s="96"/>
      <c r="L315" s="88"/>
      <c r="M315" s="97" t="str">
        <f t="shared" ca="1" si="48"/>
        <v/>
      </c>
      <c r="N315" s="88"/>
      <c r="O315" s="88"/>
      <c r="P315" s="14"/>
      <c r="R315" s="59" t="str">
        <f>IFERROR(VLOOKUP($D315,'4° Passo'!$D$5:$M$804,7,FALSE),"-")</f>
        <v>-</v>
      </c>
      <c r="S315" s="59" t="str">
        <f>IFERROR(VLOOKUP($D315,'4° Passo'!$D$5:$M$804,8,FALSE),"-")</f>
        <v>-</v>
      </c>
      <c r="T315" s="59" t="str">
        <f>IFERROR(VLOOKUP($D315,'4° Passo'!$D$5:$M$804,9,FALSE),"-")</f>
        <v>-</v>
      </c>
      <c r="U315" s="59" t="str">
        <f>IFERROR(VLOOKUP($D315,'4° Passo'!$D$5:$M$804,10,FALSE),"-")</f>
        <v>-</v>
      </c>
      <c r="V315" s="59" t="str">
        <f t="shared" si="43"/>
        <v/>
      </c>
      <c r="W315" s="4">
        <f t="shared" si="49"/>
        <v>0</v>
      </c>
      <c r="X315" s="101">
        <v>1</v>
      </c>
      <c r="Y315" s="101" t="str">
        <f t="shared" si="44"/>
        <v/>
      </c>
      <c r="Z315" s="101" t="str">
        <f t="shared" si="45"/>
        <v/>
      </c>
      <c r="AA315" s="101" t="str">
        <f t="shared" si="46"/>
        <v/>
      </c>
      <c r="AB315" s="101" t="str">
        <f t="shared" si="47"/>
        <v/>
      </c>
      <c r="AC315" s="101" t="str">
        <f t="shared" si="51"/>
        <v/>
      </c>
      <c r="AD315" s="101" t="str">
        <f t="shared" si="51"/>
        <v/>
      </c>
      <c r="AE315" s="101" t="str">
        <f t="shared" si="51"/>
        <v/>
      </c>
      <c r="AF315" s="101" t="str">
        <f t="shared" si="50"/>
        <v/>
      </c>
      <c r="AG315" s="101" t="str">
        <f t="shared" si="50"/>
        <v/>
      </c>
      <c r="AH315" s="101" t="str">
        <f t="shared" si="50"/>
        <v/>
      </c>
      <c r="AI315" s="101" t="str">
        <f t="shared" si="50"/>
        <v/>
      </c>
      <c r="AJ315" s="101" t="str">
        <f t="shared" si="50"/>
        <v/>
      </c>
      <c r="AK315" s="101" t="str">
        <f t="shared" si="50"/>
        <v/>
      </c>
      <c r="AL315" s="101" t="str">
        <f t="shared" si="42"/>
        <v/>
      </c>
      <c r="AM315" s="101" t="str">
        <f t="shared" si="42"/>
        <v/>
      </c>
      <c r="AN315" s="101" t="str">
        <f t="shared" si="42"/>
        <v/>
      </c>
      <c r="AP315" s="101" t="str">
        <f>IF(AND(N315="vendido",I315='1° Passo'!$D$12),'1° Passo'!$D$12,"")</f>
        <v/>
      </c>
    </row>
    <row r="316" spans="3:42" ht="30" customHeight="1">
      <c r="C316" s="11">
        <v>312</v>
      </c>
      <c r="D316" s="88"/>
      <c r="E316" s="88"/>
      <c r="F316" s="88"/>
      <c r="G316" s="95"/>
      <c r="H316" s="96"/>
      <c r="I316" s="88"/>
      <c r="J316" s="88"/>
      <c r="K316" s="96"/>
      <c r="L316" s="88"/>
      <c r="M316" s="97" t="str">
        <f t="shared" ca="1" si="48"/>
        <v/>
      </c>
      <c r="N316" s="88"/>
      <c r="O316" s="88"/>
      <c r="P316" s="14"/>
      <c r="R316" s="59" t="str">
        <f>IFERROR(VLOOKUP($D316,'4° Passo'!$D$5:$M$804,7,FALSE),"-")</f>
        <v>-</v>
      </c>
      <c r="S316" s="59" t="str">
        <f>IFERROR(VLOOKUP($D316,'4° Passo'!$D$5:$M$804,8,FALSE),"-")</f>
        <v>-</v>
      </c>
      <c r="T316" s="59" t="str">
        <f>IFERROR(VLOOKUP($D316,'4° Passo'!$D$5:$M$804,9,FALSE),"-")</f>
        <v>-</v>
      </c>
      <c r="U316" s="59" t="str">
        <f>IFERROR(VLOOKUP($D316,'4° Passo'!$D$5:$M$804,10,FALSE),"-")</f>
        <v>-</v>
      </c>
      <c r="V316" s="59" t="str">
        <f t="shared" si="43"/>
        <v/>
      </c>
      <c r="W316" s="4">
        <f t="shared" si="49"/>
        <v>0</v>
      </c>
      <c r="X316" s="101">
        <v>1</v>
      </c>
      <c r="Y316" s="101" t="str">
        <f t="shared" si="44"/>
        <v/>
      </c>
      <c r="Z316" s="101" t="str">
        <f t="shared" si="45"/>
        <v/>
      </c>
      <c r="AA316" s="101" t="str">
        <f t="shared" si="46"/>
        <v/>
      </c>
      <c r="AB316" s="101" t="str">
        <f t="shared" si="47"/>
        <v/>
      </c>
      <c r="AC316" s="101" t="str">
        <f t="shared" si="51"/>
        <v/>
      </c>
      <c r="AD316" s="101" t="str">
        <f t="shared" si="51"/>
        <v/>
      </c>
      <c r="AE316" s="101" t="str">
        <f t="shared" si="51"/>
        <v/>
      </c>
      <c r="AF316" s="101" t="str">
        <f t="shared" si="50"/>
        <v/>
      </c>
      <c r="AG316" s="101" t="str">
        <f t="shared" si="50"/>
        <v/>
      </c>
      <c r="AH316" s="101" t="str">
        <f t="shared" si="50"/>
        <v/>
      </c>
      <c r="AI316" s="101" t="str">
        <f t="shared" si="50"/>
        <v/>
      </c>
      <c r="AJ316" s="101" t="str">
        <f t="shared" si="50"/>
        <v/>
      </c>
      <c r="AK316" s="101" t="str">
        <f t="shared" si="50"/>
        <v/>
      </c>
      <c r="AL316" s="101" t="str">
        <f t="shared" si="42"/>
        <v/>
      </c>
      <c r="AM316" s="101" t="str">
        <f t="shared" si="42"/>
        <v/>
      </c>
      <c r="AN316" s="101" t="str">
        <f t="shared" si="42"/>
        <v/>
      </c>
      <c r="AP316" s="101" t="str">
        <f>IF(AND(N316="vendido",I316='1° Passo'!$D$12),'1° Passo'!$D$12,"")</f>
        <v/>
      </c>
    </row>
    <row r="317" spans="3:42" ht="30" customHeight="1">
      <c r="C317" s="11">
        <v>313</v>
      </c>
      <c r="D317" s="88"/>
      <c r="E317" s="88"/>
      <c r="F317" s="88"/>
      <c r="G317" s="95"/>
      <c r="H317" s="96"/>
      <c r="I317" s="88"/>
      <c r="J317" s="88"/>
      <c r="K317" s="96"/>
      <c r="L317" s="88"/>
      <c r="M317" s="97" t="str">
        <f t="shared" ca="1" si="48"/>
        <v/>
      </c>
      <c r="N317" s="88"/>
      <c r="O317" s="88"/>
      <c r="P317" s="14"/>
      <c r="R317" s="59" t="str">
        <f>IFERROR(VLOOKUP($D317,'4° Passo'!$D$5:$M$804,7,FALSE),"-")</f>
        <v>-</v>
      </c>
      <c r="S317" s="59" t="str">
        <f>IFERROR(VLOOKUP($D317,'4° Passo'!$D$5:$M$804,8,FALSE),"-")</f>
        <v>-</v>
      </c>
      <c r="T317" s="59" t="str">
        <f>IFERROR(VLOOKUP($D317,'4° Passo'!$D$5:$M$804,9,FALSE),"-")</f>
        <v>-</v>
      </c>
      <c r="U317" s="59" t="str">
        <f>IFERROR(VLOOKUP($D317,'4° Passo'!$D$5:$M$804,10,FALSE),"-")</f>
        <v>-</v>
      </c>
      <c r="V317" s="59" t="str">
        <f t="shared" si="43"/>
        <v/>
      </c>
      <c r="W317" s="4">
        <f t="shared" si="49"/>
        <v>0</v>
      </c>
      <c r="X317" s="101">
        <v>1</v>
      </c>
      <c r="Y317" s="101" t="str">
        <f t="shared" si="44"/>
        <v/>
      </c>
      <c r="Z317" s="101" t="str">
        <f t="shared" si="45"/>
        <v/>
      </c>
      <c r="AA317" s="101" t="str">
        <f t="shared" si="46"/>
        <v/>
      </c>
      <c r="AB317" s="101" t="str">
        <f t="shared" si="47"/>
        <v/>
      </c>
      <c r="AC317" s="101" t="str">
        <f t="shared" si="51"/>
        <v/>
      </c>
      <c r="AD317" s="101" t="str">
        <f t="shared" si="51"/>
        <v/>
      </c>
      <c r="AE317" s="101" t="str">
        <f t="shared" si="51"/>
        <v/>
      </c>
      <c r="AF317" s="101" t="str">
        <f t="shared" si="50"/>
        <v/>
      </c>
      <c r="AG317" s="101" t="str">
        <f t="shared" si="50"/>
        <v/>
      </c>
      <c r="AH317" s="101" t="str">
        <f t="shared" si="50"/>
        <v/>
      </c>
      <c r="AI317" s="101" t="str">
        <f t="shared" ref="AI317:AN362" si="52">IF($Y317=AI$3,$AB317,"")</f>
        <v/>
      </c>
      <c r="AJ317" s="101" t="str">
        <f t="shared" si="52"/>
        <v/>
      </c>
      <c r="AK317" s="101" t="str">
        <f t="shared" si="52"/>
        <v/>
      </c>
      <c r="AL317" s="101" t="str">
        <f t="shared" si="42"/>
        <v/>
      </c>
      <c r="AM317" s="101" t="str">
        <f t="shared" si="42"/>
        <v/>
      </c>
      <c r="AN317" s="101" t="str">
        <f t="shared" si="42"/>
        <v/>
      </c>
      <c r="AP317" s="101" t="str">
        <f>IF(AND(N317="vendido",I317='1° Passo'!$D$12),'1° Passo'!$D$12,"")</f>
        <v/>
      </c>
    </row>
    <row r="318" spans="3:42" ht="30" customHeight="1">
      <c r="C318" s="11">
        <v>314</v>
      </c>
      <c r="D318" s="88"/>
      <c r="E318" s="88"/>
      <c r="F318" s="88"/>
      <c r="G318" s="95"/>
      <c r="H318" s="96"/>
      <c r="I318" s="88"/>
      <c r="J318" s="88"/>
      <c r="K318" s="96"/>
      <c r="L318" s="88"/>
      <c r="M318" s="97" t="str">
        <f t="shared" ca="1" si="48"/>
        <v/>
      </c>
      <c r="N318" s="88"/>
      <c r="O318" s="88"/>
      <c r="P318" s="14"/>
      <c r="R318" s="59" t="str">
        <f>IFERROR(VLOOKUP($D318,'4° Passo'!$D$5:$M$804,7,FALSE),"-")</f>
        <v>-</v>
      </c>
      <c r="S318" s="59" t="str">
        <f>IFERROR(VLOOKUP($D318,'4° Passo'!$D$5:$M$804,8,FALSE),"-")</f>
        <v>-</v>
      </c>
      <c r="T318" s="59" t="str">
        <f>IFERROR(VLOOKUP($D318,'4° Passo'!$D$5:$M$804,9,FALSE),"-")</f>
        <v>-</v>
      </c>
      <c r="U318" s="59" t="str">
        <f>IFERROR(VLOOKUP($D318,'4° Passo'!$D$5:$M$804,10,FALSE),"-")</f>
        <v>-</v>
      </c>
      <c r="V318" s="59" t="str">
        <f t="shared" si="43"/>
        <v/>
      </c>
      <c r="W318" s="4">
        <f t="shared" si="49"/>
        <v>0</v>
      </c>
      <c r="X318" s="101">
        <v>1</v>
      </c>
      <c r="Y318" s="101" t="str">
        <f t="shared" si="44"/>
        <v/>
      </c>
      <c r="Z318" s="101" t="str">
        <f t="shared" si="45"/>
        <v/>
      </c>
      <c r="AA318" s="101" t="str">
        <f t="shared" si="46"/>
        <v/>
      </c>
      <c r="AB318" s="101" t="str">
        <f t="shared" si="47"/>
        <v/>
      </c>
      <c r="AC318" s="101" t="str">
        <f t="shared" si="51"/>
        <v/>
      </c>
      <c r="AD318" s="101" t="str">
        <f t="shared" si="51"/>
        <v/>
      </c>
      <c r="AE318" s="101" t="str">
        <f t="shared" si="51"/>
        <v/>
      </c>
      <c r="AF318" s="101" t="str">
        <f t="shared" si="51"/>
        <v/>
      </c>
      <c r="AG318" s="101" t="str">
        <f t="shared" si="51"/>
        <v/>
      </c>
      <c r="AH318" s="101" t="str">
        <f t="shared" si="51"/>
        <v/>
      </c>
      <c r="AI318" s="101" t="str">
        <f t="shared" si="52"/>
        <v/>
      </c>
      <c r="AJ318" s="101" t="str">
        <f t="shared" si="52"/>
        <v/>
      </c>
      <c r="AK318" s="101" t="str">
        <f t="shared" si="52"/>
        <v/>
      </c>
      <c r="AL318" s="101" t="str">
        <f t="shared" si="42"/>
        <v/>
      </c>
      <c r="AM318" s="101" t="str">
        <f t="shared" si="42"/>
        <v/>
      </c>
      <c r="AN318" s="101" t="str">
        <f t="shared" si="42"/>
        <v/>
      </c>
      <c r="AP318" s="101" t="str">
        <f>IF(AND(N318="vendido",I318='1° Passo'!$D$12),'1° Passo'!$D$12,"")</f>
        <v/>
      </c>
    </row>
    <row r="319" spans="3:42" ht="30" customHeight="1">
      <c r="C319" s="11">
        <v>315</v>
      </c>
      <c r="D319" s="88"/>
      <c r="E319" s="88"/>
      <c r="F319" s="88"/>
      <c r="G319" s="95"/>
      <c r="H319" s="96"/>
      <c r="I319" s="88"/>
      <c r="J319" s="88"/>
      <c r="K319" s="96"/>
      <c r="L319" s="88"/>
      <c r="M319" s="97" t="str">
        <f t="shared" ca="1" si="48"/>
        <v/>
      </c>
      <c r="N319" s="88"/>
      <c r="O319" s="88"/>
      <c r="P319" s="14"/>
      <c r="R319" s="59" t="str">
        <f>IFERROR(VLOOKUP($D319,'4° Passo'!$D$5:$M$804,7,FALSE),"-")</f>
        <v>-</v>
      </c>
      <c r="S319" s="59" t="str">
        <f>IFERROR(VLOOKUP($D319,'4° Passo'!$D$5:$M$804,8,FALSE),"-")</f>
        <v>-</v>
      </c>
      <c r="T319" s="59" t="str">
        <f>IFERROR(VLOOKUP($D319,'4° Passo'!$D$5:$M$804,9,FALSE),"-")</f>
        <v>-</v>
      </c>
      <c r="U319" s="59" t="str">
        <f>IFERROR(VLOOKUP($D319,'4° Passo'!$D$5:$M$804,10,FALSE),"-")</f>
        <v>-</v>
      </c>
      <c r="V319" s="59" t="str">
        <f t="shared" si="43"/>
        <v/>
      </c>
      <c r="W319" s="4">
        <f t="shared" si="49"/>
        <v>0</v>
      </c>
      <c r="X319" s="101">
        <v>1</v>
      </c>
      <c r="Y319" s="101" t="str">
        <f t="shared" si="44"/>
        <v/>
      </c>
      <c r="Z319" s="101" t="str">
        <f t="shared" si="45"/>
        <v/>
      </c>
      <c r="AA319" s="101" t="str">
        <f t="shared" si="46"/>
        <v/>
      </c>
      <c r="AB319" s="101" t="str">
        <f t="shared" si="47"/>
        <v/>
      </c>
      <c r="AC319" s="101" t="str">
        <f t="shared" si="51"/>
        <v/>
      </c>
      <c r="AD319" s="101" t="str">
        <f t="shared" si="51"/>
        <v/>
      </c>
      <c r="AE319" s="101" t="str">
        <f t="shared" si="51"/>
        <v/>
      </c>
      <c r="AF319" s="101" t="str">
        <f t="shared" si="51"/>
        <v/>
      </c>
      <c r="AG319" s="101" t="str">
        <f t="shared" si="51"/>
        <v/>
      </c>
      <c r="AH319" s="101" t="str">
        <f t="shared" si="51"/>
        <v/>
      </c>
      <c r="AI319" s="101" t="str">
        <f t="shared" si="52"/>
        <v/>
      </c>
      <c r="AJ319" s="101" t="str">
        <f t="shared" si="52"/>
        <v/>
      </c>
      <c r="AK319" s="101" t="str">
        <f t="shared" si="52"/>
        <v/>
      </c>
      <c r="AL319" s="101" t="str">
        <f t="shared" si="42"/>
        <v/>
      </c>
      <c r="AM319" s="101" t="str">
        <f t="shared" si="42"/>
        <v/>
      </c>
      <c r="AN319" s="101" t="str">
        <f t="shared" si="42"/>
        <v/>
      </c>
      <c r="AP319" s="101" t="str">
        <f>IF(AND(N319="vendido",I319='1° Passo'!$D$12),'1° Passo'!$D$12,"")</f>
        <v/>
      </c>
    </row>
    <row r="320" spans="3:42" ht="30" customHeight="1">
      <c r="C320" s="11">
        <v>316</v>
      </c>
      <c r="D320" s="88"/>
      <c r="E320" s="88"/>
      <c r="F320" s="88"/>
      <c r="G320" s="95"/>
      <c r="H320" s="96"/>
      <c r="I320" s="88"/>
      <c r="J320" s="88"/>
      <c r="K320" s="96"/>
      <c r="L320" s="88"/>
      <c r="M320" s="97" t="str">
        <f t="shared" ca="1" si="48"/>
        <v/>
      </c>
      <c r="N320" s="88"/>
      <c r="O320" s="88"/>
      <c r="P320" s="14"/>
      <c r="R320" s="59" t="str">
        <f>IFERROR(VLOOKUP($D320,'4° Passo'!$D$5:$M$804,7,FALSE),"-")</f>
        <v>-</v>
      </c>
      <c r="S320" s="59" t="str">
        <f>IFERROR(VLOOKUP($D320,'4° Passo'!$D$5:$M$804,8,FALSE),"-")</f>
        <v>-</v>
      </c>
      <c r="T320" s="59" t="str">
        <f>IFERROR(VLOOKUP($D320,'4° Passo'!$D$5:$M$804,9,FALSE),"-")</f>
        <v>-</v>
      </c>
      <c r="U320" s="59" t="str">
        <f>IFERROR(VLOOKUP($D320,'4° Passo'!$D$5:$M$804,10,FALSE),"-")</f>
        <v>-</v>
      </c>
      <c r="V320" s="59" t="str">
        <f t="shared" si="43"/>
        <v/>
      </c>
      <c r="W320" s="4">
        <f t="shared" si="49"/>
        <v>0</v>
      </c>
      <c r="X320" s="101">
        <v>1</v>
      </c>
      <c r="Y320" s="101" t="str">
        <f t="shared" si="44"/>
        <v/>
      </c>
      <c r="Z320" s="101" t="str">
        <f t="shared" si="45"/>
        <v/>
      </c>
      <c r="AA320" s="101" t="str">
        <f t="shared" si="46"/>
        <v/>
      </c>
      <c r="AB320" s="101" t="str">
        <f t="shared" si="47"/>
        <v/>
      </c>
      <c r="AC320" s="101" t="str">
        <f t="shared" si="51"/>
        <v/>
      </c>
      <c r="AD320" s="101" t="str">
        <f t="shared" si="51"/>
        <v/>
      </c>
      <c r="AE320" s="101" t="str">
        <f t="shared" si="51"/>
        <v/>
      </c>
      <c r="AF320" s="101" t="str">
        <f t="shared" si="51"/>
        <v/>
      </c>
      <c r="AG320" s="101" t="str">
        <f t="shared" si="51"/>
        <v/>
      </c>
      <c r="AH320" s="101" t="str">
        <f t="shared" si="51"/>
        <v/>
      </c>
      <c r="AI320" s="101" t="str">
        <f t="shared" si="52"/>
        <v/>
      </c>
      <c r="AJ320" s="101" t="str">
        <f t="shared" si="52"/>
        <v/>
      </c>
      <c r="AK320" s="101" t="str">
        <f t="shared" si="52"/>
        <v/>
      </c>
      <c r="AL320" s="101" t="str">
        <f t="shared" si="42"/>
        <v/>
      </c>
      <c r="AM320" s="101" t="str">
        <f t="shared" si="42"/>
        <v/>
      </c>
      <c r="AN320" s="101" t="str">
        <f t="shared" si="42"/>
        <v/>
      </c>
      <c r="AP320" s="101" t="str">
        <f>IF(AND(N320="vendido",I320='1° Passo'!$D$12),'1° Passo'!$D$12,"")</f>
        <v/>
      </c>
    </row>
    <row r="321" spans="3:42" ht="30" customHeight="1">
      <c r="C321" s="11">
        <v>317</v>
      </c>
      <c r="D321" s="88"/>
      <c r="E321" s="88"/>
      <c r="F321" s="88"/>
      <c r="G321" s="95"/>
      <c r="H321" s="96"/>
      <c r="I321" s="88"/>
      <c r="J321" s="88"/>
      <c r="K321" s="96"/>
      <c r="L321" s="88"/>
      <c r="M321" s="97" t="str">
        <f t="shared" ca="1" si="48"/>
        <v/>
      </c>
      <c r="N321" s="88"/>
      <c r="O321" s="88"/>
      <c r="P321" s="14"/>
      <c r="R321" s="59" t="str">
        <f>IFERROR(VLOOKUP($D321,'4° Passo'!$D$5:$M$804,7,FALSE),"-")</f>
        <v>-</v>
      </c>
      <c r="S321" s="59" t="str">
        <f>IFERROR(VLOOKUP($D321,'4° Passo'!$D$5:$M$804,8,FALSE),"-")</f>
        <v>-</v>
      </c>
      <c r="T321" s="59" t="str">
        <f>IFERROR(VLOOKUP($D321,'4° Passo'!$D$5:$M$804,9,FALSE),"-")</f>
        <v>-</v>
      </c>
      <c r="U321" s="59" t="str">
        <f>IFERROR(VLOOKUP($D321,'4° Passo'!$D$5:$M$804,10,FALSE),"-")</f>
        <v>-</v>
      </c>
      <c r="V321" s="59" t="str">
        <f t="shared" si="43"/>
        <v/>
      </c>
      <c r="W321" s="4">
        <f t="shared" si="49"/>
        <v>0</v>
      </c>
      <c r="X321" s="101">
        <v>1</v>
      </c>
      <c r="Y321" s="101" t="str">
        <f t="shared" si="44"/>
        <v/>
      </c>
      <c r="Z321" s="101" t="str">
        <f t="shared" si="45"/>
        <v/>
      </c>
      <c r="AA321" s="101" t="str">
        <f t="shared" si="46"/>
        <v/>
      </c>
      <c r="AB321" s="101" t="str">
        <f t="shared" si="47"/>
        <v/>
      </c>
      <c r="AC321" s="101" t="str">
        <f t="shared" si="51"/>
        <v/>
      </c>
      <c r="AD321" s="101" t="str">
        <f t="shared" si="51"/>
        <v/>
      </c>
      <c r="AE321" s="101" t="str">
        <f t="shared" si="51"/>
        <v/>
      </c>
      <c r="AF321" s="101" t="str">
        <f t="shared" si="51"/>
        <v/>
      </c>
      <c r="AG321" s="101" t="str">
        <f t="shared" si="51"/>
        <v/>
      </c>
      <c r="AH321" s="101" t="str">
        <f t="shared" si="51"/>
        <v/>
      </c>
      <c r="AI321" s="101" t="str">
        <f t="shared" si="52"/>
        <v/>
      </c>
      <c r="AJ321" s="101" t="str">
        <f t="shared" si="52"/>
        <v/>
      </c>
      <c r="AK321" s="101" t="str">
        <f t="shared" si="52"/>
        <v/>
      </c>
      <c r="AL321" s="101" t="str">
        <f t="shared" si="42"/>
        <v/>
      </c>
      <c r="AM321" s="101" t="str">
        <f t="shared" si="42"/>
        <v/>
      </c>
      <c r="AN321" s="101" t="str">
        <f t="shared" si="42"/>
        <v/>
      </c>
      <c r="AP321" s="101" t="str">
        <f>IF(AND(N321="vendido",I321='1° Passo'!$D$12),'1° Passo'!$D$12,"")</f>
        <v/>
      </c>
    </row>
    <row r="322" spans="3:42" ht="30" customHeight="1">
      <c r="C322" s="11">
        <v>318</v>
      </c>
      <c r="D322" s="88"/>
      <c r="E322" s="88"/>
      <c r="F322" s="88"/>
      <c r="G322" s="95"/>
      <c r="H322" s="96"/>
      <c r="I322" s="88"/>
      <c r="J322" s="88"/>
      <c r="K322" s="96"/>
      <c r="L322" s="88"/>
      <c r="M322" s="97" t="str">
        <f t="shared" ca="1" si="48"/>
        <v/>
      </c>
      <c r="N322" s="88"/>
      <c r="O322" s="88"/>
      <c r="P322" s="14"/>
      <c r="R322" s="59" t="str">
        <f>IFERROR(VLOOKUP($D322,'4° Passo'!$D$5:$M$804,7,FALSE),"-")</f>
        <v>-</v>
      </c>
      <c r="S322" s="59" t="str">
        <f>IFERROR(VLOOKUP($D322,'4° Passo'!$D$5:$M$804,8,FALSE),"-")</f>
        <v>-</v>
      </c>
      <c r="T322" s="59" t="str">
        <f>IFERROR(VLOOKUP($D322,'4° Passo'!$D$5:$M$804,9,FALSE),"-")</f>
        <v>-</v>
      </c>
      <c r="U322" s="59" t="str">
        <f>IFERROR(VLOOKUP($D322,'4° Passo'!$D$5:$M$804,10,FALSE),"-")</f>
        <v>-</v>
      </c>
      <c r="V322" s="59" t="str">
        <f t="shared" si="43"/>
        <v/>
      </c>
      <c r="W322" s="4">
        <f t="shared" si="49"/>
        <v>0</v>
      </c>
      <c r="X322" s="101">
        <v>1</v>
      </c>
      <c r="Y322" s="101" t="str">
        <f t="shared" si="44"/>
        <v/>
      </c>
      <c r="Z322" s="101" t="str">
        <f t="shared" si="45"/>
        <v/>
      </c>
      <c r="AA322" s="101" t="str">
        <f t="shared" si="46"/>
        <v/>
      </c>
      <c r="AB322" s="101" t="str">
        <f t="shared" si="47"/>
        <v/>
      </c>
      <c r="AC322" s="101" t="str">
        <f t="shared" si="51"/>
        <v/>
      </c>
      <c r="AD322" s="101" t="str">
        <f t="shared" si="51"/>
        <v/>
      </c>
      <c r="AE322" s="101" t="str">
        <f t="shared" si="51"/>
        <v/>
      </c>
      <c r="AF322" s="101" t="str">
        <f t="shared" si="51"/>
        <v/>
      </c>
      <c r="AG322" s="101" t="str">
        <f t="shared" si="51"/>
        <v/>
      </c>
      <c r="AH322" s="101" t="str">
        <f t="shared" si="51"/>
        <v/>
      </c>
      <c r="AI322" s="101" t="str">
        <f t="shared" si="52"/>
        <v/>
      </c>
      <c r="AJ322" s="101" t="str">
        <f t="shared" si="52"/>
        <v/>
      </c>
      <c r="AK322" s="101" t="str">
        <f t="shared" si="52"/>
        <v/>
      </c>
      <c r="AL322" s="101" t="str">
        <f t="shared" si="42"/>
        <v/>
      </c>
      <c r="AM322" s="101" t="str">
        <f t="shared" si="42"/>
        <v/>
      </c>
      <c r="AN322" s="101" t="str">
        <f t="shared" si="42"/>
        <v/>
      </c>
      <c r="AP322" s="101" t="str">
        <f>IF(AND(N322="vendido",I322='1° Passo'!$D$12),'1° Passo'!$D$12,"")</f>
        <v/>
      </c>
    </row>
    <row r="323" spans="3:42" ht="30" customHeight="1">
      <c r="C323" s="11">
        <v>319</v>
      </c>
      <c r="D323" s="88"/>
      <c r="E323" s="88"/>
      <c r="F323" s="88"/>
      <c r="G323" s="95"/>
      <c r="H323" s="96"/>
      <c r="I323" s="88"/>
      <c r="J323" s="88"/>
      <c r="K323" s="96"/>
      <c r="L323" s="88"/>
      <c r="M323" s="97" t="str">
        <f t="shared" ca="1" si="48"/>
        <v/>
      </c>
      <c r="N323" s="88"/>
      <c r="O323" s="88"/>
      <c r="P323" s="14"/>
      <c r="R323" s="59" t="str">
        <f>IFERROR(VLOOKUP($D323,'4° Passo'!$D$5:$M$804,7,FALSE),"-")</f>
        <v>-</v>
      </c>
      <c r="S323" s="59" t="str">
        <f>IFERROR(VLOOKUP($D323,'4° Passo'!$D$5:$M$804,8,FALSE),"-")</f>
        <v>-</v>
      </c>
      <c r="T323" s="59" t="str">
        <f>IFERROR(VLOOKUP($D323,'4° Passo'!$D$5:$M$804,9,FALSE),"-")</f>
        <v>-</v>
      </c>
      <c r="U323" s="59" t="str">
        <f>IFERROR(VLOOKUP($D323,'4° Passo'!$D$5:$M$804,10,FALSE),"-")</f>
        <v>-</v>
      </c>
      <c r="V323" s="59" t="str">
        <f t="shared" si="43"/>
        <v/>
      </c>
      <c r="W323" s="4">
        <f t="shared" si="49"/>
        <v>0</v>
      </c>
      <c r="X323" s="101">
        <v>1</v>
      </c>
      <c r="Y323" s="101" t="str">
        <f t="shared" si="44"/>
        <v/>
      </c>
      <c r="Z323" s="101" t="str">
        <f t="shared" si="45"/>
        <v/>
      </c>
      <c r="AA323" s="101" t="str">
        <f t="shared" si="46"/>
        <v/>
      </c>
      <c r="AB323" s="101" t="str">
        <f t="shared" si="47"/>
        <v/>
      </c>
      <c r="AC323" s="101" t="str">
        <f t="shared" si="51"/>
        <v/>
      </c>
      <c r="AD323" s="101" t="str">
        <f t="shared" si="51"/>
        <v/>
      </c>
      <c r="AE323" s="101" t="str">
        <f t="shared" si="51"/>
        <v/>
      </c>
      <c r="AF323" s="101" t="str">
        <f t="shared" si="51"/>
        <v/>
      </c>
      <c r="AG323" s="101" t="str">
        <f t="shared" si="51"/>
        <v/>
      </c>
      <c r="AH323" s="101" t="str">
        <f t="shared" si="51"/>
        <v/>
      </c>
      <c r="AI323" s="101" t="str">
        <f t="shared" si="52"/>
        <v/>
      </c>
      <c r="AJ323" s="101" t="str">
        <f t="shared" si="52"/>
        <v/>
      </c>
      <c r="AK323" s="101" t="str">
        <f t="shared" si="52"/>
        <v/>
      </c>
      <c r="AL323" s="101" t="str">
        <f t="shared" si="52"/>
        <v/>
      </c>
      <c r="AM323" s="101" t="str">
        <f t="shared" si="52"/>
        <v/>
      </c>
      <c r="AN323" s="101" t="str">
        <f t="shared" si="52"/>
        <v/>
      </c>
      <c r="AP323" s="101" t="str">
        <f>IF(AND(N323="vendido",I323='1° Passo'!$D$12),'1° Passo'!$D$12,"")</f>
        <v/>
      </c>
    </row>
    <row r="324" spans="3:42" ht="30" customHeight="1">
      <c r="C324" s="11">
        <v>320</v>
      </c>
      <c r="D324" s="88"/>
      <c r="E324" s="88"/>
      <c r="F324" s="88"/>
      <c r="G324" s="95"/>
      <c r="H324" s="96"/>
      <c r="I324" s="88"/>
      <c r="J324" s="88"/>
      <c r="K324" s="96"/>
      <c r="L324" s="88"/>
      <c r="M324" s="97" t="str">
        <f t="shared" ca="1" si="48"/>
        <v/>
      </c>
      <c r="N324" s="88"/>
      <c r="O324" s="88"/>
      <c r="P324" s="14"/>
      <c r="R324" s="59" t="str">
        <f>IFERROR(VLOOKUP($D324,'4° Passo'!$D$5:$M$804,7,FALSE),"-")</f>
        <v>-</v>
      </c>
      <c r="S324" s="59" t="str">
        <f>IFERROR(VLOOKUP($D324,'4° Passo'!$D$5:$M$804,8,FALSE),"-")</f>
        <v>-</v>
      </c>
      <c r="T324" s="59" t="str">
        <f>IFERROR(VLOOKUP($D324,'4° Passo'!$D$5:$M$804,9,FALSE),"-")</f>
        <v>-</v>
      </c>
      <c r="U324" s="59" t="str">
        <f>IFERROR(VLOOKUP($D324,'4° Passo'!$D$5:$M$804,10,FALSE),"-")</f>
        <v>-</v>
      </c>
      <c r="V324" s="59" t="str">
        <f t="shared" si="43"/>
        <v/>
      </c>
      <c r="W324" s="4">
        <f t="shared" si="49"/>
        <v>0</v>
      </c>
      <c r="X324" s="101">
        <v>1</v>
      </c>
      <c r="Y324" s="101" t="str">
        <f t="shared" si="44"/>
        <v/>
      </c>
      <c r="Z324" s="101" t="str">
        <f t="shared" si="45"/>
        <v/>
      </c>
      <c r="AA324" s="101" t="str">
        <f t="shared" si="46"/>
        <v/>
      </c>
      <c r="AB324" s="101" t="str">
        <f t="shared" si="47"/>
        <v/>
      </c>
      <c r="AC324" s="101" t="str">
        <f t="shared" si="51"/>
        <v/>
      </c>
      <c r="AD324" s="101" t="str">
        <f t="shared" si="51"/>
        <v/>
      </c>
      <c r="AE324" s="101" t="str">
        <f t="shared" si="51"/>
        <v/>
      </c>
      <c r="AF324" s="101" t="str">
        <f t="shared" si="51"/>
        <v/>
      </c>
      <c r="AG324" s="101" t="str">
        <f t="shared" si="51"/>
        <v/>
      </c>
      <c r="AH324" s="101" t="str">
        <f t="shared" si="51"/>
        <v/>
      </c>
      <c r="AI324" s="101" t="str">
        <f t="shared" si="52"/>
        <v/>
      </c>
      <c r="AJ324" s="101" t="str">
        <f t="shared" si="52"/>
        <v/>
      </c>
      <c r="AK324" s="101" t="str">
        <f t="shared" si="52"/>
        <v/>
      </c>
      <c r="AL324" s="101" t="str">
        <f t="shared" si="52"/>
        <v/>
      </c>
      <c r="AM324" s="101" t="str">
        <f t="shared" si="52"/>
        <v/>
      </c>
      <c r="AN324" s="101" t="str">
        <f t="shared" si="52"/>
        <v/>
      </c>
      <c r="AP324" s="101" t="str">
        <f>IF(AND(N324="vendido",I324='1° Passo'!$D$12),'1° Passo'!$D$12,"")</f>
        <v/>
      </c>
    </row>
    <row r="325" spans="3:42" ht="30" customHeight="1">
      <c r="C325" s="11">
        <v>321</v>
      </c>
      <c r="D325" s="88"/>
      <c r="E325" s="88"/>
      <c r="F325" s="88"/>
      <c r="G325" s="95"/>
      <c r="H325" s="96"/>
      <c r="I325" s="88"/>
      <c r="J325" s="88"/>
      <c r="K325" s="96"/>
      <c r="L325" s="88"/>
      <c r="M325" s="97" t="str">
        <f t="shared" ca="1" si="48"/>
        <v/>
      </c>
      <c r="N325" s="88"/>
      <c r="O325" s="88"/>
      <c r="P325" s="14"/>
      <c r="R325" s="59" t="str">
        <f>IFERROR(VLOOKUP($D325,'4° Passo'!$D$5:$M$804,7,FALSE),"-")</f>
        <v>-</v>
      </c>
      <c r="S325" s="59" t="str">
        <f>IFERROR(VLOOKUP($D325,'4° Passo'!$D$5:$M$804,8,FALSE),"-")</f>
        <v>-</v>
      </c>
      <c r="T325" s="59" t="str">
        <f>IFERROR(VLOOKUP($D325,'4° Passo'!$D$5:$M$804,9,FALSE),"-")</f>
        <v>-</v>
      </c>
      <c r="U325" s="59" t="str">
        <f>IFERROR(VLOOKUP($D325,'4° Passo'!$D$5:$M$804,10,FALSE),"-")</f>
        <v>-</v>
      </c>
      <c r="V325" s="59" t="str">
        <f t="shared" ref="V325:V388" si="53">IF(N325="vendido",1,"")</f>
        <v/>
      </c>
      <c r="W325" s="4">
        <f t="shared" si="49"/>
        <v>0</v>
      </c>
      <c r="X325" s="101">
        <v>1</v>
      </c>
      <c r="Y325" s="101" t="str">
        <f t="shared" ref="Y325:Y388" si="54">IF(H325&lt;&gt;"",MONTH(H325),"")</f>
        <v/>
      </c>
      <c r="Z325" s="101" t="str">
        <f t="shared" ref="Z325:Z388" si="55">IF(N325="vendido",MONTH(H325),"")</f>
        <v/>
      </c>
      <c r="AA325" s="101" t="str">
        <f t="shared" ref="AA325:AA388" si="56">IF(N325="vendido",I325,"")</f>
        <v/>
      </c>
      <c r="AB325" s="101" t="str">
        <f t="shared" ref="AB325:AB388" si="57">IF(N325="vendido",G325,"")</f>
        <v/>
      </c>
      <c r="AC325" s="101" t="str">
        <f t="shared" si="51"/>
        <v/>
      </c>
      <c r="AD325" s="101" t="str">
        <f t="shared" si="51"/>
        <v/>
      </c>
      <c r="AE325" s="101" t="str">
        <f t="shared" si="51"/>
        <v/>
      </c>
      <c r="AF325" s="101" t="str">
        <f t="shared" si="51"/>
        <v/>
      </c>
      <c r="AG325" s="101" t="str">
        <f t="shared" si="51"/>
        <v/>
      </c>
      <c r="AH325" s="101" t="str">
        <f t="shared" si="51"/>
        <v/>
      </c>
      <c r="AI325" s="101" t="str">
        <f t="shared" si="52"/>
        <v/>
      </c>
      <c r="AJ325" s="101" t="str">
        <f t="shared" si="52"/>
        <v/>
      </c>
      <c r="AK325" s="101" t="str">
        <f t="shared" si="52"/>
        <v/>
      </c>
      <c r="AL325" s="101" t="str">
        <f t="shared" si="52"/>
        <v/>
      </c>
      <c r="AM325" s="101" t="str">
        <f t="shared" si="52"/>
        <v/>
      </c>
      <c r="AN325" s="101" t="str">
        <f t="shared" si="52"/>
        <v/>
      </c>
      <c r="AP325" s="101" t="str">
        <f>IF(AND(N325="vendido",I325='1° Passo'!$D$12),'1° Passo'!$D$12,"")</f>
        <v/>
      </c>
    </row>
    <row r="326" spans="3:42" ht="30" customHeight="1">
      <c r="C326" s="11">
        <v>322</v>
      </c>
      <c r="D326" s="88"/>
      <c r="E326" s="88"/>
      <c r="F326" s="88"/>
      <c r="G326" s="95"/>
      <c r="H326" s="96"/>
      <c r="I326" s="88"/>
      <c r="J326" s="88"/>
      <c r="K326" s="96"/>
      <c r="L326" s="88"/>
      <c r="M326" s="97" t="str">
        <f t="shared" ref="M326:M389" ca="1" si="58">IF(OR(N326="Perdido",N326="Vendido"),"Negociação finalizada",IF(OR(H326="",K326="",),"",IF(L326="realizado","Agende a Próxima Etapa ou Conclua a Venda",IF(K326&lt;TODAY(),"Prazo Para Entrar Em Contato Vencido",IF(K326-TODAY()=1,"Falta ","Faltam ")&amp;K326-TODAY()&amp;IF(K326-TODAY()=1," dia "," dias ")&amp;"Para Entrar em Contato"))))</f>
        <v/>
      </c>
      <c r="N326" s="88"/>
      <c r="O326" s="88"/>
      <c r="P326" s="14"/>
      <c r="R326" s="59" t="str">
        <f>IFERROR(VLOOKUP($D326,'4° Passo'!$D$5:$M$804,7,FALSE),"-")</f>
        <v>-</v>
      </c>
      <c r="S326" s="59" t="str">
        <f>IFERROR(VLOOKUP($D326,'4° Passo'!$D$5:$M$804,8,FALSE),"-")</f>
        <v>-</v>
      </c>
      <c r="T326" s="59" t="str">
        <f>IFERROR(VLOOKUP($D326,'4° Passo'!$D$5:$M$804,9,FALSE),"-")</f>
        <v>-</v>
      </c>
      <c r="U326" s="59" t="str">
        <f>IFERROR(VLOOKUP($D326,'4° Passo'!$D$5:$M$804,10,FALSE),"-")</f>
        <v>-</v>
      </c>
      <c r="V326" s="59" t="str">
        <f t="shared" si="53"/>
        <v/>
      </c>
      <c r="W326" s="4">
        <f t="shared" ref="W326:W389" si="59">IF(K326-H326&lt;0,0,K326-H326)</f>
        <v>0</v>
      </c>
      <c r="X326" s="101">
        <v>1</v>
      </c>
      <c r="Y326" s="101" t="str">
        <f t="shared" si="54"/>
        <v/>
      </c>
      <c r="Z326" s="101" t="str">
        <f t="shared" si="55"/>
        <v/>
      </c>
      <c r="AA326" s="101" t="str">
        <f t="shared" si="56"/>
        <v/>
      </c>
      <c r="AB326" s="101" t="str">
        <f t="shared" si="57"/>
        <v/>
      </c>
      <c r="AC326" s="101" t="str">
        <f t="shared" si="51"/>
        <v/>
      </c>
      <c r="AD326" s="101" t="str">
        <f t="shared" si="51"/>
        <v/>
      </c>
      <c r="AE326" s="101" t="str">
        <f t="shared" si="51"/>
        <v/>
      </c>
      <c r="AF326" s="101" t="str">
        <f t="shared" si="51"/>
        <v/>
      </c>
      <c r="AG326" s="101" t="str">
        <f t="shared" si="51"/>
        <v/>
      </c>
      <c r="AH326" s="101" t="str">
        <f t="shared" si="51"/>
        <v/>
      </c>
      <c r="AI326" s="101" t="str">
        <f t="shared" si="52"/>
        <v/>
      </c>
      <c r="AJ326" s="101" t="str">
        <f t="shared" si="52"/>
        <v/>
      </c>
      <c r="AK326" s="101" t="str">
        <f t="shared" si="52"/>
        <v/>
      </c>
      <c r="AL326" s="101" t="str">
        <f t="shared" si="52"/>
        <v/>
      </c>
      <c r="AM326" s="101" t="str">
        <f t="shared" si="52"/>
        <v/>
      </c>
      <c r="AN326" s="101" t="str">
        <f t="shared" si="52"/>
        <v/>
      </c>
      <c r="AP326" s="101" t="str">
        <f>IF(AND(N326="vendido",I326='1° Passo'!$D$12),'1° Passo'!$D$12,"")</f>
        <v/>
      </c>
    </row>
    <row r="327" spans="3:42" ht="30" customHeight="1">
      <c r="C327" s="11">
        <v>323</v>
      </c>
      <c r="D327" s="88"/>
      <c r="E327" s="88"/>
      <c r="F327" s="88"/>
      <c r="G327" s="95"/>
      <c r="H327" s="96"/>
      <c r="I327" s="88"/>
      <c r="J327" s="88"/>
      <c r="K327" s="96"/>
      <c r="L327" s="88"/>
      <c r="M327" s="97" t="str">
        <f t="shared" ca="1" si="58"/>
        <v/>
      </c>
      <c r="N327" s="88"/>
      <c r="O327" s="88"/>
      <c r="P327" s="14"/>
      <c r="R327" s="59" t="str">
        <f>IFERROR(VLOOKUP($D327,'4° Passo'!$D$5:$M$804,7,FALSE),"-")</f>
        <v>-</v>
      </c>
      <c r="S327" s="59" t="str">
        <f>IFERROR(VLOOKUP($D327,'4° Passo'!$D$5:$M$804,8,FALSE),"-")</f>
        <v>-</v>
      </c>
      <c r="T327" s="59" t="str">
        <f>IFERROR(VLOOKUP($D327,'4° Passo'!$D$5:$M$804,9,FALSE),"-")</f>
        <v>-</v>
      </c>
      <c r="U327" s="59" t="str">
        <f>IFERROR(VLOOKUP($D327,'4° Passo'!$D$5:$M$804,10,FALSE),"-")</f>
        <v>-</v>
      </c>
      <c r="V327" s="59" t="str">
        <f t="shared" si="53"/>
        <v/>
      </c>
      <c r="W327" s="4">
        <f t="shared" si="59"/>
        <v>0</v>
      </c>
      <c r="X327" s="101">
        <v>1</v>
      </c>
      <c r="Y327" s="101" t="str">
        <f t="shared" si="54"/>
        <v/>
      </c>
      <c r="Z327" s="101" t="str">
        <f t="shared" si="55"/>
        <v/>
      </c>
      <c r="AA327" s="101" t="str">
        <f t="shared" si="56"/>
        <v/>
      </c>
      <c r="AB327" s="101" t="str">
        <f t="shared" si="57"/>
        <v/>
      </c>
      <c r="AC327" s="101" t="str">
        <f t="shared" si="51"/>
        <v/>
      </c>
      <c r="AD327" s="101" t="str">
        <f t="shared" si="51"/>
        <v/>
      </c>
      <c r="AE327" s="101" t="str">
        <f t="shared" si="51"/>
        <v/>
      </c>
      <c r="AF327" s="101" t="str">
        <f t="shared" si="51"/>
        <v/>
      </c>
      <c r="AG327" s="101" t="str">
        <f t="shared" si="51"/>
        <v/>
      </c>
      <c r="AH327" s="101" t="str">
        <f t="shared" si="51"/>
        <v/>
      </c>
      <c r="AI327" s="101" t="str">
        <f t="shared" si="52"/>
        <v/>
      </c>
      <c r="AJ327" s="101" t="str">
        <f t="shared" si="52"/>
        <v/>
      </c>
      <c r="AK327" s="101" t="str">
        <f t="shared" si="52"/>
        <v/>
      </c>
      <c r="AL327" s="101" t="str">
        <f t="shared" si="52"/>
        <v/>
      </c>
      <c r="AM327" s="101" t="str">
        <f t="shared" si="52"/>
        <v/>
      </c>
      <c r="AN327" s="101" t="str">
        <f t="shared" si="52"/>
        <v/>
      </c>
      <c r="AP327" s="101" t="str">
        <f>IF(AND(N327="vendido",I327='1° Passo'!$D$12),'1° Passo'!$D$12,"")</f>
        <v/>
      </c>
    </row>
    <row r="328" spans="3:42" ht="30" customHeight="1">
      <c r="C328" s="11">
        <v>324</v>
      </c>
      <c r="D328" s="88"/>
      <c r="E328" s="88"/>
      <c r="F328" s="88"/>
      <c r="G328" s="95"/>
      <c r="H328" s="96"/>
      <c r="I328" s="88"/>
      <c r="J328" s="88"/>
      <c r="K328" s="96"/>
      <c r="L328" s="88"/>
      <c r="M328" s="97" t="str">
        <f t="shared" ca="1" si="58"/>
        <v/>
      </c>
      <c r="N328" s="88"/>
      <c r="O328" s="88"/>
      <c r="P328" s="14"/>
      <c r="R328" s="59" t="str">
        <f>IFERROR(VLOOKUP($D328,'4° Passo'!$D$5:$M$804,7,FALSE),"-")</f>
        <v>-</v>
      </c>
      <c r="S328" s="59" t="str">
        <f>IFERROR(VLOOKUP($D328,'4° Passo'!$D$5:$M$804,8,FALSE),"-")</f>
        <v>-</v>
      </c>
      <c r="T328" s="59" t="str">
        <f>IFERROR(VLOOKUP($D328,'4° Passo'!$D$5:$M$804,9,FALSE),"-")</f>
        <v>-</v>
      </c>
      <c r="U328" s="59" t="str">
        <f>IFERROR(VLOOKUP($D328,'4° Passo'!$D$5:$M$804,10,FALSE),"-")</f>
        <v>-</v>
      </c>
      <c r="V328" s="59" t="str">
        <f t="shared" si="53"/>
        <v/>
      </c>
      <c r="W328" s="4">
        <f t="shared" si="59"/>
        <v>0</v>
      </c>
      <c r="X328" s="101">
        <v>1</v>
      </c>
      <c r="Y328" s="101" t="str">
        <f t="shared" si="54"/>
        <v/>
      </c>
      <c r="Z328" s="101" t="str">
        <f t="shared" si="55"/>
        <v/>
      </c>
      <c r="AA328" s="101" t="str">
        <f t="shared" si="56"/>
        <v/>
      </c>
      <c r="AB328" s="101" t="str">
        <f t="shared" si="57"/>
        <v/>
      </c>
      <c r="AC328" s="101" t="str">
        <f t="shared" si="51"/>
        <v/>
      </c>
      <c r="AD328" s="101" t="str">
        <f t="shared" si="51"/>
        <v/>
      </c>
      <c r="AE328" s="101" t="str">
        <f t="shared" si="51"/>
        <v/>
      </c>
      <c r="AF328" s="101" t="str">
        <f t="shared" si="51"/>
        <v/>
      </c>
      <c r="AG328" s="101" t="str">
        <f t="shared" si="51"/>
        <v/>
      </c>
      <c r="AH328" s="101" t="str">
        <f t="shared" si="51"/>
        <v/>
      </c>
      <c r="AI328" s="101" t="str">
        <f t="shared" si="52"/>
        <v/>
      </c>
      <c r="AJ328" s="101" t="str">
        <f t="shared" si="52"/>
        <v/>
      </c>
      <c r="AK328" s="101" t="str">
        <f t="shared" si="52"/>
        <v/>
      </c>
      <c r="AL328" s="101" t="str">
        <f t="shared" si="52"/>
        <v/>
      </c>
      <c r="AM328" s="101" t="str">
        <f t="shared" si="52"/>
        <v/>
      </c>
      <c r="AN328" s="101" t="str">
        <f t="shared" si="52"/>
        <v/>
      </c>
      <c r="AP328" s="101" t="str">
        <f>IF(AND(N328="vendido",I328='1° Passo'!$D$12),'1° Passo'!$D$12,"")</f>
        <v/>
      </c>
    </row>
    <row r="329" spans="3:42" ht="30" customHeight="1">
      <c r="C329" s="11">
        <v>325</v>
      </c>
      <c r="D329" s="88"/>
      <c r="E329" s="88"/>
      <c r="F329" s="88"/>
      <c r="G329" s="95"/>
      <c r="H329" s="96"/>
      <c r="I329" s="88"/>
      <c r="J329" s="88"/>
      <c r="K329" s="96"/>
      <c r="L329" s="88"/>
      <c r="M329" s="97" t="str">
        <f t="shared" ca="1" si="58"/>
        <v/>
      </c>
      <c r="N329" s="88"/>
      <c r="O329" s="88"/>
      <c r="P329" s="14"/>
      <c r="R329" s="59" t="str">
        <f>IFERROR(VLOOKUP($D329,'4° Passo'!$D$5:$M$804,7,FALSE),"-")</f>
        <v>-</v>
      </c>
      <c r="S329" s="59" t="str">
        <f>IFERROR(VLOOKUP($D329,'4° Passo'!$D$5:$M$804,8,FALSE),"-")</f>
        <v>-</v>
      </c>
      <c r="T329" s="59" t="str">
        <f>IFERROR(VLOOKUP($D329,'4° Passo'!$D$5:$M$804,9,FALSE),"-")</f>
        <v>-</v>
      </c>
      <c r="U329" s="59" t="str">
        <f>IFERROR(VLOOKUP($D329,'4° Passo'!$D$5:$M$804,10,FALSE),"-")</f>
        <v>-</v>
      </c>
      <c r="V329" s="59" t="str">
        <f t="shared" si="53"/>
        <v/>
      </c>
      <c r="W329" s="4">
        <f t="shared" si="59"/>
        <v>0</v>
      </c>
      <c r="X329" s="101">
        <v>1</v>
      </c>
      <c r="Y329" s="101" t="str">
        <f t="shared" si="54"/>
        <v/>
      </c>
      <c r="Z329" s="101" t="str">
        <f t="shared" si="55"/>
        <v/>
      </c>
      <c r="AA329" s="101" t="str">
        <f t="shared" si="56"/>
        <v/>
      </c>
      <c r="AB329" s="101" t="str">
        <f t="shared" si="57"/>
        <v/>
      </c>
      <c r="AC329" s="101" t="str">
        <f t="shared" si="51"/>
        <v/>
      </c>
      <c r="AD329" s="101" t="str">
        <f t="shared" si="51"/>
        <v/>
      </c>
      <c r="AE329" s="101" t="str">
        <f t="shared" si="51"/>
        <v/>
      </c>
      <c r="AF329" s="101" t="str">
        <f t="shared" si="51"/>
        <v/>
      </c>
      <c r="AG329" s="101" t="str">
        <f t="shared" si="51"/>
        <v/>
      </c>
      <c r="AH329" s="101" t="str">
        <f t="shared" si="51"/>
        <v/>
      </c>
      <c r="AI329" s="101" t="str">
        <f t="shared" si="52"/>
        <v/>
      </c>
      <c r="AJ329" s="101" t="str">
        <f t="shared" si="52"/>
        <v/>
      </c>
      <c r="AK329" s="101" t="str">
        <f t="shared" si="52"/>
        <v/>
      </c>
      <c r="AL329" s="101" t="str">
        <f t="shared" si="52"/>
        <v/>
      </c>
      <c r="AM329" s="101" t="str">
        <f t="shared" si="52"/>
        <v/>
      </c>
      <c r="AN329" s="101" t="str">
        <f t="shared" si="52"/>
        <v/>
      </c>
      <c r="AP329" s="101" t="str">
        <f>IF(AND(N329="vendido",I329='1° Passo'!$D$12),'1° Passo'!$D$12,"")</f>
        <v/>
      </c>
    </row>
    <row r="330" spans="3:42" ht="30" customHeight="1">
      <c r="C330" s="11">
        <v>326</v>
      </c>
      <c r="D330" s="88"/>
      <c r="E330" s="88"/>
      <c r="F330" s="88"/>
      <c r="G330" s="95"/>
      <c r="H330" s="96"/>
      <c r="I330" s="88"/>
      <c r="J330" s="88"/>
      <c r="K330" s="96"/>
      <c r="L330" s="88"/>
      <c r="M330" s="97" t="str">
        <f t="shared" ca="1" si="58"/>
        <v/>
      </c>
      <c r="N330" s="88"/>
      <c r="O330" s="88"/>
      <c r="P330" s="14"/>
      <c r="R330" s="59" t="str">
        <f>IFERROR(VLOOKUP($D330,'4° Passo'!$D$5:$M$804,7,FALSE),"-")</f>
        <v>-</v>
      </c>
      <c r="S330" s="59" t="str">
        <f>IFERROR(VLOOKUP($D330,'4° Passo'!$D$5:$M$804,8,FALSE),"-")</f>
        <v>-</v>
      </c>
      <c r="T330" s="59" t="str">
        <f>IFERROR(VLOOKUP($D330,'4° Passo'!$D$5:$M$804,9,FALSE),"-")</f>
        <v>-</v>
      </c>
      <c r="U330" s="59" t="str">
        <f>IFERROR(VLOOKUP($D330,'4° Passo'!$D$5:$M$804,10,FALSE),"-")</f>
        <v>-</v>
      </c>
      <c r="V330" s="59" t="str">
        <f t="shared" si="53"/>
        <v/>
      </c>
      <c r="W330" s="4">
        <f t="shared" si="59"/>
        <v>0</v>
      </c>
      <c r="X330" s="101">
        <v>1</v>
      </c>
      <c r="Y330" s="101" t="str">
        <f t="shared" si="54"/>
        <v/>
      </c>
      <c r="Z330" s="101" t="str">
        <f t="shared" si="55"/>
        <v/>
      </c>
      <c r="AA330" s="101" t="str">
        <f t="shared" si="56"/>
        <v/>
      </c>
      <c r="AB330" s="101" t="str">
        <f t="shared" si="57"/>
        <v/>
      </c>
      <c r="AC330" s="101" t="str">
        <f t="shared" si="51"/>
        <v/>
      </c>
      <c r="AD330" s="101" t="str">
        <f t="shared" si="51"/>
        <v/>
      </c>
      <c r="AE330" s="101" t="str">
        <f t="shared" si="51"/>
        <v/>
      </c>
      <c r="AF330" s="101" t="str">
        <f t="shared" si="51"/>
        <v/>
      </c>
      <c r="AG330" s="101" t="str">
        <f t="shared" si="51"/>
        <v/>
      </c>
      <c r="AH330" s="101" t="str">
        <f t="shared" si="51"/>
        <v/>
      </c>
      <c r="AI330" s="101" t="str">
        <f t="shared" si="52"/>
        <v/>
      </c>
      <c r="AJ330" s="101" t="str">
        <f t="shared" si="52"/>
        <v/>
      </c>
      <c r="AK330" s="101" t="str">
        <f t="shared" si="52"/>
        <v/>
      </c>
      <c r="AL330" s="101" t="str">
        <f t="shared" si="52"/>
        <v/>
      </c>
      <c r="AM330" s="101" t="str">
        <f t="shared" si="52"/>
        <v/>
      </c>
      <c r="AN330" s="101" t="str">
        <f t="shared" si="52"/>
        <v/>
      </c>
      <c r="AP330" s="101" t="str">
        <f>IF(AND(N330="vendido",I330='1° Passo'!$D$12),'1° Passo'!$D$12,"")</f>
        <v/>
      </c>
    </row>
    <row r="331" spans="3:42" ht="30" customHeight="1">
      <c r="C331" s="11">
        <v>327</v>
      </c>
      <c r="D331" s="88"/>
      <c r="E331" s="88"/>
      <c r="F331" s="88"/>
      <c r="G331" s="95"/>
      <c r="H331" s="96"/>
      <c r="I331" s="88"/>
      <c r="J331" s="88"/>
      <c r="K331" s="96"/>
      <c r="L331" s="88"/>
      <c r="M331" s="97" t="str">
        <f t="shared" ca="1" si="58"/>
        <v/>
      </c>
      <c r="N331" s="88"/>
      <c r="O331" s="88"/>
      <c r="P331" s="14"/>
      <c r="R331" s="59" t="str">
        <f>IFERROR(VLOOKUP($D331,'4° Passo'!$D$5:$M$804,7,FALSE),"-")</f>
        <v>-</v>
      </c>
      <c r="S331" s="59" t="str">
        <f>IFERROR(VLOOKUP($D331,'4° Passo'!$D$5:$M$804,8,FALSE),"-")</f>
        <v>-</v>
      </c>
      <c r="T331" s="59" t="str">
        <f>IFERROR(VLOOKUP($D331,'4° Passo'!$D$5:$M$804,9,FALSE),"-")</f>
        <v>-</v>
      </c>
      <c r="U331" s="59" t="str">
        <f>IFERROR(VLOOKUP($D331,'4° Passo'!$D$5:$M$804,10,FALSE),"-")</f>
        <v>-</v>
      </c>
      <c r="V331" s="59" t="str">
        <f t="shared" si="53"/>
        <v/>
      </c>
      <c r="W331" s="4">
        <f t="shared" si="59"/>
        <v>0</v>
      </c>
      <c r="X331" s="101">
        <v>1</v>
      </c>
      <c r="Y331" s="101" t="str">
        <f t="shared" si="54"/>
        <v/>
      </c>
      <c r="Z331" s="101" t="str">
        <f t="shared" si="55"/>
        <v/>
      </c>
      <c r="AA331" s="101" t="str">
        <f t="shared" si="56"/>
        <v/>
      </c>
      <c r="AB331" s="101" t="str">
        <f t="shared" si="57"/>
        <v/>
      </c>
      <c r="AC331" s="101" t="str">
        <f t="shared" si="51"/>
        <v/>
      </c>
      <c r="AD331" s="101" t="str">
        <f t="shared" si="51"/>
        <v/>
      </c>
      <c r="AE331" s="101" t="str">
        <f t="shared" si="51"/>
        <v/>
      </c>
      <c r="AF331" s="101" t="str">
        <f t="shared" si="51"/>
        <v/>
      </c>
      <c r="AG331" s="101" t="str">
        <f t="shared" si="51"/>
        <v/>
      </c>
      <c r="AH331" s="101" t="str">
        <f t="shared" si="51"/>
        <v/>
      </c>
      <c r="AI331" s="101" t="str">
        <f t="shared" si="52"/>
        <v/>
      </c>
      <c r="AJ331" s="101" t="str">
        <f t="shared" si="52"/>
        <v/>
      </c>
      <c r="AK331" s="101" t="str">
        <f t="shared" si="52"/>
        <v/>
      </c>
      <c r="AL331" s="101" t="str">
        <f t="shared" si="52"/>
        <v/>
      </c>
      <c r="AM331" s="101" t="str">
        <f t="shared" si="52"/>
        <v/>
      </c>
      <c r="AN331" s="101" t="str">
        <f t="shared" si="52"/>
        <v/>
      </c>
      <c r="AP331" s="101" t="str">
        <f>IF(AND(N331="vendido",I331='1° Passo'!$D$12),'1° Passo'!$D$12,"")</f>
        <v/>
      </c>
    </row>
    <row r="332" spans="3:42" ht="30" customHeight="1">
      <c r="C332" s="11">
        <v>328</v>
      </c>
      <c r="D332" s="88"/>
      <c r="E332" s="88"/>
      <c r="F332" s="88"/>
      <c r="G332" s="95"/>
      <c r="H332" s="96"/>
      <c r="I332" s="88"/>
      <c r="J332" s="88"/>
      <c r="K332" s="96"/>
      <c r="L332" s="88"/>
      <c r="M332" s="97" t="str">
        <f t="shared" ca="1" si="58"/>
        <v/>
      </c>
      <c r="N332" s="88"/>
      <c r="O332" s="88"/>
      <c r="P332" s="14"/>
      <c r="R332" s="59" t="str">
        <f>IFERROR(VLOOKUP($D332,'4° Passo'!$D$5:$M$804,7,FALSE),"-")</f>
        <v>-</v>
      </c>
      <c r="S332" s="59" t="str">
        <f>IFERROR(VLOOKUP($D332,'4° Passo'!$D$5:$M$804,8,FALSE),"-")</f>
        <v>-</v>
      </c>
      <c r="T332" s="59" t="str">
        <f>IFERROR(VLOOKUP($D332,'4° Passo'!$D$5:$M$804,9,FALSE),"-")</f>
        <v>-</v>
      </c>
      <c r="U332" s="59" t="str">
        <f>IFERROR(VLOOKUP($D332,'4° Passo'!$D$5:$M$804,10,FALSE),"-")</f>
        <v>-</v>
      </c>
      <c r="V332" s="59" t="str">
        <f t="shared" si="53"/>
        <v/>
      </c>
      <c r="W332" s="4">
        <f t="shared" si="59"/>
        <v>0</v>
      </c>
      <c r="X332" s="101">
        <v>1</v>
      </c>
      <c r="Y332" s="101" t="str">
        <f t="shared" si="54"/>
        <v/>
      </c>
      <c r="Z332" s="101" t="str">
        <f t="shared" si="55"/>
        <v/>
      </c>
      <c r="AA332" s="101" t="str">
        <f t="shared" si="56"/>
        <v/>
      </c>
      <c r="AB332" s="101" t="str">
        <f t="shared" si="57"/>
        <v/>
      </c>
      <c r="AC332" s="101" t="str">
        <f t="shared" si="51"/>
        <v/>
      </c>
      <c r="AD332" s="101" t="str">
        <f t="shared" si="51"/>
        <v/>
      </c>
      <c r="AE332" s="101" t="str">
        <f t="shared" si="51"/>
        <v/>
      </c>
      <c r="AF332" s="101" t="str">
        <f t="shared" si="51"/>
        <v/>
      </c>
      <c r="AG332" s="101" t="str">
        <f t="shared" si="51"/>
        <v/>
      </c>
      <c r="AH332" s="101" t="str">
        <f t="shared" si="51"/>
        <v/>
      </c>
      <c r="AI332" s="101" t="str">
        <f t="shared" si="52"/>
        <v/>
      </c>
      <c r="AJ332" s="101" t="str">
        <f t="shared" si="52"/>
        <v/>
      </c>
      <c r="AK332" s="101" t="str">
        <f t="shared" si="52"/>
        <v/>
      </c>
      <c r="AL332" s="101" t="str">
        <f t="shared" si="52"/>
        <v/>
      </c>
      <c r="AM332" s="101" t="str">
        <f t="shared" si="52"/>
        <v/>
      </c>
      <c r="AN332" s="101" t="str">
        <f t="shared" si="52"/>
        <v/>
      </c>
      <c r="AP332" s="101" t="str">
        <f>IF(AND(N332="vendido",I332='1° Passo'!$D$12),'1° Passo'!$D$12,"")</f>
        <v/>
      </c>
    </row>
    <row r="333" spans="3:42" ht="30" customHeight="1">
      <c r="C333" s="11">
        <v>329</v>
      </c>
      <c r="D333" s="88"/>
      <c r="E333" s="88"/>
      <c r="F333" s="88"/>
      <c r="G333" s="95"/>
      <c r="H333" s="96"/>
      <c r="I333" s="88"/>
      <c r="J333" s="88"/>
      <c r="K333" s="96"/>
      <c r="L333" s="88"/>
      <c r="M333" s="97" t="str">
        <f t="shared" ca="1" si="58"/>
        <v/>
      </c>
      <c r="N333" s="88"/>
      <c r="O333" s="88"/>
      <c r="P333" s="14"/>
      <c r="R333" s="59" t="str">
        <f>IFERROR(VLOOKUP($D333,'4° Passo'!$D$5:$M$804,7,FALSE),"-")</f>
        <v>-</v>
      </c>
      <c r="S333" s="59" t="str">
        <f>IFERROR(VLOOKUP($D333,'4° Passo'!$D$5:$M$804,8,FALSE),"-")</f>
        <v>-</v>
      </c>
      <c r="T333" s="59" t="str">
        <f>IFERROR(VLOOKUP($D333,'4° Passo'!$D$5:$M$804,9,FALSE),"-")</f>
        <v>-</v>
      </c>
      <c r="U333" s="59" t="str">
        <f>IFERROR(VLOOKUP($D333,'4° Passo'!$D$5:$M$804,10,FALSE),"-")</f>
        <v>-</v>
      </c>
      <c r="V333" s="59" t="str">
        <f t="shared" si="53"/>
        <v/>
      </c>
      <c r="W333" s="4">
        <f t="shared" si="59"/>
        <v>0</v>
      </c>
      <c r="X333" s="101">
        <v>1</v>
      </c>
      <c r="Y333" s="101" t="str">
        <f t="shared" si="54"/>
        <v/>
      </c>
      <c r="Z333" s="101" t="str">
        <f t="shared" si="55"/>
        <v/>
      </c>
      <c r="AA333" s="101" t="str">
        <f t="shared" si="56"/>
        <v/>
      </c>
      <c r="AB333" s="101" t="str">
        <f t="shared" si="57"/>
        <v/>
      </c>
      <c r="AC333" s="101" t="str">
        <f t="shared" si="51"/>
        <v/>
      </c>
      <c r="AD333" s="101" t="str">
        <f t="shared" si="51"/>
        <v/>
      </c>
      <c r="AE333" s="101" t="str">
        <f t="shared" si="51"/>
        <v/>
      </c>
      <c r="AF333" s="101" t="str">
        <f t="shared" si="51"/>
        <v/>
      </c>
      <c r="AG333" s="101" t="str">
        <f t="shared" si="51"/>
        <v/>
      </c>
      <c r="AH333" s="101" t="str">
        <f t="shared" si="51"/>
        <v/>
      </c>
      <c r="AI333" s="101" t="str">
        <f t="shared" si="52"/>
        <v/>
      </c>
      <c r="AJ333" s="101" t="str">
        <f t="shared" si="52"/>
        <v/>
      </c>
      <c r="AK333" s="101" t="str">
        <f t="shared" si="52"/>
        <v/>
      </c>
      <c r="AL333" s="101" t="str">
        <f t="shared" si="52"/>
        <v/>
      </c>
      <c r="AM333" s="101" t="str">
        <f t="shared" si="52"/>
        <v/>
      </c>
      <c r="AN333" s="101" t="str">
        <f t="shared" si="52"/>
        <v/>
      </c>
      <c r="AP333" s="101" t="str">
        <f>IF(AND(N333="vendido",I333='1° Passo'!$D$12),'1° Passo'!$D$12,"")</f>
        <v/>
      </c>
    </row>
    <row r="334" spans="3:42" ht="30" customHeight="1">
      <c r="C334" s="11">
        <v>330</v>
      </c>
      <c r="D334" s="88"/>
      <c r="E334" s="88"/>
      <c r="F334" s="88"/>
      <c r="G334" s="95"/>
      <c r="H334" s="96"/>
      <c r="I334" s="88"/>
      <c r="J334" s="88"/>
      <c r="K334" s="96"/>
      <c r="L334" s="88"/>
      <c r="M334" s="97" t="str">
        <f t="shared" ca="1" si="58"/>
        <v/>
      </c>
      <c r="N334" s="88"/>
      <c r="O334" s="88"/>
      <c r="P334" s="14"/>
      <c r="R334" s="59" t="str">
        <f>IFERROR(VLOOKUP($D334,'4° Passo'!$D$5:$M$804,7,FALSE),"-")</f>
        <v>-</v>
      </c>
      <c r="S334" s="59" t="str">
        <f>IFERROR(VLOOKUP($D334,'4° Passo'!$D$5:$M$804,8,FALSE),"-")</f>
        <v>-</v>
      </c>
      <c r="T334" s="59" t="str">
        <f>IFERROR(VLOOKUP($D334,'4° Passo'!$D$5:$M$804,9,FALSE),"-")</f>
        <v>-</v>
      </c>
      <c r="U334" s="59" t="str">
        <f>IFERROR(VLOOKUP($D334,'4° Passo'!$D$5:$M$804,10,FALSE),"-")</f>
        <v>-</v>
      </c>
      <c r="V334" s="59" t="str">
        <f t="shared" si="53"/>
        <v/>
      </c>
      <c r="W334" s="4">
        <f t="shared" si="59"/>
        <v>0</v>
      </c>
      <c r="X334" s="101">
        <v>1</v>
      </c>
      <c r="Y334" s="101" t="str">
        <f t="shared" si="54"/>
        <v/>
      </c>
      <c r="Z334" s="101" t="str">
        <f t="shared" si="55"/>
        <v/>
      </c>
      <c r="AA334" s="101" t="str">
        <f t="shared" si="56"/>
        <v/>
      </c>
      <c r="AB334" s="101" t="str">
        <f t="shared" si="57"/>
        <v/>
      </c>
      <c r="AC334" s="101" t="str">
        <f t="shared" si="51"/>
        <v/>
      </c>
      <c r="AD334" s="101" t="str">
        <f t="shared" si="51"/>
        <v/>
      </c>
      <c r="AE334" s="101" t="str">
        <f t="shared" si="51"/>
        <v/>
      </c>
      <c r="AF334" s="101" t="str">
        <f t="shared" si="51"/>
        <v/>
      </c>
      <c r="AG334" s="101" t="str">
        <f t="shared" si="51"/>
        <v/>
      </c>
      <c r="AH334" s="101" t="str">
        <f t="shared" si="51"/>
        <v/>
      </c>
      <c r="AI334" s="101" t="str">
        <f t="shared" si="52"/>
        <v/>
      </c>
      <c r="AJ334" s="101" t="str">
        <f t="shared" si="52"/>
        <v/>
      </c>
      <c r="AK334" s="101" t="str">
        <f t="shared" si="52"/>
        <v/>
      </c>
      <c r="AL334" s="101" t="str">
        <f t="shared" si="52"/>
        <v/>
      </c>
      <c r="AM334" s="101" t="str">
        <f t="shared" si="52"/>
        <v/>
      </c>
      <c r="AN334" s="101" t="str">
        <f t="shared" si="52"/>
        <v/>
      </c>
      <c r="AP334" s="101" t="str">
        <f>IF(AND(N334="vendido",I334='1° Passo'!$D$12),'1° Passo'!$D$12,"")</f>
        <v/>
      </c>
    </row>
    <row r="335" spans="3:42" ht="30" customHeight="1">
      <c r="C335" s="11">
        <v>331</v>
      </c>
      <c r="D335" s="88"/>
      <c r="E335" s="88"/>
      <c r="F335" s="88"/>
      <c r="G335" s="95"/>
      <c r="H335" s="96"/>
      <c r="I335" s="88"/>
      <c r="J335" s="88"/>
      <c r="K335" s="96"/>
      <c r="L335" s="88"/>
      <c r="M335" s="97" t="str">
        <f t="shared" ca="1" si="58"/>
        <v/>
      </c>
      <c r="N335" s="88"/>
      <c r="O335" s="88"/>
      <c r="P335" s="14"/>
      <c r="R335" s="59" t="str">
        <f>IFERROR(VLOOKUP($D335,'4° Passo'!$D$5:$M$804,7,FALSE),"-")</f>
        <v>-</v>
      </c>
      <c r="S335" s="59" t="str">
        <f>IFERROR(VLOOKUP($D335,'4° Passo'!$D$5:$M$804,8,FALSE),"-")</f>
        <v>-</v>
      </c>
      <c r="T335" s="59" t="str">
        <f>IFERROR(VLOOKUP($D335,'4° Passo'!$D$5:$M$804,9,FALSE),"-")</f>
        <v>-</v>
      </c>
      <c r="U335" s="59" t="str">
        <f>IFERROR(VLOOKUP($D335,'4° Passo'!$D$5:$M$804,10,FALSE),"-")</f>
        <v>-</v>
      </c>
      <c r="V335" s="59" t="str">
        <f t="shared" si="53"/>
        <v/>
      </c>
      <c r="W335" s="4">
        <f t="shared" si="59"/>
        <v>0</v>
      </c>
      <c r="X335" s="101">
        <v>1</v>
      </c>
      <c r="Y335" s="101" t="str">
        <f t="shared" si="54"/>
        <v/>
      </c>
      <c r="Z335" s="101" t="str">
        <f t="shared" si="55"/>
        <v/>
      </c>
      <c r="AA335" s="101" t="str">
        <f t="shared" si="56"/>
        <v/>
      </c>
      <c r="AB335" s="101" t="str">
        <f t="shared" si="57"/>
        <v/>
      </c>
      <c r="AC335" s="101" t="str">
        <f t="shared" si="51"/>
        <v/>
      </c>
      <c r="AD335" s="101" t="str">
        <f t="shared" si="51"/>
        <v/>
      </c>
      <c r="AE335" s="101" t="str">
        <f t="shared" si="51"/>
        <v/>
      </c>
      <c r="AF335" s="101" t="str">
        <f t="shared" si="51"/>
        <v/>
      </c>
      <c r="AG335" s="101" t="str">
        <f t="shared" si="51"/>
        <v/>
      </c>
      <c r="AH335" s="101" t="str">
        <f t="shared" si="51"/>
        <v/>
      </c>
      <c r="AI335" s="101" t="str">
        <f t="shared" si="52"/>
        <v/>
      </c>
      <c r="AJ335" s="101" t="str">
        <f t="shared" si="52"/>
        <v/>
      </c>
      <c r="AK335" s="101" t="str">
        <f t="shared" si="52"/>
        <v/>
      </c>
      <c r="AL335" s="101" t="str">
        <f t="shared" si="52"/>
        <v/>
      </c>
      <c r="AM335" s="101" t="str">
        <f t="shared" si="52"/>
        <v/>
      </c>
      <c r="AN335" s="101" t="str">
        <f t="shared" si="52"/>
        <v/>
      </c>
      <c r="AP335" s="101" t="str">
        <f>IF(AND(N335="vendido",I335='1° Passo'!$D$12),'1° Passo'!$D$12,"")</f>
        <v/>
      </c>
    </row>
    <row r="336" spans="3:42" ht="30" customHeight="1">
      <c r="C336" s="11">
        <v>332</v>
      </c>
      <c r="D336" s="88"/>
      <c r="E336" s="88"/>
      <c r="F336" s="88"/>
      <c r="G336" s="95"/>
      <c r="H336" s="96"/>
      <c r="I336" s="88"/>
      <c r="J336" s="88"/>
      <c r="K336" s="96"/>
      <c r="L336" s="88"/>
      <c r="M336" s="97" t="str">
        <f t="shared" ca="1" si="58"/>
        <v/>
      </c>
      <c r="N336" s="88"/>
      <c r="O336" s="88"/>
      <c r="P336" s="14"/>
      <c r="R336" s="59" t="str">
        <f>IFERROR(VLOOKUP($D336,'4° Passo'!$D$5:$M$804,7,FALSE),"-")</f>
        <v>-</v>
      </c>
      <c r="S336" s="59" t="str">
        <f>IFERROR(VLOOKUP($D336,'4° Passo'!$D$5:$M$804,8,FALSE),"-")</f>
        <v>-</v>
      </c>
      <c r="T336" s="59" t="str">
        <f>IFERROR(VLOOKUP($D336,'4° Passo'!$D$5:$M$804,9,FALSE),"-")</f>
        <v>-</v>
      </c>
      <c r="U336" s="59" t="str">
        <f>IFERROR(VLOOKUP($D336,'4° Passo'!$D$5:$M$804,10,FALSE),"-")</f>
        <v>-</v>
      </c>
      <c r="V336" s="59" t="str">
        <f t="shared" si="53"/>
        <v/>
      </c>
      <c r="W336" s="4">
        <f t="shared" si="59"/>
        <v>0</v>
      </c>
      <c r="X336" s="101">
        <v>1</v>
      </c>
      <c r="Y336" s="101" t="str">
        <f t="shared" si="54"/>
        <v/>
      </c>
      <c r="Z336" s="101" t="str">
        <f t="shared" si="55"/>
        <v/>
      </c>
      <c r="AA336" s="101" t="str">
        <f t="shared" si="56"/>
        <v/>
      </c>
      <c r="AB336" s="101" t="str">
        <f t="shared" si="57"/>
        <v/>
      </c>
      <c r="AC336" s="101" t="str">
        <f t="shared" si="51"/>
        <v/>
      </c>
      <c r="AD336" s="101" t="str">
        <f t="shared" si="51"/>
        <v/>
      </c>
      <c r="AE336" s="101" t="str">
        <f t="shared" si="51"/>
        <v/>
      </c>
      <c r="AF336" s="101" t="str">
        <f t="shared" si="51"/>
        <v/>
      </c>
      <c r="AG336" s="101" t="str">
        <f t="shared" si="51"/>
        <v/>
      </c>
      <c r="AH336" s="101" t="str">
        <f t="shared" si="51"/>
        <v/>
      </c>
      <c r="AI336" s="101" t="str">
        <f t="shared" si="52"/>
        <v/>
      </c>
      <c r="AJ336" s="101" t="str">
        <f t="shared" si="52"/>
        <v/>
      </c>
      <c r="AK336" s="101" t="str">
        <f t="shared" si="52"/>
        <v/>
      </c>
      <c r="AL336" s="101" t="str">
        <f t="shared" si="52"/>
        <v/>
      </c>
      <c r="AM336" s="101" t="str">
        <f t="shared" si="52"/>
        <v/>
      </c>
      <c r="AN336" s="101" t="str">
        <f t="shared" si="52"/>
        <v/>
      </c>
      <c r="AP336" s="101" t="str">
        <f>IF(AND(N336="vendido",I336='1° Passo'!$D$12),'1° Passo'!$D$12,"")</f>
        <v/>
      </c>
    </row>
    <row r="337" spans="3:42" ht="30" customHeight="1">
      <c r="C337" s="11">
        <v>333</v>
      </c>
      <c r="D337" s="88"/>
      <c r="E337" s="88"/>
      <c r="F337" s="88"/>
      <c r="G337" s="95"/>
      <c r="H337" s="96"/>
      <c r="I337" s="88"/>
      <c r="J337" s="88"/>
      <c r="K337" s="96"/>
      <c r="L337" s="88"/>
      <c r="M337" s="97" t="str">
        <f t="shared" ca="1" si="58"/>
        <v/>
      </c>
      <c r="N337" s="88"/>
      <c r="O337" s="88"/>
      <c r="P337" s="14"/>
      <c r="R337" s="59" t="str">
        <f>IFERROR(VLOOKUP($D337,'4° Passo'!$D$5:$M$804,7,FALSE),"-")</f>
        <v>-</v>
      </c>
      <c r="S337" s="59" t="str">
        <f>IFERROR(VLOOKUP($D337,'4° Passo'!$D$5:$M$804,8,FALSE),"-")</f>
        <v>-</v>
      </c>
      <c r="T337" s="59" t="str">
        <f>IFERROR(VLOOKUP($D337,'4° Passo'!$D$5:$M$804,9,FALSE),"-")</f>
        <v>-</v>
      </c>
      <c r="U337" s="59" t="str">
        <f>IFERROR(VLOOKUP($D337,'4° Passo'!$D$5:$M$804,10,FALSE),"-")</f>
        <v>-</v>
      </c>
      <c r="V337" s="59" t="str">
        <f t="shared" si="53"/>
        <v/>
      </c>
      <c r="W337" s="4">
        <f t="shared" si="59"/>
        <v>0</v>
      </c>
      <c r="X337" s="101">
        <v>1</v>
      </c>
      <c r="Y337" s="101" t="str">
        <f t="shared" si="54"/>
        <v/>
      </c>
      <c r="Z337" s="101" t="str">
        <f t="shared" si="55"/>
        <v/>
      </c>
      <c r="AA337" s="101" t="str">
        <f t="shared" si="56"/>
        <v/>
      </c>
      <c r="AB337" s="101" t="str">
        <f t="shared" si="57"/>
        <v/>
      </c>
      <c r="AC337" s="101" t="str">
        <f t="shared" si="51"/>
        <v/>
      </c>
      <c r="AD337" s="101" t="str">
        <f t="shared" si="51"/>
        <v/>
      </c>
      <c r="AE337" s="101" t="str">
        <f t="shared" si="51"/>
        <v/>
      </c>
      <c r="AF337" s="101" t="str">
        <f t="shared" si="51"/>
        <v/>
      </c>
      <c r="AG337" s="101" t="str">
        <f t="shared" si="51"/>
        <v/>
      </c>
      <c r="AH337" s="101" t="str">
        <f t="shared" si="51"/>
        <v/>
      </c>
      <c r="AI337" s="101" t="str">
        <f t="shared" si="52"/>
        <v/>
      </c>
      <c r="AJ337" s="101" t="str">
        <f t="shared" si="52"/>
        <v/>
      </c>
      <c r="AK337" s="101" t="str">
        <f t="shared" si="52"/>
        <v/>
      </c>
      <c r="AL337" s="101" t="str">
        <f t="shared" si="52"/>
        <v/>
      </c>
      <c r="AM337" s="101" t="str">
        <f t="shared" si="52"/>
        <v/>
      </c>
      <c r="AN337" s="101" t="str">
        <f t="shared" si="52"/>
        <v/>
      </c>
      <c r="AP337" s="101" t="str">
        <f>IF(AND(N337="vendido",I337='1° Passo'!$D$12),'1° Passo'!$D$12,"")</f>
        <v/>
      </c>
    </row>
    <row r="338" spans="3:42" ht="30" customHeight="1">
      <c r="C338" s="11">
        <v>334</v>
      </c>
      <c r="D338" s="88"/>
      <c r="E338" s="88"/>
      <c r="F338" s="88"/>
      <c r="G338" s="95"/>
      <c r="H338" s="96"/>
      <c r="I338" s="88"/>
      <c r="J338" s="88"/>
      <c r="K338" s="96"/>
      <c r="L338" s="88"/>
      <c r="M338" s="97" t="str">
        <f t="shared" ca="1" si="58"/>
        <v/>
      </c>
      <c r="N338" s="88"/>
      <c r="O338" s="88"/>
      <c r="P338" s="14"/>
      <c r="R338" s="59" t="str">
        <f>IFERROR(VLOOKUP($D338,'4° Passo'!$D$5:$M$804,7,FALSE),"-")</f>
        <v>-</v>
      </c>
      <c r="S338" s="59" t="str">
        <f>IFERROR(VLOOKUP($D338,'4° Passo'!$D$5:$M$804,8,FALSE),"-")</f>
        <v>-</v>
      </c>
      <c r="T338" s="59" t="str">
        <f>IFERROR(VLOOKUP($D338,'4° Passo'!$D$5:$M$804,9,FALSE),"-")</f>
        <v>-</v>
      </c>
      <c r="U338" s="59" t="str">
        <f>IFERROR(VLOOKUP($D338,'4° Passo'!$D$5:$M$804,10,FALSE),"-")</f>
        <v>-</v>
      </c>
      <c r="V338" s="59" t="str">
        <f t="shared" si="53"/>
        <v/>
      </c>
      <c r="W338" s="4">
        <f t="shared" si="59"/>
        <v>0</v>
      </c>
      <c r="X338" s="101">
        <v>1</v>
      </c>
      <c r="Y338" s="101" t="str">
        <f t="shared" si="54"/>
        <v/>
      </c>
      <c r="Z338" s="101" t="str">
        <f t="shared" si="55"/>
        <v/>
      </c>
      <c r="AA338" s="101" t="str">
        <f t="shared" si="56"/>
        <v/>
      </c>
      <c r="AB338" s="101" t="str">
        <f t="shared" si="57"/>
        <v/>
      </c>
      <c r="AC338" s="101" t="str">
        <f t="shared" si="51"/>
        <v/>
      </c>
      <c r="AD338" s="101" t="str">
        <f t="shared" si="51"/>
        <v/>
      </c>
      <c r="AE338" s="101" t="str">
        <f t="shared" si="51"/>
        <v/>
      </c>
      <c r="AF338" s="101" t="str">
        <f t="shared" si="51"/>
        <v/>
      </c>
      <c r="AG338" s="101" t="str">
        <f t="shared" si="51"/>
        <v/>
      </c>
      <c r="AH338" s="101" t="str">
        <f t="shared" si="51"/>
        <v/>
      </c>
      <c r="AI338" s="101" t="str">
        <f t="shared" si="52"/>
        <v/>
      </c>
      <c r="AJ338" s="101" t="str">
        <f t="shared" si="52"/>
        <v/>
      </c>
      <c r="AK338" s="101" t="str">
        <f t="shared" si="52"/>
        <v/>
      </c>
      <c r="AL338" s="101" t="str">
        <f t="shared" si="52"/>
        <v/>
      </c>
      <c r="AM338" s="101" t="str">
        <f t="shared" si="52"/>
        <v/>
      </c>
      <c r="AN338" s="101" t="str">
        <f t="shared" si="52"/>
        <v/>
      </c>
      <c r="AP338" s="101" t="str">
        <f>IF(AND(N338="vendido",I338='1° Passo'!$D$12),'1° Passo'!$D$12,"")</f>
        <v/>
      </c>
    </row>
    <row r="339" spans="3:42" ht="30" customHeight="1">
      <c r="C339" s="11">
        <v>335</v>
      </c>
      <c r="D339" s="88"/>
      <c r="E339" s="88"/>
      <c r="F339" s="88"/>
      <c r="G339" s="95"/>
      <c r="H339" s="96"/>
      <c r="I339" s="88"/>
      <c r="J339" s="88"/>
      <c r="K339" s="96"/>
      <c r="L339" s="88"/>
      <c r="M339" s="97" t="str">
        <f t="shared" ca="1" si="58"/>
        <v/>
      </c>
      <c r="N339" s="88"/>
      <c r="O339" s="88"/>
      <c r="P339" s="14"/>
      <c r="R339" s="59" t="str">
        <f>IFERROR(VLOOKUP($D339,'4° Passo'!$D$5:$M$804,7,FALSE),"-")</f>
        <v>-</v>
      </c>
      <c r="S339" s="59" t="str">
        <f>IFERROR(VLOOKUP($D339,'4° Passo'!$D$5:$M$804,8,FALSE),"-")</f>
        <v>-</v>
      </c>
      <c r="T339" s="59" t="str">
        <f>IFERROR(VLOOKUP($D339,'4° Passo'!$D$5:$M$804,9,FALSE),"-")</f>
        <v>-</v>
      </c>
      <c r="U339" s="59" t="str">
        <f>IFERROR(VLOOKUP($D339,'4° Passo'!$D$5:$M$804,10,FALSE),"-")</f>
        <v>-</v>
      </c>
      <c r="V339" s="59" t="str">
        <f t="shared" si="53"/>
        <v/>
      </c>
      <c r="W339" s="4">
        <f t="shared" si="59"/>
        <v>0</v>
      </c>
      <c r="X339" s="101">
        <v>1</v>
      </c>
      <c r="Y339" s="101" t="str">
        <f t="shared" si="54"/>
        <v/>
      </c>
      <c r="Z339" s="101" t="str">
        <f t="shared" si="55"/>
        <v/>
      </c>
      <c r="AA339" s="101" t="str">
        <f t="shared" si="56"/>
        <v/>
      </c>
      <c r="AB339" s="101" t="str">
        <f t="shared" si="57"/>
        <v/>
      </c>
      <c r="AC339" s="101" t="str">
        <f t="shared" si="51"/>
        <v/>
      </c>
      <c r="AD339" s="101" t="str">
        <f t="shared" si="51"/>
        <v/>
      </c>
      <c r="AE339" s="101" t="str">
        <f t="shared" si="51"/>
        <v/>
      </c>
      <c r="AF339" s="101" t="str">
        <f t="shared" ref="AF339:AK393" si="60">IF($Y339=AF$3,$AB339,"")</f>
        <v/>
      </c>
      <c r="AG339" s="101" t="str">
        <f t="shared" si="60"/>
        <v/>
      </c>
      <c r="AH339" s="101" t="str">
        <f t="shared" si="60"/>
        <v/>
      </c>
      <c r="AI339" s="101" t="str">
        <f t="shared" si="52"/>
        <v/>
      </c>
      <c r="AJ339" s="101" t="str">
        <f t="shared" si="52"/>
        <v/>
      </c>
      <c r="AK339" s="101" t="str">
        <f t="shared" si="52"/>
        <v/>
      </c>
      <c r="AL339" s="101" t="str">
        <f t="shared" si="52"/>
        <v/>
      </c>
      <c r="AM339" s="101" t="str">
        <f t="shared" si="52"/>
        <v/>
      </c>
      <c r="AN339" s="101" t="str">
        <f t="shared" si="52"/>
        <v/>
      </c>
      <c r="AP339" s="101" t="str">
        <f>IF(AND(N339="vendido",I339='1° Passo'!$D$12),'1° Passo'!$D$12,"")</f>
        <v/>
      </c>
    </row>
    <row r="340" spans="3:42" ht="30" customHeight="1">
      <c r="C340" s="11">
        <v>336</v>
      </c>
      <c r="D340" s="88"/>
      <c r="E340" s="88"/>
      <c r="F340" s="88"/>
      <c r="G340" s="95"/>
      <c r="H340" s="96"/>
      <c r="I340" s="88"/>
      <c r="J340" s="88"/>
      <c r="K340" s="96"/>
      <c r="L340" s="88"/>
      <c r="M340" s="97" t="str">
        <f t="shared" ca="1" si="58"/>
        <v/>
      </c>
      <c r="N340" s="88"/>
      <c r="O340" s="88"/>
      <c r="P340" s="14"/>
      <c r="R340" s="59" t="str">
        <f>IFERROR(VLOOKUP($D340,'4° Passo'!$D$5:$M$804,7,FALSE),"-")</f>
        <v>-</v>
      </c>
      <c r="S340" s="59" t="str">
        <f>IFERROR(VLOOKUP($D340,'4° Passo'!$D$5:$M$804,8,FALSE),"-")</f>
        <v>-</v>
      </c>
      <c r="T340" s="59" t="str">
        <f>IFERROR(VLOOKUP($D340,'4° Passo'!$D$5:$M$804,9,FALSE),"-")</f>
        <v>-</v>
      </c>
      <c r="U340" s="59" t="str">
        <f>IFERROR(VLOOKUP($D340,'4° Passo'!$D$5:$M$804,10,FALSE),"-")</f>
        <v>-</v>
      </c>
      <c r="V340" s="59" t="str">
        <f t="shared" si="53"/>
        <v/>
      </c>
      <c r="W340" s="4">
        <f t="shared" si="59"/>
        <v>0</v>
      </c>
      <c r="X340" s="101">
        <v>1</v>
      </c>
      <c r="Y340" s="101" t="str">
        <f t="shared" si="54"/>
        <v/>
      </c>
      <c r="Z340" s="101" t="str">
        <f t="shared" si="55"/>
        <v/>
      </c>
      <c r="AA340" s="101" t="str">
        <f t="shared" si="56"/>
        <v/>
      </c>
      <c r="AB340" s="101" t="str">
        <f t="shared" si="57"/>
        <v/>
      </c>
      <c r="AC340" s="101" t="str">
        <f t="shared" ref="AC340:AH403" si="61">IF($Y340=AC$3,$AB340,"")</f>
        <v/>
      </c>
      <c r="AD340" s="101" t="str">
        <f t="shared" si="61"/>
        <v/>
      </c>
      <c r="AE340" s="101" t="str">
        <f t="shared" si="61"/>
        <v/>
      </c>
      <c r="AF340" s="101" t="str">
        <f t="shared" si="60"/>
        <v/>
      </c>
      <c r="AG340" s="101" t="str">
        <f t="shared" si="60"/>
        <v/>
      </c>
      <c r="AH340" s="101" t="str">
        <f t="shared" si="60"/>
        <v/>
      </c>
      <c r="AI340" s="101" t="str">
        <f t="shared" si="52"/>
        <v/>
      </c>
      <c r="AJ340" s="101" t="str">
        <f t="shared" si="52"/>
        <v/>
      </c>
      <c r="AK340" s="101" t="str">
        <f t="shared" si="52"/>
        <v/>
      </c>
      <c r="AL340" s="101" t="str">
        <f t="shared" si="52"/>
        <v/>
      </c>
      <c r="AM340" s="101" t="str">
        <f t="shared" si="52"/>
        <v/>
      </c>
      <c r="AN340" s="101" t="str">
        <f t="shared" si="52"/>
        <v/>
      </c>
      <c r="AP340" s="101" t="str">
        <f>IF(AND(N340="vendido",I340='1° Passo'!$D$12),'1° Passo'!$D$12,"")</f>
        <v/>
      </c>
    </row>
    <row r="341" spans="3:42" ht="30" customHeight="1">
      <c r="C341" s="11">
        <v>337</v>
      </c>
      <c r="D341" s="88"/>
      <c r="E341" s="88"/>
      <c r="F341" s="88"/>
      <c r="G341" s="95"/>
      <c r="H341" s="96"/>
      <c r="I341" s="88"/>
      <c r="J341" s="88"/>
      <c r="K341" s="96"/>
      <c r="L341" s="88"/>
      <c r="M341" s="97" t="str">
        <f t="shared" ca="1" si="58"/>
        <v/>
      </c>
      <c r="N341" s="88"/>
      <c r="O341" s="88"/>
      <c r="P341" s="14"/>
      <c r="R341" s="59" t="str">
        <f>IFERROR(VLOOKUP($D341,'4° Passo'!$D$5:$M$804,7,FALSE),"-")</f>
        <v>-</v>
      </c>
      <c r="S341" s="59" t="str">
        <f>IFERROR(VLOOKUP($D341,'4° Passo'!$D$5:$M$804,8,FALSE),"-")</f>
        <v>-</v>
      </c>
      <c r="T341" s="59" t="str">
        <f>IFERROR(VLOOKUP($D341,'4° Passo'!$D$5:$M$804,9,FALSE),"-")</f>
        <v>-</v>
      </c>
      <c r="U341" s="59" t="str">
        <f>IFERROR(VLOOKUP($D341,'4° Passo'!$D$5:$M$804,10,FALSE),"-")</f>
        <v>-</v>
      </c>
      <c r="V341" s="59" t="str">
        <f t="shared" si="53"/>
        <v/>
      </c>
      <c r="W341" s="4">
        <f t="shared" si="59"/>
        <v>0</v>
      </c>
      <c r="X341" s="101">
        <v>1</v>
      </c>
      <c r="Y341" s="101" t="str">
        <f t="shared" si="54"/>
        <v/>
      </c>
      <c r="Z341" s="101" t="str">
        <f t="shared" si="55"/>
        <v/>
      </c>
      <c r="AA341" s="101" t="str">
        <f t="shared" si="56"/>
        <v/>
      </c>
      <c r="AB341" s="101" t="str">
        <f t="shared" si="57"/>
        <v/>
      </c>
      <c r="AC341" s="101" t="str">
        <f t="shared" si="61"/>
        <v/>
      </c>
      <c r="AD341" s="101" t="str">
        <f t="shared" si="61"/>
        <v/>
      </c>
      <c r="AE341" s="101" t="str">
        <f t="shared" si="61"/>
        <v/>
      </c>
      <c r="AF341" s="101" t="str">
        <f t="shared" si="60"/>
        <v/>
      </c>
      <c r="AG341" s="101" t="str">
        <f t="shared" si="60"/>
        <v/>
      </c>
      <c r="AH341" s="101" t="str">
        <f t="shared" si="60"/>
        <v/>
      </c>
      <c r="AI341" s="101" t="str">
        <f t="shared" si="52"/>
        <v/>
      </c>
      <c r="AJ341" s="101" t="str">
        <f t="shared" si="52"/>
        <v/>
      </c>
      <c r="AK341" s="101" t="str">
        <f t="shared" si="52"/>
        <v/>
      </c>
      <c r="AL341" s="101" t="str">
        <f t="shared" si="52"/>
        <v/>
      </c>
      <c r="AM341" s="101" t="str">
        <f t="shared" si="52"/>
        <v/>
      </c>
      <c r="AN341" s="101" t="str">
        <f t="shared" si="52"/>
        <v/>
      </c>
      <c r="AP341" s="101" t="str">
        <f>IF(AND(N341="vendido",I341='1° Passo'!$D$12),'1° Passo'!$D$12,"")</f>
        <v/>
      </c>
    </row>
    <row r="342" spans="3:42" ht="30" customHeight="1">
      <c r="C342" s="11">
        <v>338</v>
      </c>
      <c r="D342" s="88"/>
      <c r="E342" s="88"/>
      <c r="F342" s="88"/>
      <c r="G342" s="95"/>
      <c r="H342" s="96"/>
      <c r="I342" s="88"/>
      <c r="J342" s="88"/>
      <c r="K342" s="96"/>
      <c r="L342" s="88"/>
      <c r="M342" s="97" t="str">
        <f t="shared" ca="1" si="58"/>
        <v/>
      </c>
      <c r="N342" s="88"/>
      <c r="O342" s="88"/>
      <c r="P342" s="14"/>
      <c r="R342" s="59" t="str">
        <f>IFERROR(VLOOKUP($D342,'4° Passo'!$D$5:$M$804,7,FALSE),"-")</f>
        <v>-</v>
      </c>
      <c r="S342" s="59" t="str">
        <f>IFERROR(VLOOKUP($D342,'4° Passo'!$D$5:$M$804,8,FALSE),"-")</f>
        <v>-</v>
      </c>
      <c r="T342" s="59" t="str">
        <f>IFERROR(VLOOKUP($D342,'4° Passo'!$D$5:$M$804,9,FALSE),"-")</f>
        <v>-</v>
      </c>
      <c r="U342" s="59" t="str">
        <f>IFERROR(VLOOKUP($D342,'4° Passo'!$D$5:$M$804,10,FALSE),"-")</f>
        <v>-</v>
      </c>
      <c r="V342" s="59" t="str">
        <f t="shared" si="53"/>
        <v/>
      </c>
      <c r="W342" s="4">
        <f t="shared" si="59"/>
        <v>0</v>
      </c>
      <c r="X342" s="101">
        <v>1</v>
      </c>
      <c r="Y342" s="101" t="str">
        <f t="shared" si="54"/>
        <v/>
      </c>
      <c r="Z342" s="101" t="str">
        <f t="shared" si="55"/>
        <v/>
      </c>
      <c r="AA342" s="101" t="str">
        <f t="shared" si="56"/>
        <v/>
      </c>
      <c r="AB342" s="101" t="str">
        <f t="shared" si="57"/>
        <v/>
      </c>
      <c r="AC342" s="101" t="str">
        <f t="shared" si="61"/>
        <v/>
      </c>
      <c r="AD342" s="101" t="str">
        <f t="shared" si="61"/>
        <v/>
      </c>
      <c r="AE342" s="101" t="str">
        <f t="shared" si="61"/>
        <v/>
      </c>
      <c r="AF342" s="101" t="str">
        <f t="shared" si="60"/>
        <v/>
      </c>
      <c r="AG342" s="101" t="str">
        <f t="shared" si="60"/>
        <v/>
      </c>
      <c r="AH342" s="101" t="str">
        <f t="shared" si="60"/>
        <v/>
      </c>
      <c r="AI342" s="101" t="str">
        <f t="shared" si="52"/>
        <v/>
      </c>
      <c r="AJ342" s="101" t="str">
        <f t="shared" si="52"/>
        <v/>
      </c>
      <c r="AK342" s="101" t="str">
        <f t="shared" si="52"/>
        <v/>
      </c>
      <c r="AL342" s="101" t="str">
        <f t="shared" si="52"/>
        <v/>
      </c>
      <c r="AM342" s="101" t="str">
        <f t="shared" si="52"/>
        <v/>
      </c>
      <c r="AN342" s="101" t="str">
        <f t="shared" si="52"/>
        <v/>
      </c>
      <c r="AP342" s="101" t="str">
        <f>IF(AND(N342="vendido",I342='1° Passo'!$D$12),'1° Passo'!$D$12,"")</f>
        <v/>
      </c>
    </row>
    <row r="343" spans="3:42" ht="30" customHeight="1">
      <c r="C343" s="11">
        <v>339</v>
      </c>
      <c r="D343" s="88"/>
      <c r="E343" s="88"/>
      <c r="F343" s="88"/>
      <c r="G343" s="95"/>
      <c r="H343" s="96"/>
      <c r="I343" s="88"/>
      <c r="J343" s="88"/>
      <c r="K343" s="96"/>
      <c r="L343" s="88"/>
      <c r="M343" s="97" t="str">
        <f t="shared" ca="1" si="58"/>
        <v/>
      </c>
      <c r="N343" s="88"/>
      <c r="O343" s="88"/>
      <c r="P343" s="14"/>
      <c r="R343" s="59" t="str">
        <f>IFERROR(VLOOKUP($D343,'4° Passo'!$D$5:$M$804,7,FALSE),"-")</f>
        <v>-</v>
      </c>
      <c r="S343" s="59" t="str">
        <f>IFERROR(VLOOKUP($D343,'4° Passo'!$D$5:$M$804,8,FALSE),"-")</f>
        <v>-</v>
      </c>
      <c r="T343" s="59" t="str">
        <f>IFERROR(VLOOKUP($D343,'4° Passo'!$D$5:$M$804,9,FALSE),"-")</f>
        <v>-</v>
      </c>
      <c r="U343" s="59" t="str">
        <f>IFERROR(VLOOKUP($D343,'4° Passo'!$D$5:$M$804,10,FALSE),"-")</f>
        <v>-</v>
      </c>
      <c r="V343" s="59" t="str">
        <f t="shared" si="53"/>
        <v/>
      </c>
      <c r="W343" s="4">
        <f t="shared" si="59"/>
        <v>0</v>
      </c>
      <c r="X343" s="101">
        <v>1</v>
      </c>
      <c r="Y343" s="101" t="str">
        <f t="shared" si="54"/>
        <v/>
      </c>
      <c r="Z343" s="101" t="str">
        <f t="shared" si="55"/>
        <v/>
      </c>
      <c r="AA343" s="101" t="str">
        <f t="shared" si="56"/>
        <v/>
      </c>
      <c r="AB343" s="101" t="str">
        <f t="shared" si="57"/>
        <v/>
      </c>
      <c r="AC343" s="101" t="str">
        <f t="shared" si="61"/>
        <v/>
      </c>
      <c r="AD343" s="101" t="str">
        <f t="shared" si="61"/>
        <v/>
      </c>
      <c r="AE343" s="101" t="str">
        <f t="shared" si="61"/>
        <v/>
      </c>
      <c r="AF343" s="101" t="str">
        <f t="shared" si="60"/>
        <v/>
      </c>
      <c r="AG343" s="101" t="str">
        <f t="shared" si="60"/>
        <v/>
      </c>
      <c r="AH343" s="101" t="str">
        <f t="shared" si="60"/>
        <v/>
      </c>
      <c r="AI343" s="101" t="str">
        <f t="shared" si="52"/>
        <v/>
      </c>
      <c r="AJ343" s="101" t="str">
        <f t="shared" si="52"/>
        <v/>
      </c>
      <c r="AK343" s="101" t="str">
        <f t="shared" si="52"/>
        <v/>
      </c>
      <c r="AL343" s="101" t="str">
        <f t="shared" si="52"/>
        <v/>
      </c>
      <c r="AM343" s="101" t="str">
        <f t="shared" si="52"/>
        <v/>
      </c>
      <c r="AN343" s="101" t="str">
        <f t="shared" si="52"/>
        <v/>
      </c>
      <c r="AP343" s="101" t="str">
        <f>IF(AND(N343="vendido",I343='1° Passo'!$D$12),'1° Passo'!$D$12,"")</f>
        <v/>
      </c>
    </row>
    <row r="344" spans="3:42" ht="30" customHeight="1">
      <c r="C344" s="11">
        <v>340</v>
      </c>
      <c r="D344" s="88"/>
      <c r="E344" s="88"/>
      <c r="F344" s="88"/>
      <c r="G344" s="95"/>
      <c r="H344" s="96"/>
      <c r="I344" s="88"/>
      <c r="J344" s="88"/>
      <c r="K344" s="96"/>
      <c r="L344" s="88"/>
      <c r="M344" s="97" t="str">
        <f t="shared" ca="1" si="58"/>
        <v/>
      </c>
      <c r="N344" s="88"/>
      <c r="O344" s="88"/>
      <c r="P344" s="14"/>
      <c r="R344" s="59" t="str">
        <f>IFERROR(VLOOKUP($D344,'4° Passo'!$D$5:$M$804,7,FALSE),"-")</f>
        <v>-</v>
      </c>
      <c r="S344" s="59" t="str">
        <f>IFERROR(VLOOKUP($D344,'4° Passo'!$D$5:$M$804,8,FALSE),"-")</f>
        <v>-</v>
      </c>
      <c r="T344" s="59" t="str">
        <f>IFERROR(VLOOKUP($D344,'4° Passo'!$D$5:$M$804,9,FALSE),"-")</f>
        <v>-</v>
      </c>
      <c r="U344" s="59" t="str">
        <f>IFERROR(VLOOKUP($D344,'4° Passo'!$D$5:$M$804,10,FALSE),"-")</f>
        <v>-</v>
      </c>
      <c r="V344" s="59" t="str">
        <f t="shared" si="53"/>
        <v/>
      </c>
      <c r="W344" s="4">
        <f t="shared" si="59"/>
        <v>0</v>
      </c>
      <c r="X344" s="101">
        <v>1</v>
      </c>
      <c r="Y344" s="101" t="str">
        <f t="shared" si="54"/>
        <v/>
      </c>
      <c r="Z344" s="101" t="str">
        <f t="shared" si="55"/>
        <v/>
      </c>
      <c r="AA344" s="101" t="str">
        <f t="shared" si="56"/>
        <v/>
      </c>
      <c r="AB344" s="101" t="str">
        <f t="shared" si="57"/>
        <v/>
      </c>
      <c r="AC344" s="101" t="str">
        <f t="shared" si="61"/>
        <v/>
      </c>
      <c r="AD344" s="101" t="str">
        <f t="shared" si="61"/>
        <v/>
      </c>
      <c r="AE344" s="101" t="str">
        <f t="shared" si="61"/>
        <v/>
      </c>
      <c r="AF344" s="101" t="str">
        <f t="shared" si="60"/>
        <v/>
      </c>
      <c r="AG344" s="101" t="str">
        <f t="shared" si="60"/>
        <v/>
      </c>
      <c r="AH344" s="101" t="str">
        <f t="shared" si="60"/>
        <v/>
      </c>
      <c r="AI344" s="101" t="str">
        <f t="shared" si="52"/>
        <v/>
      </c>
      <c r="AJ344" s="101" t="str">
        <f t="shared" si="52"/>
        <v/>
      </c>
      <c r="AK344" s="101" t="str">
        <f t="shared" si="52"/>
        <v/>
      </c>
      <c r="AL344" s="101" t="str">
        <f t="shared" si="52"/>
        <v/>
      </c>
      <c r="AM344" s="101" t="str">
        <f t="shared" si="52"/>
        <v/>
      </c>
      <c r="AN344" s="101" t="str">
        <f t="shared" si="52"/>
        <v/>
      </c>
      <c r="AP344" s="101" t="str">
        <f>IF(AND(N344="vendido",I344='1° Passo'!$D$12),'1° Passo'!$D$12,"")</f>
        <v/>
      </c>
    </row>
    <row r="345" spans="3:42" ht="30" customHeight="1">
      <c r="C345" s="11">
        <v>341</v>
      </c>
      <c r="D345" s="88"/>
      <c r="E345" s="88"/>
      <c r="F345" s="88"/>
      <c r="G345" s="95"/>
      <c r="H345" s="96"/>
      <c r="I345" s="88"/>
      <c r="J345" s="88"/>
      <c r="K345" s="96"/>
      <c r="L345" s="88"/>
      <c r="M345" s="97" t="str">
        <f t="shared" ca="1" si="58"/>
        <v/>
      </c>
      <c r="N345" s="88"/>
      <c r="O345" s="88"/>
      <c r="P345" s="14"/>
      <c r="R345" s="59" t="str">
        <f>IFERROR(VLOOKUP($D345,'4° Passo'!$D$5:$M$804,7,FALSE),"-")</f>
        <v>-</v>
      </c>
      <c r="S345" s="59" t="str">
        <f>IFERROR(VLOOKUP($D345,'4° Passo'!$D$5:$M$804,8,FALSE),"-")</f>
        <v>-</v>
      </c>
      <c r="T345" s="59" t="str">
        <f>IFERROR(VLOOKUP($D345,'4° Passo'!$D$5:$M$804,9,FALSE),"-")</f>
        <v>-</v>
      </c>
      <c r="U345" s="59" t="str">
        <f>IFERROR(VLOOKUP($D345,'4° Passo'!$D$5:$M$804,10,FALSE),"-")</f>
        <v>-</v>
      </c>
      <c r="V345" s="59" t="str">
        <f t="shared" si="53"/>
        <v/>
      </c>
      <c r="W345" s="4">
        <f t="shared" si="59"/>
        <v>0</v>
      </c>
      <c r="X345" s="101">
        <v>1</v>
      </c>
      <c r="Y345" s="101" t="str">
        <f t="shared" si="54"/>
        <v/>
      </c>
      <c r="Z345" s="101" t="str">
        <f t="shared" si="55"/>
        <v/>
      </c>
      <c r="AA345" s="101" t="str">
        <f t="shared" si="56"/>
        <v/>
      </c>
      <c r="AB345" s="101" t="str">
        <f t="shared" si="57"/>
        <v/>
      </c>
      <c r="AC345" s="101" t="str">
        <f t="shared" si="61"/>
        <v/>
      </c>
      <c r="AD345" s="101" t="str">
        <f t="shared" si="61"/>
        <v/>
      </c>
      <c r="AE345" s="101" t="str">
        <f t="shared" si="61"/>
        <v/>
      </c>
      <c r="AF345" s="101" t="str">
        <f t="shared" si="60"/>
        <v/>
      </c>
      <c r="AG345" s="101" t="str">
        <f t="shared" si="60"/>
        <v/>
      </c>
      <c r="AH345" s="101" t="str">
        <f t="shared" si="60"/>
        <v/>
      </c>
      <c r="AI345" s="101" t="str">
        <f t="shared" si="52"/>
        <v/>
      </c>
      <c r="AJ345" s="101" t="str">
        <f t="shared" si="52"/>
        <v/>
      </c>
      <c r="AK345" s="101" t="str">
        <f t="shared" si="52"/>
        <v/>
      </c>
      <c r="AL345" s="101" t="str">
        <f t="shared" si="52"/>
        <v/>
      </c>
      <c r="AM345" s="101" t="str">
        <f t="shared" si="52"/>
        <v/>
      </c>
      <c r="AN345" s="101" t="str">
        <f t="shared" si="52"/>
        <v/>
      </c>
      <c r="AP345" s="101" t="str">
        <f>IF(AND(N345="vendido",I345='1° Passo'!$D$12),'1° Passo'!$D$12,"")</f>
        <v/>
      </c>
    </row>
    <row r="346" spans="3:42" ht="30" customHeight="1">
      <c r="C346" s="11">
        <v>342</v>
      </c>
      <c r="D346" s="88"/>
      <c r="E346" s="88"/>
      <c r="F346" s="88"/>
      <c r="G346" s="95"/>
      <c r="H346" s="96"/>
      <c r="I346" s="88"/>
      <c r="J346" s="88"/>
      <c r="K346" s="96"/>
      <c r="L346" s="88"/>
      <c r="M346" s="97" t="str">
        <f t="shared" ca="1" si="58"/>
        <v/>
      </c>
      <c r="N346" s="88"/>
      <c r="O346" s="88"/>
      <c r="P346" s="14"/>
      <c r="R346" s="59" t="str">
        <f>IFERROR(VLOOKUP($D346,'4° Passo'!$D$5:$M$804,7,FALSE),"-")</f>
        <v>-</v>
      </c>
      <c r="S346" s="59" t="str">
        <f>IFERROR(VLOOKUP($D346,'4° Passo'!$D$5:$M$804,8,FALSE),"-")</f>
        <v>-</v>
      </c>
      <c r="T346" s="59" t="str">
        <f>IFERROR(VLOOKUP($D346,'4° Passo'!$D$5:$M$804,9,FALSE),"-")</f>
        <v>-</v>
      </c>
      <c r="U346" s="59" t="str">
        <f>IFERROR(VLOOKUP($D346,'4° Passo'!$D$5:$M$804,10,FALSE),"-")</f>
        <v>-</v>
      </c>
      <c r="V346" s="59" t="str">
        <f t="shared" si="53"/>
        <v/>
      </c>
      <c r="W346" s="4">
        <f t="shared" si="59"/>
        <v>0</v>
      </c>
      <c r="X346" s="101">
        <v>1</v>
      </c>
      <c r="Y346" s="101" t="str">
        <f t="shared" si="54"/>
        <v/>
      </c>
      <c r="Z346" s="101" t="str">
        <f t="shared" si="55"/>
        <v/>
      </c>
      <c r="AA346" s="101" t="str">
        <f t="shared" si="56"/>
        <v/>
      </c>
      <c r="AB346" s="101" t="str">
        <f t="shared" si="57"/>
        <v/>
      </c>
      <c r="AC346" s="101" t="str">
        <f t="shared" si="61"/>
        <v/>
      </c>
      <c r="AD346" s="101" t="str">
        <f t="shared" si="61"/>
        <v/>
      </c>
      <c r="AE346" s="101" t="str">
        <f t="shared" si="61"/>
        <v/>
      </c>
      <c r="AF346" s="101" t="str">
        <f t="shared" si="60"/>
        <v/>
      </c>
      <c r="AG346" s="101" t="str">
        <f t="shared" si="60"/>
        <v/>
      </c>
      <c r="AH346" s="101" t="str">
        <f t="shared" si="60"/>
        <v/>
      </c>
      <c r="AI346" s="101" t="str">
        <f t="shared" si="52"/>
        <v/>
      </c>
      <c r="AJ346" s="101" t="str">
        <f t="shared" si="52"/>
        <v/>
      </c>
      <c r="AK346" s="101" t="str">
        <f t="shared" si="52"/>
        <v/>
      </c>
      <c r="AL346" s="101" t="str">
        <f t="shared" si="52"/>
        <v/>
      </c>
      <c r="AM346" s="101" t="str">
        <f t="shared" si="52"/>
        <v/>
      </c>
      <c r="AN346" s="101" t="str">
        <f t="shared" si="52"/>
        <v/>
      </c>
      <c r="AP346" s="101" t="str">
        <f>IF(AND(N346="vendido",I346='1° Passo'!$D$12),'1° Passo'!$D$12,"")</f>
        <v/>
      </c>
    </row>
    <row r="347" spans="3:42" ht="30" customHeight="1">
      <c r="C347" s="11">
        <v>343</v>
      </c>
      <c r="D347" s="88"/>
      <c r="E347" s="88"/>
      <c r="F347" s="88"/>
      <c r="G347" s="95"/>
      <c r="H347" s="96"/>
      <c r="I347" s="88"/>
      <c r="J347" s="88"/>
      <c r="K347" s="96"/>
      <c r="L347" s="88"/>
      <c r="M347" s="97" t="str">
        <f t="shared" ca="1" si="58"/>
        <v/>
      </c>
      <c r="N347" s="88"/>
      <c r="O347" s="88"/>
      <c r="P347" s="14"/>
      <c r="R347" s="59" t="str">
        <f>IFERROR(VLOOKUP($D347,'4° Passo'!$D$5:$M$804,7,FALSE),"-")</f>
        <v>-</v>
      </c>
      <c r="S347" s="59" t="str">
        <f>IFERROR(VLOOKUP($D347,'4° Passo'!$D$5:$M$804,8,FALSE),"-")</f>
        <v>-</v>
      </c>
      <c r="T347" s="59" t="str">
        <f>IFERROR(VLOOKUP($D347,'4° Passo'!$D$5:$M$804,9,FALSE),"-")</f>
        <v>-</v>
      </c>
      <c r="U347" s="59" t="str">
        <f>IFERROR(VLOOKUP($D347,'4° Passo'!$D$5:$M$804,10,FALSE),"-")</f>
        <v>-</v>
      </c>
      <c r="V347" s="59" t="str">
        <f t="shared" si="53"/>
        <v/>
      </c>
      <c r="W347" s="4">
        <f t="shared" si="59"/>
        <v>0</v>
      </c>
      <c r="X347" s="101">
        <v>1</v>
      </c>
      <c r="Y347" s="101" t="str">
        <f t="shared" si="54"/>
        <v/>
      </c>
      <c r="Z347" s="101" t="str">
        <f t="shared" si="55"/>
        <v/>
      </c>
      <c r="AA347" s="101" t="str">
        <f t="shared" si="56"/>
        <v/>
      </c>
      <c r="AB347" s="101" t="str">
        <f t="shared" si="57"/>
        <v/>
      </c>
      <c r="AC347" s="101" t="str">
        <f t="shared" si="61"/>
        <v/>
      </c>
      <c r="AD347" s="101" t="str">
        <f t="shared" si="61"/>
        <v/>
      </c>
      <c r="AE347" s="101" t="str">
        <f t="shared" si="61"/>
        <v/>
      </c>
      <c r="AF347" s="101" t="str">
        <f t="shared" si="60"/>
        <v/>
      </c>
      <c r="AG347" s="101" t="str">
        <f t="shared" si="60"/>
        <v/>
      </c>
      <c r="AH347" s="101" t="str">
        <f t="shared" si="60"/>
        <v/>
      </c>
      <c r="AI347" s="101" t="str">
        <f t="shared" si="52"/>
        <v/>
      </c>
      <c r="AJ347" s="101" t="str">
        <f t="shared" si="52"/>
        <v/>
      </c>
      <c r="AK347" s="101" t="str">
        <f t="shared" si="52"/>
        <v/>
      </c>
      <c r="AL347" s="101" t="str">
        <f t="shared" si="52"/>
        <v/>
      </c>
      <c r="AM347" s="101" t="str">
        <f t="shared" si="52"/>
        <v/>
      </c>
      <c r="AN347" s="101" t="str">
        <f t="shared" si="52"/>
        <v/>
      </c>
      <c r="AP347" s="101" t="str">
        <f>IF(AND(N347="vendido",I347='1° Passo'!$D$12),'1° Passo'!$D$12,"")</f>
        <v/>
      </c>
    </row>
    <row r="348" spans="3:42" ht="30" customHeight="1">
      <c r="C348" s="11">
        <v>344</v>
      </c>
      <c r="D348" s="88"/>
      <c r="E348" s="88"/>
      <c r="F348" s="88"/>
      <c r="G348" s="95"/>
      <c r="H348" s="96"/>
      <c r="I348" s="88"/>
      <c r="J348" s="88"/>
      <c r="K348" s="96"/>
      <c r="L348" s="88"/>
      <c r="M348" s="97" t="str">
        <f t="shared" ca="1" si="58"/>
        <v/>
      </c>
      <c r="N348" s="88"/>
      <c r="O348" s="88"/>
      <c r="P348" s="14"/>
      <c r="R348" s="59" t="str">
        <f>IFERROR(VLOOKUP($D348,'4° Passo'!$D$5:$M$804,7,FALSE),"-")</f>
        <v>-</v>
      </c>
      <c r="S348" s="59" t="str">
        <f>IFERROR(VLOOKUP($D348,'4° Passo'!$D$5:$M$804,8,FALSE),"-")</f>
        <v>-</v>
      </c>
      <c r="T348" s="59" t="str">
        <f>IFERROR(VLOOKUP($D348,'4° Passo'!$D$5:$M$804,9,FALSE),"-")</f>
        <v>-</v>
      </c>
      <c r="U348" s="59" t="str">
        <f>IFERROR(VLOOKUP($D348,'4° Passo'!$D$5:$M$804,10,FALSE),"-")</f>
        <v>-</v>
      </c>
      <c r="V348" s="59" t="str">
        <f t="shared" si="53"/>
        <v/>
      </c>
      <c r="W348" s="4">
        <f t="shared" si="59"/>
        <v>0</v>
      </c>
      <c r="X348" s="101">
        <v>1</v>
      </c>
      <c r="Y348" s="101" t="str">
        <f t="shared" si="54"/>
        <v/>
      </c>
      <c r="Z348" s="101" t="str">
        <f t="shared" si="55"/>
        <v/>
      </c>
      <c r="AA348" s="101" t="str">
        <f t="shared" si="56"/>
        <v/>
      </c>
      <c r="AB348" s="101" t="str">
        <f t="shared" si="57"/>
        <v/>
      </c>
      <c r="AC348" s="101" t="str">
        <f t="shared" si="61"/>
        <v/>
      </c>
      <c r="AD348" s="101" t="str">
        <f t="shared" si="61"/>
        <v/>
      </c>
      <c r="AE348" s="101" t="str">
        <f t="shared" si="61"/>
        <v/>
      </c>
      <c r="AF348" s="101" t="str">
        <f t="shared" si="60"/>
        <v/>
      </c>
      <c r="AG348" s="101" t="str">
        <f t="shared" si="60"/>
        <v/>
      </c>
      <c r="AH348" s="101" t="str">
        <f t="shared" si="60"/>
        <v/>
      </c>
      <c r="AI348" s="101" t="str">
        <f t="shared" si="52"/>
        <v/>
      </c>
      <c r="AJ348" s="101" t="str">
        <f t="shared" si="52"/>
        <v/>
      </c>
      <c r="AK348" s="101" t="str">
        <f t="shared" si="52"/>
        <v/>
      </c>
      <c r="AL348" s="101" t="str">
        <f t="shared" si="52"/>
        <v/>
      </c>
      <c r="AM348" s="101" t="str">
        <f t="shared" si="52"/>
        <v/>
      </c>
      <c r="AN348" s="101" t="str">
        <f t="shared" si="52"/>
        <v/>
      </c>
      <c r="AP348" s="101" t="str">
        <f>IF(AND(N348="vendido",I348='1° Passo'!$D$12),'1° Passo'!$D$12,"")</f>
        <v/>
      </c>
    </row>
    <row r="349" spans="3:42" ht="30" customHeight="1">
      <c r="C349" s="11">
        <v>345</v>
      </c>
      <c r="D349" s="88"/>
      <c r="E349" s="88"/>
      <c r="F349" s="88"/>
      <c r="G349" s="95"/>
      <c r="H349" s="96"/>
      <c r="I349" s="88"/>
      <c r="J349" s="88"/>
      <c r="K349" s="96"/>
      <c r="L349" s="88"/>
      <c r="M349" s="97" t="str">
        <f t="shared" ca="1" si="58"/>
        <v/>
      </c>
      <c r="N349" s="88"/>
      <c r="O349" s="88"/>
      <c r="P349" s="14"/>
      <c r="R349" s="59" t="str">
        <f>IFERROR(VLOOKUP($D349,'4° Passo'!$D$5:$M$804,7,FALSE),"-")</f>
        <v>-</v>
      </c>
      <c r="S349" s="59" t="str">
        <f>IFERROR(VLOOKUP($D349,'4° Passo'!$D$5:$M$804,8,FALSE),"-")</f>
        <v>-</v>
      </c>
      <c r="T349" s="59" t="str">
        <f>IFERROR(VLOOKUP($D349,'4° Passo'!$D$5:$M$804,9,FALSE),"-")</f>
        <v>-</v>
      </c>
      <c r="U349" s="59" t="str">
        <f>IFERROR(VLOOKUP($D349,'4° Passo'!$D$5:$M$804,10,FALSE),"-")</f>
        <v>-</v>
      </c>
      <c r="V349" s="59" t="str">
        <f t="shared" si="53"/>
        <v/>
      </c>
      <c r="W349" s="4">
        <f t="shared" si="59"/>
        <v>0</v>
      </c>
      <c r="X349" s="101">
        <v>1</v>
      </c>
      <c r="Y349" s="101" t="str">
        <f t="shared" si="54"/>
        <v/>
      </c>
      <c r="Z349" s="101" t="str">
        <f t="shared" si="55"/>
        <v/>
      </c>
      <c r="AA349" s="101" t="str">
        <f t="shared" si="56"/>
        <v/>
      </c>
      <c r="AB349" s="101" t="str">
        <f t="shared" si="57"/>
        <v/>
      </c>
      <c r="AC349" s="101" t="str">
        <f t="shared" si="61"/>
        <v/>
      </c>
      <c r="AD349" s="101" t="str">
        <f t="shared" si="61"/>
        <v/>
      </c>
      <c r="AE349" s="101" t="str">
        <f t="shared" si="61"/>
        <v/>
      </c>
      <c r="AF349" s="101" t="str">
        <f t="shared" si="60"/>
        <v/>
      </c>
      <c r="AG349" s="101" t="str">
        <f t="shared" si="60"/>
        <v/>
      </c>
      <c r="AH349" s="101" t="str">
        <f t="shared" si="60"/>
        <v/>
      </c>
      <c r="AI349" s="101" t="str">
        <f t="shared" si="52"/>
        <v/>
      </c>
      <c r="AJ349" s="101" t="str">
        <f t="shared" si="52"/>
        <v/>
      </c>
      <c r="AK349" s="101" t="str">
        <f t="shared" si="52"/>
        <v/>
      </c>
      <c r="AL349" s="101" t="str">
        <f t="shared" si="52"/>
        <v/>
      </c>
      <c r="AM349" s="101" t="str">
        <f t="shared" si="52"/>
        <v/>
      </c>
      <c r="AN349" s="101" t="str">
        <f t="shared" si="52"/>
        <v/>
      </c>
      <c r="AP349" s="101" t="str">
        <f>IF(AND(N349="vendido",I349='1° Passo'!$D$12),'1° Passo'!$D$12,"")</f>
        <v/>
      </c>
    </row>
    <row r="350" spans="3:42" ht="30" customHeight="1">
      <c r="C350" s="11">
        <v>346</v>
      </c>
      <c r="D350" s="88"/>
      <c r="E350" s="88"/>
      <c r="F350" s="88"/>
      <c r="G350" s="95"/>
      <c r="H350" s="96"/>
      <c r="I350" s="88"/>
      <c r="J350" s="88"/>
      <c r="K350" s="96"/>
      <c r="L350" s="88"/>
      <c r="M350" s="97" t="str">
        <f t="shared" ca="1" si="58"/>
        <v/>
      </c>
      <c r="N350" s="88"/>
      <c r="O350" s="88"/>
      <c r="P350" s="14"/>
      <c r="R350" s="59" t="str">
        <f>IFERROR(VLOOKUP($D350,'4° Passo'!$D$5:$M$804,7,FALSE),"-")</f>
        <v>-</v>
      </c>
      <c r="S350" s="59" t="str">
        <f>IFERROR(VLOOKUP($D350,'4° Passo'!$D$5:$M$804,8,FALSE),"-")</f>
        <v>-</v>
      </c>
      <c r="T350" s="59" t="str">
        <f>IFERROR(VLOOKUP($D350,'4° Passo'!$D$5:$M$804,9,FALSE),"-")</f>
        <v>-</v>
      </c>
      <c r="U350" s="59" t="str">
        <f>IFERROR(VLOOKUP($D350,'4° Passo'!$D$5:$M$804,10,FALSE),"-")</f>
        <v>-</v>
      </c>
      <c r="V350" s="59" t="str">
        <f t="shared" si="53"/>
        <v/>
      </c>
      <c r="W350" s="4">
        <f t="shared" si="59"/>
        <v>0</v>
      </c>
      <c r="X350" s="101">
        <v>1</v>
      </c>
      <c r="Y350" s="101" t="str">
        <f t="shared" si="54"/>
        <v/>
      </c>
      <c r="Z350" s="101" t="str">
        <f t="shared" si="55"/>
        <v/>
      </c>
      <c r="AA350" s="101" t="str">
        <f t="shared" si="56"/>
        <v/>
      </c>
      <c r="AB350" s="101" t="str">
        <f t="shared" si="57"/>
        <v/>
      </c>
      <c r="AC350" s="101" t="str">
        <f t="shared" si="61"/>
        <v/>
      </c>
      <c r="AD350" s="101" t="str">
        <f t="shared" si="61"/>
        <v/>
      </c>
      <c r="AE350" s="101" t="str">
        <f t="shared" si="61"/>
        <v/>
      </c>
      <c r="AF350" s="101" t="str">
        <f t="shared" si="60"/>
        <v/>
      </c>
      <c r="AG350" s="101" t="str">
        <f t="shared" si="60"/>
        <v/>
      </c>
      <c r="AH350" s="101" t="str">
        <f t="shared" si="60"/>
        <v/>
      </c>
      <c r="AI350" s="101" t="str">
        <f t="shared" si="52"/>
        <v/>
      </c>
      <c r="AJ350" s="101" t="str">
        <f t="shared" si="52"/>
        <v/>
      </c>
      <c r="AK350" s="101" t="str">
        <f t="shared" si="52"/>
        <v/>
      </c>
      <c r="AL350" s="101" t="str">
        <f t="shared" si="52"/>
        <v/>
      </c>
      <c r="AM350" s="101" t="str">
        <f t="shared" si="52"/>
        <v/>
      </c>
      <c r="AN350" s="101" t="str">
        <f t="shared" si="52"/>
        <v/>
      </c>
      <c r="AP350" s="101" t="str">
        <f>IF(AND(N350="vendido",I350='1° Passo'!$D$12),'1° Passo'!$D$12,"")</f>
        <v/>
      </c>
    </row>
    <row r="351" spans="3:42" ht="30" customHeight="1">
      <c r="C351" s="11">
        <v>347</v>
      </c>
      <c r="D351" s="88"/>
      <c r="E351" s="88"/>
      <c r="F351" s="88"/>
      <c r="G351" s="95"/>
      <c r="H351" s="96"/>
      <c r="I351" s="88"/>
      <c r="J351" s="88"/>
      <c r="K351" s="96"/>
      <c r="L351" s="88"/>
      <c r="M351" s="97" t="str">
        <f t="shared" ca="1" si="58"/>
        <v/>
      </c>
      <c r="N351" s="88"/>
      <c r="O351" s="88"/>
      <c r="P351" s="14"/>
      <c r="R351" s="59" t="str">
        <f>IFERROR(VLOOKUP($D351,'4° Passo'!$D$5:$M$804,7,FALSE),"-")</f>
        <v>-</v>
      </c>
      <c r="S351" s="59" t="str">
        <f>IFERROR(VLOOKUP($D351,'4° Passo'!$D$5:$M$804,8,FALSE),"-")</f>
        <v>-</v>
      </c>
      <c r="T351" s="59" t="str">
        <f>IFERROR(VLOOKUP($D351,'4° Passo'!$D$5:$M$804,9,FALSE),"-")</f>
        <v>-</v>
      </c>
      <c r="U351" s="59" t="str">
        <f>IFERROR(VLOOKUP($D351,'4° Passo'!$D$5:$M$804,10,FALSE),"-")</f>
        <v>-</v>
      </c>
      <c r="V351" s="59" t="str">
        <f t="shared" si="53"/>
        <v/>
      </c>
      <c r="W351" s="4">
        <f t="shared" si="59"/>
        <v>0</v>
      </c>
      <c r="X351" s="101">
        <v>1</v>
      </c>
      <c r="Y351" s="101" t="str">
        <f t="shared" si="54"/>
        <v/>
      </c>
      <c r="Z351" s="101" t="str">
        <f t="shared" si="55"/>
        <v/>
      </c>
      <c r="AA351" s="101" t="str">
        <f t="shared" si="56"/>
        <v/>
      </c>
      <c r="AB351" s="101" t="str">
        <f t="shared" si="57"/>
        <v/>
      </c>
      <c r="AC351" s="101" t="str">
        <f t="shared" si="61"/>
        <v/>
      </c>
      <c r="AD351" s="101" t="str">
        <f t="shared" si="61"/>
        <v/>
      </c>
      <c r="AE351" s="101" t="str">
        <f t="shared" si="61"/>
        <v/>
      </c>
      <c r="AF351" s="101" t="str">
        <f t="shared" si="60"/>
        <v/>
      </c>
      <c r="AG351" s="101" t="str">
        <f t="shared" si="60"/>
        <v/>
      </c>
      <c r="AH351" s="101" t="str">
        <f t="shared" si="60"/>
        <v/>
      </c>
      <c r="AI351" s="101" t="str">
        <f t="shared" si="52"/>
        <v/>
      </c>
      <c r="AJ351" s="101" t="str">
        <f t="shared" si="52"/>
        <v/>
      </c>
      <c r="AK351" s="101" t="str">
        <f t="shared" si="52"/>
        <v/>
      </c>
      <c r="AL351" s="101" t="str">
        <f t="shared" si="52"/>
        <v/>
      </c>
      <c r="AM351" s="101" t="str">
        <f t="shared" si="52"/>
        <v/>
      </c>
      <c r="AN351" s="101" t="str">
        <f t="shared" si="52"/>
        <v/>
      </c>
      <c r="AP351" s="101" t="str">
        <f>IF(AND(N351="vendido",I351='1° Passo'!$D$12),'1° Passo'!$D$12,"")</f>
        <v/>
      </c>
    </row>
    <row r="352" spans="3:42" ht="30" customHeight="1">
      <c r="C352" s="11">
        <v>348</v>
      </c>
      <c r="D352" s="88"/>
      <c r="E352" s="88"/>
      <c r="F352" s="88"/>
      <c r="G352" s="95"/>
      <c r="H352" s="96"/>
      <c r="I352" s="88"/>
      <c r="J352" s="88"/>
      <c r="K352" s="96"/>
      <c r="L352" s="88"/>
      <c r="M352" s="97" t="str">
        <f t="shared" ca="1" si="58"/>
        <v/>
      </c>
      <c r="N352" s="88"/>
      <c r="O352" s="88"/>
      <c r="P352" s="14"/>
      <c r="R352" s="59" t="str">
        <f>IFERROR(VLOOKUP($D352,'4° Passo'!$D$5:$M$804,7,FALSE),"-")</f>
        <v>-</v>
      </c>
      <c r="S352" s="59" t="str">
        <f>IFERROR(VLOOKUP($D352,'4° Passo'!$D$5:$M$804,8,FALSE),"-")</f>
        <v>-</v>
      </c>
      <c r="T352" s="59" t="str">
        <f>IFERROR(VLOOKUP($D352,'4° Passo'!$D$5:$M$804,9,FALSE),"-")</f>
        <v>-</v>
      </c>
      <c r="U352" s="59" t="str">
        <f>IFERROR(VLOOKUP($D352,'4° Passo'!$D$5:$M$804,10,FALSE),"-")</f>
        <v>-</v>
      </c>
      <c r="V352" s="59" t="str">
        <f t="shared" si="53"/>
        <v/>
      </c>
      <c r="W352" s="4">
        <f t="shared" si="59"/>
        <v>0</v>
      </c>
      <c r="X352" s="101">
        <v>1</v>
      </c>
      <c r="Y352" s="101" t="str">
        <f t="shared" si="54"/>
        <v/>
      </c>
      <c r="Z352" s="101" t="str">
        <f t="shared" si="55"/>
        <v/>
      </c>
      <c r="AA352" s="101" t="str">
        <f t="shared" si="56"/>
        <v/>
      </c>
      <c r="AB352" s="101" t="str">
        <f t="shared" si="57"/>
        <v/>
      </c>
      <c r="AC352" s="101" t="str">
        <f t="shared" si="61"/>
        <v/>
      </c>
      <c r="AD352" s="101" t="str">
        <f t="shared" si="61"/>
        <v/>
      </c>
      <c r="AE352" s="101" t="str">
        <f t="shared" si="61"/>
        <v/>
      </c>
      <c r="AF352" s="101" t="str">
        <f t="shared" si="60"/>
        <v/>
      </c>
      <c r="AG352" s="101" t="str">
        <f t="shared" si="60"/>
        <v/>
      </c>
      <c r="AH352" s="101" t="str">
        <f t="shared" si="60"/>
        <v/>
      </c>
      <c r="AI352" s="101" t="str">
        <f t="shared" si="52"/>
        <v/>
      </c>
      <c r="AJ352" s="101" t="str">
        <f t="shared" si="52"/>
        <v/>
      </c>
      <c r="AK352" s="101" t="str">
        <f t="shared" si="52"/>
        <v/>
      </c>
      <c r="AL352" s="101" t="str">
        <f t="shared" si="52"/>
        <v/>
      </c>
      <c r="AM352" s="101" t="str">
        <f t="shared" si="52"/>
        <v/>
      </c>
      <c r="AN352" s="101" t="str">
        <f t="shared" si="52"/>
        <v/>
      </c>
      <c r="AP352" s="101" t="str">
        <f>IF(AND(N352="vendido",I352='1° Passo'!$D$12),'1° Passo'!$D$12,"")</f>
        <v/>
      </c>
    </row>
    <row r="353" spans="3:42" ht="30" customHeight="1">
      <c r="C353" s="11">
        <v>349</v>
      </c>
      <c r="D353" s="88"/>
      <c r="E353" s="88"/>
      <c r="F353" s="88"/>
      <c r="G353" s="95"/>
      <c r="H353" s="96"/>
      <c r="I353" s="88"/>
      <c r="J353" s="88"/>
      <c r="K353" s="96"/>
      <c r="L353" s="88"/>
      <c r="M353" s="97" t="str">
        <f t="shared" ca="1" si="58"/>
        <v/>
      </c>
      <c r="N353" s="88"/>
      <c r="O353" s="88"/>
      <c r="P353" s="14"/>
      <c r="R353" s="59" t="str">
        <f>IFERROR(VLOOKUP($D353,'4° Passo'!$D$5:$M$804,7,FALSE),"-")</f>
        <v>-</v>
      </c>
      <c r="S353" s="59" t="str">
        <f>IFERROR(VLOOKUP($D353,'4° Passo'!$D$5:$M$804,8,FALSE),"-")</f>
        <v>-</v>
      </c>
      <c r="T353" s="59" t="str">
        <f>IFERROR(VLOOKUP($D353,'4° Passo'!$D$5:$M$804,9,FALSE),"-")</f>
        <v>-</v>
      </c>
      <c r="U353" s="59" t="str">
        <f>IFERROR(VLOOKUP($D353,'4° Passo'!$D$5:$M$804,10,FALSE),"-")</f>
        <v>-</v>
      </c>
      <c r="V353" s="59" t="str">
        <f t="shared" si="53"/>
        <v/>
      </c>
      <c r="W353" s="4">
        <f t="shared" si="59"/>
        <v>0</v>
      </c>
      <c r="X353" s="101">
        <v>1</v>
      </c>
      <c r="Y353" s="101" t="str">
        <f t="shared" si="54"/>
        <v/>
      </c>
      <c r="Z353" s="101" t="str">
        <f t="shared" si="55"/>
        <v/>
      </c>
      <c r="AA353" s="101" t="str">
        <f t="shared" si="56"/>
        <v/>
      </c>
      <c r="AB353" s="101" t="str">
        <f t="shared" si="57"/>
        <v/>
      </c>
      <c r="AC353" s="101" t="str">
        <f t="shared" si="61"/>
        <v/>
      </c>
      <c r="AD353" s="101" t="str">
        <f t="shared" si="61"/>
        <v/>
      </c>
      <c r="AE353" s="101" t="str">
        <f t="shared" si="61"/>
        <v/>
      </c>
      <c r="AF353" s="101" t="str">
        <f t="shared" si="60"/>
        <v/>
      </c>
      <c r="AG353" s="101" t="str">
        <f t="shared" si="60"/>
        <v/>
      </c>
      <c r="AH353" s="101" t="str">
        <f t="shared" si="60"/>
        <v/>
      </c>
      <c r="AI353" s="101" t="str">
        <f t="shared" si="52"/>
        <v/>
      </c>
      <c r="AJ353" s="101" t="str">
        <f t="shared" si="52"/>
        <v/>
      </c>
      <c r="AK353" s="101" t="str">
        <f t="shared" si="52"/>
        <v/>
      </c>
      <c r="AL353" s="101" t="str">
        <f t="shared" si="52"/>
        <v/>
      </c>
      <c r="AM353" s="101" t="str">
        <f t="shared" si="52"/>
        <v/>
      </c>
      <c r="AN353" s="101" t="str">
        <f t="shared" si="52"/>
        <v/>
      </c>
      <c r="AP353" s="101" t="str">
        <f>IF(AND(N353="vendido",I353='1° Passo'!$D$12),'1° Passo'!$D$12,"")</f>
        <v/>
      </c>
    </row>
    <row r="354" spans="3:42" ht="30" customHeight="1">
      <c r="C354" s="11">
        <v>350</v>
      </c>
      <c r="D354" s="88"/>
      <c r="E354" s="88"/>
      <c r="F354" s="88"/>
      <c r="G354" s="95"/>
      <c r="H354" s="96"/>
      <c r="I354" s="88"/>
      <c r="J354" s="88"/>
      <c r="K354" s="96"/>
      <c r="L354" s="88"/>
      <c r="M354" s="97" t="str">
        <f t="shared" ca="1" si="58"/>
        <v/>
      </c>
      <c r="N354" s="88"/>
      <c r="O354" s="88"/>
      <c r="P354" s="14"/>
      <c r="R354" s="59" t="str">
        <f>IFERROR(VLOOKUP($D354,'4° Passo'!$D$5:$M$804,7,FALSE),"-")</f>
        <v>-</v>
      </c>
      <c r="S354" s="59" t="str">
        <f>IFERROR(VLOOKUP($D354,'4° Passo'!$D$5:$M$804,8,FALSE),"-")</f>
        <v>-</v>
      </c>
      <c r="T354" s="59" t="str">
        <f>IFERROR(VLOOKUP($D354,'4° Passo'!$D$5:$M$804,9,FALSE),"-")</f>
        <v>-</v>
      </c>
      <c r="U354" s="59" t="str">
        <f>IFERROR(VLOOKUP($D354,'4° Passo'!$D$5:$M$804,10,FALSE),"-")</f>
        <v>-</v>
      </c>
      <c r="V354" s="59" t="str">
        <f t="shared" si="53"/>
        <v/>
      </c>
      <c r="W354" s="4">
        <f t="shared" si="59"/>
        <v>0</v>
      </c>
      <c r="X354" s="101">
        <v>1</v>
      </c>
      <c r="Y354" s="101" t="str">
        <f t="shared" si="54"/>
        <v/>
      </c>
      <c r="Z354" s="101" t="str">
        <f t="shared" si="55"/>
        <v/>
      </c>
      <c r="AA354" s="101" t="str">
        <f t="shared" si="56"/>
        <v/>
      </c>
      <c r="AB354" s="101" t="str">
        <f t="shared" si="57"/>
        <v/>
      </c>
      <c r="AC354" s="101" t="str">
        <f t="shared" si="61"/>
        <v/>
      </c>
      <c r="AD354" s="101" t="str">
        <f t="shared" si="61"/>
        <v/>
      </c>
      <c r="AE354" s="101" t="str">
        <f t="shared" si="61"/>
        <v/>
      </c>
      <c r="AF354" s="101" t="str">
        <f t="shared" si="60"/>
        <v/>
      </c>
      <c r="AG354" s="101" t="str">
        <f t="shared" si="60"/>
        <v/>
      </c>
      <c r="AH354" s="101" t="str">
        <f t="shared" si="60"/>
        <v/>
      </c>
      <c r="AI354" s="101" t="str">
        <f t="shared" si="52"/>
        <v/>
      </c>
      <c r="AJ354" s="101" t="str">
        <f t="shared" si="52"/>
        <v/>
      </c>
      <c r="AK354" s="101" t="str">
        <f t="shared" si="52"/>
        <v/>
      </c>
      <c r="AL354" s="101" t="str">
        <f t="shared" si="52"/>
        <v/>
      </c>
      <c r="AM354" s="101" t="str">
        <f t="shared" si="52"/>
        <v/>
      </c>
      <c r="AN354" s="101" t="str">
        <f t="shared" si="52"/>
        <v/>
      </c>
      <c r="AP354" s="101" t="str">
        <f>IF(AND(N354="vendido",I354='1° Passo'!$D$12),'1° Passo'!$D$12,"")</f>
        <v/>
      </c>
    </row>
    <row r="355" spans="3:42" ht="30" customHeight="1">
      <c r="C355" s="11">
        <v>351</v>
      </c>
      <c r="D355" s="88"/>
      <c r="E355" s="88"/>
      <c r="F355" s="88"/>
      <c r="G355" s="95"/>
      <c r="H355" s="96"/>
      <c r="I355" s="88"/>
      <c r="J355" s="88"/>
      <c r="K355" s="96"/>
      <c r="L355" s="88"/>
      <c r="M355" s="97" t="str">
        <f t="shared" ca="1" si="58"/>
        <v/>
      </c>
      <c r="N355" s="88"/>
      <c r="O355" s="88"/>
      <c r="P355" s="14"/>
      <c r="R355" s="59" t="str">
        <f>IFERROR(VLOOKUP($D355,'4° Passo'!$D$5:$M$804,7,FALSE),"-")</f>
        <v>-</v>
      </c>
      <c r="S355" s="59" t="str">
        <f>IFERROR(VLOOKUP($D355,'4° Passo'!$D$5:$M$804,8,FALSE),"-")</f>
        <v>-</v>
      </c>
      <c r="T355" s="59" t="str">
        <f>IFERROR(VLOOKUP($D355,'4° Passo'!$D$5:$M$804,9,FALSE),"-")</f>
        <v>-</v>
      </c>
      <c r="U355" s="59" t="str">
        <f>IFERROR(VLOOKUP($D355,'4° Passo'!$D$5:$M$804,10,FALSE),"-")</f>
        <v>-</v>
      </c>
      <c r="V355" s="59" t="str">
        <f t="shared" si="53"/>
        <v/>
      </c>
      <c r="W355" s="4">
        <f t="shared" si="59"/>
        <v>0</v>
      </c>
      <c r="X355" s="101">
        <v>1</v>
      </c>
      <c r="Y355" s="101" t="str">
        <f t="shared" si="54"/>
        <v/>
      </c>
      <c r="Z355" s="101" t="str">
        <f t="shared" si="55"/>
        <v/>
      </c>
      <c r="AA355" s="101" t="str">
        <f t="shared" si="56"/>
        <v/>
      </c>
      <c r="AB355" s="101" t="str">
        <f t="shared" si="57"/>
        <v/>
      </c>
      <c r="AC355" s="101" t="str">
        <f t="shared" si="61"/>
        <v/>
      </c>
      <c r="AD355" s="101" t="str">
        <f t="shared" si="61"/>
        <v/>
      </c>
      <c r="AE355" s="101" t="str">
        <f t="shared" si="61"/>
        <v/>
      </c>
      <c r="AF355" s="101" t="str">
        <f t="shared" si="60"/>
        <v/>
      </c>
      <c r="AG355" s="101" t="str">
        <f t="shared" si="60"/>
        <v/>
      </c>
      <c r="AH355" s="101" t="str">
        <f t="shared" si="60"/>
        <v/>
      </c>
      <c r="AI355" s="101" t="str">
        <f t="shared" si="52"/>
        <v/>
      </c>
      <c r="AJ355" s="101" t="str">
        <f t="shared" si="52"/>
        <v/>
      </c>
      <c r="AK355" s="101" t="str">
        <f t="shared" si="52"/>
        <v/>
      </c>
      <c r="AL355" s="101" t="str">
        <f t="shared" si="52"/>
        <v/>
      </c>
      <c r="AM355" s="101" t="str">
        <f t="shared" si="52"/>
        <v/>
      </c>
      <c r="AN355" s="101" t="str">
        <f t="shared" si="52"/>
        <v/>
      </c>
      <c r="AP355" s="101" t="str">
        <f>IF(AND(N355="vendido",I355='1° Passo'!$D$12),'1° Passo'!$D$12,"")</f>
        <v/>
      </c>
    </row>
    <row r="356" spans="3:42" ht="30" customHeight="1">
      <c r="C356" s="11">
        <v>352</v>
      </c>
      <c r="D356" s="88"/>
      <c r="E356" s="88"/>
      <c r="F356" s="88"/>
      <c r="G356" s="95"/>
      <c r="H356" s="96"/>
      <c r="I356" s="88"/>
      <c r="J356" s="88"/>
      <c r="K356" s="96"/>
      <c r="L356" s="88"/>
      <c r="M356" s="97" t="str">
        <f t="shared" ca="1" si="58"/>
        <v/>
      </c>
      <c r="N356" s="88"/>
      <c r="O356" s="88"/>
      <c r="P356" s="14"/>
      <c r="R356" s="59" t="str">
        <f>IFERROR(VLOOKUP($D356,'4° Passo'!$D$5:$M$804,7,FALSE),"-")</f>
        <v>-</v>
      </c>
      <c r="S356" s="59" t="str">
        <f>IFERROR(VLOOKUP($D356,'4° Passo'!$D$5:$M$804,8,FALSE),"-")</f>
        <v>-</v>
      </c>
      <c r="T356" s="59" t="str">
        <f>IFERROR(VLOOKUP($D356,'4° Passo'!$D$5:$M$804,9,FALSE),"-")</f>
        <v>-</v>
      </c>
      <c r="U356" s="59" t="str">
        <f>IFERROR(VLOOKUP($D356,'4° Passo'!$D$5:$M$804,10,FALSE),"-")</f>
        <v>-</v>
      </c>
      <c r="V356" s="59" t="str">
        <f t="shared" si="53"/>
        <v/>
      </c>
      <c r="W356" s="4">
        <f t="shared" si="59"/>
        <v>0</v>
      </c>
      <c r="X356" s="101">
        <v>1</v>
      </c>
      <c r="Y356" s="101" t="str">
        <f t="shared" si="54"/>
        <v/>
      </c>
      <c r="Z356" s="101" t="str">
        <f t="shared" si="55"/>
        <v/>
      </c>
      <c r="AA356" s="101" t="str">
        <f t="shared" si="56"/>
        <v/>
      </c>
      <c r="AB356" s="101" t="str">
        <f t="shared" si="57"/>
        <v/>
      </c>
      <c r="AC356" s="101" t="str">
        <f t="shared" si="61"/>
        <v/>
      </c>
      <c r="AD356" s="101" t="str">
        <f t="shared" si="61"/>
        <v/>
      </c>
      <c r="AE356" s="101" t="str">
        <f t="shared" si="61"/>
        <v/>
      </c>
      <c r="AF356" s="101" t="str">
        <f t="shared" si="60"/>
        <v/>
      </c>
      <c r="AG356" s="101" t="str">
        <f t="shared" si="60"/>
        <v/>
      </c>
      <c r="AH356" s="101" t="str">
        <f t="shared" si="60"/>
        <v/>
      </c>
      <c r="AI356" s="101" t="str">
        <f t="shared" si="52"/>
        <v/>
      </c>
      <c r="AJ356" s="101" t="str">
        <f t="shared" si="52"/>
        <v/>
      </c>
      <c r="AK356" s="101" t="str">
        <f t="shared" si="52"/>
        <v/>
      </c>
      <c r="AL356" s="101" t="str">
        <f t="shared" si="52"/>
        <v/>
      </c>
      <c r="AM356" s="101" t="str">
        <f t="shared" si="52"/>
        <v/>
      </c>
      <c r="AN356" s="101" t="str">
        <f t="shared" si="52"/>
        <v/>
      </c>
      <c r="AP356" s="101" t="str">
        <f>IF(AND(N356="vendido",I356='1° Passo'!$D$12),'1° Passo'!$D$12,"")</f>
        <v/>
      </c>
    </row>
    <row r="357" spans="3:42" ht="30" customHeight="1">
      <c r="C357" s="11">
        <v>353</v>
      </c>
      <c r="D357" s="88"/>
      <c r="E357" s="88"/>
      <c r="F357" s="88"/>
      <c r="G357" s="95"/>
      <c r="H357" s="96"/>
      <c r="I357" s="88"/>
      <c r="J357" s="88"/>
      <c r="K357" s="96"/>
      <c r="L357" s="88"/>
      <c r="M357" s="97" t="str">
        <f t="shared" ca="1" si="58"/>
        <v/>
      </c>
      <c r="N357" s="88"/>
      <c r="O357" s="88"/>
      <c r="P357" s="14"/>
      <c r="R357" s="59" t="str">
        <f>IFERROR(VLOOKUP($D357,'4° Passo'!$D$5:$M$804,7,FALSE),"-")</f>
        <v>-</v>
      </c>
      <c r="S357" s="59" t="str">
        <f>IFERROR(VLOOKUP($D357,'4° Passo'!$D$5:$M$804,8,FALSE),"-")</f>
        <v>-</v>
      </c>
      <c r="T357" s="59" t="str">
        <f>IFERROR(VLOOKUP($D357,'4° Passo'!$D$5:$M$804,9,FALSE),"-")</f>
        <v>-</v>
      </c>
      <c r="U357" s="59" t="str">
        <f>IFERROR(VLOOKUP($D357,'4° Passo'!$D$5:$M$804,10,FALSE),"-")</f>
        <v>-</v>
      </c>
      <c r="V357" s="59" t="str">
        <f t="shared" si="53"/>
        <v/>
      </c>
      <c r="W357" s="4">
        <f t="shared" si="59"/>
        <v>0</v>
      </c>
      <c r="X357" s="101">
        <v>1</v>
      </c>
      <c r="Y357" s="101" t="str">
        <f t="shared" si="54"/>
        <v/>
      </c>
      <c r="Z357" s="101" t="str">
        <f t="shared" si="55"/>
        <v/>
      </c>
      <c r="AA357" s="101" t="str">
        <f t="shared" si="56"/>
        <v/>
      </c>
      <c r="AB357" s="101" t="str">
        <f t="shared" si="57"/>
        <v/>
      </c>
      <c r="AC357" s="101" t="str">
        <f t="shared" si="61"/>
        <v/>
      </c>
      <c r="AD357" s="101" t="str">
        <f t="shared" si="61"/>
        <v/>
      </c>
      <c r="AE357" s="101" t="str">
        <f t="shared" si="61"/>
        <v/>
      </c>
      <c r="AF357" s="101" t="str">
        <f t="shared" si="60"/>
        <v/>
      </c>
      <c r="AG357" s="101" t="str">
        <f t="shared" si="60"/>
        <v/>
      </c>
      <c r="AH357" s="101" t="str">
        <f t="shared" si="60"/>
        <v/>
      </c>
      <c r="AI357" s="101" t="str">
        <f t="shared" si="52"/>
        <v/>
      </c>
      <c r="AJ357" s="101" t="str">
        <f t="shared" si="52"/>
        <v/>
      </c>
      <c r="AK357" s="101" t="str">
        <f t="shared" si="52"/>
        <v/>
      </c>
      <c r="AL357" s="101" t="str">
        <f t="shared" si="52"/>
        <v/>
      </c>
      <c r="AM357" s="101" t="str">
        <f t="shared" si="52"/>
        <v/>
      </c>
      <c r="AN357" s="101" t="str">
        <f t="shared" si="52"/>
        <v/>
      </c>
      <c r="AP357" s="101" t="str">
        <f>IF(AND(N357="vendido",I357='1° Passo'!$D$12),'1° Passo'!$D$12,"")</f>
        <v/>
      </c>
    </row>
    <row r="358" spans="3:42" ht="30" customHeight="1">
      <c r="C358" s="11">
        <v>354</v>
      </c>
      <c r="D358" s="88"/>
      <c r="E358" s="88"/>
      <c r="F358" s="88"/>
      <c r="G358" s="95"/>
      <c r="H358" s="96"/>
      <c r="I358" s="88"/>
      <c r="J358" s="88"/>
      <c r="K358" s="96"/>
      <c r="L358" s="88"/>
      <c r="M358" s="97" t="str">
        <f t="shared" ca="1" si="58"/>
        <v/>
      </c>
      <c r="N358" s="88"/>
      <c r="O358" s="88"/>
      <c r="P358" s="14"/>
      <c r="R358" s="59" t="str">
        <f>IFERROR(VLOOKUP($D358,'4° Passo'!$D$5:$M$804,7,FALSE),"-")</f>
        <v>-</v>
      </c>
      <c r="S358" s="59" t="str">
        <f>IFERROR(VLOOKUP($D358,'4° Passo'!$D$5:$M$804,8,FALSE),"-")</f>
        <v>-</v>
      </c>
      <c r="T358" s="59" t="str">
        <f>IFERROR(VLOOKUP($D358,'4° Passo'!$D$5:$M$804,9,FALSE),"-")</f>
        <v>-</v>
      </c>
      <c r="U358" s="59" t="str">
        <f>IFERROR(VLOOKUP($D358,'4° Passo'!$D$5:$M$804,10,FALSE),"-")</f>
        <v>-</v>
      </c>
      <c r="V358" s="59" t="str">
        <f t="shared" si="53"/>
        <v/>
      </c>
      <c r="W358" s="4">
        <f t="shared" si="59"/>
        <v>0</v>
      </c>
      <c r="X358" s="101">
        <v>1</v>
      </c>
      <c r="Y358" s="101" t="str">
        <f t="shared" si="54"/>
        <v/>
      </c>
      <c r="Z358" s="101" t="str">
        <f t="shared" si="55"/>
        <v/>
      </c>
      <c r="AA358" s="101" t="str">
        <f t="shared" si="56"/>
        <v/>
      </c>
      <c r="AB358" s="101" t="str">
        <f t="shared" si="57"/>
        <v/>
      </c>
      <c r="AC358" s="101" t="str">
        <f t="shared" si="61"/>
        <v/>
      </c>
      <c r="AD358" s="101" t="str">
        <f t="shared" si="61"/>
        <v/>
      </c>
      <c r="AE358" s="101" t="str">
        <f t="shared" si="61"/>
        <v/>
      </c>
      <c r="AF358" s="101" t="str">
        <f t="shared" si="60"/>
        <v/>
      </c>
      <c r="AG358" s="101" t="str">
        <f t="shared" si="60"/>
        <v/>
      </c>
      <c r="AH358" s="101" t="str">
        <f t="shared" si="60"/>
        <v/>
      </c>
      <c r="AI358" s="101" t="str">
        <f t="shared" si="52"/>
        <v/>
      </c>
      <c r="AJ358" s="101" t="str">
        <f t="shared" si="52"/>
        <v/>
      </c>
      <c r="AK358" s="101" t="str">
        <f t="shared" si="52"/>
        <v/>
      </c>
      <c r="AL358" s="101" t="str">
        <f t="shared" si="52"/>
        <v/>
      </c>
      <c r="AM358" s="101" t="str">
        <f t="shared" si="52"/>
        <v/>
      </c>
      <c r="AN358" s="101" t="str">
        <f t="shared" si="52"/>
        <v/>
      </c>
      <c r="AP358" s="101" t="str">
        <f>IF(AND(N358="vendido",I358='1° Passo'!$D$12),'1° Passo'!$D$12,"")</f>
        <v/>
      </c>
    </row>
    <row r="359" spans="3:42" ht="30" customHeight="1">
      <c r="C359" s="11">
        <v>355</v>
      </c>
      <c r="D359" s="88"/>
      <c r="E359" s="88"/>
      <c r="F359" s="88"/>
      <c r="G359" s="95"/>
      <c r="H359" s="96"/>
      <c r="I359" s="88"/>
      <c r="J359" s="88"/>
      <c r="K359" s="96"/>
      <c r="L359" s="88"/>
      <c r="M359" s="97" t="str">
        <f t="shared" ca="1" si="58"/>
        <v/>
      </c>
      <c r="N359" s="88"/>
      <c r="O359" s="88"/>
      <c r="P359" s="14"/>
      <c r="R359" s="59" t="str">
        <f>IFERROR(VLOOKUP($D359,'4° Passo'!$D$5:$M$804,7,FALSE),"-")</f>
        <v>-</v>
      </c>
      <c r="S359" s="59" t="str">
        <f>IFERROR(VLOOKUP($D359,'4° Passo'!$D$5:$M$804,8,FALSE),"-")</f>
        <v>-</v>
      </c>
      <c r="T359" s="59" t="str">
        <f>IFERROR(VLOOKUP($D359,'4° Passo'!$D$5:$M$804,9,FALSE),"-")</f>
        <v>-</v>
      </c>
      <c r="U359" s="59" t="str">
        <f>IFERROR(VLOOKUP($D359,'4° Passo'!$D$5:$M$804,10,FALSE),"-")</f>
        <v>-</v>
      </c>
      <c r="V359" s="59" t="str">
        <f t="shared" si="53"/>
        <v/>
      </c>
      <c r="W359" s="4">
        <f t="shared" si="59"/>
        <v>0</v>
      </c>
      <c r="X359" s="101">
        <v>1</v>
      </c>
      <c r="Y359" s="101" t="str">
        <f t="shared" si="54"/>
        <v/>
      </c>
      <c r="Z359" s="101" t="str">
        <f t="shared" si="55"/>
        <v/>
      </c>
      <c r="AA359" s="101" t="str">
        <f t="shared" si="56"/>
        <v/>
      </c>
      <c r="AB359" s="101" t="str">
        <f t="shared" si="57"/>
        <v/>
      </c>
      <c r="AC359" s="101" t="str">
        <f t="shared" si="61"/>
        <v/>
      </c>
      <c r="AD359" s="101" t="str">
        <f t="shared" si="61"/>
        <v/>
      </c>
      <c r="AE359" s="101" t="str">
        <f t="shared" si="61"/>
        <v/>
      </c>
      <c r="AF359" s="101" t="str">
        <f t="shared" si="60"/>
        <v/>
      </c>
      <c r="AG359" s="101" t="str">
        <f t="shared" si="60"/>
        <v/>
      </c>
      <c r="AH359" s="101" t="str">
        <f t="shared" si="60"/>
        <v/>
      </c>
      <c r="AI359" s="101" t="str">
        <f t="shared" si="52"/>
        <v/>
      </c>
      <c r="AJ359" s="101" t="str">
        <f t="shared" si="52"/>
        <v/>
      </c>
      <c r="AK359" s="101" t="str">
        <f t="shared" si="52"/>
        <v/>
      </c>
      <c r="AL359" s="101" t="str">
        <f t="shared" si="52"/>
        <v/>
      </c>
      <c r="AM359" s="101" t="str">
        <f t="shared" si="52"/>
        <v/>
      </c>
      <c r="AN359" s="101" t="str">
        <f t="shared" si="52"/>
        <v/>
      </c>
      <c r="AP359" s="101" t="str">
        <f>IF(AND(N359="vendido",I359='1° Passo'!$D$12),'1° Passo'!$D$12,"")</f>
        <v/>
      </c>
    </row>
    <row r="360" spans="3:42" ht="30" customHeight="1">
      <c r="C360" s="11">
        <v>356</v>
      </c>
      <c r="D360" s="88"/>
      <c r="E360" s="88"/>
      <c r="F360" s="88"/>
      <c r="G360" s="95"/>
      <c r="H360" s="96"/>
      <c r="I360" s="88"/>
      <c r="J360" s="88"/>
      <c r="K360" s="96"/>
      <c r="L360" s="88"/>
      <c r="M360" s="97" t="str">
        <f t="shared" ca="1" si="58"/>
        <v/>
      </c>
      <c r="N360" s="88"/>
      <c r="O360" s="88"/>
      <c r="P360" s="14"/>
      <c r="R360" s="59" t="str">
        <f>IFERROR(VLOOKUP($D360,'4° Passo'!$D$5:$M$804,7,FALSE),"-")</f>
        <v>-</v>
      </c>
      <c r="S360" s="59" t="str">
        <f>IFERROR(VLOOKUP($D360,'4° Passo'!$D$5:$M$804,8,FALSE),"-")</f>
        <v>-</v>
      </c>
      <c r="T360" s="59" t="str">
        <f>IFERROR(VLOOKUP($D360,'4° Passo'!$D$5:$M$804,9,FALSE),"-")</f>
        <v>-</v>
      </c>
      <c r="U360" s="59" t="str">
        <f>IFERROR(VLOOKUP($D360,'4° Passo'!$D$5:$M$804,10,FALSE),"-")</f>
        <v>-</v>
      </c>
      <c r="V360" s="59" t="str">
        <f t="shared" si="53"/>
        <v/>
      </c>
      <c r="W360" s="4">
        <f t="shared" si="59"/>
        <v>0</v>
      </c>
      <c r="X360" s="101">
        <v>1</v>
      </c>
      <c r="Y360" s="101" t="str">
        <f t="shared" si="54"/>
        <v/>
      </c>
      <c r="Z360" s="101" t="str">
        <f t="shared" si="55"/>
        <v/>
      </c>
      <c r="AA360" s="101" t="str">
        <f t="shared" si="56"/>
        <v/>
      </c>
      <c r="AB360" s="101" t="str">
        <f t="shared" si="57"/>
        <v/>
      </c>
      <c r="AC360" s="101" t="str">
        <f t="shared" si="61"/>
        <v/>
      </c>
      <c r="AD360" s="101" t="str">
        <f t="shared" si="61"/>
        <v/>
      </c>
      <c r="AE360" s="101" t="str">
        <f t="shared" si="61"/>
        <v/>
      </c>
      <c r="AF360" s="101" t="str">
        <f t="shared" si="60"/>
        <v/>
      </c>
      <c r="AG360" s="101" t="str">
        <f t="shared" si="60"/>
        <v/>
      </c>
      <c r="AH360" s="101" t="str">
        <f t="shared" si="60"/>
        <v/>
      </c>
      <c r="AI360" s="101" t="str">
        <f t="shared" si="52"/>
        <v/>
      </c>
      <c r="AJ360" s="101" t="str">
        <f t="shared" si="52"/>
        <v/>
      </c>
      <c r="AK360" s="101" t="str">
        <f t="shared" si="52"/>
        <v/>
      </c>
      <c r="AL360" s="101" t="str">
        <f t="shared" si="52"/>
        <v/>
      </c>
      <c r="AM360" s="101" t="str">
        <f t="shared" si="52"/>
        <v/>
      </c>
      <c r="AN360" s="101" t="str">
        <f t="shared" si="52"/>
        <v/>
      </c>
      <c r="AP360" s="101" t="str">
        <f>IF(AND(N360="vendido",I360='1° Passo'!$D$12),'1° Passo'!$D$12,"")</f>
        <v/>
      </c>
    </row>
    <row r="361" spans="3:42" ht="30" customHeight="1">
      <c r="C361" s="11">
        <v>357</v>
      </c>
      <c r="D361" s="88"/>
      <c r="E361" s="88"/>
      <c r="F361" s="88"/>
      <c r="G361" s="95"/>
      <c r="H361" s="96"/>
      <c r="I361" s="88"/>
      <c r="J361" s="88"/>
      <c r="K361" s="96"/>
      <c r="L361" s="88"/>
      <c r="M361" s="97" t="str">
        <f t="shared" ca="1" si="58"/>
        <v/>
      </c>
      <c r="N361" s="88"/>
      <c r="O361" s="88"/>
      <c r="P361" s="14"/>
      <c r="R361" s="59" t="str">
        <f>IFERROR(VLOOKUP($D361,'4° Passo'!$D$5:$M$804,7,FALSE),"-")</f>
        <v>-</v>
      </c>
      <c r="S361" s="59" t="str">
        <f>IFERROR(VLOOKUP($D361,'4° Passo'!$D$5:$M$804,8,FALSE),"-")</f>
        <v>-</v>
      </c>
      <c r="T361" s="59" t="str">
        <f>IFERROR(VLOOKUP($D361,'4° Passo'!$D$5:$M$804,9,FALSE),"-")</f>
        <v>-</v>
      </c>
      <c r="U361" s="59" t="str">
        <f>IFERROR(VLOOKUP($D361,'4° Passo'!$D$5:$M$804,10,FALSE),"-")</f>
        <v>-</v>
      </c>
      <c r="V361" s="59" t="str">
        <f t="shared" si="53"/>
        <v/>
      </c>
      <c r="W361" s="4">
        <f t="shared" si="59"/>
        <v>0</v>
      </c>
      <c r="X361" s="101">
        <v>1</v>
      </c>
      <c r="Y361" s="101" t="str">
        <f t="shared" si="54"/>
        <v/>
      </c>
      <c r="Z361" s="101" t="str">
        <f t="shared" si="55"/>
        <v/>
      </c>
      <c r="AA361" s="101" t="str">
        <f t="shared" si="56"/>
        <v/>
      </c>
      <c r="AB361" s="101" t="str">
        <f t="shared" si="57"/>
        <v/>
      </c>
      <c r="AC361" s="101" t="str">
        <f t="shared" si="61"/>
        <v/>
      </c>
      <c r="AD361" s="101" t="str">
        <f t="shared" si="61"/>
        <v/>
      </c>
      <c r="AE361" s="101" t="str">
        <f t="shared" si="61"/>
        <v/>
      </c>
      <c r="AF361" s="101" t="str">
        <f t="shared" si="60"/>
        <v/>
      </c>
      <c r="AG361" s="101" t="str">
        <f t="shared" si="60"/>
        <v/>
      </c>
      <c r="AH361" s="101" t="str">
        <f t="shared" si="60"/>
        <v/>
      </c>
      <c r="AI361" s="101" t="str">
        <f t="shared" si="52"/>
        <v/>
      </c>
      <c r="AJ361" s="101" t="str">
        <f t="shared" si="52"/>
        <v/>
      </c>
      <c r="AK361" s="101" t="str">
        <f t="shared" si="52"/>
        <v/>
      </c>
      <c r="AL361" s="101" t="str">
        <f t="shared" si="52"/>
        <v/>
      </c>
      <c r="AM361" s="101" t="str">
        <f t="shared" si="52"/>
        <v/>
      </c>
      <c r="AN361" s="101" t="str">
        <f t="shared" si="52"/>
        <v/>
      </c>
      <c r="AP361" s="101" t="str">
        <f>IF(AND(N361="vendido",I361='1° Passo'!$D$12),'1° Passo'!$D$12,"")</f>
        <v/>
      </c>
    </row>
    <row r="362" spans="3:42" ht="30" customHeight="1">
      <c r="C362" s="11">
        <v>358</v>
      </c>
      <c r="D362" s="88"/>
      <c r="E362" s="88"/>
      <c r="F362" s="88"/>
      <c r="G362" s="95"/>
      <c r="H362" s="96"/>
      <c r="I362" s="88"/>
      <c r="J362" s="88"/>
      <c r="K362" s="96"/>
      <c r="L362" s="88"/>
      <c r="M362" s="97" t="str">
        <f t="shared" ca="1" si="58"/>
        <v/>
      </c>
      <c r="N362" s="88"/>
      <c r="O362" s="88"/>
      <c r="P362" s="14"/>
      <c r="R362" s="59" t="str">
        <f>IFERROR(VLOOKUP($D362,'4° Passo'!$D$5:$M$804,7,FALSE),"-")</f>
        <v>-</v>
      </c>
      <c r="S362" s="59" t="str">
        <f>IFERROR(VLOOKUP($D362,'4° Passo'!$D$5:$M$804,8,FALSE),"-")</f>
        <v>-</v>
      </c>
      <c r="T362" s="59" t="str">
        <f>IFERROR(VLOOKUP($D362,'4° Passo'!$D$5:$M$804,9,FALSE),"-")</f>
        <v>-</v>
      </c>
      <c r="U362" s="59" t="str">
        <f>IFERROR(VLOOKUP($D362,'4° Passo'!$D$5:$M$804,10,FALSE),"-")</f>
        <v>-</v>
      </c>
      <c r="V362" s="59" t="str">
        <f t="shared" si="53"/>
        <v/>
      </c>
      <c r="W362" s="4">
        <f t="shared" si="59"/>
        <v>0</v>
      </c>
      <c r="X362" s="101">
        <v>1</v>
      </c>
      <c r="Y362" s="101" t="str">
        <f t="shared" si="54"/>
        <v/>
      </c>
      <c r="Z362" s="101" t="str">
        <f t="shared" si="55"/>
        <v/>
      </c>
      <c r="AA362" s="101" t="str">
        <f t="shared" si="56"/>
        <v/>
      </c>
      <c r="AB362" s="101" t="str">
        <f t="shared" si="57"/>
        <v/>
      </c>
      <c r="AC362" s="101" t="str">
        <f t="shared" si="61"/>
        <v/>
      </c>
      <c r="AD362" s="101" t="str">
        <f t="shared" si="61"/>
        <v/>
      </c>
      <c r="AE362" s="101" t="str">
        <f t="shared" si="61"/>
        <v/>
      </c>
      <c r="AF362" s="101" t="str">
        <f t="shared" si="60"/>
        <v/>
      </c>
      <c r="AG362" s="101" t="str">
        <f t="shared" si="60"/>
        <v/>
      </c>
      <c r="AH362" s="101" t="str">
        <f t="shared" si="60"/>
        <v/>
      </c>
      <c r="AI362" s="101" t="str">
        <f t="shared" si="52"/>
        <v/>
      </c>
      <c r="AJ362" s="101" t="str">
        <f t="shared" si="52"/>
        <v/>
      </c>
      <c r="AK362" s="101" t="str">
        <f t="shared" si="52"/>
        <v/>
      </c>
      <c r="AL362" s="101" t="str">
        <f t="shared" ref="AL362:AN425" si="62">IF($Y362=AL$3,$AB362,"")</f>
        <v/>
      </c>
      <c r="AM362" s="101" t="str">
        <f t="shared" si="62"/>
        <v/>
      </c>
      <c r="AN362" s="101" t="str">
        <f t="shared" si="62"/>
        <v/>
      </c>
      <c r="AP362" s="101" t="str">
        <f>IF(AND(N362="vendido",I362='1° Passo'!$D$12),'1° Passo'!$D$12,"")</f>
        <v/>
      </c>
    </row>
    <row r="363" spans="3:42" ht="30" customHeight="1">
      <c r="C363" s="11">
        <v>359</v>
      </c>
      <c r="D363" s="88"/>
      <c r="E363" s="88"/>
      <c r="F363" s="88"/>
      <c r="G363" s="95"/>
      <c r="H363" s="96"/>
      <c r="I363" s="88"/>
      <c r="J363" s="88"/>
      <c r="K363" s="96"/>
      <c r="L363" s="88"/>
      <c r="M363" s="97" t="str">
        <f t="shared" ca="1" si="58"/>
        <v/>
      </c>
      <c r="N363" s="88"/>
      <c r="O363" s="88"/>
      <c r="P363" s="14"/>
      <c r="R363" s="59" t="str">
        <f>IFERROR(VLOOKUP($D363,'4° Passo'!$D$5:$M$804,7,FALSE),"-")</f>
        <v>-</v>
      </c>
      <c r="S363" s="59" t="str">
        <f>IFERROR(VLOOKUP($D363,'4° Passo'!$D$5:$M$804,8,FALSE),"-")</f>
        <v>-</v>
      </c>
      <c r="T363" s="59" t="str">
        <f>IFERROR(VLOOKUP($D363,'4° Passo'!$D$5:$M$804,9,FALSE),"-")</f>
        <v>-</v>
      </c>
      <c r="U363" s="59" t="str">
        <f>IFERROR(VLOOKUP($D363,'4° Passo'!$D$5:$M$804,10,FALSE),"-")</f>
        <v>-</v>
      </c>
      <c r="V363" s="59" t="str">
        <f t="shared" si="53"/>
        <v/>
      </c>
      <c r="W363" s="4">
        <f t="shared" si="59"/>
        <v>0</v>
      </c>
      <c r="X363" s="101">
        <v>1</v>
      </c>
      <c r="Y363" s="101" t="str">
        <f t="shared" si="54"/>
        <v/>
      </c>
      <c r="Z363" s="101" t="str">
        <f t="shared" si="55"/>
        <v/>
      </c>
      <c r="AA363" s="101" t="str">
        <f t="shared" si="56"/>
        <v/>
      </c>
      <c r="AB363" s="101" t="str">
        <f t="shared" si="57"/>
        <v/>
      </c>
      <c r="AC363" s="101" t="str">
        <f t="shared" si="61"/>
        <v/>
      </c>
      <c r="AD363" s="101" t="str">
        <f t="shared" si="61"/>
        <v/>
      </c>
      <c r="AE363" s="101" t="str">
        <f t="shared" si="61"/>
        <v/>
      </c>
      <c r="AF363" s="101" t="str">
        <f t="shared" si="60"/>
        <v/>
      </c>
      <c r="AG363" s="101" t="str">
        <f t="shared" si="60"/>
        <v/>
      </c>
      <c r="AH363" s="101" t="str">
        <f t="shared" si="60"/>
        <v/>
      </c>
      <c r="AI363" s="101" t="str">
        <f t="shared" si="60"/>
        <v/>
      </c>
      <c r="AJ363" s="101" t="str">
        <f t="shared" si="60"/>
        <v/>
      </c>
      <c r="AK363" s="101" t="str">
        <f t="shared" si="60"/>
        <v/>
      </c>
      <c r="AL363" s="101" t="str">
        <f t="shared" si="62"/>
        <v/>
      </c>
      <c r="AM363" s="101" t="str">
        <f t="shared" si="62"/>
        <v/>
      </c>
      <c r="AN363" s="101" t="str">
        <f t="shared" si="62"/>
        <v/>
      </c>
      <c r="AP363" s="101" t="str">
        <f>IF(AND(N363="vendido",I363='1° Passo'!$D$12),'1° Passo'!$D$12,"")</f>
        <v/>
      </c>
    </row>
    <row r="364" spans="3:42" ht="30" customHeight="1">
      <c r="C364" s="11">
        <v>360</v>
      </c>
      <c r="D364" s="88"/>
      <c r="E364" s="88"/>
      <c r="F364" s="88"/>
      <c r="G364" s="95"/>
      <c r="H364" s="96"/>
      <c r="I364" s="88"/>
      <c r="J364" s="88"/>
      <c r="K364" s="96"/>
      <c r="L364" s="88"/>
      <c r="M364" s="97" t="str">
        <f t="shared" ca="1" si="58"/>
        <v/>
      </c>
      <c r="N364" s="88"/>
      <c r="O364" s="88"/>
      <c r="P364" s="14"/>
      <c r="R364" s="59" t="str">
        <f>IFERROR(VLOOKUP($D364,'4° Passo'!$D$5:$M$804,7,FALSE),"-")</f>
        <v>-</v>
      </c>
      <c r="S364" s="59" t="str">
        <f>IFERROR(VLOOKUP($D364,'4° Passo'!$D$5:$M$804,8,FALSE),"-")</f>
        <v>-</v>
      </c>
      <c r="T364" s="59" t="str">
        <f>IFERROR(VLOOKUP($D364,'4° Passo'!$D$5:$M$804,9,FALSE),"-")</f>
        <v>-</v>
      </c>
      <c r="U364" s="59" t="str">
        <f>IFERROR(VLOOKUP($D364,'4° Passo'!$D$5:$M$804,10,FALSE),"-")</f>
        <v>-</v>
      </c>
      <c r="V364" s="59" t="str">
        <f t="shared" si="53"/>
        <v/>
      </c>
      <c r="W364" s="4">
        <f t="shared" si="59"/>
        <v>0</v>
      </c>
      <c r="X364" s="101">
        <v>1</v>
      </c>
      <c r="Y364" s="101" t="str">
        <f t="shared" si="54"/>
        <v/>
      </c>
      <c r="Z364" s="101" t="str">
        <f t="shared" si="55"/>
        <v/>
      </c>
      <c r="AA364" s="101" t="str">
        <f t="shared" si="56"/>
        <v/>
      </c>
      <c r="AB364" s="101" t="str">
        <f t="shared" si="57"/>
        <v/>
      </c>
      <c r="AC364" s="101" t="str">
        <f t="shared" si="61"/>
        <v/>
      </c>
      <c r="AD364" s="101" t="str">
        <f t="shared" si="61"/>
        <v/>
      </c>
      <c r="AE364" s="101" t="str">
        <f t="shared" si="61"/>
        <v/>
      </c>
      <c r="AF364" s="101" t="str">
        <f t="shared" si="60"/>
        <v/>
      </c>
      <c r="AG364" s="101" t="str">
        <f t="shared" si="60"/>
        <v/>
      </c>
      <c r="AH364" s="101" t="str">
        <f t="shared" si="60"/>
        <v/>
      </c>
      <c r="AI364" s="101" t="str">
        <f t="shared" si="60"/>
        <v/>
      </c>
      <c r="AJ364" s="101" t="str">
        <f t="shared" si="60"/>
        <v/>
      </c>
      <c r="AK364" s="101" t="str">
        <f t="shared" si="60"/>
        <v/>
      </c>
      <c r="AL364" s="101" t="str">
        <f t="shared" si="62"/>
        <v/>
      </c>
      <c r="AM364" s="101" t="str">
        <f t="shared" si="62"/>
        <v/>
      </c>
      <c r="AN364" s="101" t="str">
        <f t="shared" si="62"/>
        <v/>
      </c>
      <c r="AP364" s="101" t="str">
        <f>IF(AND(N364="vendido",I364='1° Passo'!$D$12),'1° Passo'!$D$12,"")</f>
        <v/>
      </c>
    </row>
    <row r="365" spans="3:42" ht="30" customHeight="1">
      <c r="C365" s="11">
        <v>361</v>
      </c>
      <c r="D365" s="88"/>
      <c r="E365" s="88"/>
      <c r="F365" s="88"/>
      <c r="G365" s="95"/>
      <c r="H365" s="96"/>
      <c r="I365" s="88"/>
      <c r="J365" s="88"/>
      <c r="K365" s="96"/>
      <c r="L365" s="88"/>
      <c r="M365" s="97" t="str">
        <f t="shared" ca="1" si="58"/>
        <v/>
      </c>
      <c r="N365" s="88"/>
      <c r="O365" s="88"/>
      <c r="P365" s="14"/>
      <c r="R365" s="59" t="str">
        <f>IFERROR(VLOOKUP($D365,'4° Passo'!$D$5:$M$804,7,FALSE),"-")</f>
        <v>-</v>
      </c>
      <c r="S365" s="59" t="str">
        <f>IFERROR(VLOOKUP($D365,'4° Passo'!$D$5:$M$804,8,FALSE),"-")</f>
        <v>-</v>
      </c>
      <c r="T365" s="59" t="str">
        <f>IFERROR(VLOOKUP($D365,'4° Passo'!$D$5:$M$804,9,FALSE),"-")</f>
        <v>-</v>
      </c>
      <c r="U365" s="59" t="str">
        <f>IFERROR(VLOOKUP($D365,'4° Passo'!$D$5:$M$804,10,FALSE),"-")</f>
        <v>-</v>
      </c>
      <c r="V365" s="59" t="str">
        <f t="shared" si="53"/>
        <v/>
      </c>
      <c r="W365" s="4">
        <f t="shared" si="59"/>
        <v>0</v>
      </c>
      <c r="X365" s="101">
        <v>1</v>
      </c>
      <c r="Y365" s="101" t="str">
        <f t="shared" si="54"/>
        <v/>
      </c>
      <c r="Z365" s="101" t="str">
        <f t="shared" si="55"/>
        <v/>
      </c>
      <c r="AA365" s="101" t="str">
        <f t="shared" si="56"/>
        <v/>
      </c>
      <c r="AB365" s="101" t="str">
        <f t="shared" si="57"/>
        <v/>
      </c>
      <c r="AC365" s="101" t="str">
        <f t="shared" si="61"/>
        <v/>
      </c>
      <c r="AD365" s="101" t="str">
        <f t="shared" si="61"/>
        <v/>
      </c>
      <c r="AE365" s="101" t="str">
        <f t="shared" si="61"/>
        <v/>
      </c>
      <c r="AF365" s="101" t="str">
        <f t="shared" si="60"/>
        <v/>
      </c>
      <c r="AG365" s="101" t="str">
        <f t="shared" si="60"/>
        <v/>
      </c>
      <c r="AH365" s="101" t="str">
        <f t="shared" si="60"/>
        <v/>
      </c>
      <c r="AI365" s="101" t="str">
        <f t="shared" si="60"/>
        <v/>
      </c>
      <c r="AJ365" s="101" t="str">
        <f t="shared" si="60"/>
        <v/>
      </c>
      <c r="AK365" s="101" t="str">
        <f t="shared" si="60"/>
        <v/>
      </c>
      <c r="AL365" s="101" t="str">
        <f t="shared" si="62"/>
        <v/>
      </c>
      <c r="AM365" s="101" t="str">
        <f t="shared" si="62"/>
        <v/>
      </c>
      <c r="AN365" s="101" t="str">
        <f t="shared" si="62"/>
        <v/>
      </c>
      <c r="AP365" s="101" t="str">
        <f>IF(AND(N365="vendido",I365='1° Passo'!$D$12),'1° Passo'!$D$12,"")</f>
        <v/>
      </c>
    </row>
    <row r="366" spans="3:42" ht="30" customHeight="1">
      <c r="C366" s="11">
        <v>362</v>
      </c>
      <c r="D366" s="88"/>
      <c r="E366" s="88"/>
      <c r="F366" s="88"/>
      <c r="G366" s="95"/>
      <c r="H366" s="96"/>
      <c r="I366" s="88"/>
      <c r="J366" s="88"/>
      <c r="K366" s="96"/>
      <c r="L366" s="88"/>
      <c r="M366" s="97" t="str">
        <f t="shared" ca="1" si="58"/>
        <v/>
      </c>
      <c r="N366" s="88"/>
      <c r="O366" s="88"/>
      <c r="P366" s="14"/>
      <c r="R366" s="59" t="str">
        <f>IFERROR(VLOOKUP($D366,'4° Passo'!$D$5:$M$804,7,FALSE),"-")</f>
        <v>-</v>
      </c>
      <c r="S366" s="59" t="str">
        <f>IFERROR(VLOOKUP($D366,'4° Passo'!$D$5:$M$804,8,FALSE),"-")</f>
        <v>-</v>
      </c>
      <c r="T366" s="59" t="str">
        <f>IFERROR(VLOOKUP($D366,'4° Passo'!$D$5:$M$804,9,FALSE),"-")</f>
        <v>-</v>
      </c>
      <c r="U366" s="59" t="str">
        <f>IFERROR(VLOOKUP($D366,'4° Passo'!$D$5:$M$804,10,FALSE),"-")</f>
        <v>-</v>
      </c>
      <c r="V366" s="59" t="str">
        <f t="shared" si="53"/>
        <v/>
      </c>
      <c r="W366" s="4">
        <f t="shared" si="59"/>
        <v>0</v>
      </c>
      <c r="X366" s="101">
        <v>1</v>
      </c>
      <c r="Y366" s="101" t="str">
        <f t="shared" si="54"/>
        <v/>
      </c>
      <c r="Z366" s="101" t="str">
        <f t="shared" si="55"/>
        <v/>
      </c>
      <c r="AA366" s="101" t="str">
        <f t="shared" si="56"/>
        <v/>
      </c>
      <c r="AB366" s="101" t="str">
        <f t="shared" si="57"/>
        <v/>
      </c>
      <c r="AC366" s="101" t="str">
        <f t="shared" si="61"/>
        <v/>
      </c>
      <c r="AD366" s="101" t="str">
        <f t="shared" si="61"/>
        <v/>
      </c>
      <c r="AE366" s="101" t="str">
        <f t="shared" si="61"/>
        <v/>
      </c>
      <c r="AF366" s="101" t="str">
        <f t="shared" si="60"/>
        <v/>
      </c>
      <c r="AG366" s="101" t="str">
        <f t="shared" si="60"/>
        <v/>
      </c>
      <c r="AH366" s="101" t="str">
        <f t="shared" si="60"/>
        <v/>
      </c>
      <c r="AI366" s="101" t="str">
        <f t="shared" si="60"/>
        <v/>
      </c>
      <c r="AJ366" s="101" t="str">
        <f t="shared" si="60"/>
        <v/>
      </c>
      <c r="AK366" s="101" t="str">
        <f t="shared" si="60"/>
        <v/>
      </c>
      <c r="AL366" s="101" t="str">
        <f t="shared" si="62"/>
        <v/>
      </c>
      <c r="AM366" s="101" t="str">
        <f t="shared" si="62"/>
        <v/>
      </c>
      <c r="AN366" s="101" t="str">
        <f t="shared" si="62"/>
        <v/>
      </c>
      <c r="AP366" s="101" t="str">
        <f>IF(AND(N366="vendido",I366='1° Passo'!$D$12),'1° Passo'!$D$12,"")</f>
        <v/>
      </c>
    </row>
    <row r="367" spans="3:42" ht="30" customHeight="1">
      <c r="C367" s="11">
        <v>363</v>
      </c>
      <c r="D367" s="88"/>
      <c r="E367" s="88"/>
      <c r="F367" s="88"/>
      <c r="G367" s="95"/>
      <c r="H367" s="96"/>
      <c r="I367" s="88"/>
      <c r="J367" s="88"/>
      <c r="K367" s="96"/>
      <c r="L367" s="88"/>
      <c r="M367" s="97" t="str">
        <f t="shared" ca="1" si="58"/>
        <v/>
      </c>
      <c r="N367" s="88"/>
      <c r="O367" s="88"/>
      <c r="P367" s="14"/>
      <c r="R367" s="59" t="str">
        <f>IFERROR(VLOOKUP($D367,'4° Passo'!$D$5:$M$804,7,FALSE),"-")</f>
        <v>-</v>
      </c>
      <c r="S367" s="59" t="str">
        <f>IFERROR(VLOOKUP($D367,'4° Passo'!$D$5:$M$804,8,FALSE),"-")</f>
        <v>-</v>
      </c>
      <c r="T367" s="59" t="str">
        <f>IFERROR(VLOOKUP($D367,'4° Passo'!$D$5:$M$804,9,FALSE),"-")</f>
        <v>-</v>
      </c>
      <c r="U367" s="59" t="str">
        <f>IFERROR(VLOOKUP($D367,'4° Passo'!$D$5:$M$804,10,FALSE),"-")</f>
        <v>-</v>
      </c>
      <c r="V367" s="59" t="str">
        <f t="shared" si="53"/>
        <v/>
      </c>
      <c r="W367" s="4">
        <f t="shared" si="59"/>
        <v>0</v>
      </c>
      <c r="X367" s="101">
        <v>1</v>
      </c>
      <c r="Y367" s="101" t="str">
        <f t="shared" si="54"/>
        <v/>
      </c>
      <c r="Z367" s="101" t="str">
        <f t="shared" si="55"/>
        <v/>
      </c>
      <c r="AA367" s="101" t="str">
        <f t="shared" si="56"/>
        <v/>
      </c>
      <c r="AB367" s="101" t="str">
        <f t="shared" si="57"/>
        <v/>
      </c>
      <c r="AC367" s="101" t="str">
        <f t="shared" si="61"/>
        <v/>
      </c>
      <c r="AD367" s="101" t="str">
        <f t="shared" si="61"/>
        <v/>
      </c>
      <c r="AE367" s="101" t="str">
        <f t="shared" si="61"/>
        <v/>
      </c>
      <c r="AF367" s="101" t="str">
        <f t="shared" si="60"/>
        <v/>
      </c>
      <c r="AG367" s="101" t="str">
        <f t="shared" si="60"/>
        <v/>
      </c>
      <c r="AH367" s="101" t="str">
        <f t="shared" si="60"/>
        <v/>
      </c>
      <c r="AI367" s="101" t="str">
        <f t="shared" si="60"/>
        <v/>
      </c>
      <c r="AJ367" s="101" t="str">
        <f t="shared" si="60"/>
        <v/>
      </c>
      <c r="AK367" s="101" t="str">
        <f t="shared" si="60"/>
        <v/>
      </c>
      <c r="AL367" s="101" t="str">
        <f t="shared" si="62"/>
        <v/>
      </c>
      <c r="AM367" s="101" t="str">
        <f t="shared" si="62"/>
        <v/>
      </c>
      <c r="AN367" s="101" t="str">
        <f t="shared" si="62"/>
        <v/>
      </c>
      <c r="AP367" s="101" t="str">
        <f>IF(AND(N367="vendido",I367='1° Passo'!$D$12),'1° Passo'!$D$12,"")</f>
        <v/>
      </c>
    </row>
    <row r="368" spans="3:42" ht="30" customHeight="1">
      <c r="C368" s="11">
        <v>364</v>
      </c>
      <c r="D368" s="88"/>
      <c r="E368" s="88"/>
      <c r="F368" s="88"/>
      <c r="G368" s="95"/>
      <c r="H368" s="96"/>
      <c r="I368" s="88"/>
      <c r="J368" s="88"/>
      <c r="K368" s="96"/>
      <c r="L368" s="88"/>
      <c r="M368" s="97" t="str">
        <f t="shared" ca="1" si="58"/>
        <v/>
      </c>
      <c r="N368" s="88"/>
      <c r="O368" s="88"/>
      <c r="P368" s="14"/>
      <c r="R368" s="59" t="str">
        <f>IFERROR(VLOOKUP($D368,'4° Passo'!$D$5:$M$804,7,FALSE),"-")</f>
        <v>-</v>
      </c>
      <c r="S368" s="59" t="str">
        <f>IFERROR(VLOOKUP($D368,'4° Passo'!$D$5:$M$804,8,FALSE),"-")</f>
        <v>-</v>
      </c>
      <c r="T368" s="59" t="str">
        <f>IFERROR(VLOOKUP($D368,'4° Passo'!$D$5:$M$804,9,FALSE),"-")</f>
        <v>-</v>
      </c>
      <c r="U368" s="59" t="str">
        <f>IFERROR(VLOOKUP($D368,'4° Passo'!$D$5:$M$804,10,FALSE),"-")</f>
        <v>-</v>
      </c>
      <c r="V368" s="59" t="str">
        <f t="shared" si="53"/>
        <v/>
      </c>
      <c r="W368" s="4">
        <f t="shared" si="59"/>
        <v>0</v>
      </c>
      <c r="X368" s="101">
        <v>1</v>
      </c>
      <c r="Y368" s="101" t="str">
        <f t="shared" si="54"/>
        <v/>
      </c>
      <c r="Z368" s="101" t="str">
        <f t="shared" si="55"/>
        <v/>
      </c>
      <c r="AA368" s="101" t="str">
        <f t="shared" si="56"/>
        <v/>
      </c>
      <c r="AB368" s="101" t="str">
        <f t="shared" si="57"/>
        <v/>
      </c>
      <c r="AC368" s="101" t="str">
        <f t="shared" si="61"/>
        <v/>
      </c>
      <c r="AD368" s="101" t="str">
        <f t="shared" si="61"/>
        <v/>
      </c>
      <c r="AE368" s="101" t="str">
        <f t="shared" si="61"/>
        <v/>
      </c>
      <c r="AF368" s="101" t="str">
        <f t="shared" si="60"/>
        <v/>
      </c>
      <c r="AG368" s="101" t="str">
        <f t="shared" si="60"/>
        <v/>
      </c>
      <c r="AH368" s="101" t="str">
        <f t="shared" si="60"/>
        <v/>
      </c>
      <c r="AI368" s="101" t="str">
        <f t="shared" si="60"/>
        <v/>
      </c>
      <c r="AJ368" s="101" t="str">
        <f t="shared" si="60"/>
        <v/>
      </c>
      <c r="AK368" s="101" t="str">
        <f t="shared" si="60"/>
        <v/>
      </c>
      <c r="AL368" s="101" t="str">
        <f t="shared" si="62"/>
        <v/>
      </c>
      <c r="AM368" s="101" t="str">
        <f t="shared" si="62"/>
        <v/>
      </c>
      <c r="AN368" s="101" t="str">
        <f t="shared" si="62"/>
        <v/>
      </c>
      <c r="AP368" s="101" t="str">
        <f>IF(AND(N368="vendido",I368='1° Passo'!$D$12),'1° Passo'!$D$12,"")</f>
        <v/>
      </c>
    </row>
    <row r="369" spans="3:42" ht="30" customHeight="1">
      <c r="C369" s="11">
        <v>365</v>
      </c>
      <c r="D369" s="88"/>
      <c r="E369" s="88"/>
      <c r="F369" s="88"/>
      <c r="G369" s="95"/>
      <c r="H369" s="96"/>
      <c r="I369" s="88"/>
      <c r="J369" s="88"/>
      <c r="K369" s="96"/>
      <c r="L369" s="88"/>
      <c r="M369" s="97" t="str">
        <f t="shared" ca="1" si="58"/>
        <v/>
      </c>
      <c r="N369" s="88"/>
      <c r="O369" s="88"/>
      <c r="P369" s="14"/>
      <c r="R369" s="59" t="str">
        <f>IFERROR(VLOOKUP($D369,'4° Passo'!$D$5:$M$804,7,FALSE),"-")</f>
        <v>-</v>
      </c>
      <c r="S369" s="59" t="str">
        <f>IFERROR(VLOOKUP($D369,'4° Passo'!$D$5:$M$804,8,FALSE),"-")</f>
        <v>-</v>
      </c>
      <c r="T369" s="59" t="str">
        <f>IFERROR(VLOOKUP($D369,'4° Passo'!$D$5:$M$804,9,FALSE),"-")</f>
        <v>-</v>
      </c>
      <c r="U369" s="59" t="str">
        <f>IFERROR(VLOOKUP($D369,'4° Passo'!$D$5:$M$804,10,FALSE),"-")</f>
        <v>-</v>
      </c>
      <c r="V369" s="59" t="str">
        <f t="shared" si="53"/>
        <v/>
      </c>
      <c r="W369" s="4">
        <f t="shared" si="59"/>
        <v>0</v>
      </c>
      <c r="X369" s="101">
        <v>1</v>
      </c>
      <c r="Y369" s="101" t="str">
        <f t="shared" si="54"/>
        <v/>
      </c>
      <c r="Z369" s="101" t="str">
        <f t="shared" si="55"/>
        <v/>
      </c>
      <c r="AA369" s="101" t="str">
        <f t="shared" si="56"/>
        <v/>
      </c>
      <c r="AB369" s="101" t="str">
        <f t="shared" si="57"/>
        <v/>
      </c>
      <c r="AC369" s="101" t="str">
        <f t="shared" si="61"/>
        <v/>
      </c>
      <c r="AD369" s="101" t="str">
        <f t="shared" si="61"/>
        <v/>
      </c>
      <c r="AE369" s="101" t="str">
        <f t="shared" si="61"/>
        <v/>
      </c>
      <c r="AF369" s="101" t="str">
        <f t="shared" si="60"/>
        <v/>
      </c>
      <c r="AG369" s="101" t="str">
        <f t="shared" si="60"/>
        <v/>
      </c>
      <c r="AH369" s="101" t="str">
        <f t="shared" si="60"/>
        <v/>
      </c>
      <c r="AI369" s="101" t="str">
        <f t="shared" si="60"/>
        <v/>
      </c>
      <c r="AJ369" s="101" t="str">
        <f t="shared" si="60"/>
        <v/>
      </c>
      <c r="AK369" s="101" t="str">
        <f t="shared" si="60"/>
        <v/>
      </c>
      <c r="AL369" s="101" t="str">
        <f t="shared" si="62"/>
        <v/>
      </c>
      <c r="AM369" s="101" t="str">
        <f t="shared" si="62"/>
        <v/>
      </c>
      <c r="AN369" s="101" t="str">
        <f t="shared" si="62"/>
        <v/>
      </c>
      <c r="AP369" s="101" t="str">
        <f>IF(AND(N369="vendido",I369='1° Passo'!$D$12),'1° Passo'!$D$12,"")</f>
        <v/>
      </c>
    </row>
    <row r="370" spans="3:42" ht="30" customHeight="1">
      <c r="C370" s="11">
        <v>366</v>
      </c>
      <c r="D370" s="88"/>
      <c r="E370" s="88"/>
      <c r="F370" s="88"/>
      <c r="G370" s="95"/>
      <c r="H370" s="96"/>
      <c r="I370" s="88"/>
      <c r="J370" s="88"/>
      <c r="K370" s="96"/>
      <c r="L370" s="88"/>
      <c r="M370" s="97" t="str">
        <f t="shared" ca="1" si="58"/>
        <v/>
      </c>
      <c r="N370" s="88"/>
      <c r="O370" s="88"/>
      <c r="P370" s="14"/>
      <c r="R370" s="59" t="str">
        <f>IFERROR(VLOOKUP($D370,'4° Passo'!$D$5:$M$804,7,FALSE),"-")</f>
        <v>-</v>
      </c>
      <c r="S370" s="59" t="str">
        <f>IFERROR(VLOOKUP($D370,'4° Passo'!$D$5:$M$804,8,FALSE),"-")</f>
        <v>-</v>
      </c>
      <c r="T370" s="59" t="str">
        <f>IFERROR(VLOOKUP($D370,'4° Passo'!$D$5:$M$804,9,FALSE),"-")</f>
        <v>-</v>
      </c>
      <c r="U370" s="59" t="str">
        <f>IFERROR(VLOOKUP($D370,'4° Passo'!$D$5:$M$804,10,FALSE),"-")</f>
        <v>-</v>
      </c>
      <c r="V370" s="59" t="str">
        <f t="shared" si="53"/>
        <v/>
      </c>
      <c r="W370" s="4">
        <f t="shared" si="59"/>
        <v>0</v>
      </c>
      <c r="X370" s="101">
        <v>1</v>
      </c>
      <c r="Y370" s="101" t="str">
        <f t="shared" si="54"/>
        <v/>
      </c>
      <c r="Z370" s="101" t="str">
        <f t="shared" si="55"/>
        <v/>
      </c>
      <c r="AA370" s="101" t="str">
        <f t="shared" si="56"/>
        <v/>
      </c>
      <c r="AB370" s="101" t="str">
        <f t="shared" si="57"/>
        <v/>
      </c>
      <c r="AC370" s="101" t="str">
        <f t="shared" si="61"/>
        <v/>
      </c>
      <c r="AD370" s="101" t="str">
        <f t="shared" si="61"/>
        <v/>
      </c>
      <c r="AE370" s="101" t="str">
        <f t="shared" si="61"/>
        <v/>
      </c>
      <c r="AF370" s="101" t="str">
        <f t="shared" si="60"/>
        <v/>
      </c>
      <c r="AG370" s="101" t="str">
        <f t="shared" si="60"/>
        <v/>
      </c>
      <c r="AH370" s="101" t="str">
        <f t="shared" si="60"/>
        <v/>
      </c>
      <c r="AI370" s="101" t="str">
        <f t="shared" si="60"/>
        <v/>
      </c>
      <c r="AJ370" s="101" t="str">
        <f t="shared" si="60"/>
        <v/>
      </c>
      <c r="AK370" s="101" t="str">
        <f t="shared" si="60"/>
        <v/>
      </c>
      <c r="AL370" s="101" t="str">
        <f t="shared" si="62"/>
        <v/>
      </c>
      <c r="AM370" s="101" t="str">
        <f t="shared" si="62"/>
        <v/>
      </c>
      <c r="AN370" s="101" t="str">
        <f t="shared" si="62"/>
        <v/>
      </c>
      <c r="AP370" s="101" t="str">
        <f>IF(AND(N370="vendido",I370='1° Passo'!$D$12),'1° Passo'!$D$12,"")</f>
        <v/>
      </c>
    </row>
    <row r="371" spans="3:42" ht="30" customHeight="1">
      <c r="C371" s="11">
        <v>367</v>
      </c>
      <c r="D371" s="88"/>
      <c r="E371" s="88"/>
      <c r="F371" s="88"/>
      <c r="G371" s="95"/>
      <c r="H371" s="96"/>
      <c r="I371" s="88"/>
      <c r="J371" s="88"/>
      <c r="K371" s="96"/>
      <c r="L371" s="88"/>
      <c r="M371" s="97" t="str">
        <f t="shared" ca="1" si="58"/>
        <v/>
      </c>
      <c r="N371" s="88"/>
      <c r="O371" s="88"/>
      <c r="P371" s="14"/>
      <c r="R371" s="59" t="str">
        <f>IFERROR(VLOOKUP($D371,'4° Passo'!$D$5:$M$804,7,FALSE),"-")</f>
        <v>-</v>
      </c>
      <c r="S371" s="59" t="str">
        <f>IFERROR(VLOOKUP($D371,'4° Passo'!$D$5:$M$804,8,FALSE),"-")</f>
        <v>-</v>
      </c>
      <c r="T371" s="59" t="str">
        <f>IFERROR(VLOOKUP($D371,'4° Passo'!$D$5:$M$804,9,FALSE),"-")</f>
        <v>-</v>
      </c>
      <c r="U371" s="59" t="str">
        <f>IFERROR(VLOOKUP($D371,'4° Passo'!$D$5:$M$804,10,FALSE),"-")</f>
        <v>-</v>
      </c>
      <c r="V371" s="59" t="str">
        <f t="shared" si="53"/>
        <v/>
      </c>
      <c r="W371" s="4">
        <f t="shared" si="59"/>
        <v>0</v>
      </c>
      <c r="X371" s="101">
        <v>1</v>
      </c>
      <c r="Y371" s="101" t="str">
        <f t="shared" si="54"/>
        <v/>
      </c>
      <c r="Z371" s="101" t="str">
        <f t="shared" si="55"/>
        <v/>
      </c>
      <c r="AA371" s="101" t="str">
        <f t="shared" si="56"/>
        <v/>
      </c>
      <c r="AB371" s="101" t="str">
        <f t="shared" si="57"/>
        <v/>
      </c>
      <c r="AC371" s="101" t="str">
        <f t="shared" si="61"/>
        <v/>
      </c>
      <c r="AD371" s="101" t="str">
        <f t="shared" si="61"/>
        <v/>
      </c>
      <c r="AE371" s="101" t="str">
        <f t="shared" si="61"/>
        <v/>
      </c>
      <c r="AF371" s="101" t="str">
        <f t="shared" si="60"/>
        <v/>
      </c>
      <c r="AG371" s="101" t="str">
        <f t="shared" si="60"/>
        <v/>
      </c>
      <c r="AH371" s="101" t="str">
        <f t="shared" si="60"/>
        <v/>
      </c>
      <c r="AI371" s="101" t="str">
        <f t="shared" si="60"/>
        <v/>
      </c>
      <c r="AJ371" s="101" t="str">
        <f t="shared" si="60"/>
        <v/>
      </c>
      <c r="AK371" s="101" t="str">
        <f t="shared" si="60"/>
        <v/>
      </c>
      <c r="AL371" s="101" t="str">
        <f t="shared" si="62"/>
        <v/>
      </c>
      <c r="AM371" s="101" t="str">
        <f t="shared" si="62"/>
        <v/>
      </c>
      <c r="AN371" s="101" t="str">
        <f t="shared" si="62"/>
        <v/>
      </c>
      <c r="AP371" s="101" t="str">
        <f>IF(AND(N371="vendido",I371='1° Passo'!$D$12),'1° Passo'!$D$12,"")</f>
        <v/>
      </c>
    </row>
    <row r="372" spans="3:42" ht="30" customHeight="1">
      <c r="C372" s="11">
        <v>368</v>
      </c>
      <c r="D372" s="88"/>
      <c r="E372" s="88"/>
      <c r="F372" s="88"/>
      <c r="G372" s="95"/>
      <c r="H372" s="96"/>
      <c r="I372" s="88"/>
      <c r="J372" s="88"/>
      <c r="K372" s="96"/>
      <c r="L372" s="88"/>
      <c r="M372" s="97" t="str">
        <f t="shared" ca="1" si="58"/>
        <v/>
      </c>
      <c r="N372" s="88"/>
      <c r="O372" s="88"/>
      <c r="P372" s="14"/>
      <c r="R372" s="59" t="str">
        <f>IFERROR(VLOOKUP($D372,'4° Passo'!$D$5:$M$804,7,FALSE),"-")</f>
        <v>-</v>
      </c>
      <c r="S372" s="59" t="str">
        <f>IFERROR(VLOOKUP($D372,'4° Passo'!$D$5:$M$804,8,FALSE),"-")</f>
        <v>-</v>
      </c>
      <c r="T372" s="59" t="str">
        <f>IFERROR(VLOOKUP($D372,'4° Passo'!$D$5:$M$804,9,FALSE),"-")</f>
        <v>-</v>
      </c>
      <c r="U372" s="59" t="str">
        <f>IFERROR(VLOOKUP($D372,'4° Passo'!$D$5:$M$804,10,FALSE),"-")</f>
        <v>-</v>
      </c>
      <c r="V372" s="59" t="str">
        <f t="shared" si="53"/>
        <v/>
      </c>
      <c r="W372" s="4">
        <f t="shared" si="59"/>
        <v>0</v>
      </c>
      <c r="X372" s="101">
        <v>1</v>
      </c>
      <c r="Y372" s="101" t="str">
        <f t="shared" si="54"/>
        <v/>
      </c>
      <c r="Z372" s="101" t="str">
        <f t="shared" si="55"/>
        <v/>
      </c>
      <c r="AA372" s="101" t="str">
        <f t="shared" si="56"/>
        <v/>
      </c>
      <c r="AB372" s="101" t="str">
        <f t="shared" si="57"/>
        <v/>
      </c>
      <c r="AC372" s="101" t="str">
        <f t="shared" si="61"/>
        <v/>
      </c>
      <c r="AD372" s="101" t="str">
        <f t="shared" si="61"/>
        <v/>
      </c>
      <c r="AE372" s="101" t="str">
        <f t="shared" si="61"/>
        <v/>
      </c>
      <c r="AF372" s="101" t="str">
        <f t="shared" si="60"/>
        <v/>
      </c>
      <c r="AG372" s="101" t="str">
        <f t="shared" si="60"/>
        <v/>
      </c>
      <c r="AH372" s="101" t="str">
        <f t="shared" si="60"/>
        <v/>
      </c>
      <c r="AI372" s="101" t="str">
        <f t="shared" si="60"/>
        <v/>
      </c>
      <c r="AJ372" s="101" t="str">
        <f t="shared" si="60"/>
        <v/>
      </c>
      <c r="AK372" s="101" t="str">
        <f t="shared" si="60"/>
        <v/>
      </c>
      <c r="AL372" s="101" t="str">
        <f t="shared" si="62"/>
        <v/>
      </c>
      <c r="AM372" s="101" t="str">
        <f t="shared" si="62"/>
        <v/>
      </c>
      <c r="AN372" s="101" t="str">
        <f t="shared" si="62"/>
        <v/>
      </c>
      <c r="AP372" s="101" t="str">
        <f>IF(AND(N372="vendido",I372='1° Passo'!$D$12),'1° Passo'!$D$12,"")</f>
        <v/>
      </c>
    </row>
    <row r="373" spans="3:42" ht="30" customHeight="1">
      <c r="C373" s="11">
        <v>369</v>
      </c>
      <c r="D373" s="88"/>
      <c r="E373" s="88"/>
      <c r="F373" s="88"/>
      <c r="G373" s="95"/>
      <c r="H373" s="96"/>
      <c r="I373" s="88"/>
      <c r="J373" s="88"/>
      <c r="K373" s="96"/>
      <c r="L373" s="88"/>
      <c r="M373" s="97" t="str">
        <f t="shared" ca="1" si="58"/>
        <v/>
      </c>
      <c r="N373" s="88"/>
      <c r="O373" s="88"/>
      <c r="P373" s="14"/>
      <c r="R373" s="59" t="str">
        <f>IFERROR(VLOOKUP($D373,'4° Passo'!$D$5:$M$804,7,FALSE),"-")</f>
        <v>-</v>
      </c>
      <c r="S373" s="59" t="str">
        <f>IFERROR(VLOOKUP($D373,'4° Passo'!$D$5:$M$804,8,FALSE),"-")</f>
        <v>-</v>
      </c>
      <c r="T373" s="59" t="str">
        <f>IFERROR(VLOOKUP($D373,'4° Passo'!$D$5:$M$804,9,FALSE),"-")</f>
        <v>-</v>
      </c>
      <c r="U373" s="59" t="str">
        <f>IFERROR(VLOOKUP($D373,'4° Passo'!$D$5:$M$804,10,FALSE),"-")</f>
        <v>-</v>
      </c>
      <c r="V373" s="59" t="str">
        <f t="shared" si="53"/>
        <v/>
      </c>
      <c r="W373" s="4">
        <f t="shared" si="59"/>
        <v>0</v>
      </c>
      <c r="X373" s="101">
        <v>1</v>
      </c>
      <c r="Y373" s="101" t="str">
        <f t="shared" si="54"/>
        <v/>
      </c>
      <c r="Z373" s="101" t="str">
        <f t="shared" si="55"/>
        <v/>
      </c>
      <c r="AA373" s="101" t="str">
        <f t="shared" si="56"/>
        <v/>
      </c>
      <c r="AB373" s="101" t="str">
        <f t="shared" si="57"/>
        <v/>
      </c>
      <c r="AC373" s="101" t="str">
        <f t="shared" si="61"/>
        <v/>
      </c>
      <c r="AD373" s="101" t="str">
        <f t="shared" si="61"/>
        <v/>
      </c>
      <c r="AE373" s="101" t="str">
        <f t="shared" si="61"/>
        <v/>
      </c>
      <c r="AF373" s="101" t="str">
        <f t="shared" si="60"/>
        <v/>
      </c>
      <c r="AG373" s="101" t="str">
        <f t="shared" si="60"/>
        <v/>
      </c>
      <c r="AH373" s="101" t="str">
        <f t="shared" si="60"/>
        <v/>
      </c>
      <c r="AI373" s="101" t="str">
        <f t="shared" si="60"/>
        <v/>
      </c>
      <c r="AJ373" s="101" t="str">
        <f t="shared" si="60"/>
        <v/>
      </c>
      <c r="AK373" s="101" t="str">
        <f t="shared" si="60"/>
        <v/>
      </c>
      <c r="AL373" s="101" t="str">
        <f t="shared" si="62"/>
        <v/>
      </c>
      <c r="AM373" s="101" t="str">
        <f t="shared" si="62"/>
        <v/>
      </c>
      <c r="AN373" s="101" t="str">
        <f t="shared" si="62"/>
        <v/>
      </c>
      <c r="AP373" s="101" t="str">
        <f>IF(AND(N373="vendido",I373='1° Passo'!$D$12),'1° Passo'!$D$12,"")</f>
        <v/>
      </c>
    </row>
    <row r="374" spans="3:42" ht="30" customHeight="1">
      <c r="C374" s="11">
        <v>370</v>
      </c>
      <c r="D374" s="88"/>
      <c r="E374" s="88"/>
      <c r="F374" s="88"/>
      <c r="G374" s="95"/>
      <c r="H374" s="96"/>
      <c r="I374" s="88"/>
      <c r="J374" s="88"/>
      <c r="K374" s="96"/>
      <c r="L374" s="88"/>
      <c r="M374" s="97" t="str">
        <f t="shared" ca="1" si="58"/>
        <v/>
      </c>
      <c r="N374" s="88"/>
      <c r="O374" s="88"/>
      <c r="P374" s="14"/>
      <c r="R374" s="59" t="str">
        <f>IFERROR(VLOOKUP($D374,'4° Passo'!$D$5:$M$804,7,FALSE),"-")</f>
        <v>-</v>
      </c>
      <c r="S374" s="59" t="str">
        <f>IFERROR(VLOOKUP($D374,'4° Passo'!$D$5:$M$804,8,FALSE),"-")</f>
        <v>-</v>
      </c>
      <c r="T374" s="59" t="str">
        <f>IFERROR(VLOOKUP($D374,'4° Passo'!$D$5:$M$804,9,FALSE),"-")</f>
        <v>-</v>
      </c>
      <c r="U374" s="59" t="str">
        <f>IFERROR(VLOOKUP($D374,'4° Passo'!$D$5:$M$804,10,FALSE),"-")</f>
        <v>-</v>
      </c>
      <c r="V374" s="59" t="str">
        <f t="shared" si="53"/>
        <v/>
      </c>
      <c r="W374" s="4">
        <f t="shared" si="59"/>
        <v>0</v>
      </c>
      <c r="X374" s="101">
        <v>1</v>
      </c>
      <c r="Y374" s="101" t="str">
        <f t="shared" si="54"/>
        <v/>
      </c>
      <c r="Z374" s="101" t="str">
        <f t="shared" si="55"/>
        <v/>
      </c>
      <c r="AA374" s="101" t="str">
        <f t="shared" si="56"/>
        <v/>
      </c>
      <c r="AB374" s="101" t="str">
        <f t="shared" si="57"/>
        <v/>
      </c>
      <c r="AC374" s="101" t="str">
        <f t="shared" si="61"/>
        <v/>
      </c>
      <c r="AD374" s="101" t="str">
        <f t="shared" si="61"/>
        <v/>
      </c>
      <c r="AE374" s="101" t="str">
        <f t="shared" si="61"/>
        <v/>
      </c>
      <c r="AF374" s="101" t="str">
        <f t="shared" si="60"/>
        <v/>
      </c>
      <c r="AG374" s="101" t="str">
        <f t="shared" si="60"/>
        <v/>
      </c>
      <c r="AH374" s="101" t="str">
        <f t="shared" si="60"/>
        <v/>
      </c>
      <c r="AI374" s="101" t="str">
        <f t="shared" si="60"/>
        <v/>
      </c>
      <c r="AJ374" s="101" t="str">
        <f t="shared" si="60"/>
        <v/>
      </c>
      <c r="AK374" s="101" t="str">
        <f t="shared" si="60"/>
        <v/>
      </c>
      <c r="AL374" s="101" t="str">
        <f t="shared" si="62"/>
        <v/>
      </c>
      <c r="AM374" s="101" t="str">
        <f t="shared" si="62"/>
        <v/>
      </c>
      <c r="AN374" s="101" t="str">
        <f t="shared" si="62"/>
        <v/>
      </c>
      <c r="AP374" s="101" t="str">
        <f>IF(AND(N374="vendido",I374='1° Passo'!$D$12),'1° Passo'!$D$12,"")</f>
        <v/>
      </c>
    </row>
    <row r="375" spans="3:42" ht="30" customHeight="1">
      <c r="C375" s="11">
        <v>371</v>
      </c>
      <c r="D375" s="88"/>
      <c r="E375" s="88"/>
      <c r="F375" s="88"/>
      <c r="G375" s="95"/>
      <c r="H375" s="96"/>
      <c r="I375" s="88"/>
      <c r="J375" s="88"/>
      <c r="K375" s="96"/>
      <c r="L375" s="88"/>
      <c r="M375" s="97" t="str">
        <f t="shared" ca="1" si="58"/>
        <v/>
      </c>
      <c r="N375" s="88"/>
      <c r="O375" s="88"/>
      <c r="P375" s="14"/>
      <c r="R375" s="59" t="str">
        <f>IFERROR(VLOOKUP($D375,'4° Passo'!$D$5:$M$804,7,FALSE),"-")</f>
        <v>-</v>
      </c>
      <c r="S375" s="59" t="str">
        <f>IFERROR(VLOOKUP($D375,'4° Passo'!$D$5:$M$804,8,FALSE),"-")</f>
        <v>-</v>
      </c>
      <c r="T375" s="59" t="str">
        <f>IFERROR(VLOOKUP($D375,'4° Passo'!$D$5:$M$804,9,FALSE),"-")</f>
        <v>-</v>
      </c>
      <c r="U375" s="59" t="str">
        <f>IFERROR(VLOOKUP($D375,'4° Passo'!$D$5:$M$804,10,FALSE),"-")</f>
        <v>-</v>
      </c>
      <c r="V375" s="59" t="str">
        <f t="shared" si="53"/>
        <v/>
      </c>
      <c r="W375" s="4">
        <f t="shared" si="59"/>
        <v>0</v>
      </c>
      <c r="X375" s="101">
        <v>1</v>
      </c>
      <c r="Y375" s="101" t="str">
        <f t="shared" si="54"/>
        <v/>
      </c>
      <c r="Z375" s="101" t="str">
        <f t="shared" si="55"/>
        <v/>
      </c>
      <c r="AA375" s="101" t="str">
        <f t="shared" si="56"/>
        <v/>
      </c>
      <c r="AB375" s="101" t="str">
        <f t="shared" si="57"/>
        <v/>
      </c>
      <c r="AC375" s="101" t="str">
        <f t="shared" si="61"/>
        <v/>
      </c>
      <c r="AD375" s="101" t="str">
        <f t="shared" si="61"/>
        <v/>
      </c>
      <c r="AE375" s="101" t="str">
        <f t="shared" si="61"/>
        <v/>
      </c>
      <c r="AF375" s="101" t="str">
        <f t="shared" si="60"/>
        <v/>
      </c>
      <c r="AG375" s="101" t="str">
        <f t="shared" si="60"/>
        <v/>
      </c>
      <c r="AH375" s="101" t="str">
        <f t="shared" si="60"/>
        <v/>
      </c>
      <c r="AI375" s="101" t="str">
        <f t="shared" si="60"/>
        <v/>
      </c>
      <c r="AJ375" s="101" t="str">
        <f t="shared" si="60"/>
        <v/>
      </c>
      <c r="AK375" s="101" t="str">
        <f t="shared" si="60"/>
        <v/>
      </c>
      <c r="AL375" s="101" t="str">
        <f t="shared" si="62"/>
        <v/>
      </c>
      <c r="AM375" s="101" t="str">
        <f t="shared" si="62"/>
        <v/>
      </c>
      <c r="AN375" s="101" t="str">
        <f t="shared" si="62"/>
        <v/>
      </c>
      <c r="AP375" s="101" t="str">
        <f>IF(AND(N375="vendido",I375='1° Passo'!$D$12),'1° Passo'!$D$12,"")</f>
        <v/>
      </c>
    </row>
    <row r="376" spans="3:42" ht="30" customHeight="1">
      <c r="C376" s="11">
        <v>372</v>
      </c>
      <c r="D376" s="88"/>
      <c r="E376" s="88"/>
      <c r="F376" s="88"/>
      <c r="G376" s="95"/>
      <c r="H376" s="96"/>
      <c r="I376" s="88"/>
      <c r="J376" s="88"/>
      <c r="K376" s="96"/>
      <c r="L376" s="88"/>
      <c r="M376" s="97" t="str">
        <f t="shared" ca="1" si="58"/>
        <v/>
      </c>
      <c r="N376" s="88"/>
      <c r="O376" s="88"/>
      <c r="P376" s="14"/>
      <c r="R376" s="59" t="str">
        <f>IFERROR(VLOOKUP($D376,'4° Passo'!$D$5:$M$804,7,FALSE),"-")</f>
        <v>-</v>
      </c>
      <c r="S376" s="59" t="str">
        <f>IFERROR(VLOOKUP($D376,'4° Passo'!$D$5:$M$804,8,FALSE),"-")</f>
        <v>-</v>
      </c>
      <c r="T376" s="59" t="str">
        <f>IFERROR(VLOOKUP($D376,'4° Passo'!$D$5:$M$804,9,FALSE),"-")</f>
        <v>-</v>
      </c>
      <c r="U376" s="59" t="str">
        <f>IFERROR(VLOOKUP($D376,'4° Passo'!$D$5:$M$804,10,FALSE),"-")</f>
        <v>-</v>
      </c>
      <c r="V376" s="59" t="str">
        <f t="shared" si="53"/>
        <v/>
      </c>
      <c r="W376" s="4">
        <f t="shared" si="59"/>
        <v>0</v>
      </c>
      <c r="X376" s="101">
        <v>1</v>
      </c>
      <c r="Y376" s="101" t="str">
        <f t="shared" si="54"/>
        <v/>
      </c>
      <c r="Z376" s="101" t="str">
        <f t="shared" si="55"/>
        <v/>
      </c>
      <c r="AA376" s="101" t="str">
        <f t="shared" si="56"/>
        <v/>
      </c>
      <c r="AB376" s="101" t="str">
        <f t="shared" si="57"/>
        <v/>
      </c>
      <c r="AC376" s="101" t="str">
        <f t="shared" si="61"/>
        <v/>
      </c>
      <c r="AD376" s="101" t="str">
        <f t="shared" si="61"/>
        <v/>
      </c>
      <c r="AE376" s="101" t="str">
        <f t="shared" si="61"/>
        <v/>
      </c>
      <c r="AF376" s="101" t="str">
        <f t="shared" si="60"/>
        <v/>
      </c>
      <c r="AG376" s="101" t="str">
        <f t="shared" si="60"/>
        <v/>
      </c>
      <c r="AH376" s="101" t="str">
        <f t="shared" si="60"/>
        <v/>
      </c>
      <c r="AI376" s="101" t="str">
        <f t="shared" si="60"/>
        <v/>
      </c>
      <c r="AJ376" s="101" t="str">
        <f t="shared" si="60"/>
        <v/>
      </c>
      <c r="AK376" s="101" t="str">
        <f t="shared" si="60"/>
        <v/>
      </c>
      <c r="AL376" s="101" t="str">
        <f t="shared" si="62"/>
        <v/>
      </c>
      <c r="AM376" s="101" t="str">
        <f t="shared" si="62"/>
        <v/>
      </c>
      <c r="AN376" s="101" t="str">
        <f t="shared" si="62"/>
        <v/>
      </c>
      <c r="AP376" s="101" t="str">
        <f>IF(AND(N376="vendido",I376='1° Passo'!$D$12),'1° Passo'!$D$12,"")</f>
        <v/>
      </c>
    </row>
    <row r="377" spans="3:42" ht="30" customHeight="1">
      <c r="C377" s="11">
        <v>373</v>
      </c>
      <c r="D377" s="88"/>
      <c r="E377" s="88"/>
      <c r="F377" s="88"/>
      <c r="G377" s="95"/>
      <c r="H377" s="96"/>
      <c r="I377" s="88"/>
      <c r="J377" s="88"/>
      <c r="K377" s="96"/>
      <c r="L377" s="88"/>
      <c r="M377" s="97" t="str">
        <f t="shared" ca="1" si="58"/>
        <v/>
      </c>
      <c r="N377" s="88"/>
      <c r="O377" s="88"/>
      <c r="P377" s="14"/>
      <c r="R377" s="59" t="str">
        <f>IFERROR(VLOOKUP($D377,'4° Passo'!$D$5:$M$804,7,FALSE),"-")</f>
        <v>-</v>
      </c>
      <c r="S377" s="59" t="str">
        <f>IFERROR(VLOOKUP($D377,'4° Passo'!$D$5:$M$804,8,FALSE),"-")</f>
        <v>-</v>
      </c>
      <c r="T377" s="59" t="str">
        <f>IFERROR(VLOOKUP($D377,'4° Passo'!$D$5:$M$804,9,FALSE),"-")</f>
        <v>-</v>
      </c>
      <c r="U377" s="59" t="str">
        <f>IFERROR(VLOOKUP($D377,'4° Passo'!$D$5:$M$804,10,FALSE),"-")</f>
        <v>-</v>
      </c>
      <c r="V377" s="59" t="str">
        <f t="shared" si="53"/>
        <v/>
      </c>
      <c r="W377" s="4">
        <f t="shared" si="59"/>
        <v>0</v>
      </c>
      <c r="X377" s="101">
        <v>1</v>
      </c>
      <c r="Y377" s="101" t="str">
        <f t="shared" si="54"/>
        <v/>
      </c>
      <c r="Z377" s="101" t="str">
        <f t="shared" si="55"/>
        <v/>
      </c>
      <c r="AA377" s="101" t="str">
        <f t="shared" si="56"/>
        <v/>
      </c>
      <c r="AB377" s="101" t="str">
        <f t="shared" si="57"/>
        <v/>
      </c>
      <c r="AC377" s="101" t="str">
        <f t="shared" si="61"/>
        <v/>
      </c>
      <c r="AD377" s="101" t="str">
        <f t="shared" si="61"/>
        <v/>
      </c>
      <c r="AE377" s="101" t="str">
        <f t="shared" si="61"/>
        <v/>
      </c>
      <c r="AF377" s="101" t="str">
        <f t="shared" si="60"/>
        <v/>
      </c>
      <c r="AG377" s="101" t="str">
        <f t="shared" si="60"/>
        <v/>
      </c>
      <c r="AH377" s="101" t="str">
        <f t="shared" si="60"/>
        <v/>
      </c>
      <c r="AI377" s="101" t="str">
        <f t="shared" si="60"/>
        <v/>
      </c>
      <c r="AJ377" s="101" t="str">
        <f t="shared" si="60"/>
        <v/>
      </c>
      <c r="AK377" s="101" t="str">
        <f t="shared" si="60"/>
        <v/>
      </c>
      <c r="AL377" s="101" t="str">
        <f t="shared" si="62"/>
        <v/>
      </c>
      <c r="AM377" s="101" t="str">
        <f t="shared" si="62"/>
        <v/>
      </c>
      <c r="AN377" s="101" t="str">
        <f t="shared" si="62"/>
        <v/>
      </c>
      <c r="AP377" s="101" t="str">
        <f>IF(AND(N377="vendido",I377='1° Passo'!$D$12),'1° Passo'!$D$12,"")</f>
        <v/>
      </c>
    </row>
    <row r="378" spans="3:42" ht="30" customHeight="1">
      <c r="C378" s="11">
        <v>374</v>
      </c>
      <c r="D378" s="88"/>
      <c r="E378" s="88"/>
      <c r="F378" s="88"/>
      <c r="G378" s="95"/>
      <c r="H378" s="96"/>
      <c r="I378" s="88"/>
      <c r="J378" s="88"/>
      <c r="K378" s="96"/>
      <c r="L378" s="88"/>
      <c r="M378" s="97" t="str">
        <f t="shared" ca="1" si="58"/>
        <v/>
      </c>
      <c r="N378" s="88"/>
      <c r="O378" s="88"/>
      <c r="P378" s="14"/>
      <c r="R378" s="59" t="str">
        <f>IFERROR(VLOOKUP($D378,'4° Passo'!$D$5:$M$804,7,FALSE),"-")</f>
        <v>-</v>
      </c>
      <c r="S378" s="59" t="str">
        <f>IFERROR(VLOOKUP($D378,'4° Passo'!$D$5:$M$804,8,FALSE),"-")</f>
        <v>-</v>
      </c>
      <c r="T378" s="59" t="str">
        <f>IFERROR(VLOOKUP($D378,'4° Passo'!$D$5:$M$804,9,FALSE),"-")</f>
        <v>-</v>
      </c>
      <c r="U378" s="59" t="str">
        <f>IFERROR(VLOOKUP($D378,'4° Passo'!$D$5:$M$804,10,FALSE),"-")</f>
        <v>-</v>
      </c>
      <c r="V378" s="59" t="str">
        <f t="shared" si="53"/>
        <v/>
      </c>
      <c r="W378" s="4">
        <f t="shared" si="59"/>
        <v>0</v>
      </c>
      <c r="X378" s="101">
        <v>1</v>
      </c>
      <c r="Y378" s="101" t="str">
        <f t="shared" si="54"/>
        <v/>
      </c>
      <c r="Z378" s="101" t="str">
        <f t="shared" si="55"/>
        <v/>
      </c>
      <c r="AA378" s="101" t="str">
        <f t="shared" si="56"/>
        <v/>
      </c>
      <c r="AB378" s="101" t="str">
        <f t="shared" si="57"/>
        <v/>
      </c>
      <c r="AC378" s="101" t="str">
        <f t="shared" si="61"/>
        <v/>
      </c>
      <c r="AD378" s="101" t="str">
        <f t="shared" si="61"/>
        <v/>
      </c>
      <c r="AE378" s="101" t="str">
        <f t="shared" si="61"/>
        <v/>
      </c>
      <c r="AF378" s="101" t="str">
        <f t="shared" si="60"/>
        <v/>
      </c>
      <c r="AG378" s="101" t="str">
        <f t="shared" si="60"/>
        <v/>
      </c>
      <c r="AH378" s="101" t="str">
        <f t="shared" si="60"/>
        <v/>
      </c>
      <c r="AI378" s="101" t="str">
        <f t="shared" si="60"/>
        <v/>
      </c>
      <c r="AJ378" s="101" t="str">
        <f t="shared" si="60"/>
        <v/>
      </c>
      <c r="AK378" s="101" t="str">
        <f t="shared" si="60"/>
        <v/>
      </c>
      <c r="AL378" s="101" t="str">
        <f t="shared" si="62"/>
        <v/>
      </c>
      <c r="AM378" s="101" t="str">
        <f t="shared" si="62"/>
        <v/>
      </c>
      <c r="AN378" s="101" t="str">
        <f t="shared" si="62"/>
        <v/>
      </c>
      <c r="AP378" s="101" t="str">
        <f>IF(AND(N378="vendido",I378='1° Passo'!$D$12),'1° Passo'!$D$12,"")</f>
        <v/>
      </c>
    </row>
    <row r="379" spans="3:42" ht="30" customHeight="1">
      <c r="C379" s="11">
        <v>375</v>
      </c>
      <c r="D379" s="88"/>
      <c r="E379" s="88"/>
      <c r="F379" s="88"/>
      <c r="G379" s="95"/>
      <c r="H379" s="96"/>
      <c r="I379" s="88"/>
      <c r="J379" s="88"/>
      <c r="K379" s="96"/>
      <c r="L379" s="88"/>
      <c r="M379" s="97" t="str">
        <f t="shared" ca="1" si="58"/>
        <v/>
      </c>
      <c r="N379" s="88"/>
      <c r="O379" s="88"/>
      <c r="P379" s="14"/>
      <c r="R379" s="59" t="str">
        <f>IFERROR(VLOOKUP($D379,'4° Passo'!$D$5:$M$804,7,FALSE),"-")</f>
        <v>-</v>
      </c>
      <c r="S379" s="59" t="str">
        <f>IFERROR(VLOOKUP($D379,'4° Passo'!$D$5:$M$804,8,FALSE),"-")</f>
        <v>-</v>
      </c>
      <c r="T379" s="59" t="str">
        <f>IFERROR(VLOOKUP($D379,'4° Passo'!$D$5:$M$804,9,FALSE),"-")</f>
        <v>-</v>
      </c>
      <c r="U379" s="59" t="str">
        <f>IFERROR(VLOOKUP($D379,'4° Passo'!$D$5:$M$804,10,FALSE),"-")</f>
        <v>-</v>
      </c>
      <c r="V379" s="59" t="str">
        <f t="shared" si="53"/>
        <v/>
      </c>
      <c r="W379" s="4">
        <f t="shared" si="59"/>
        <v>0</v>
      </c>
      <c r="X379" s="101">
        <v>1</v>
      </c>
      <c r="Y379" s="101" t="str">
        <f t="shared" si="54"/>
        <v/>
      </c>
      <c r="Z379" s="101" t="str">
        <f t="shared" si="55"/>
        <v/>
      </c>
      <c r="AA379" s="101" t="str">
        <f t="shared" si="56"/>
        <v/>
      </c>
      <c r="AB379" s="101" t="str">
        <f t="shared" si="57"/>
        <v/>
      </c>
      <c r="AC379" s="101" t="str">
        <f t="shared" si="61"/>
        <v/>
      </c>
      <c r="AD379" s="101" t="str">
        <f t="shared" si="61"/>
        <v/>
      </c>
      <c r="AE379" s="101" t="str">
        <f t="shared" si="61"/>
        <v/>
      </c>
      <c r="AF379" s="101" t="str">
        <f t="shared" si="60"/>
        <v/>
      </c>
      <c r="AG379" s="101" t="str">
        <f t="shared" si="60"/>
        <v/>
      </c>
      <c r="AH379" s="101" t="str">
        <f t="shared" si="60"/>
        <v/>
      </c>
      <c r="AI379" s="101" t="str">
        <f t="shared" si="60"/>
        <v/>
      </c>
      <c r="AJ379" s="101" t="str">
        <f t="shared" si="60"/>
        <v/>
      </c>
      <c r="AK379" s="101" t="str">
        <f t="shared" si="60"/>
        <v/>
      </c>
      <c r="AL379" s="101" t="str">
        <f t="shared" si="62"/>
        <v/>
      </c>
      <c r="AM379" s="101" t="str">
        <f t="shared" si="62"/>
        <v/>
      </c>
      <c r="AN379" s="101" t="str">
        <f t="shared" si="62"/>
        <v/>
      </c>
      <c r="AP379" s="101" t="str">
        <f>IF(AND(N379="vendido",I379='1° Passo'!$D$12),'1° Passo'!$D$12,"")</f>
        <v/>
      </c>
    </row>
    <row r="380" spans="3:42" ht="30" customHeight="1">
      <c r="C380" s="11">
        <v>376</v>
      </c>
      <c r="D380" s="88"/>
      <c r="E380" s="88"/>
      <c r="F380" s="88"/>
      <c r="G380" s="95"/>
      <c r="H380" s="96"/>
      <c r="I380" s="88"/>
      <c r="J380" s="88"/>
      <c r="K380" s="96"/>
      <c r="L380" s="88"/>
      <c r="M380" s="97" t="str">
        <f t="shared" ca="1" si="58"/>
        <v/>
      </c>
      <c r="N380" s="88"/>
      <c r="O380" s="88"/>
      <c r="P380" s="14"/>
      <c r="R380" s="59" t="str">
        <f>IFERROR(VLOOKUP($D380,'4° Passo'!$D$5:$M$804,7,FALSE),"-")</f>
        <v>-</v>
      </c>
      <c r="S380" s="59" t="str">
        <f>IFERROR(VLOOKUP($D380,'4° Passo'!$D$5:$M$804,8,FALSE),"-")</f>
        <v>-</v>
      </c>
      <c r="T380" s="59" t="str">
        <f>IFERROR(VLOOKUP($D380,'4° Passo'!$D$5:$M$804,9,FALSE),"-")</f>
        <v>-</v>
      </c>
      <c r="U380" s="59" t="str">
        <f>IFERROR(VLOOKUP($D380,'4° Passo'!$D$5:$M$804,10,FALSE),"-")</f>
        <v>-</v>
      </c>
      <c r="V380" s="59" t="str">
        <f t="shared" si="53"/>
        <v/>
      </c>
      <c r="W380" s="4">
        <f t="shared" si="59"/>
        <v>0</v>
      </c>
      <c r="X380" s="101">
        <v>1</v>
      </c>
      <c r="Y380" s="101" t="str">
        <f t="shared" si="54"/>
        <v/>
      </c>
      <c r="Z380" s="101" t="str">
        <f t="shared" si="55"/>
        <v/>
      </c>
      <c r="AA380" s="101" t="str">
        <f t="shared" si="56"/>
        <v/>
      </c>
      <c r="AB380" s="101" t="str">
        <f t="shared" si="57"/>
        <v/>
      </c>
      <c r="AC380" s="101" t="str">
        <f t="shared" si="61"/>
        <v/>
      </c>
      <c r="AD380" s="101" t="str">
        <f t="shared" si="61"/>
        <v/>
      </c>
      <c r="AE380" s="101" t="str">
        <f t="shared" si="61"/>
        <v/>
      </c>
      <c r="AF380" s="101" t="str">
        <f t="shared" si="60"/>
        <v/>
      </c>
      <c r="AG380" s="101" t="str">
        <f t="shared" si="60"/>
        <v/>
      </c>
      <c r="AH380" s="101" t="str">
        <f t="shared" si="60"/>
        <v/>
      </c>
      <c r="AI380" s="101" t="str">
        <f t="shared" si="60"/>
        <v/>
      </c>
      <c r="AJ380" s="101" t="str">
        <f t="shared" si="60"/>
        <v/>
      </c>
      <c r="AK380" s="101" t="str">
        <f t="shared" si="60"/>
        <v/>
      </c>
      <c r="AL380" s="101" t="str">
        <f t="shared" si="62"/>
        <v/>
      </c>
      <c r="AM380" s="101" t="str">
        <f t="shared" si="62"/>
        <v/>
      </c>
      <c r="AN380" s="101" t="str">
        <f t="shared" si="62"/>
        <v/>
      </c>
      <c r="AP380" s="101" t="str">
        <f>IF(AND(N380="vendido",I380='1° Passo'!$D$12),'1° Passo'!$D$12,"")</f>
        <v/>
      </c>
    </row>
    <row r="381" spans="3:42" ht="30" customHeight="1">
      <c r="C381" s="11">
        <v>377</v>
      </c>
      <c r="D381" s="88"/>
      <c r="E381" s="88"/>
      <c r="F381" s="88"/>
      <c r="G381" s="95"/>
      <c r="H381" s="96"/>
      <c r="I381" s="88"/>
      <c r="J381" s="88"/>
      <c r="K381" s="96"/>
      <c r="L381" s="88"/>
      <c r="M381" s="97" t="str">
        <f t="shared" ca="1" si="58"/>
        <v/>
      </c>
      <c r="N381" s="88"/>
      <c r="O381" s="88"/>
      <c r="P381" s="14"/>
      <c r="R381" s="59" t="str">
        <f>IFERROR(VLOOKUP($D381,'4° Passo'!$D$5:$M$804,7,FALSE),"-")</f>
        <v>-</v>
      </c>
      <c r="S381" s="59" t="str">
        <f>IFERROR(VLOOKUP($D381,'4° Passo'!$D$5:$M$804,8,FALSE),"-")</f>
        <v>-</v>
      </c>
      <c r="T381" s="59" t="str">
        <f>IFERROR(VLOOKUP($D381,'4° Passo'!$D$5:$M$804,9,FALSE),"-")</f>
        <v>-</v>
      </c>
      <c r="U381" s="59" t="str">
        <f>IFERROR(VLOOKUP($D381,'4° Passo'!$D$5:$M$804,10,FALSE),"-")</f>
        <v>-</v>
      </c>
      <c r="V381" s="59" t="str">
        <f t="shared" si="53"/>
        <v/>
      </c>
      <c r="W381" s="4">
        <f t="shared" si="59"/>
        <v>0</v>
      </c>
      <c r="X381" s="101">
        <v>1</v>
      </c>
      <c r="Y381" s="101" t="str">
        <f t="shared" si="54"/>
        <v/>
      </c>
      <c r="Z381" s="101" t="str">
        <f t="shared" si="55"/>
        <v/>
      </c>
      <c r="AA381" s="101" t="str">
        <f t="shared" si="56"/>
        <v/>
      </c>
      <c r="AB381" s="101" t="str">
        <f t="shared" si="57"/>
        <v/>
      </c>
      <c r="AC381" s="101" t="str">
        <f t="shared" si="61"/>
        <v/>
      </c>
      <c r="AD381" s="101" t="str">
        <f t="shared" si="61"/>
        <v/>
      </c>
      <c r="AE381" s="101" t="str">
        <f t="shared" si="61"/>
        <v/>
      </c>
      <c r="AF381" s="101" t="str">
        <f t="shared" si="60"/>
        <v/>
      </c>
      <c r="AG381" s="101" t="str">
        <f t="shared" si="60"/>
        <v/>
      </c>
      <c r="AH381" s="101" t="str">
        <f t="shared" si="60"/>
        <v/>
      </c>
      <c r="AI381" s="101" t="str">
        <f t="shared" si="60"/>
        <v/>
      </c>
      <c r="AJ381" s="101" t="str">
        <f t="shared" si="60"/>
        <v/>
      </c>
      <c r="AK381" s="101" t="str">
        <f t="shared" si="60"/>
        <v/>
      </c>
      <c r="AL381" s="101" t="str">
        <f t="shared" si="62"/>
        <v/>
      </c>
      <c r="AM381" s="101" t="str">
        <f t="shared" si="62"/>
        <v/>
      </c>
      <c r="AN381" s="101" t="str">
        <f t="shared" si="62"/>
        <v/>
      </c>
      <c r="AP381" s="101" t="str">
        <f>IF(AND(N381="vendido",I381='1° Passo'!$D$12),'1° Passo'!$D$12,"")</f>
        <v/>
      </c>
    </row>
    <row r="382" spans="3:42" ht="30" customHeight="1">
      <c r="C382" s="11">
        <v>378</v>
      </c>
      <c r="D382" s="88"/>
      <c r="E382" s="88"/>
      <c r="F382" s="88"/>
      <c r="G382" s="95"/>
      <c r="H382" s="96"/>
      <c r="I382" s="88"/>
      <c r="J382" s="88"/>
      <c r="K382" s="96"/>
      <c r="L382" s="88"/>
      <c r="M382" s="97" t="str">
        <f t="shared" ca="1" si="58"/>
        <v/>
      </c>
      <c r="N382" s="88"/>
      <c r="O382" s="88"/>
      <c r="P382" s="14"/>
      <c r="R382" s="59" t="str">
        <f>IFERROR(VLOOKUP($D382,'4° Passo'!$D$5:$M$804,7,FALSE),"-")</f>
        <v>-</v>
      </c>
      <c r="S382" s="59" t="str">
        <f>IFERROR(VLOOKUP($D382,'4° Passo'!$D$5:$M$804,8,FALSE),"-")</f>
        <v>-</v>
      </c>
      <c r="T382" s="59" t="str">
        <f>IFERROR(VLOOKUP($D382,'4° Passo'!$D$5:$M$804,9,FALSE),"-")</f>
        <v>-</v>
      </c>
      <c r="U382" s="59" t="str">
        <f>IFERROR(VLOOKUP($D382,'4° Passo'!$D$5:$M$804,10,FALSE),"-")</f>
        <v>-</v>
      </c>
      <c r="V382" s="59" t="str">
        <f t="shared" si="53"/>
        <v/>
      </c>
      <c r="W382" s="4">
        <f t="shared" si="59"/>
        <v>0</v>
      </c>
      <c r="X382" s="101">
        <v>1</v>
      </c>
      <c r="Y382" s="101" t="str">
        <f t="shared" si="54"/>
        <v/>
      </c>
      <c r="Z382" s="101" t="str">
        <f t="shared" si="55"/>
        <v/>
      </c>
      <c r="AA382" s="101" t="str">
        <f t="shared" si="56"/>
        <v/>
      </c>
      <c r="AB382" s="101" t="str">
        <f t="shared" si="57"/>
        <v/>
      </c>
      <c r="AC382" s="101" t="str">
        <f t="shared" si="61"/>
        <v/>
      </c>
      <c r="AD382" s="101" t="str">
        <f t="shared" si="61"/>
        <v/>
      </c>
      <c r="AE382" s="101" t="str">
        <f t="shared" si="61"/>
        <v/>
      </c>
      <c r="AF382" s="101" t="str">
        <f t="shared" si="60"/>
        <v/>
      </c>
      <c r="AG382" s="101" t="str">
        <f t="shared" si="60"/>
        <v/>
      </c>
      <c r="AH382" s="101" t="str">
        <f t="shared" si="60"/>
        <v/>
      </c>
      <c r="AI382" s="101" t="str">
        <f t="shared" si="60"/>
        <v/>
      </c>
      <c r="AJ382" s="101" t="str">
        <f t="shared" si="60"/>
        <v/>
      </c>
      <c r="AK382" s="101" t="str">
        <f t="shared" si="60"/>
        <v/>
      </c>
      <c r="AL382" s="101" t="str">
        <f t="shared" si="62"/>
        <v/>
      </c>
      <c r="AM382" s="101" t="str">
        <f t="shared" si="62"/>
        <v/>
      </c>
      <c r="AN382" s="101" t="str">
        <f t="shared" si="62"/>
        <v/>
      </c>
      <c r="AP382" s="101" t="str">
        <f>IF(AND(N382="vendido",I382='1° Passo'!$D$12),'1° Passo'!$D$12,"")</f>
        <v/>
      </c>
    </row>
    <row r="383" spans="3:42" ht="30" customHeight="1">
      <c r="C383" s="11">
        <v>379</v>
      </c>
      <c r="D383" s="88"/>
      <c r="E383" s="88"/>
      <c r="F383" s="88"/>
      <c r="G383" s="95"/>
      <c r="H383" s="96"/>
      <c r="I383" s="88"/>
      <c r="J383" s="88"/>
      <c r="K383" s="96"/>
      <c r="L383" s="88"/>
      <c r="M383" s="97" t="str">
        <f t="shared" ca="1" si="58"/>
        <v/>
      </c>
      <c r="N383" s="88"/>
      <c r="O383" s="88"/>
      <c r="P383" s="14"/>
      <c r="R383" s="59" t="str">
        <f>IFERROR(VLOOKUP($D383,'4° Passo'!$D$5:$M$804,7,FALSE),"-")</f>
        <v>-</v>
      </c>
      <c r="S383" s="59" t="str">
        <f>IFERROR(VLOOKUP($D383,'4° Passo'!$D$5:$M$804,8,FALSE),"-")</f>
        <v>-</v>
      </c>
      <c r="T383" s="59" t="str">
        <f>IFERROR(VLOOKUP($D383,'4° Passo'!$D$5:$M$804,9,FALSE),"-")</f>
        <v>-</v>
      </c>
      <c r="U383" s="59" t="str">
        <f>IFERROR(VLOOKUP($D383,'4° Passo'!$D$5:$M$804,10,FALSE),"-")</f>
        <v>-</v>
      </c>
      <c r="V383" s="59" t="str">
        <f t="shared" si="53"/>
        <v/>
      </c>
      <c r="W383" s="4">
        <f t="shared" si="59"/>
        <v>0</v>
      </c>
      <c r="X383" s="101">
        <v>1</v>
      </c>
      <c r="Y383" s="101" t="str">
        <f t="shared" si="54"/>
        <v/>
      </c>
      <c r="Z383" s="101" t="str">
        <f t="shared" si="55"/>
        <v/>
      </c>
      <c r="AA383" s="101" t="str">
        <f t="shared" si="56"/>
        <v/>
      </c>
      <c r="AB383" s="101" t="str">
        <f t="shared" si="57"/>
        <v/>
      </c>
      <c r="AC383" s="101" t="str">
        <f t="shared" si="61"/>
        <v/>
      </c>
      <c r="AD383" s="101" t="str">
        <f t="shared" si="61"/>
        <v/>
      </c>
      <c r="AE383" s="101" t="str">
        <f t="shared" si="61"/>
        <v/>
      </c>
      <c r="AF383" s="101" t="str">
        <f t="shared" si="60"/>
        <v/>
      </c>
      <c r="AG383" s="101" t="str">
        <f t="shared" si="60"/>
        <v/>
      </c>
      <c r="AH383" s="101" t="str">
        <f t="shared" si="60"/>
        <v/>
      </c>
      <c r="AI383" s="101" t="str">
        <f t="shared" si="60"/>
        <v/>
      </c>
      <c r="AJ383" s="101" t="str">
        <f t="shared" si="60"/>
        <v/>
      </c>
      <c r="AK383" s="101" t="str">
        <f t="shared" si="60"/>
        <v/>
      </c>
      <c r="AL383" s="101" t="str">
        <f t="shared" si="62"/>
        <v/>
      </c>
      <c r="AM383" s="101" t="str">
        <f t="shared" si="62"/>
        <v/>
      </c>
      <c r="AN383" s="101" t="str">
        <f t="shared" si="62"/>
        <v/>
      </c>
      <c r="AP383" s="101" t="str">
        <f>IF(AND(N383="vendido",I383='1° Passo'!$D$12),'1° Passo'!$D$12,"")</f>
        <v/>
      </c>
    </row>
    <row r="384" spans="3:42" ht="30" customHeight="1">
      <c r="C384" s="11">
        <v>380</v>
      </c>
      <c r="D384" s="88"/>
      <c r="E384" s="88"/>
      <c r="F384" s="88"/>
      <c r="G384" s="95"/>
      <c r="H384" s="96"/>
      <c r="I384" s="88"/>
      <c r="J384" s="88"/>
      <c r="K384" s="96"/>
      <c r="L384" s="88"/>
      <c r="M384" s="97" t="str">
        <f t="shared" ca="1" si="58"/>
        <v/>
      </c>
      <c r="N384" s="88"/>
      <c r="O384" s="88"/>
      <c r="P384" s="14"/>
      <c r="R384" s="59" t="str">
        <f>IFERROR(VLOOKUP($D384,'4° Passo'!$D$5:$M$804,7,FALSE),"-")</f>
        <v>-</v>
      </c>
      <c r="S384" s="59" t="str">
        <f>IFERROR(VLOOKUP($D384,'4° Passo'!$D$5:$M$804,8,FALSE),"-")</f>
        <v>-</v>
      </c>
      <c r="T384" s="59" t="str">
        <f>IFERROR(VLOOKUP($D384,'4° Passo'!$D$5:$M$804,9,FALSE),"-")</f>
        <v>-</v>
      </c>
      <c r="U384" s="59" t="str">
        <f>IFERROR(VLOOKUP($D384,'4° Passo'!$D$5:$M$804,10,FALSE),"-")</f>
        <v>-</v>
      </c>
      <c r="V384" s="59" t="str">
        <f t="shared" si="53"/>
        <v/>
      </c>
      <c r="W384" s="4">
        <f t="shared" si="59"/>
        <v>0</v>
      </c>
      <c r="X384" s="101">
        <v>1</v>
      </c>
      <c r="Y384" s="101" t="str">
        <f t="shared" si="54"/>
        <v/>
      </c>
      <c r="Z384" s="101" t="str">
        <f t="shared" si="55"/>
        <v/>
      </c>
      <c r="AA384" s="101" t="str">
        <f t="shared" si="56"/>
        <v/>
      </c>
      <c r="AB384" s="101" t="str">
        <f t="shared" si="57"/>
        <v/>
      </c>
      <c r="AC384" s="101" t="str">
        <f t="shared" si="61"/>
        <v/>
      </c>
      <c r="AD384" s="101" t="str">
        <f t="shared" si="61"/>
        <v/>
      </c>
      <c r="AE384" s="101" t="str">
        <f t="shared" si="61"/>
        <v/>
      </c>
      <c r="AF384" s="101" t="str">
        <f t="shared" si="60"/>
        <v/>
      </c>
      <c r="AG384" s="101" t="str">
        <f t="shared" si="60"/>
        <v/>
      </c>
      <c r="AH384" s="101" t="str">
        <f t="shared" si="60"/>
        <v/>
      </c>
      <c r="AI384" s="101" t="str">
        <f t="shared" si="60"/>
        <v/>
      </c>
      <c r="AJ384" s="101" t="str">
        <f t="shared" si="60"/>
        <v/>
      </c>
      <c r="AK384" s="101" t="str">
        <f t="shared" si="60"/>
        <v/>
      </c>
      <c r="AL384" s="101" t="str">
        <f t="shared" si="62"/>
        <v/>
      </c>
      <c r="AM384" s="101" t="str">
        <f t="shared" si="62"/>
        <v/>
      </c>
      <c r="AN384" s="101" t="str">
        <f t="shared" si="62"/>
        <v/>
      </c>
      <c r="AP384" s="101" t="str">
        <f>IF(AND(N384="vendido",I384='1° Passo'!$D$12),'1° Passo'!$D$12,"")</f>
        <v/>
      </c>
    </row>
    <row r="385" spans="3:42" ht="30" customHeight="1">
      <c r="C385" s="11">
        <v>381</v>
      </c>
      <c r="D385" s="88"/>
      <c r="E385" s="88"/>
      <c r="F385" s="88"/>
      <c r="G385" s="95"/>
      <c r="H385" s="96"/>
      <c r="I385" s="88"/>
      <c r="J385" s="88"/>
      <c r="K385" s="96"/>
      <c r="L385" s="88"/>
      <c r="M385" s="97" t="str">
        <f t="shared" ca="1" si="58"/>
        <v/>
      </c>
      <c r="N385" s="88"/>
      <c r="O385" s="88"/>
      <c r="P385" s="14"/>
      <c r="R385" s="59" t="str">
        <f>IFERROR(VLOOKUP($D385,'4° Passo'!$D$5:$M$804,7,FALSE),"-")</f>
        <v>-</v>
      </c>
      <c r="S385" s="59" t="str">
        <f>IFERROR(VLOOKUP($D385,'4° Passo'!$D$5:$M$804,8,FALSE),"-")</f>
        <v>-</v>
      </c>
      <c r="T385" s="59" t="str">
        <f>IFERROR(VLOOKUP($D385,'4° Passo'!$D$5:$M$804,9,FALSE),"-")</f>
        <v>-</v>
      </c>
      <c r="U385" s="59" t="str">
        <f>IFERROR(VLOOKUP($D385,'4° Passo'!$D$5:$M$804,10,FALSE),"-")</f>
        <v>-</v>
      </c>
      <c r="V385" s="59" t="str">
        <f t="shared" si="53"/>
        <v/>
      </c>
      <c r="W385" s="4">
        <f t="shared" si="59"/>
        <v>0</v>
      </c>
      <c r="X385" s="101">
        <v>1</v>
      </c>
      <c r="Y385" s="101" t="str">
        <f t="shared" si="54"/>
        <v/>
      </c>
      <c r="Z385" s="101" t="str">
        <f t="shared" si="55"/>
        <v/>
      </c>
      <c r="AA385" s="101" t="str">
        <f t="shared" si="56"/>
        <v/>
      </c>
      <c r="AB385" s="101" t="str">
        <f t="shared" si="57"/>
        <v/>
      </c>
      <c r="AC385" s="101" t="str">
        <f t="shared" si="61"/>
        <v/>
      </c>
      <c r="AD385" s="101" t="str">
        <f t="shared" si="61"/>
        <v/>
      </c>
      <c r="AE385" s="101" t="str">
        <f t="shared" si="61"/>
        <v/>
      </c>
      <c r="AF385" s="101" t="str">
        <f t="shared" si="60"/>
        <v/>
      </c>
      <c r="AG385" s="101" t="str">
        <f t="shared" si="60"/>
        <v/>
      </c>
      <c r="AH385" s="101" t="str">
        <f t="shared" si="60"/>
        <v/>
      </c>
      <c r="AI385" s="101" t="str">
        <f t="shared" si="60"/>
        <v/>
      </c>
      <c r="AJ385" s="101" t="str">
        <f t="shared" si="60"/>
        <v/>
      </c>
      <c r="AK385" s="101" t="str">
        <f t="shared" si="60"/>
        <v/>
      </c>
      <c r="AL385" s="101" t="str">
        <f t="shared" si="62"/>
        <v/>
      </c>
      <c r="AM385" s="101" t="str">
        <f t="shared" si="62"/>
        <v/>
      </c>
      <c r="AN385" s="101" t="str">
        <f t="shared" si="62"/>
        <v/>
      </c>
      <c r="AP385" s="101" t="str">
        <f>IF(AND(N385="vendido",I385='1° Passo'!$D$12),'1° Passo'!$D$12,"")</f>
        <v/>
      </c>
    </row>
    <row r="386" spans="3:42" ht="30" customHeight="1">
      <c r="C386" s="11">
        <v>382</v>
      </c>
      <c r="D386" s="88"/>
      <c r="E386" s="88"/>
      <c r="F386" s="88"/>
      <c r="G386" s="95"/>
      <c r="H386" s="96"/>
      <c r="I386" s="88"/>
      <c r="J386" s="88"/>
      <c r="K386" s="96"/>
      <c r="L386" s="88"/>
      <c r="M386" s="97" t="str">
        <f t="shared" ca="1" si="58"/>
        <v/>
      </c>
      <c r="N386" s="88"/>
      <c r="O386" s="88"/>
      <c r="P386" s="14"/>
      <c r="R386" s="59" t="str">
        <f>IFERROR(VLOOKUP($D386,'4° Passo'!$D$5:$M$804,7,FALSE),"-")</f>
        <v>-</v>
      </c>
      <c r="S386" s="59" t="str">
        <f>IFERROR(VLOOKUP($D386,'4° Passo'!$D$5:$M$804,8,FALSE),"-")</f>
        <v>-</v>
      </c>
      <c r="T386" s="59" t="str">
        <f>IFERROR(VLOOKUP($D386,'4° Passo'!$D$5:$M$804,9,FALSE),"-")</f>
        <v>-</v>
      </c>
      <c r="U386" s="59" t="str">
        <f>IFERROR(VLOOKUP($D386,'4° Passo'!$D$5:$M$804,10,FALSE),"-")</f>
        <v>-</v>
      </c>
      <c r="V386" s="59" t="str">
        <f t="shared" si="53"/>
        <v/>
      </c>
      <c r="W386" s="4">
        <f t="shared" si="59"/>
        <v>0</v>
      </c>
      <c r="X386" s="101">
        <v>1</v>
      </c>
      <c r="Y386" s="101" t="str">
        <f t="shared" si="54"/>
        <v/>
      </c>
      <c r="Z386" s="101" t="str">
        <f t="shared" si="55"/>
        <v/>
      </c>
      <c r="AA386" s="101" t="str">
        <f t="shared" si="56"/>
        <v/>
      </c>
      <c r="AB386" s="101" t="str">
        <f t="shared" si="57"/>
        <v/>
      </c>
      <c r="AC386" s="101" t="str">
        <f t="shared" si="61"/>
        <v/>
      </c>
      <c r="AD386" s="101" t="str">
        <f t="shared" si="61"/>
        <v/>
      </c>
      <c r="AE386" s="101" t="str">
        <f t="shared" si="61"/>
        <v/>
      </c>
      <c r="AF386" s="101" t="str">
        <f t="shared" si="60"/>
        <v/>
      </c>
      <c r="AG386" s="101" t="str">
        <f t="shared" si="60"/>
        <v/>
      </c>
      <c r="AH386" s="101" t="str">
        <f t="shared" si="60"/>
        <v/>
      </c>
      <c r="AI386" s="101" t="str">
        <f t="shared" si="60"/>
        <v/>
      </c>
      <c r="AJ386" s="101" t="str">
        <f t="shared" si="60"/>
        <v/>
      </c>
      <c r="AK386" s="101" t="str">
        <f t="shared" si="60"/>
        <v/>
      </c>
      <c r="AL386" s="101" t="str">
        <f t="shared" si="62"/>
        <v/>
      </c>
      <c r="AM386" s="101" t="str">
        <f t="shared" si="62"/>
        <v/>
      </c>
      <c r="AN386" s="101" t="str">
        <f t="shared" si="62"/>
        <v/>
      </c>
      <c r="AP386" s="101" t="str">
        <f>IF(AND(N386="vendido",I386='1° Passo'!$D$12),'1° Passo'!$D$12,"")</f>
        <v/>
      </c>
    </row>
    <row r="387" spans="3:42" ht="30" customHeight="1">
      <c r="C387" s="11">
        <v>383</v>
      </c>
      <c r="D387" s="88"/>
      <c r="E387" s="88"/>
      <c r="F387" s="88"/>
      <c r="G387" s="95"/>
      <c r="H387" s="96"/>
      <c r="I387" s="88"/>
      <c r="J387" s="88"/>
      <c r="K387" s="96"/>
      <c r="L387" s="88"/>
      <c r="M387" s="97" t="str">
        <f t="shared" ca="1" si="58"/>
        <v/>
      </c>
      <c r="N387" s="88"/>
      <c r="O387" s="88"/>
      <c r="P387" s="14"/>
      <c r="R387" s="59" t="str">
        <f>IFERROR(VLOOKUP($D387,'4° Passo'!$D$5:$M$804,7,FALSE),"-")</f>
        <v>-</v>
      </c>
      <c r="S387" s="59" t="str">
        <f>IFERROR(VLOOKUP($D387,'4° Passo'!$D$5:$M$804,8,FALSE),"-")</f>
        <v>-</v>
      </c>
      <c r="T387" s="59" t="str">
        <f>IFERROR(VLOOKUP($D387,'4° Passo'!$D$5:$M$804,9,FALSE),"-")</f>
        <v>-</v>
      </c>
      <c r="U387" s="59" t="str">
        <f>IFERROR(VLOOKUP($D387,'4° Passo'!$D$5:$M$804,10,FALSE),"-")</f>
        <v>-</v>
      </c>
      <c r="V387" s="59" t="str">
        <f t="shared" si="53"/>
        <v/>
      </c>
      <c r="W387" s="4">
        <f t="shared" si="59"/>
        <v>0</v>
      </c>
      <c r="X387" s="101">
        <v>1</v>
      </c>
      <c r="Y387" s="101" t="str">
        <f t="shared" si="54"/>
        <v/>
      </c>
      <c r="Z387" s="101" t="str">
        <f t="shared" si="55"/>
        <v/>
      </c>
      <c r="AA387" s="101" t="str">
        <f t="shared" si="56"/>
        <v/>
      </c>
      <c r="AB387" s="101" t="str">
        <f t="shared" si="57"/>
        <v/>
      </c>
      <c r="AC387" s="101" t="str">
        <f t="shared" si="61"/>
        <v/>
      </c>
      <c r="AD387" s="101" t="str">
        <f t="shared" si="61"/>
        <v/>
      </c>
      <c r="AE387" s="101" t="str">
        <f t="shared" si="61"/>
        <v/>
      </c>
      <c r="AF387" s="101" t="str">
        <f t="shared" si="60"/>
        <v/>
      </c>
      <c r="AG387" s="101" t="str">
        <f t="shared" si="60"/>
        <v/>
      </c>
      <c r="AH387" s="101" t="str">
        <f t="shared" si="60"/>
        <v/>
      </c>
      <c r="AI387" s="101" t="str">
        <f t="shared" si="60"/>
        <v/>
      </c>
      <c r="AJ387" s="101" t="str">
        <f t="shared" si="60"/>
        <v/>
      </c>
      <c r="AK387" s="101" t="str">
        <f t="shared" si="60"/>
        <v/>
      </c>
      <c r="AL387" s="101" t="str">
        <f t="shared" si="62"/>
        <v/>
      </c>
      <c r="AM387" s="101" t="str">
        <f t="shared" si="62"/>
        <v/>
      </c>
      <c r="AN387" s="101" t="str">
        <f t="shared" si="62"/>
        <v/>
      </c>
      <c r="AP387" s="101" t="str">
        <f>IF(AND(N387="vendido",I387='1° Passo'!$D$12),'1° Passo'!$D$12,"")</f>
        <v/>
      </c>
    </row>
    <row r="388" spans="3:42" ht="30" customHeight="1">
      <c r="C388" s="11">
        <v>384</v>
      </c>
      <c r="D388" s="88"/>
      <c r="E388" s="88"/>
      <c r="F388" s="88"/>
      <c r="G388" s="95"/>
      <c r="H388" s="96"/>
      <c r="I388" s="88"/>
      <c r="J388" s="88"/>
      <c r="K388" s="96"/>
      <c r="L388" s="88"/>
      <c r="M388" s="97" t="str">
        <f t="shared" ca="1" si="58"/>
        <v/>
      </c>
      <c r="N388" s="88"/>
      <c r="O388" s="88"/>
      <c r="P388" s="14"/>
      <c r="R388" s="59" t="str">
        <f>IFERROR(VLOOKUP($D388,'4° Passo'!$D$5:$M$804,7,FALSE),"-")</f>
        <v>-</v>
      </c>
      <c r="S388" s="59" t="str">
        <f>IFERROR(VLOOKUP($D388,'4° Passo'!$D$5:$M$804,8,FALSE),"-")</f>
        <v>-</v>
      </c>
      <c r="T388" s="59" t="str">
        <f>IFERROR(VLOOKUP($D388,'4° Passo'!$D$5:$M$804,9,FALSE),"-")</f>
        <v>-</v>
      </c>
      <c r="U388" s="59" t="str">
        <f>IFERROR(VLOOKUP($D388,'4° Passo'!$D$5:$M$804,10,FALSE),"-")</f>
        <v>-</v>
      </c>
      <c r="V388" s="59" t="str">
        <f t="shared" si="53"/>
        <v/>
      </c>
      <c r="W388" s="4">
        <f t="shared" si="59"/>
        <v>0</v>
      </c>
      <c r="X388" s="101">
        <v>1</v>
      </c>
      <c r="Y388" s="101" t="str">
        <f t="shared" si="54"/>
        <v/>
      </c>
      <c r="Z388" s="101" t="str">
        <f t="shared" si="55"/>
        <v/>
      </c>
      <c r="AA388" s="101" t="str">
        <f t="shared" si="56"/>
        <v/>
      </c>
      <c r="AB388" s="101" t="str">
        <f t="shared" si="57"/>
        <v/>
      </c>
      <c r="AC388" s="101" t="str">
        <f t="shared" si="61"/>
        <v/>
      </c>
      <c r="AD388" s="101" t="str">
        <f t="shared" si="61"/>
        <v/>
      </c>
      <c r="AE388" s="101" t="str">
        <f t="shared" si="61"/>
        <v/>
      </c>
      <c r="AF388" s="101" t="str">
        <f t="shared" si="60"/>
        <v/>
      </c>
      <c r="AG388" s="101" t="str">
        <f t="shared" si="60"/>
        <v/>
      </c>
      <c r="AH388" s="101" t="str">
        <f t="shared" si="60"/>
        <v/>
      </c>
      <c r="AI388" s="101" t="str">
        <f t="shared" si="60"/>
        <v/>
      </c>
      <c r="AJ388" s="101" t="str">
        <f t="shared" si="60"/>
        <v/>
      </c>
      <c r="AK388" s="101" t="str">
        <f t="shared" si="60"/>
        <v/>
      </c>
      <c r="AL388" s="101" t="str">
        <f t="shared" si="62"/>
        <v/>
      </c>
      <c r="AM388" s="101" t="str">
        <f t="shared" si="62"/>
        <v/>
      </c>
      <c r="AN388" s="101" t="str">
        <f t="shared" si="62"/>
        <v/>
      </c>
      <c r="AP388" s="101" t="str">
        <f>IF(AND(N388="vendido",I388='1° Passo'!$D$12),'1° Passo'!$D$12,"")</f>
        <v/>
      </c>
    </row>
    <row r="389" spans="3:42" ht="30" customHeight="1">
      <c r="C389" s="11">
        <v>385</v>
      </c>
      <c r="D389" s="88"/>
      <c r="E389" s="88"/>
      <c r="F389" s="88"/>
      <c r="G389" s="95"/>
      <c r="H389" s="96"/>
      <c r="I389" s="88"/>
      <c r="J389" s="88"/>
      <c r="K389" s="96"/>
      <c r="L389" s="88"/>
      <c r="M389" s="97" t="str">
        <f t="shared" ca="1" si="58"/>
        <v/>
      </c>
      <c r="N389" s="88"/>
      <c r="O389" s="88"/>
      <c r="P389" s="14"/>
      <c r="R389" s="59" t="str">
        <f>IFERROR(VLOOKUP($D389,'4° Passo'!$D$5:$M$804,7,FALSE),"-")</f>
        <v>-</v>
      </c>
      <c r="S389" s="59" t="str">
        <f>IFERROR(VLOOKUP($D389,'4° Passo'!$D$5:$M$804,8,FALSE),"-")</f>
        <v>-</v>
      </c>
      <c r="T389" s="59" t="str">
        <f>IFERROR(VLOOKUP($D389,'4° Passo'!$D$5:$M$804,9,FALSE),"-")</f>
        <v>-</v>
      </c>
      <c r="U389" s="59" t="str">
        <f>IFERROR(VLOOKUP($D389,'4° Passo'!$D$5:$M$804,10,FALSE),"-")</f>
        <v>-</v>
      </c>
      <c r="V389" s="59" t="str">
        <f t="shared" ref="V389:V452" si="63">IF(N389="vendido",1,"")</f>
        <v/>
      </c>
      <c r="W389" s="4">
        <f t="shared" si="59"/>
        <v>0</v>
      </c>
      <c r="X389" s="101">
        <v>1</v>
      </c>
      <c r="Y389" s="101" t="str">
        <f t="shared" ref="Y389:Y452" si="64">IF(H389&lt;&gt;"",MONTH(H389),"")</f>
        <v/>
      </c>
      <c r="Z389" s="101" t="str">
        <f t="shared" ref="Z389:Z452" si="65">IF(N389="vendido",MONTH(H389),"")</f>
        <v/>
      </c>
      <c r="AA389" s="101" t="str">
        <f t="shared" ref="AA389:AA452" si="66">IF(N389="vendido",I389,"")</f>
        <v/>
      </c>
      <c r="AB389" s="101" t="str">
        <f t="shared" ref="AB389:AB452" si="67">IF(N389="vendido",G389,"")</f>
        <v/>
      </c>
      <c r="AC389" s="101" t="str">
        <f t="shared" si="61"/>
        <v/>
      </c>
      <c r="AD389" s="101" t="str">
        <f t="shared" si="61"/>
        <v/>
      </c>
      <c r="AE389" s="101" t="str">
        <f t="shared" si="61"/>
        <v/>
      </c>
      <c r="AF389" s="101" t="str">
        <f t="shared" si="60"/>
        <v/>
      </c>
      <c r="AG389" s="101" t="str">
        <f t="shared" si="60"/>
        <v/>
      </c>
      <c r="AH389" s="101" t="str">
        <f t="shared" si="60"/>
        <v/>
      </c>
      <c r="AI389" s="101" t="str">
        <f t="shared" si="60"/>
        <v/>
      </c>
      <c r="AJ389" s="101" t="str">
        <f t="shared" si="60"/>
        <v/>
      </c>
      <c r="AK389" s="101" t="str">
        <f t="shared" si="60"/>
        <v/>
      </c>
      <c r="AL389" s="101" t="str">
        <f t="shared" si="62"/>
        <v/>
      </c>
      <c r="AM389" s="101" t="str">
        <f t="shared" si="62"/>
        <v/>
      </c>
      <c r="AN389" s="101" t="str">
        <f t="shared" si="62"/>
        <v/>
      </c>
      <c r="AP389" s="101" t="str">
        <f>IF(AND(N389="vendido",I389='1° Passo'!$D$12),'1° Passo'!$D$12,"")</f>
        <v/>
      </c>
    </row>
    <row r="390" spans="3:42" ht="30" customHeight="1">
      <c r="C390" s="11">
        <v>386</v>
      </c>
      <c r="D390" s="88"/>
      <c r="E390" s="88"/>
      <c r="F390" s="88"/>
      <c r="G390" s="95"/>
      <c r="H390" s="96"/>
      <c r="I390" s="88"/>
      <c r="J390" s="88"/>
      <c r="K390" s="96"/>
      <c r="L390" s="88"/>
      <c r="M390" s="97" t="str">
        <f t="shared" ref="M390:M453" ca="1" si="68">IF(OR(N390="Perdido",N390="Vendido"),"Negociação finalizada",IF(OR(H390="",K390="",),"",IF(L390="realizado","Agende a Próxima Etapa ou Conclua a Venda",IF(K390&lt;TODAY(),"Prazo Para Entrar Em Contato Vencido",IF(K390-TODAY()=1,"Falta ","Faltam ")&amp;K390-TODAY()&amp;IF(K390-TODAY()=1," dia "," dias ")&amp;"Para Entrar em Contato"))))</f>
        <v/>
      </c>
      <c r="N390" s="88"/>
      <c r="O390" s="88"/>
      <c r="P390" s="14"/>
      <c r="R390" s="59" t="str">
        <f>IFERROR(VLOOKUP($D390,'4° Passo'!$D$5:$M$804,7,FALSE),"-")</f>
        <v>-</v>
      </c>
      <c r="S390" s="59" t="str">
        <f>IFERROR(VLOOKUP($D390,'4° Passo'!$D$5:$M$804,8,FALSE),"-")</f>
        <v>-</v>
      </c>
      <c r="T390" s="59" t="str">
        <f>IFERROR(VLOOKUP($D390,'4° Passo'!$D$5:$M$804,9,FALSE),"-")</f>
        <v>-</v>
      </c>
      <c r="U390" s="59" t="str">
        <f>IFERROR(VLOOKUP($D390,'4° Passo'!$D$5:$M$804,10,FALSE),"-")</f>
        <v>-</v>
      </c>
      <c r="V390" s="59" t="str">
        <f t="shared" si="63"/>
        <v/>
      </c>
      <c r="W390" s="4">
        <f t="shared" ref="W390:W453" si="69">IF(K390-H390&lt;0,0,K390-H390)</f>
        <v>0</v>
      </c>
      <c r="X390" s="101">
        <v>1</v>
      </c>
      <c r="Y390" s="101" t="str">
        <f t="shared" si="64"/>
        <v/>
      </c>
      <c r="Z390" s="101" t="str">
        <f t="shared" si="65"/>
        <v/>
      </c>
      <c r="AA390" s="101" t="str">
        <f t="shared" si="66"/>
        <v/>
      </c>
      <c r="AB390" s="101" t="str">
        <f t="shared" si="67"/>
        <v/>
      </c>
      <c r="AC390" s="101" t="str">
        <f t="shared" si="61"/>
        <v/>
      </c>
      <c r="AD390" s="101" t="str">
        <f t="shared" si="61"/>
        <v/>
      </c>
      <c r="AE390" s="101" t="str">
        <f t="shared" si="61"/>
        <v/>
      </c>
      <c r="AF390" s="101" t="str">
        <f t="shared" si="60"/>
        <v/>
      </c>
      <c r="AG390" s="101" t="str">
        <f t="shared" si="60"/>
        <v/>
      </c>
      <c r="AH390" s="101" t="str">
        <f t="shared" si="60"/>
        <v/>
      </c>
      <c r="AI390" s="101" t="str">
        <f t="shared" si="60"/>
        <v/>
      </c>
      <c r="AJ390" s="101" t="str">
        <f t="shared" si="60"/>
        <v/>
      </c>
      <c r="AK390" s="101" t="str">
        <f t="shared" si="60"/>
        <v/>
      </c>
      <c r="AL390" s="101" t="str">
        <f t="shared" si="62"/>
        <v/>
      </c>
      <c r="AM390" s="101" t="str">
        <f t="shared" si="62"/>
        <v/>
      </c>
      <c r="AN390" s="101" t="str">
        <f t="shared" si="62"/>
        <v/>
      </c>
      <c r="AP390" s="101" t="str">
        <f>IF(AND(N390="vendido",I390='1° Passo'!$D$12),'1° Passo'!$D$12,"")</f>
        <v/>
      </c>
    </row>
    <row r="391" spans="3:42" ht="30" customHeight="1">
      <c r="C391" s="11">
        <v>387</v>
      </c>
      <c r="D391" s="88"/>
      <c r="E391" s="88"/>
      <c r="F391" s="88"/>
      <c r="G391" s="95"/>
      <c r="H391" s="96"/>
      <c r="I391" s="88"/>
      <c r="J391" s="88"/>
      <c r="K391" s="96"/>
      <c r="L391" s="88"/>
      <c r="M391" s="97" t="str">
        <f t="shared" ca="1" si="68"/>
        <v/>
      </c>
      <c r="N391" s="88"/>
      <c r="O391" s="88"/>
      <c r="P391" s="14"/>
      <c r="R391" s="59" t="str">
        <f>IFERROR(VLOOKUP($D391,'4° Passo'!$D$5:$M$804,7,FALSE),"-")</f>
        <v>-</v>
      </c>
      <c r="S391" s="59" t="str">
        <f>IFERROR(VLOOKUP($D391,'4° Passo'!$D$5:$M$804,8,FALSE),"-")</f>
        <v>-</v>
      </c>
      <c r="T391" s="59" t="str">
        <f>IFERROR(VLOOKUP($D391,'4° Passo'!$D$5:$M$804,9,FALSE),"-")</f>
        <v>-</v>
      </c>
      <c r="U391" s="59" t="str">
        <f>IFERROR(VLOOKUP($D391,'4° Passo'!$D$5:$M$804,10,FALSE),"-")</f>
        <v>-</v>
      </c>
      <c r="V391" s="59" t="str">
        <f t="shared" si="63"/>
        <v/>
      </c>
      <c r="W391" s="4">
        <f t="shared" si="69"/>
        <v>0</v>
      </c>
      <c r="X391" s="101">
        <v>1</v>
      </c>
      <c r="Y391" s="101" t="str">
        <f t="shared" si="64"/>
        <v/>
      </c>
      <c r="Z391" s="101" t="str">
        <f t="shared" si="65"/>
        <v/>
      </c>
      <c r="AA391" s="101" t="str">
        <f t="shared" si="66"/>
        <v/>
      </c>
      <c r="AB391" s="101" t="str">
        <f t="shared" si="67"/>
        <v/>
      </c>
      <c r="AC391" s="101" t="str">
        <f t="shared" si="61"/>
        <v/>
      </c>
      <c r="AD391" s="101" t="str">
        <f t="shared" si="61"/>
        <v/>
      </c>
      <c r="AE391" s="101" t="str">
        <f t="shared" si="61"/>
        <v/>
      </c>
      <c r="AF391" s="101" t="str">
        <f t="shared" si="60"/>
        <v/>
      </c>
      <c r="AG391" s="101" t="str">
        <f t="shared" si="60"/>
        <v/>
      </c>
      <c r="AH391" s="101" t="str">
        <f t="shared" si="60"/>
        <v/>
      </c>
      <c r="AI391" s="101" t="str">
        <f t="shared" si="60"/>
        <v/>
      </c>
      <c r="AJ391" s="101" t="str">
        <f t="shared" si="60"/>
        <v/>
      </c>
      <c r="AK391" s="101" t="str">
        <f t="shared" si="60"/>
        <v/>
      </c>
      <c r="AL391" s="101" t="str">
        <f t="shared" si="62"/>
        <v/>
      </c>
      <c r="AM391" s="101" t="str">
        <f t="shared" si="62"/>
        <v/>
      </c>
      <c r="AN391" s="101" t="str">
        <f t="shared" si="62"/>
        <v/>
      </c>
      <c r="AP391" s="101" t="str">
        <f>IF(AND(N391="vendido",I391='1° Passo'!$D$12),'1° Passo'!$D$12,"")</f>
        <v/>
      </c>
    </row>
    <row r="392" spans="3:42" ht="30" customHeight="1">
      <c r="C392" s="11">
        <v>388</v>
      </c>
      <c r="D392" s="88"/>
      <c r="E392" s="88"/>
      <c r="F392" s="88"/>
      <c r="G392" s="95"/>
      <c r="H392" s="96"/>
      <c r="I392" s="88"/>
      <c r="J392" s="88"/>
      <c r="K392" s="96"/>
      <c r="L392" s="88"/>
      <c r="M392" s="97" t="str">
        <f t="shared" ca="1" si="68"/>
        <v/>
      </c>
      <c r="N392" s="88"/>
      <c r="O392" s="88"/>
      <c r="P392" s="14"/>
      <c r="R392" s="59" t="str">
        <f>IFERROR(VLOOKUP($D392,'4° Passo'!$D$5:$M$804,7,FALSE),"-")</f>
        <v>-</v>
      </c>
      <c r="S392" s="59" t="str">
        <f>IFERROR(VLOOKUP($D392,'4° Passo'!$D$5:$M$804,8,FALSE),"-")</f>
        <v>-</v>
      </c>
      <c r="T392" s="59" t="str">
        <f>IFERROR(VLOOKUP($D392,'4° Passo'!$D$5:$M$804,9,FALSE),"-")</f>
        <v>-</v>
      </c>
      <c r="U392" s="59" t="str">
        <f>IFERROR(VLOOKUP($D392,'4° Passo'!$D$5:$M$804,10,FALSE),"-")</f>
        <v>-</v>
      </c>
      <c r="V392" s="59" t="str">
        <f t="shared" si="63"/>
        <v/>
      </c>
      <c r="W392" s="4">
        <f t="shared" si="69"/>
        <v>0</v>
      </c>
      <c r="X392" s="101">
        <v>1</v>
      </c>
      <c r="Y392" s="101" t="str">
        <f t="shared" si="64"/>
        <v/>
      </c>
      <c r="Z392" s="101" t="str">
        <f t="shared" si="65"/>
        <v/>
      </c>
      <c r="AA392" s="101" t="str">
        <f t="shared" si="66"/>
        <v/>
      </c>
      <c r="AB392" s="101" t="str">
        <f t="shared" si="67"/>
        <v/>
      </c>
      <c r="AC392" s="101" t="str">
        <f t="shared" si="61"/>
        <v/>
      </c>
      <c r="AD392" s="101" t="str">
        <f t="shared" si="61"/>
        <v/>
      </c>
      <c r="AE392" s="101" t="str">
        <f t="shared" si="61"/>
        <v/>
      </c>
      <c r="AF392" s="101" t="str">
        <f t="shared" si="60"/>
        <v/>
      </c>
      <c r="AG392" s="101" t="str">
        <f t="shared" si="60"/>
        <v/>
      </c>
      <c r="AH392" s="101" t="str">
        <f t="shared" si="60"/>
        <v/>
      </c>
      <c r="AI392" s="101" t="str">
        <f t="shared" si="60"/>
        <v/>
      </c>
      <c r="AJ392" s="101" t="str">
        <f t="shared" si="60"/>
        <v/>
      </c>
      <c r="AK392" s="101" t="str">
        <f t="shared" si="60"/>
        <v/>
      </c>
      <c r="AL392" s="101" t="str">
        <f t="shared" si="62"/>
        <v/>
      </c>
      <c r="AM392" s="101" t="str">
        <f t="shared" si="62"/>
        <v/>
      </c>
      <c r="AN392" s="101" t="str">
        <f t="shared" si="62"/>
        <v/>
      </c>
      <c r="AP392" s="101" t="str">
        <f>IF(AND(N392="vendido",I392='1° Passo'!$D$12),'1° Passo'!$D$12,"")</f>
        <v/>
      </c>
    </row>
    <row r="393" spans="3:42" ht="30" customHeight="1">
      <c r="C393" s="11">
        <v>389</v>
      </c>
      <c r="D393" s="88"/>
      <c r="E393" s="88"/>
      <c r="F393" s="88"/>
      <c r="G393" s="95"/>
      <c r="H393" s="96"/>
      <c r="I393" s="88"/>
      <c r="J393" s="88"/>
      <c r="K393" s="96"/>
      <c r="L393" s="88"/>
      <c r="M393" s="97" t="str">
        <f t="shared" ca="1" si="68"/>
        <v/>
      </c>
      <c r="N393" s="88"/>
      <c r="O393" s="88"/>
      <c r="P393" s="14"/>
      <c r="R393" s="59" t="str">
        <f>IFERROR(VLOOKUP($D393,'4° Passo'!$D$5:$M$804,7,FALSE),"-")</f>
        <v>-</v>
      </c>
      <c r="S393" s="59" t="str">
        <f>IFERROR(VLOOKUP($D393,'4° Passo'!$D$5:$M$804,8,FALSE),"-")</f>
        <v>-</v>
      </c>
      <c r="T393" s="59" t="str">
        <f>IFERROR(VLOOKUP($D393,'4° Passo'!$D$5:$M$804,9,FALSE),"-")</f>
        <v>-</v>
      </c>
      <c r="U393" s="59" t="str">
        <f>IFERROR(VLOOKUP($D393,'4° Passo'!$D$5:$M$804,10,FALSE),"-")</f>
        <v>-</v>
      </c>
      <c r="V393" s="59" t="str">
        <f t="shared" si="63"/>
        <v/>
      </c>
      <c r="W393" s="4">
        <f t="shared" si="69"/>
        <v>0</v>
      </c>
      <c r="X393" s="101">
        <v>1</v>
      </c>
      <c r="Y393" s="101" t="str">
        <f t="shared" si="64"/>
        <v/>
      </c>
      <c r="Z393" s="101" t="str">
        <f t="shared" si="65"/>
        <v/>
      </c>
      <c r="AA393" s="101" t="str">
        <f t="shared" si="66"/>
        <v/>
      </c>
      <c r="AB393" s="101" t="str">
        <f t="shared" si="67"/>
        <v/>
      </c>
      <c r="AC393" s="101" t="str">
        <f t="shared" si="61"/>
        <v/>
      </c>
      <c r="AD393" s="101" t="str">
        <f t="shared" si="61"/>
        <v/>
      </c>
      <c r="AE393" s="101" t="str">
        <f t="shared" si="61"/>
        <v/>
      </c>
      <c r="AF393" s="101" t="str">
        <f t="shared" si="60"/>
        <v/>
      </c>
      <c r="AG393" s="101" t="str">
        <f t="shared" si="60"/>
        <v/>
      </c>
      <c r="AH393" s="101" t="str">
        <f t="shared" si="60"/>
        <v/>
      </c>
      <c r="AI393" s="101" t="str">
        <f t="shared" ref="AI393:AN451" si="70">IF($Y393=AI$3,$AB393,"")</f>
        <v/>
      </c>
      <c r="AJ393" s="101" t="str">
        <f t="shared" si="70"/>
        <v/>
      </c>
      <c r="AK393" s="101" t="str">
        <f t="shared" si="70"/>
        <v/>
      </c>
      <c r="AL393" s="101" t="str">
        <f t="shared" si="62"/>
        <v/>
      </c>
      <c r="AM393" s="101" t="str">
        <f t="shared" si="62"/>
        <v/>
      </c>
      <c r="AN393" s="101" t="str">
        <f t="shared" si="62"/>
        <v/>
      </c>
      <c r="AP393" s="101" t="str">
        <f>IF(AND(N393="vendido",I393='1° Passo'!$D$12),'1° Passo'!$D$12,"")</f>
        <v/>
      </c>
    </row>
    <row r="394" spans="3:42" ht="30" customHeight="1">
      <c r="C394" s="11">
        <v>390</v>
      </c>
      <c r="D394" s="88"/>
      <c r="E394" s="88"/>
      <c r="F394" s="88"/>
      <c r="G394" s="95"/>
      <c r="H394" s="96"/>
      <c r="I394" s="88"/>
      <c r="J394" s="88"/>
      <c r="K394" s="96"/>
      <c r="L394" s="88"/>
      <c r="M394" s="97" t="str">
        <f t="shared" ca="1" si="68"/>
        <v/>
      </c>
      <c r="N394" s="88"/>
      <c r="O394" s="88"/>
      <c r="P394" s="14"/>
      <c r="R394" s="59" t="str">
        <f>IFERROR(VLOOKUP($D394,'4° Passo'!$D$5:$M$804,7,FALSE),"-")</f>
        <v>-</v>
      </c>
      <c r="S394" s="59" t="str">
        <f>IFERROR(VLOOKUP($D394,'4° Passo'!$D$5:$M$804,8,FALSE),"-")</f>
        <v>-</v>
      </c>
      <c r="T394" s="59" t="str">
        <f>IFERROR(VLOOKUP($D394,'4° Passo'!$D$5:$M$804,9,FALSE),"-")</f>
        <v>-</v>
      </c>
      <c r="U394" s="59" t="str">
        <f>IFERROR(VLOOKUP($D394,'4° Passo'!$D$5:$M$804,10,FALSE),"-")</f>
        <v>-</v>
      </c>
      <c r="V394" s="59" t="str">
        <f t="shared" si="63"/>
        <v/>
      </c>
      <c r="W394" s="4">
        <f t="shared" si="69"/>
        <v>0</v>
      </c>
      <c r="X394" s="101">
        <v>1</v>
      </c>
      <c r="Y394" s="101" t="str">
        <f t="shared" si="64"/>
        <v/>
      </c>
      <c r="Z394" s="101" t="str">
        <f t="shared" si="65"/>
        <v/>
      </c>
      <c r="AA394" s="101" t="str">
        <f t="shared" si="66"/>
        <v/>
      </c>
      <c r="AB394" s="101" t="str">
        <f t="shared" si="67"/>
        <v/>
      </c>
      <c r="AC394" s="101" t="str">
        <f t="shared" si="61"/>
        <v/>
      </c>
      <c r="AD394" s="101" t="str">
        <f t="shared" si="61"/>
        <v/>
      </c>
      <c r="AE394" s="101" t="str">
        <f t="shared" si="61"/>
        <v/>
      </c>
      <c r="AF394" s="101" t="str">
        <f t="shared" si="61"/>
        <v/>
      </c>
      <c r="AG394" s="101" t="str">
        <f t="shared" si="61"/>
        <v/>
      </c>
      <c r="AH394" s="101" t="str">
        <f t="shared" si="61"/>
        <v/>
      </c>
      <c r="AI394" s="101" t="str">
        <f t="shared" si="70"/>
        <v/>
      </c>
      <c r="AJ394" s="101" t="str">
        <f t="shared" si="70"/>
        <v/>
      </c>
      <c r="AK394" s="101" t="str">
        <f t="shared" si="70"/>
        <v/>
      </c>
      <c r="AL394" s="101" t="str">
        <f t="shared" si="62"/>
        <v/>
      </c>
      <c r="AM394" s="101" t="str">
        <f t="shared" si="62"/>
        <v/>
      </c>
      <c r="AN394" s="101" t="str">
        <f t="shared" si="62"/>
        <v/>
      </c>
      <c r="AP394" s="101" t="str">
        <f>IF(AND(N394="vendido",I394='1° Passo'!$D$12),'1° Passo'!$D$12,"")</f>
        <v/>
      </c>
    </row>
    <row r="395" spans="3:42" ht="30" customHeight="1">
      <c r="C395" s="11">
        <v>391</v>
      </c>
      <c r="D395" s="88"/>
      <c r="E395" s="88"/>
      <c r="F395" s="88"/>
      <c r="G395" s="95"/>
      <c r="H395" s="96"/>
      <c r="I395" s="88"/>
      <c r="J395" s="88"/>
      <c r="K395" s="96"/>
      <c r="L395" s="88"/>
      <c r="M395" s="97" t="str">
        <f t="shared" ca="1" si="68"/>
        <v/>
      </c>
      <c r="N395" s="88"/>
      <c r="O395" s="88"/>
      <c r="P395" s="14"/>
      <c r="R395" s="59" t="str">
        <f>IFERROR(VLOOKUP($D395,'4° Passo'!$D$5:$M$804,7,FALSE),"-")</f>
        <v>-</v>
      </c>
      <c r="S395" s="59" t="str">
        <f>IFERROR(VLOOKUP($D395,'4° Passo'!$D$5:$M$804,8,FALSE),"-")</f>
        <v>-</v>
      </c>
      <c r="T395" s="59" t="str">
        <f>IFERROR(VLOOKUP($D395,'4° Passo'!$D$5:$M$804,9,FALSE),"-")</f>
        <v>-</v>
      </c>
      <c r="U395" s="59" t="str">
        <f>IFERROR(VLOOKUP($D395,'4° Passo'!$D$5:$M$804,10,FALSE),"-")</f>
        <v>-</v>
      </c>
      <c r="V395" s="59" t="str">
        <f t="shared" si="63"/>
        <v/>
      </c>
      <c r="W395" s="4">
        <f t="shared" si="69"/>
        <v>0</v>
      </c>
      <c r="X395" s="101">
        <v>1</v>
      </c>
      <c r="Y395" s="101" t="str">
        <f t="shared" si="64"/>
        <v/>
      </c>
      <c r="Z395" s="101" t="str">
        <f t="shared" si="65"/>
        <v/>
      </c>
      <c r="AA395" s="101" t="str">
        <f t="shared" si="66"/>
        <v/>
      </c>
      <c r="AB395" s="101" t="str">
        <f t="shared" si="67"/>
        <v/>
      </c>
      <c r="AC395" s="101" t="str">
        <f t="shared" si="61"/>
        <v/>
      </c>
      <c r="AD395" s="101" t="str">
        <f t="shared" si="61"/>
        <v/>
      </c>
      <c r="AE395" s="101" t="str">
        <f t="shared" si="61"/>
        <v/>
      </c>
      <c r="AF395" s="101" t="str">
        <f t="shared" si="61"/>
        <v/>
      </c>
      <c r="AG395" s="101" t="str">
        <f t="shared" si="61"/>
        <v/>
      </c>
      <c r="AH395" s="101" t="str">
        <f t="shared" si="61"/>
        <v/>
      </c>
      <c r="AI395" s="101" t="str">
        <f t="shared" si="70"/>
        <v/>
      </c>
      <c r="AJ395" s="101" t="str">
        <f t="shared" si="70"/>
        <v/>
      </c>
      <c r="AK395" s="101" t="str">
        <f t="shared" si="70"/>
        <v/>
      </c>
      <c r="AL395" s="101" t="str">
        <f t="shared" si="62"/>
        <v/>
      </c>
      <c r="AM395" s="101" t="str">
        <f t="shared" si="62"/>
        <v/>
      </c>
      <c r="AN395" s="101" t="str">
        <f t="shared" si="62"/>
        <v/>
      </c>
      <c r="AP395" s="101" t="str">
        <f>IF(AND(N395="vendido",I395='1° Passo'!$D$12),'1° Passo'!$D$12,"")</f>
        <v/>
      </c>
    </row>
    <row r="396" spans="3:42" ht="30" customHeight="1">
      <c r="C396" s="11">
        <v>392</v>
      </c>
      <c r="D396" s="88"/>
      <c r="E396" s="88"/>
      <c r="F396" s="88"/>
      <c r="G396" s="95"/>
      <c r="H396" s="96"/>
      <c r="I396" s="88"/>
      <c r="J396" s="88"/>
      <c r="K396" s="96"/>
      <c r="L396" s="88"/>
      <c r="M396" s="97" t="str">
        <f t="shared" ca="1" si="68"/>
        <v/>
      </c>
      <c r="N396" s="88"/>
      <c r="O396" s="88"/>
      <c r="P396" s="14"/>
      <c r="R396" s="59" t="str">
        <f>IFERROR(VLOOKUP($D396,'4° Passo'!$D$5:$M$804,7,FALSE),"-")</f>
        <v>-</v>
      </c>
      <c r="S396" s="59" t="str">
        <f>IFERROR(VLOOKUP($D396,'4° Passo'!$D$5:$M$804,8,FALSE),"-")</f>
        <v>-</v>
      </c>
      <c r="T396" s="59" t="str">
        <f>IFERROR(VLOOKUP($D396,'4° Passo'!$D$5:$M$804,9,FALSE),"-")</f>
        <v>-</v>
      </c>
      <c r="U396" s="59" t="str">
        <f>IFERROR(VLOOKUP($D396,'4° Passo'!$D$5:$M$804,10,FALSE),"-")</f>
        <v>-</v>
      </c>
      <c r="V396" s="59" t="str">
        <f t="shared" si="63"/>
        <v/>
      </c>
      <c r="W396" s="4">
        <f t="shared" si="69"/>
        <v>0</v>
      </c>
      <c r="X396" s="101">
        <v>1</v>
      </c>
      <c r="Y396" s="101" t="str">
        <f t="shared" si="64"/>
        <v/>
      </c>
      <c r="Z396" s="101" t="str">
        <f t="shared" si="65"/>
        <v/>
      </c>
      <c r="AA396" s="101" t="str">
        <f t="shared" si="66"/>
        <v/>
      </c>
      <c r="AB396" s="101" t="str">
        <f t="shared" si="67"/>
        <v/>
      </c>
      <c r="AC396" s="101" t="str">
        <f t="shared" si="61"/>
        <v/>
      </c>
      <c r="AD396" s="101" t="str">
        <f t="shared" si="61"/>
        <v/>
      </c>
      <c r="AE396" s="101" t="str">
        <f t="shared" si="61"/>
        <v/>
      </c>
      <c r="AF396" s="101" t="str">
        <f t="shared" si="61"/>
        <v/>
      </c>
      <c r="AG396" s="101" t="str">
        <f t="shared" si="61"/>
        <v/>
      </c>
      <c r="AH396" s="101" t="str">
        <f t="shared" si="61"/>
        <v/>
      </c>
      <c r="AI396" s="101" t="str">
        <f t="shared" si="70"/>
        <v/>
      </c>
      <c r="AJ396" s="101" t="str">
        <f t="shared" si="70"/>
        <v/>
      </c>
      <c r="AK396" s="101" t="str">
        <f t="shared" si="70"/>
        <v/>
      </c>
      <c r="AL396" s="101" t="str">
        <f t="shared" si="62"/>
        <v/>
      </c>
      <c r="AM396" s="101" t="str">
        <f t="shared" si="62"/>
        <v/>
      </c>
      <c r="AN396" s="101" t="str">
        <f t="shared" si="62"/>
        <v/>
      </c>
      <c r="AP396" s="101" t="str">
        <f>IF(AND(N396="vendido",I396='1° Passo'!$D$12),'1° Passo'!$D$12,"")</f>
        <v/>
      </c>
    </row>
    <row r="397" spans="3:42" ht="30" customHeight="1">
      <c r="C397" s="11">
        <v>393</v>
      </c>
      <c r="D397" s="88"/>
      <c r="E397" s="88"/>
      <c r="F397" s="88"/>
      <c r="G397" s="95"/>
      <c r="H397" s="96"/>
      <c r="I397" s="88"/>
      <c r="J397" s="88"/>
      <c r="K397" s="96"/>
      <c r="L397" s="88"/>
      <c r="M397" s="97" t="str">
        <f t="shared" ca="1" si="68"/>
        <v/>
      </c>
      <c r="N397" s="88"/>
      <c r="O397" s="88"/>
      <c r="P397" s="14"/>
      <c r="R397" s="59" t="str">
        <f>IFERROR(VLOOKUP($D397,'4° Passo'!$D$5:$M$804,7,FALSE),"-")</f>
        <v>-</v>
      </c>
      <c r="S397" s="59" t="str">
        <f>IFERROR(VLOOKUP($D397,'4° Passo'!$D$5:$M$804,8,FALSE),"-")</f>
        <v>-</v>
      </c>
      <c r="T397" s="59" t="str">
        <f>IFERROR(VLOOKUP($D397,'4° Passo'!$D$5:$M$804,9,FALSE),"-")</f>
        <v>-</v>
      </c>
      <c r="U397" s="59" t="str">
        <f>IFERROR(VLOOKUP($D397,'4° Passo'!$D$5:$M$804,10,FALSE),"-")</f>
        <v>-</v>
      </c>
      <c r="V397" s="59" t="str">
        <f t="shared" si="63"/>
        <v/>
      </c>
      <c r="W397" s="4">
        <f t="shared" si="69"/>
        <v>0</v>
      </c>
      <c r="X397" s="101">
        <v>1</v>
      </c>
      <c r="Y397" s="101" t="str">
        <f t="shared" si="64"/>
        <v/>
      </c>
      <c r="Z397" s="101" t="str">
        <f t="shared" si="65"/>
        <v/>
      </c>
      <c r="AA397" s="101" t="str">
        <f t="shared" si="66"/>
        <v/>
      </c>
      <c r="AB397" s="101" t="str">
        <f t="shared" si="67"/>
        <v/>
      </c>
      <c r="AC397" s="101" t="str">
        <f t="shared" si="61"/>
        <v/>
      </c>
      <c r="AD397" s="101" t="str">
        <f t="shared" si="61"/>
        <v/>
      </c>
      <c r="AE397" s="101" t="str">
        <f t="shared" si="61"/>
        <v/>
      </c>
      <c r="AF397" s="101" t="str">
        <f t="shared" si="61"/>
        <v/>
      </c>
      <c r="AG397" s="101" t="str">
        <f t="shared" si="61"/>
        <v/>
      </c>
      <c r="AH397" s="101" t="str">
        <f t="shared" si="61"/>
        <v/>
      </c>
      <c r="AI397" s="101" t="str">
        <f t="shared" si="70"/>
        <v/>
      </c>
      <c r="AJ397" s="101" t="str">
        <f t="shared" si="70"/>
        <v/>
      </c>
      <c r="AK397" s="101" t="str">
        <f t="shared" si="70"/>
        <v/>
      </c>
      <c r="AL397" s="101" t="str">
        <f t="shared" si="62"/>
        <v/>
      </c>
      <c r="AM397" s="101" t="str">
        <f t="shared" si="62"/>
        <v/>
      </c>
      <c r="AN397" s="101" t="str">
        <f t="shared" si="62"/>
        <v/>
      </c>
      <c r="AP397" s="101" t="str">
        <f>IF(AND(N397="vendido",I397='1° Passo'!$D$12),'1° Passo'!$D$12,"")</f>
        <v/>
      </c>
    </row>
    <row r="398" spans="3:42" ht="30" customHeight="1">
      <c r="C398" s="11">
        <v>394</v>
      </c>
      <c r="D398" s="88"/>
      <c r="E398" s="88"/>
      <c r="F398" s="88"/>
      <c r="G398" s="95"/>
      <c r="H398" s="96"/>
      <c r="I398" s="88"/>
      <c r="J398" s="88"/>
      <c r="K398" s="96"/>
      <c r="L398" s="88"/>
      <c r="M398" s="97" t="str">
        <f t="shared" ca="1" si="68"/>
        <v/>
      </c>
      <c r="N398" s="88"/>
      <c r="O398" s="88"/>
      <c r="P398" s="14"/>
      <c r="R398" s="59" t="str">
        <f>IFERROR(VLOOKUP($D398,'4° Passo'!$D$5:$M$804,7,FALSE),"-")</f>
        <v>-</v>
      </c>
      <c r="S398" s="59" t="str">
        <f>IFERROR(VLOOKUP($D398,'4° Passo'!$D$5:$M$804,8,FALSE),"-")</f>
        <v>-</v>
      </c>
      <c r="T398" s="59" t="str">
        <f>IFERROR(VLOOKUP($D398,'4° Passo'!$D$5:$M$804,9,FALSE),"-")</f>
        <v>-</v>
      </c>
      <c r="U398" s="59" t="str">
        <f>IFERROR(VLOOKUP($D398,'4° Passo'!$D$5:$M$804,10,FALSE),"-")</f>
        <v>-</v>
      </c>
      <c r="V398" s="59" t="str">
        <f t="shared" si="63"/>
        <v/>
      </c>
      <c r="W398" s="4">
        <f t="shared" si="69"/>
        <v>0</v>
      </c>
      <c r="X398" s="101">
        <v>1</v>
      </c>
      <c r="Y398" s="101" t="str">
        <f t="shared" si="64"/>
        <v/>
      </c>
      <c r="Z398" s="101" t="str">
        <f t="shared" si="65"/>
        <v/>
      </c>
      <c r="AA398" s="101" t="str">
        <f t="shared" si="66"/>
        <v/>
      </c>
      <c r="AB398" s="101" t="str">
        <f t="shared" si="67"/>
        <v/>
      </c>
      <c r="AC398" s="101" t="str">
        <f t="shared" si="61"/>
        <v/>
      </c>
      <c r="AD398" s="101" t="str">
        <f t="shared" si="61"/>
        <v/>
      </c>
      <c r="AE398" s="101" t="str">
        <f t="shared" si="61"/>
        <v/>
      </c>
      <c r="AF398" s="101" t="str">
        <f t="shared" si="61"/>
        <v/>
      </c>
      <c r="AG398" s="101" t="str">
        <f t="shared" si="61"/>
        <v/>
      </c>
      <c r="AH398" s="101" t="str">
        <f t="shared" si="61"/>
        <v/>
      </c>
      <c r="AI398" s="101" t="str">
        <f t="shared" si="70"/>
        <v/>
      </c>
      <c r="AJ398" s="101" t="str">
        <f t="shared" si="70"/>
        <v/>
      </c>
      <c r="AK398" s="101" t="str">
        <f t="shared" si="70"/>
        <v/>
      </c>
      <c r="AL398" s="101" t="str">
        <f t="shared" si="62"/>
        <v/>
      </c>
      <c r="AM398" s="101" t="str">
        <f t="shared" si="62"/>
        <v/>
      </c>
      <c r="AN398" s="101" t="str">
        <f t="shared" si="62"/>
        <v/>
      </c>
      <c r="AP398" s="101" t="str">
        <f>IF(AND(N398="vendido",I398='1° Passo'!$D$12),'1° Passo'!$D$12,"")</f>
        <v/>
      </c>
    </row>
    <row r="399" spans="3:42" ht="30" customHeight="1">
      <c r="C399" s="11">
        <v>395</v>
      </c>
      <c r="D399" s="88"/>
      <c r="E399" s="88"/>
      <c r="F399" s="88"/>
      <c r="G399" s="95"/>
      <c r="H399" s="96"/>
      <c r="I399" s="88"/>
      <c r="J399" s="88"/>
      <c r="K399" s="96"/>
      <c r="L399" s="88"/>
      <c r="M399" s="97" t="str">
        <f t="shared" ca="1" si="68"/>
        <v/>
      </c>
      <c r="N399" s="88"/>
      <c r="O399" s="88"/>
      <c r="P399" s="14"/>
      <c r="R399" s="59" t="str">
        <f>IFERROR(VLOOKUP($D399,'4° Passo'!$D$5:$M$804,7,FALSE),"-")</f>
        <v>-</v>
      </c>
      <c r="S399" s="59" t="str">
        <f>IFERROR(VLOOKUP($D399,'4° Passo'!$D$5:$M$804,8,FALSE),"-")</f>
        <v>-</v>
      </c>
      <c r="T399" s="59" t="str">
        <f>IFERROR(VLOOKUP($D399,'4° Passo'!$D$5:$M$804,9,FALSE),"-")</f>
        <v>-</v>
      </c>
      <c r="U399" s="59" t="str">
        <f>IFERROR(VLOOKUP($D399,'4° Passo'!$D$5:$M$804,10,FALSE),"-")</f>
        <v>-</v>
      </c>
      <c r="V399" s="59" t="str">
        <f t="shared" si="63"/>
        <v/>
      </c>
      <c r="W399" s="4">
        <f t="shared" si="69"/>
        <v>0</v>
      </c>
      <c r="X399" s="101">
        <v>1</v>
      </c>
      <c r="Y399" s="101" t="str">
        <f t="shared" si="64"/>
        <v/>
      </c>
      <c r="Z399" s="101" t="str">
        <f t="shared" si="65"/>
        <v/>
      </c>
      <c r="AA399" s="101" t="str">
        <f t="shared" si="66"/>
        <v/>
      </c>
      <c r="AB399" s="101" t="str">
        <f t="shared" si="67"/>
        <v/>
      </c>
      <c r="AC399" s="101" t="str">
        <f t="shared" si="61"/>
        <v/>
      </c>
      <c r="AD399" s="101" t="str">
        <f t="shared" si="61"/>
        <v/>
      </c>
      <c r="AE399" s="101" t="str">
        <f t="shared" si="61"/>
        <v/>
      </c>
      <c r="AF399" s="101" t="str">
        <f t="shared" si="61"/>
        <v/>
      </c>
      <c r="AG399" s="101" t="str">
        <f t="shared" si="61"/>
        <v/>
      </c>
      <c r="AH399" s="101" t="str">
        <f t="shared" si="61"/>
        <v/>
      </c>
      <c r="AI399" s="101" t="str">
        <f t="shared" si="70"/>
        <v/>
      </c>
      <c r="AJ399" s="101" t="str">
        <f t="shared" si="70"/>
        <v/>
      </c>
      <c r="AK399" s="101" t="str">
        <f t="shared" si="70"/>
        <v/>
      </c>
      <c r="AL399" s="101" t="str">
        <f t="shared" si="62"/>
        <v/>
      </c>
      <c r="AM399" s="101" t="str">
        <f t="shared" si="62"/>
        <v/>
      </c>
      <c r="AN399" s="101" t="str">
        <f t="shared" si="62"/>
        <v/>
      </c>
      <c r="AP399" s="101" t="str">
        <f>IF(AND(N399="vendido",I399='1° Passo'!$D$12),'1° Passo'!$D$12,"")</f>
        <v/>
      </c>
    </row>
    <row r="400" spans="3:42" ht="30" customHeight="1">
      <c r="C400" s="11">
        <v>396</v>
      </c>
      <c r="D400" s="88"/>
      <c r="E400" s="88"/>
      <c r="F400" s="88"/>
      <c r="G400" s="95"/>
      <c r="H400" s="96"/>
      <c r="I400" s="88"/>
      <c r="J400" s="88"/>
      <c r="K400" s="96"/>
      <c r="L400" s="88"/>
      <c r="M400" s="97" t="str">
        <f t="shared" ca="1" si="68"/>
        <v/>
      </c>
      <c r="N400" s="88"/>
      <c r="O400" s="88"/>
      <c r="P400" s="14"/>
      <c r="R400" s="59" t="str">
        <f>IFERROR(VLOOKUP($D400,'4° Passo'!$D$5:$M$804,7,FALSE),"-")</f>
        <v>-</v>
      </c>
      <c r="S400" s="59" t="str">
        <f>IFERROR(VLOOKUP($D400,'4° Passo'!$D$5:$M$804,8,FALSE),"-")</f>
        <v>-</v>
      </c>
      <c r="T400" s="59" t="str">
        <f>IFERROR(VLOOKUP($D400,'4° Passo'!$D$5:$M$804,9,FALSE),"-")</f>
        <v>-</v>
      </c>
      <c r="U400" s="59" t="str">
        <f>IFERROR(VLOOKUP($D400,'4° Passo'!$D$5:$M$804,10,FALSE),"-")</f>
        <v>-</v>
      </c>
      <c r="V400" s="59" t="str">
        <f t="shared" si="63"/>
        <v/>
      </c>
      <c r="W400" s="4">
        <f t="shared" si="69"/>
        <v>0</v>
      </c>
      <c r="X400" s="101">
        <v>1</v>
      </c>
      <c r="Y400" s="101" t="str">
        <f t="shared" si="64"/>
        <v/>
      </c>
      <c r="Z400" s="101" t="str">
        <f t="shared" si="65"/>
        <v/>
      </c>
      <c r="AA400" s="101" t="str">
        <f t="shared" si="66"/>
        <v/>
      </c>
      <c r="AB400" s="101" t="str">
        <f t="shared" si="67"/>
        <v/>
      </c>
      <c r="AC400" s="101" t="str">
        <f t="shared" si="61"/>
        <v/>
      </c>
      <c r="AD400" s="101" t="str">
        <f t="shared" si="61"/>
        <v/>
      </c>
      <c r="AE400" s="101" t="str">
        <f t="shared" si="61"/>
        <v/>
      </c>
      <c r="AF400" s="101" t="str">
        <f t="shared" si="61"/>
        <v/>
      </c>
      <c r="AG400" s="101" t="str">
        <f t="shared" si="61"/>
        <v/>
      </c>
      <c r="AH400" s="101" t="str">
        <f t="shared" si="61"/>
        <v/>
      </c>
      <c r="AI400" s="101" t="str">
        <f t="shared" si="70"/>
        <v/>
      </c>
      <c r="AJ400" s="101" t="str">
        <f t="shared" si="70"/>
        <v/>
      </c>
      <c r="AK400" s="101" t="str">
        <f t="shared" si="70"/>
        <v/>
      </c>
      <c r="AL400" s="101" t="str">
        <f t="shared" si="62"/>
        <v/>
      </c>
      <c r="AM400" s="101" t="str">
        <f t="shared" si="62"/>
        <v/>
      </c>
      <c r="AN400" s="101" t="str">
        <f t="shared" si="62"/>
        <v/>
      </c>
      <c r="AP400" s="101" t="str">
        <f>IF(AND(N400="vendido",I400='1° Passo'!$D$12),'1° Passo'!$D$12,"")</f>
        <v/>
      </c>
    </row>
    <row r="401" spans="3:42" ht="30" customHeight="1">
      <c r="C401" s="11">
        <v>397</v>
      </c>
      <c r="D401" s="88"/>
      <c r="E401" s="88"/>
      <c r="F401" s="88"/>
      <c r="G401" s="95"/>
      <c r="H401" s="96"/>
      <c r="I401" s="88"/>
      <c r="J401" s="88"/>
      <c r="K401" s="96"/>
      <c r="L401" s="88"/>
      <c r="M401" s="97" t="str">
        <f t="shared" ca="1" si="68"/>
        <v/>
      </c>
      <c r="N401" s="88"/>
      <c r="O401" s="88"/>
      <c r="P401" s="14"/>
      <c r="R401" s="59" t="str">
        <f>IFERROR(VLOOKUP($D401,'4° Passo'!$D$5:$M$804,7,FALSE),"-")</f>
        <v>-</v>
      </c>
      <c r="S401" s="59" t="str">
        <f>IFERROR(VLOOKUP($D401,'4° Passo'!$D$5:$M$804,8,FALSE),"-")</f>
        <v>-</v>
      </c>
      <c r="T401" s="59" t="str">
        <f>IFERROR(VLOOKUP($D401,'4° Passo'!$D$5:$M$804,9,FALSE),"-")</f>
        <v>-</v>
      </c>
      <c r="U401" s="59" t="str">
        <f>IFERROR(VLOOKUP($D401,'4° Passo'!$D$5:$M$804,10,FALSE),"-")</f>
        <v>-</v>
      </c>
      <c r="V401" s="59" t="str">
        <f t="shared" si="63"/>
        <v/>
      </c>
      <c r="W401" s="4">
        <f t="shared" si="69"/>
        <v>0</v>
      </c>
      <c r="X401" s="101">
        <v>1</v>
      </c>
      <c r="Y401" s="101" t="str">
        <f t="shared" si="64"/>
        <v/>
      </c>
      <c r="Z401" s="101" t="str">
        <f t="shared" si="65"/>
        <v/>
      </c>
      <c r="AA401" s="101" t="str">
        <f t="shared" si="66"/>
        <v/>
      </c>
      <c r="AB401" s="101" t="str">
        <f t="shared" si="67"/>
        <v/>
      </c>
      <c r="AC401" s="101" t="str">
        <f t="shared" si="61"/>
        <v/>
      </c>
      <c r="AD401" s="101" t="str">
        <f t="shared" si="61"/>
        <v/>
      </c>
      <c r="AE401" s="101" t="str">
        <f t="shared" si="61"/>
        <v/>
      </c>
      <c r="AF401" s="101" t="str">
        <f t="shared" si="61"/>
        <v/>
      </c>
      <c r="AG401" s="101" t="str">
        <f t="shared" si="61"/>
        <v/>
      </c>
      <c r="AH401" s="101" t="str">
        <f t="shared" si="61"/>
        <v/>
      </c>
      <c r="AI401" s="101" t="str">
        <f t="shared" si="70"/>
        <v/>
      </c>
      <c r="AJ401" s="101" t="str">
        <f t="shared" si="70"/>
        <v/>
      </c>
      <c r="AK401" s="101" t="str">
        <f t="shared" si="70"/>
        <v/>
      </c>
      <c r="AL401" s="101" t="str">
        <f t="shared" si="62"/>
        <v/>
      </c>
      <c r="AM401" s="101" t="str">
        <f t="shared" si="62"/>
        <v/>
      </c>
      <c r="AN401" s="101" t="str">
        <f t="shared" si="62"/>
        <v/>
      </c>
      <c r="AP401" s="101" t="str">
        <f>IF(AND(N401="vendido",I401='1° Passo'!$D$12),'1° Passo'!$D$12,"")</f>
        <v/>
      </c>
    </row>
    <row r="402" spans="3:42" ht="30" customHeight="1">
      <c r="C402" s="11">
        <v>398</v>
      </c>
      <c r="D402" s="88"/>
      <c r="E402" s="88"/>
      <c r="F402" s="88"/>
      <c r="G402" s="95"/>
      <c r="H402" s="96"/>
      <c r="I402" s="88"/>
      <c r="J402" s="88"/>
      <c r="K402" s="96"/>
      <c r="L402" s="88"/>
      <c r="M402" s="97" t="str">
        <f t="shared" ca="1" si="68"/>
        <v/>
      </c>
      <c r="N402" s="88"/>
      <c r="O402" s="88"/>
      <c r="P402" s="14"/>
      <c r="R402" s="59" t="str">
        <f>IFERROR(VLOOKUP($D402,'4° Passo'!$D$5:$M$804,7,FALSE),"-")</f>
        <v>-</v>
      </c>
      <c r="S402" s="59" t="str">
        <f>IFERROR(VLOOKUP($D402,'4° Passo'!$D$5:$M$804,8,FALSE),"-")</f>
        <v>-</v>
      </c>
      <c r="T402" s="59" t="str">
        <f>IFERROR(VLOOKUP($D402,'4° Passo'!$D$5:$M$804,9,FALSE),"-")</f>
        <v>-</v>
      </c>
      <c r="U402" s="59" t="str">
        <f>IFERROR(VLOOKUP($D402,'4° Passo'!$D$5:$M$804,10,FALSE),"-")</f>
        <v>-</v>
      </c>
      <c r="V402" s="59" t="str">
        <f t="shared" si="63"/>
        <v/>
      </c>
      <c r="W402" s="4">
        <f t="shared" si="69"/>
        <v>0</v>
      </c>
      <c r="X402" s="101">
        <v>1</v>
      </c>
      <c r="Y402" s="101" t="str">
        <f t="shared" si="64"/>
        <v/>
      </c>
      <c r="Z402" s="101" t="str">
        <f t="shared" si="65"/>
        <v/>
      </c>
      <c r="AA402" s="101" t="str">
        <f t="shared" si="66"/>
        <v/>
      </c>
      <c r="AB402" s="101" t="str">
        <f t="shared" si="67"/>
        <v/>
      </c>
      <c r="AC402" s="101" t="str">
        <f t="shared" si="61"/>
        <v/>
      </c>
      <c r="AD402" s="101" t="str">
        <f t="shared" si="61"/>
        <v/>
      </c>
      <c r="AE402" s="101" t="str">
        <f t="shared" si="61"/>
        <v/>
      </c>
      <c r="AF402" s="101" t="str">
        <f t="shared" si="61"/>
        <v/>
      </c>
      <c r="AG402" s="101" t="str">
        <f t="shared" si="61"/>
        <v/>
      </c>
      <c r="AH402" s="101" t="str">
        <f t="shared" si="61"/>
        <v/>
      </c>
      <c r="AI402" s="101" t="str">
        <f t="shared" si="70"/>
        <v/>
      </c>
      <c r="AJ402" s="101" t="str">
        <f t="shared" si="70"/>
        <v/>
      </c>
      <c r="AK402" s="101" t="str">
        <f t="shared" si="70"/>
        <v/>
      </c>
      <c r="AL402" s="101" t="str">
        <f t="shared" si="62"/>
        <v/>
      </c>
      <c r="AM402" s="101" t="str">
        <f t="shared" si="62"/>
        <v/>
      </c>
      <c r="AN402" s="101" t="str">
        <f t="shared" si="62"/>
        <v/>
      </c>
      <c r="AP402" s="101" t="str">
        <f>IF(AND(N402="vendido",I402='1° Passo'!$D$12),'1° Passo'!$D$12,"")</f>
        <v/>
      </c>
    </row>
    <row r="403" spans="3:42" ht="30" customHeight="1">
      <c r="C403" s="11">
        <v>399</v>
      </c>
      <c r="D403" s="88"/>
      <c r="E403" s="88"/>
      <c r="F403" s="88"/>
      <c r="G403" s="95"/>
      <c r="H403" s="96"/>
      <c r="I403" s="88"/>
      <c r="J403" s="88"/>
      <c r="K403" s="96"/>
      <c r="L403" s="88"/>
      <c r="M403" s="97" t="str">
        <f t="shared" ca="1" si="68"/>
        <v/>
      </c>
      <c r="N403" s="88"/>
      <c r="O403" s="88"/>
      <c r="P403" s="14"/>
      <c r="R403" s="59" t="str">
        <f>IFERROR(VLOOKUP($D403,'4° Passo'!$D$5:$M$804,7,FALSE),"-")</f>
        <v>-</v>
      </c>
      <c r="S403" s="59" t="str">
        <f>IFERROR(VLOOKUP($D403,'4° Passo'!$D$5:$M$804,8,FALSE),"-")</f>
        <v>-</v>
      </c>
      <c r="T403" s="59" t="str">
        <f>IFERROR(VLOOKUP($D403,'4° Passo'!$D$5:$M$804,9,FALSE),"-")</f>
        <v>-</v>
      </c>
      <c r="U403" s="59" t="str">
        <f>IFERROR(VLOOKUP($D403,'4° Passo'!$D$5:$M$804,10,FALSE),"-")</f>
        <v>-</v>
      </c>
      <c r="V403" s="59" t="str">
        <f t="shared" si="63"/>
        <v/>
      </c>
      <c r="W403" s="4">
        <f t="shared" si="69"/>
        <v>0</v>
      </c>
      <c r="X403" s="101">
        <v>1</v>
      </c>
      <c r="Y403" s="101" t="str">
        <f t="shared" si="64"/>
        <v/>
      </c>
      <c r="Z403" s="101" t="str">
        <f t="shared" si="65"/>
        <v/>
      </c>
      <c r="AA403" s="101" t="str">
        <f t="shared" si="66"/>
        <v/>
      </c>
      <c r="AB403" s="101" t="str">
        <f t="shared" si="67"/>
        <v/>
      </c>
      <c r="AC403" s="101" t="str">
        <f t="shared" si="61"/>
        <v/>
      </c>
      <c r="AD403" s="101" t="str">
        <f t="shared" si="61"/>
        <v/>
      </c>
      <c r="AE403" s="101" t="str">
        <f t="shared" si="61"/>
        <v/>
      </c>
      <c r="AF403" s="101" t="str">
        <f t="shared" si="61"/>
        <v/>
      </c>
      <c r="AG403" s="101" t="str">
        <f t="shared" si="61"/>
        <v/>
      </c>
      <c r="AH403" s="101" t="str">
        <f t="shared" si="61"/>
        <v/>
      </c>
      <c r="AI403" s="101" t="str">
        <f t="shared" si="70"/>
        <v/>
      </c>
      <c r="AJ403" s="101" t="str">
        <f t="shared" si="70"/>
        <v/>
      </c>
      <c r="AK403" s="101" t="str">
        <f t="shared" si="70"/>
        <v/>
      </c>
      <c r="AL403" s="101" t="str">
        <f t="shared" si="62"/>
        <v/>
      </c>
      <c r="AM403" s="101" t="str">
        <f t="shared" si="62"/>
        <v/>
      </c>
      <c r="AN403" s="101" t="str">
        <f t="shared" si="62"/>
        <v/>
      </c>
      <c r="AP403" s="101" t="str">
        <f>IF(AND(N403="vendido",I403='1° Passo'!$D$12),'1° Passo'!$D$12,"")</f>
        <v/>
      </c>
    </row>
    <row r="404" spans="3:42" ht="30" customHeight="1">
      <c r="C404" s="11">
        <v>400</v>
      </c>
      <c r="D404" s="88"/>
      <c r="E404" s="88"/>
      <c r="F404" s="88"/>
      <c r="G404" s="95"/>
      <c r="H404" s="96"/>
      <c r="I404" s="88"/>
      <c r="J404" s="88"/>
      <c r="K404" s="96"/>
      <c r="L404" s="88"/>
      <c r="M404" s="97" t="str">
        <f t="shared" ca="1" si="68"/>
        <v/>
      </c>
      <c r="N404" s="88"/>
      <c r="O404" s="88"/>
      <c r="P404" s="14"/>
      <c r="R404" s="59" t="str">
        <f>IFERROR(VLOOKUP($D404,'4° Passo'!$D$5:$M$804,7,FALSE),"-")</f>
        <v>-</v>
      </c>
      <c r="S404" s="59" t="str">
        <f>IFERROR(VLOOKUP($D404,'4° Passo'!$D$5:$M$804,8,FALSE),"-")</f>
        <v>-</v>
      </c>
      <c r="T404" s="59" t="str">
        <f>IFERROR(VLOOKUP($D404,'4° Passo'!$D$5:$M$804,9,FALSE),"-")</f>
        <v>-</v>
      </c>
      <c r="U404" s="59" t="str">
        <f>IFERROR(VLOOKUP($D404,'4° Passo'!$D$5:$M$804,10,FALSE),"-")</f>
        <v>-</v>
      </c>
      <c r="V404" s="59" t="str">
        <f t="shared" si="63"/>
        <v/>
      </c>
      <c r="W404" s="4">
        <f t="shared" si="69"/>
        <v>0</v>
      </c>
      <c r="X404" s="101">
        <v>1</v>
      </c>
      <c r="Y404" s="101" t="str">
        <f t="shared" si="64"/>
        <v/>
      </c>
      <c r="Z404" s="101" t="str">
        <f t="shared" si="65"/>
        <v/>
      </c>
      <c r="AA404" s="101" t="str">
        <f t="shared" si="66"/>
        <v/>
      </c>
      <c r="AB404" s="101" t="str">
        <f t="shared" si="67"/>
        <v/>
      </c>
      <c r="AC404" s="101" t="str">
        <f t="shared" ref="AC404:AH446" si="71">IF($Y404=AC$3,$AB404,"")</f>
        <v/>
      </c>
      <c r="AD404" s="101" t="str">
        <f t="shared" si="71"/>
        <v/>
      </c>
      <c r="AE404" s="101" t="str">
        <f t="shared" si="71"/>
        <v/>
      </c>
      <c r="AF404" s="101" t="str">
        <f t="shared" si="71"/>
        <v/>
      </c>
      <c r="AG404" s="101" t="str">
        <f t="shared" si="71"/>
        <v/>
      </c>
      <c r="AH404" s="101" t="str">
        <f t="shared" si="71"/>
        <v/>
      </c>
      <c r="AI404" s="101" t="str">
        <f t="shared" si="70"/>
        <v/>
      </c>
      <c r="AJ404" s="101" t="str">
        <f t="shared" si="70"/>
        <v/>
      </c>
      <c r="AK404" s="101" t="str">
        <f t="shared" si="70"/>
        <v/>
      </c>
      <c r="AL404" s="101" t="str">
        <f t="shared" si="62"/>
        <v/>
      </c>
      <c r="AM404" s="101" t="str">
        <f t="shared" si="62"/>
        <v/>
      </c>
      <c r="AN404" s="101" t="str">
        <f t="shared" si="62"/>
        <v/>
      </c>
      <c r="AP404" s="101" t="str">
        <f>IF(AND(N404="vendido",I404='1° Passo'!$D$12),'1° Passo'!$D$12,"")</f>
        <v/>
      </c>
    </row>
    <row r="405" spans="3:42" ht="30" customHeight="1">
      <c r="C405" s="11">
        <v>401</v>
      </c>
      <c r="D405" s="88"/>
      <c r="E405" s="88"/>
      <c r="F405" s="88"/>
      <c r="G405" s="95"/>
      <c r="H405" s="96"/>
      <c r="I405" s="88"/>
      <c r="J405" s="88"/>
      <c r="K405" s="96"/>
      <c r="L405" s="88"/>
      <c r="M405" s="97" t="str">
        <f t="shared" ca="1" si="68"/>
        <v/>
      </c>
      <c r="N405" s="88"/>
      <c r="O405" s="88"/>
      <c r="P405" s="14"/>
      <c r="R405" s="59" t="str">
        <f>IFERROR(VLOOKUP($D405,'4° Passo'!$D$5:$M$804,7,FALSE),"-")</f>
        <v>-</v>
      </c>
      <c r="S405" s="59" t="str">
        <f>IFERROR(VLOOKUP($D405,'4° Passo'!$D$5:$M$804,8,FALSE),"-")</f>
        <v>-</v>
      </c>
      <c r="T405" s="59" t="str">
        <f>IFERROR(VLOOKUP($D405,'4° Passo'!$D$5:$M$804,9,FALSE),"-")</f>
        <v>-</v>
      </c>
      <c r="U405" s="59" t="str">
        <f>IFERROR(VLOOKUP($D405,'4° Passo'!$D$5:$M$804,10,FALSE),"-")</f>
        <v>-</v>
      </c>
      <c r="V405" s="59" t="str">
        <f t="shared" si="63"/>
        <v/>
      </c>
      <c r="W405" s="4">
        <f t="shared" si="69"/>
        <v>0</v>
      </c>
      <c r="X405" s="101">
        <v>1</v>
      </c>
      <c r="Y405" s="101" t="str">
        <f t="shared" si="64"/>
        <v/>
      </c>
      <c r="Z405" s="101" t="str">
        <f t="shared" si="65"/>
        <v/>
      </c>
      <c r="AA405" s="101" t="str">
        <f t="shared" si="66"/>
        <v/>
      </c>
      <c r="AB405" s="101" t="str">
        <f t="shared" si="67"/>
        <v/>
      </c>
      <c r="AC405" s="101" t="str">
        <f t="shared" si="71"/>
        <v/>
      </c>
      <c r="AD405" s="101" t="str">
        <f t="shared" si="71"/>
        <v/>
      </c>
      <c r="AE405" s="101" t="str">
        <f t="shared" si="71"/>
        <v/>
      </c>
      <c r="AF405" s="101" t="str">
        <f t="shared" si="71"/>
        <v/>
      </c>
      <c r="AG405" s="101" t="str">
        <f t="shared" si="71"/>
        <v/>
      </c>
      <c r="AH405" s="101" t="str">
        <f t="shared" si="71"/>
        <v/>
      </c>
      <c r="AI405" s="101" t="str">
        <f t="shared" si="70"/>
        <v/>
      </c>
      <c r="AJ405" s="101" t="str">
        <f t="shared" si="70"/>
        <v/>
      </c>
      <c r="AK405" s="101" t="str">
        <f t="shared" si="70"/>
        <v/>
      </c>
      <c r="AL405" s="101" t="str">
        <f t="shared" si="62"/>
        <v/>
      </c>
      <c r="AM405" s="101" t="str">
        <f t="shared" si="62"/>
        <v/>
      </c>
      <c r="AN405" s="101" t="str">
        <f t="shared" si="62"/>
        <v/>
      </c>
      <c r="AP405" s="101" t="str">
        <f>IF(AND(N405="vendido",I405='1° Passo'!$D$12),'1° Passo'!$D$12,"")</f>
        <v/>
      </c>
    </row>
    <row r="406" spans="3:42" ht="30" customHeight="1">
      <c r="C406" s="11">
        <v>402</v>
      </c>
      <c r="D406" s="88"/>
      <c r="E406" s="88"/>
      <c r="F406" s="88"/>
      <c r="G406" s="95"/>
      <c r="H406" s="96"/>
      <c r="I406" s="88"/>
      <c r="J406" s="88"/>
      <c r="K406" s="96"/>
      <c r="L406" s="88"/>
      <c r="M406" s="97" t="str">
        <f t="shared" ca="1" si="68"/>
        <v/>
      </c>
      <c r="N406" s="88"/>
      <c r="O406" s="88"/>
      <c r="P406" s="14"/>
      <c r="R406" s="59" t="str">
        <f>IFERROR(VLOOKUP($D406,'4° Passo'!$D$5:$M$804,7,FALSE),"-")</f>
        <v>-</v>
      </c>
      <c r="S406" s="59" t="str">
        <f>IFERROR(VLOOKUP($D406,'4° Passo'!$D$5:$M$804,8,FALSE),"-")</f>
        <v>-</v>
      </c>
      <c r="T406" s="59" t="str">
        <f>IFERROR(VLOOKUP($D406,'4° Passo'!$D$5:$M$804,9,FALSE),"-")</f>
        <v>-</v>
      </c>
      <c r="U406" s="59" t="str">
        <f>IFERROR(VLOOKUP($D406,'4° Passo'!$D$5:$M$804,10,FALSE),"-")</f>
        <v>-</v>
      </c>
      <c r="V406" s="59" t="str">
        <f t="shared" si="63"/>
        <v/>
      </c>
      <c r="W406" s="4">
        <f t="shared" si="69"/>
        <v>0</v>
      </c>
      <c r="X406" s="101">
        <v>1</v>
      </c>
      <c r="Y406" s="101" t="str">
        <f t="shared" si="64"/>
        <v/>
      </c>
      <c r="Z406" s="101" t="str">
        <f t="shared" si="65"/>
        <v/>
      </c>
      <c r="AA406" s="101" t="str">
        <f t="shared" si="66"/>
        <v/>
      </c>
      <c r="AB406" s="101" t="str">
        <f t="shared" si="67"/>
        <v/>
      </c>
      <c r="AC406" s="101" t="str">
        <f t="shared" si="71"/>
        <v/>
      </c>
      <c r="AD406" s="101" t="str">
        <f t="shared" si="71"/>
        <v/>
      </c>
      <c r="AE406" s="101" t="str">
        <f t="shared" si="71"/>
        <v/>
      </c>
      <c r="AF406" s="101" t="str">
        <f t="shared" si="71"/>
        <v/>
      </c>
      <c r="AG406" s="101" t="str">
        <f t="shared" si="71"/>
        <v/>
      </c>
      <c r="AH406" s="101" t="str">
        <f t="shared" si="71"/>
        <v/>
      </c>
      <c r="AI406" s="101" t="str">
        <f t="shared" si="70"/>
        <v/>
      </c>
      <c r="AJ406" s="101" t="str">
        <f t="shared" si="70"/>
        <v/>
      </c>
      <c r="AK406" s="101" t="str">
        <f t="shared" si="70"/>
        <v/>
      </c>
      <c r="AL406" s="101" t="str">
        <f t="shared" si="62"/>
        <v/>
      </c>
      <c r="AM406" s="101" t="str">
        <f t="shared" si="62"/>
        <v/>
      </c>
      <c r="AN406" s="101" t="str">
        <f t="shared" si="62"/>
        <v/>
      </c>
      <c r="AP406" s="101" t="str">
        <f>IF(AND(N406="vendido",I406='1° Passo'!$D$12),'1° Passo'!$D$12,"")</f>
        <v/>
      </c>
    </row>
    <row r="407" spans="3:42" ht="30" customHeight="1">
      <c r="C407" s="11">
        <v>403</v>
      </c>
      <c r="D407" s="88"/>
      <c r="E407" s="88"/>
      <c r="F407" s="88"/>
      <c r="G407" s="95"/>
      <c r="H407" s="96"/>
      <c r="I407" s="88"/>
      <c r="J407" s="88"/>
      <c r="K407" s="96"/>
      <c r="L407" s="88"/>
      <c r="M407" s="97" t="str">
        <f t="shared" ca="1" si="68"/>
        <v/>
      </c>
      <c r="N407" s="88"/>
      <c r="O407" s="88"/>
      <c r="P407" s="14"/>
      <c r="R407" s="59" t="str">
        <f>IFERROR(VLOOKUP($D407,'4° Passo'!$D$5:$M$804,7,FALSE),"-")</f>
        <v>-</v>
      </c>
      <c r="S407" s="59" t="str">
        <f>IFERROR(VLOOKUP($D407,'4° Passo'!$D$5:$M$804,8,FALSE),"-")</f>
        <v>-</v>
      </c>
      <c r="T407" s="59" t="str">
        <f>IFERROR(VLOOKUP($D407,'4° Passo'!$D$5:$M$804,9,FALSE),"-")</f>
        <v>-</v>
      </c>
      <c r="U407" s="59" t="str">
        <f>IFERROR(VLOOKUP($D407,'4° Passo'!$D$5:$M$804,10,FALSE),"-")</f>
        <v>-</v>
      </c>
      <c r="V407" s="59" t="str">
        <f t="shared" si="63"/>
        <v/>
      </c>
      <c r="W407" s="4">
        <f t="shared" si="69"/>
        <v>0</v>
      </c>
      <c r="X407" s="101">
        <v>1</v>
      </c>
      <c r="Y407" s="101" t="str">
        <f t="shared" si="64"/>
        <v/>
      </c>
      <c r="Z407" s="101" t="str">
        <f t="shared" si="65"/>
        <v/>
      </c>
      <c r="AA407" s="101" t="str">
        <f t="shared" si="66"/>
        <v/>
      </c>
      <c r="AB407" s="101" t="str">
        <f t="shared" si="67"/>
        <v/>
      </c>
      <c r="AC407" s="101" t="str">
        <f t="shared" si="71"/>
        <v/>
      </c>
      <c r="AD407" s="101" t="str">
        <f t="shared" si="71"/>
        <v/>
      </c>
      <c r="AE407" s="101" t="str">
        <f t="shared" si="71"/>
        <v/>
      </c>
      <c r="AF407" s="101" t="str">
        <f t="shared" si="71"/>
        <v/>
      </c>
      <c r="AG407" s="101" t="str">
        <f t="shared" si="71"/>
        <v/>
      </c>
      <c r="AH407" s="101" t="str">
        <f t="shared" si="71"/>
        <v/>
      </c>
      <c r="AI407" s="101" t="str">
        <f t="shared" si="70"/>
        <v/>
      </c>
      <c r="AJ407" s="101" t="str">
        <f t="shared" si="70"/>
        <v/>
      </c>
      <c r="AK407" s="101" t="str">
        <f t="shared" si="70"/>
        <v/>
      </c>
      <c r="AL407" s="101" t="str">
        <f t="shared" si="62"/>
        <v/>
      </c>
      <c r="AM407" s="101" t="str">
        <f t="shared" si="62"/>
        <v/>
      </c>
      <c r="AN407" s="101" t="str">
        <f t="shared" si="62"/>
        <v/>
      </c>
      <c r="AP407" s="101" t="str">
        <f>IF(AND(N407="vendido",I407='1° Passo'!$D$12),'1° Passo'!$D$12,"")</f>
        <v/>
      </c>
    </row>
    <row r="408" spans="3:42" ht="30" customHeight="1">
      <c r="C408" s="11">
        <v>404</v>
      </c>
      <c r="D408" s="88"/>
      <c r="E408" s="88"/>
      <c r="F408" s="88"/>
      <c r="G408" s="95"/>
      <c r="H408" s="96"/>
      <c r="I408" s="88"/>
      <c r="J408" s="88"/>
      <c r="K408" s="96"/>
      <c r="L408" s="88"/>
      <c r="M408" s="97" t="str">
        <f t="shared" ca="1" si="68"/>
        <v/>
      </c>
      <c r="N408" s="88"/>
      <c r="O408" s="88"/>
      <c r="P408" s="14"/>
      <c r="R408" s="59" t="str">
        <f>IFERROR(VLOOKUP($D408,'4° Passo'!$D$5:$M$804,7,FALSE),"-")</f>
        <v>-</v>
      </c>
      <c r="S408" s="59" t="str">
        <f>IFERROR(VLOOKUP($D408,'4° Passo'!$D$5:$M$804,8,FALSE),"-")</f>
        <v>-</v>
      </c>
      <c r="T408" s="59" t="str">
        <f>IFERROR(VLOOKUP($D408,'4° Passo'!$D$5:$M$804,9,FALSE),"-")</f>
        <v>-</v>
      </c>
      <c r="U408" s="59" t="str">
        <f>IFERROR(VLOOKUP($D408,'4° Passo'!$D$5:$M$804,10,FALSE),"-")</f>
        <v>-</v>
      </c>
      <c r="V408" s="59" t="str">
        <f t="shared" si="63"/>
        <v/>
      </c>
      <c r="W408" s="4">
        <f t="shared" si="69"/>
        <v>0</v>
      </c>
      <c r="X408" s="101">
        <v>1</v>
      </c>
      <c r="Y408" s="101" t="str">
        <f t="shared" si="64"/>
        <v/>
      </c>
      <c r="Z408" s="101" t="str">
        <f t="shared" si="65"/>
        <v/>
      </c>
      <c r="AA408" s="101" t="str">
        <f t="shared" si="66"/>
        <v/>
      </c>
      <c r="AB408" s="101" t="str">
        <f t="shared" si="67"/>
        <v/>
      </c>
      <c r="AC408" s="101" t="str">
        <f t="shared" si="71"/>
        <v/>
      </c>
      <c r="AD408" s="101" t="str">
        <f t="shared" si="71"/>
        <v/>
      </c>
      <c r="AE408" s="101" t="str">
        <f t="shared" si="71"/>
        <v/>
      </c>
      <c r="AF408" s="101" t="str">
        <f t="shared" si="71"/>
        <v/>
      </c>
      <c r="AG408" s="101" t="str">
        <f t="shared" si="71"/>
        <v/>
      </c>
      <c r="AH408" s="101" t="str">
        <f t="shared" si="71"/>
        <v/>
      </c>
      <c r="AI408" s="101" t="str">
        <f t="shared" si="70"/>
        <v/>
      </c>
      <c r="AJ408" s="101" t="str">
        <f t="shared" si="70"/>
        <v/>
      </c>
      <c r="AK408" s="101" t="str">
        <f t="shared" si="70"/>
        <v/>
      </c>
      <c r="AL408" s="101" t="str">
        <f t="shared" si="62"/>
        <v/>
      </c>
      <c r="AM408" s="101" t="str">
        <f t="shared" si="62"/>
        <v/>
      </c>
      <c r="AN408" s="101" t="str">
        <f t="shared" si="62"/>
        <v/>
      </c>
      <c r="AP408" s="101" t="str">
        <f>IF(AND(N408="vendido",I408='1° Passo'!$D$12),'1° Passo'!$D$12,"")</f>
        <v/>
      </c>
    </row>
    <row r="409" spans="3:42" ht="30" customHeight="1">
      <c r="C409" s="11">
        <v>405</v>
      </c>
      <c r="D409" s="88"/>
      <c r="E409" s="88"/>
      <c r="F409" s="88"/>
      <c r="G409" s="95"/>
      <c r="H409" s="96"/>
      <c r="I409" s="88"/>
      <c r="J409" s="88"/>
      <c r="K409" s="96"/>
      <c r="L409" s="88"/>
      <c r="M409" s="97" t="str">
        <f t="shared" ca="1" si="68"/>
        <v/>
      </c>
      <c r="N409" s="88"/>
      <c r="O409" s="88"/>
      <c r="P409" s="14"/>
      <c r="R409" s="59" t="str">
        <f>IFERROR(VLOOKUP($D409,'4° Passo'!$D$5:$M$804,7,FALSE),"-")</f>
        <v>-</v>
      </c>
      <c r="S409" s="59" t="str">
        <f>IFERROR(VLOOKUP($D409,'4° Passo'!$D$5:$M$804,8,FALSE),"-")</f>
        <v>-</v>
      </c>
      <c r="T409" s="59" t="str">
        <f>IFERROR(VLOOKUP($D409,'4° Passo'!$D$5:$M$804,9,FALSE),"-")</f>
        <v>-</v>
      </c>
      <c r="U409" s="59" t="str">
        <f>IFERROR(VLOOKUP($D409,'4° Passo'!$D$5:$M$804,10,FALSE),"-")</f>
        <v>-</v>
      </c>
      <c r="V409" s="59" t="str">
        <f t="shared" si="63"/>
        <v/>
      </c>
      <c r="W409" s="4">
        <f t="shared" si="69"/>
        <v>0</v>
      </c>
      <c r="X409" s="101">
        <v>1</v>
      </c>
      <c r="Y409" s="101" t="str">
        <f t="shared" si="64"/>
        <v/>
      </c>
      <c r="Z409" s="101" t="str">
        <f t="shared" si="65"/>
        <v/>
      </c>
      <c r="AA409" s="101" t="str">
        <f t="shared" si="66"/>
        <v/>
      </c>
      <c r="AB409" s="101" t="str">
        <f t="shared" si="67"/>
        <v/>
      </c>
      <c r="AC409" s="101" t="str">
        <f t="shared" si="71"/>
        <v/>
      </c>
      <c r="AD409" s="101" t="str">
        <f t="shared" si="71"/>
        <v/>
      </c>
      <c r="AE409" s="101" t="str">
        <f t="shared" si="71"/>
        <v/>
      </c>
      <c r="AF409" s="101" t="str">
        <f t="shared" si="71"/>
        <v/>
      </c>
      <c r="AG409" s="101" t="str">
        <f t="shared" si="71"/>
        <v/>
      </c>
      <c r="AH409" s="101" t="str">
        <f t="shared" si="71"/>
        <v/>
      </c>
      <c r="AI409" s="101" t="str">
        <f t="shared" si="70"/>
        <v/>
      </c>
      <c r="AJ409" s="101" t="str">
        <f t="shared" si="70"/>
        <v/>
      </c>
      <c r="AK409" s="101" t="str">
        <f t="shared" si="70"/>
        <v/>
      </c>
      <c r="AL409" s="101" t="str">
        <f t="shared" si="62"/>
        <v/>
      </c>
      <c r="AM409" s="101" t="str">
        <f t="shared" si="62"/>
        <v/>
      </c>
      <c r="AN409" s="101" t="str">
        <f t="shared" si="62"/>
        <v/>
      </c>
      <c r="AP409" s="101" t="str">
        <f>IF(AND(N409="vendido",I409='1° Passo'!$D$12),'1° Passo'!$D$12,"")</f>
        <v/>
      </c>
    </row>
    <row r="410" spans="3:42" ht="30" customHeight="1">
      <c r="C410" s="11">
        <v>406</v>
      </c>
      <c r="D410" s="88"/>
      <c r="E410" s="88"/>
      <c r="F410" s="88"/>
      <c r="G410" s="95"/>
      <c r="H410" s="96"/>
      <c r="I410" s="88"/>
      <c r="J410" s="88"/>
      <c r="K410" s="96"/>
      <c r="L410" s="88"/>
      <c r="M410" s="97" t="str">
        <f t="shared" ca="1" si="68"/>
        <v/>
      </c>
      <c r="N410" s="88"/>
      <c r="O410" s="88"/>
      <c r="P410" s="14"/>
      <c r="R410" s="59" t="str">
        <f>IFERROR(VLOOKUP($D410,'4° Passo'!$D$5:$M$804,7,FALSE),"-")</f>
        <v>-</v>
      </c>
      <c r="S410" s="59" t="str">
        <f>IFERROR(VLOOKUP($D410,'4° Passo'!$D$5:$M$804,8,FALSE),"-")</f>
        <v>-</v>
      </c>
      <c r="T410" s="59" t="str">
        <f>IFERROR(VLOOKUP($D410,'4° Passo'!$D$5:$M$804,9,FALSE),"-")</f>
        <v>-</v>
      </c>
      <c r="U410" s="59" t="str">
        <f>IFERROR(VLOOKUP($D410,'4° Passo'!$D$5:$M$804,10,FALSE),"-")</f>
        <v>-</v>
      </c>
      <c r="V410" s="59" t="str">
        <f t="shared" si="63"/>
        <v/>
      </c>
      <c r="W410" s="4">
        <f t="shared" si="69"/>
        <v>0</v>
      </c>
      <c r="X410" s="101">
        <v>1</v>
      </c>
      <c r="Y410" s="101" t="str">
        <f t="shared" si="64"/>
        <v/>
      </c>
      <c r="Z410" s="101" t="str">
        <f t="shared" si="65"/>
        <v/>
      </c>
      <c r="AA410" s="101" t="str">
        <f t="shared" si="66"/>
        <v/>
      </c>
      <c r="AB410" s="101" t="str">
        <f t="shared" si="67"/>
        <v/>
      </c>
      <c r="AC410" s="101" t="str">
        <f t="shared" si="71"/>
        <v/>
      </c>
      <c r="AD410" s="101" t="str">
        <f t="shared" si="71"/>
        <v/>
      </c>
      <c r="AE410" s="101" t="str">
        <f t="shared" si="71"/>
        <v/>
      </c>
      <c r="AF410" s="101" t="str">
        <f t="shared" si="71"/>
        <v/>
      </c>
      <c r="AG410" s="101" t="str">
        <f t="shared" si="71"/>
        <v/>
      </c>
      <c r="AH410" s="101" t="str">
        <f t="shared" si="71"/>
        <v/>
      </c>
      <c r="AI410" s="101" t="str">
        <f t="shared" si="70"/>
        <v/>
      </c>
      <c r="AJ410" s="101" t="str">
        <f t="shared" si="70"/>
        <v/>
      </c>
      <c r="AK410" s="101" t="str">
        <f t="shared" si="70"/>
        <v/>
      </c>
      <c r="AL410" s="101" t="str">
        <f t="shared" si="62"/>
        <v/>
      </c>
      <c r="AM410" s="101" t="str">
        <f t="shared" si="62"/>
        <v/>
      </c>
      <c r="AN410" s="101" t="str">
        <f t="shared" si="62"/>
        <v/>
      </c>
      <c r="AP410" s="101" t="str">
        <f>IF(AND(N410="vendido",I410='1° Passo'!$D$12),'1° Passo'!$D$12,"")</f>
        <v/>
      </c>
    </row>
    <row r="411" spans="3:42" ht="30" customHeight="1">
      <c r="C411" s="11">
        <v>407</v>
      </c>
      <c r="D411" s="88"/>
      <c r="E411" s="88"/>
      <c r="F411" s="88"/>
      <c r="G411" s="95"/>
      <c r="H411" s="96"/>
      <c r="I411" s="88"/>
      <c r="J411" s="88"/>
      <c r="K411" s="96"/>
      <c r="L411" s="88"/>
      <c r="M411" s="97" t="str">
        <f t="shared" ca="1" si="68"/>
        <v/>
      </c>
      <c r="N411" s="88"/>
      <c r="O411" s="88"/>
      <c r="P411" s="14"/>
      <c r="R411" s="59" t="str">
        <f>IFERROR(VLOOKUP($D411,'4° Passo'!$D$5:$M$804,7,FALSE),"-")</f>
        <v>-</v>
      </c>
      <c r="S411" s="59" t="str">
        <f>IFERROR(VLOOKUP($D411,'4° Passo'!$D$5:$M$804,8,FALSE),"-")</f>
        <v>-</v>
      </c>
      <c r="T411" s="59" t="str">
        <f>IFERROR(VLOOKUP($D411,'4° Passo'!$D$5:$M$804,9,FALSE),"-")</f>
        <v>-</v>
      </c>
      <c r="U411" s="59" t="str">
        <f>IFERROR(VLOOKUP($D411,'4° Passo'!$D$5:$M$804,10,FALSE),"-")</f>
        <v>-</v>
      </c>
      <c r="V411" s="59" t="str">
        <f t="shared" si="63"/>
        <v/>
      </c>
      <c r="W411" s="4">
        <f t="shared" si="69"/>
        <v>0</v>
      </c>
      <c r="X411" s="101">
        <v>1</v>
      </c>
      <c r="Y411" s="101" t="str">
        <f t="shared" si="64"/>
        <v/>
      </c>
      <c r="Z411" s="101" t="str">
        <f t="shared" si="65"/>
        <v/>
      </c>
      <c r="AA411" s="101" t="str">
        <f t="shared" si="66"/>
        <v/>
      </c>
      <c r="AB411" s="101" t="str">
        <f t="shared" si="67"/>
        <v/>
      </c>
      <c r="AC411" s="101" t="str">
        <f t="shared" si="71"/>
        <v/>
      </c>
      <c r="AD411" s="101" t="str">
        <f t="shared" si="71"/>
        <v/>
      </c>
      <c r="AE411" s="101" t="str">
        <f t="shared" si="71"/>
        <v/>
      </c>
      <c r="AF411" s="101" t="str">
        <f t="shared" si="71"/>
        <v/>
      </c>
      <c r="AG411" s="101" t="str">
        <f t="shared" si="71"/>
        <v/>
      </c>
      <c r="AH411" s="101" t="str">
        <f t="shared" si="71"/>
        <v/>
      </c>
      <c r="AI411" s="101" t="str">
        <f t="shared" si="70"/>
        <v/>
      </c>
      <c r="AJ411" s="101" t="str">
        <f t="shared" si="70"/>
        <v/>
      </c>
      <c r="AK411" s="101" t="str">
        <f t="shared" si="70"/>
        <v/>
      </c>
      <c r="AL411" s="101" t="str">
        <f t="shared" si="62"/>
        <v/>
      </c>
      <c r="AM411" s="101" t="str">
        <f t="shared" si="62"/>
        <v/>
      </c>
      <c r="AN411" s="101" t="str">
        <f t="shared" si="62"/>
        <v/>
      </c>
      <c r="AP411" s="101" t="str">
        <f>IF(AND(N411="vendido",I411='1° Passo'!$D$12),'1° Passo'!$D$12,"")</f>
        <v/>
      </c>
    </row>
    <row r="412" spans="3:42" ht="30" customHeight="1">
      <c r="C412" s="11">
        <v>408</v>
      </c>
      <c r="D412" s="88"/>
      <c r="E412" s="88"/>
      <c r="F412" s="88"/>
      <c r="G412" s="95"/>
      <c r="H412" s="96"/>
      <c r="I412" s="88"/>
      <c r="J412" s="88"/>
      <c r="K412" s="96"/>
      <c r="L412" s="88"/>
      <c r="M412" s="97" t="str">
        <f t="shared" ca="1" si="68"/>
        <v/>
      </c>
      <c r="N412" s="88"/>
      <c r="O412" s="88"/>
      <c r="P412" s="14"/>
      <c r="R412" s="59" t="str">
        <f>IFERROR(VLOOKUP($D412,'4° Passo'!$D$5:$M$804,7,FALSE),"-")</f>
        <v>-</v>
      </c>
      <c r="S412" s="59" t="str">
        <f>IFERROR(VLOOKUP($D412,'4° Passo'!$D$5:$M$804,8,FALSE),"-")</f>
        <v>-</v>
      </c>
      <c r="T412" s="59" t="str">
        <f>IFERROR(VLOOKUP($D412,'4° Passo'!$D$5:$M$804,9,FALSE),"-")</f>
        <v>-</v>
      </c>
      <c r="U412" s="59" t="str">
        <f>IFERROR(VLOOKUP($D412,'4° Passo'!$D$5:$M$804,10,FALSE),"-")</f>
        <v>-</v>
      </c>
      <c r="V412" s="59" t="str">
        <f t="shared" si="63"/>
        <v/>
      </c>
      <c r="W412" s="4">
        <f t="shared" si="69"/>
        <v>0</v>
      </c>
      <c r="X412" s="101">
        <v>1</v>
      </c>
      <c r="Y412" s="101" t="str">
        <f t="shared" si="64"/>
        <v/>
      </c>
      <c r="Z412" s="101" t="str">
        <f t="shared" si="65"/>
        <v/>
      </c>
      <c r="AA412" s="101" t="str">
        <f t="shared" si="66"/>
        <v/>
      </c>
      <c r="AB412" s="101" t="str">
        <f t="shared" si="67"/>
        <v/>
      </c>
      <c r="AC412" s="101" t="str">
        <f t="shared" si="71"/>
        <v/>
      </c>
      <c r="AD412" s="101" t="str">
        <f t="shared" si="71"/>
        <v/>
      </c>
      <c r="AE412" s="101" t="str">
        <f t="shared" si="71"/>
        <v/>
      </c>
      <c r="AF412" s="101" t="str">
        <f t="shared" si="71"/>
        <v/>
      </c>
      <c r="AG412" s="101" t="str">
        <f t="shared" si="71"/>
        <v/>
      </c>
      <c r="AH412" s="101" t="str">
        <f t="shared" si="71"/>
        <v/>
      </c>
      <c r="AI412" s="101" t="str">
        <f t="shared" si="70"/>
        <v/>
      </c>
      <c r="AJ412" s="101" t="str">
        <f t="shared" si="70"/>
        <v/>
      </c>
      <c r="AK412" s="101" t="str">
        <f t="shared" si="70"/>
        <v/>
      </c>
      <c r="AL412" s="101" t="str">
        <f t="shared" si="62"/>
        <v/>
      </c>
      <c r="AM412" s="101" t="str">
        <f t="shared" si="62"/>
        <v/>
      </c>
      <c r="AN412" s="101" t="str">
        <f t="shared" si="62"/>
        <v/>
      </c>
      <c r="AP412" s="101" t="str">
        <f>IF(AND(N412="vendido",I412='1° Passo'!$D$12),'1° Passo'!$D$12,"")</f>
        <v/>
      </c>
    </row>
    <row r="413" spans="3:42" ht="30" customHeight="1">
      <c r="C413" s="11">
        <v>409</v>
      </c>
      <c r="D413" s="88"/>
      <c r="E413" s="88"/>
      <c r="F413" s="88"/>
      <c r="G413" s="95"/>
      <c r="H413" s="96"/>
      <c r="I413" s="88"/>
      <c r="J413" s="88"/>
      <c r="K413" s="96"/>
      <c r="L413" s="88"/>
      <c r="M413" s="97" t="str">
        <f t="shared" ca="1" si="68"/>
        <v/>
      </c>
      <c r="N413" s="88"/>
      <c r="O413" s="88"/>
      <c r="P413" s="14"/>
      <c r="R413" s="59" t="str">
        <f>IFERROR(VLOOKUP($D413,'4° Passo'!$D$5:$M$804,7,FALSE),"-")</f>
        <v>-</v>
      </c>
      <c r="S413" s="59" t="str">
        <f>IFERROR(VLOOKUP($D413,'4° Passo'!$D$5:$M$804,8,FALSE),"-")</f>
        <v>-</v>
      </c>
      <c r="T413" s="59" t="str">
        <f>IFERROR(VLOOKUP($D413,'4° Passo'!$D$5:$M$804,9,FALSE),"-")</f>
        <v>-</v>
      </c>
      <c r="U413" s="59" t="str">
        <f>IFERROR(VLOOKUP($D413,'4° Passo'!$D$5:$M$804,10,FALSE),"-")</f>
        <v>-</v>
      </c>
      <c r="V413" s="59" t="str">
        <f t="shared" si="63"/>
        <v/>
      </c>
      <c r="W413" s="4">
        <f t="shared" si="69"/>
        <v>0</v>
      </c>
      <c r="X413" s="101">
        <v>1</v>
      </c>
      <c r="Y413" s="101" t="str">
        <f t="shared" si="64"/>
        <v/>
      </c>
      <c r="Z413" s="101" t="str">
        <f t="shared" si="65"/>
        <v/>
      </c>
      <c r="AA413" s="101" t="str">
        <f t="shared" si="66"/>
        <v/>
      </c>
      <c r="AB413" s="101" t="str">
        <f t="shared" si="67"/>
        <v/>
      </c>
      <c r="AC413" s="101" t="str">
        <f t="shared" si="71"/>
        <v/>
      </c>
      <c r="AD413" s="101" t="str">
        <f t="shared" si="71"/>
        <v/>
      </c>
      <c r="AE413" s="101" t="str">
        <f t="shared" si="71"/>
        <v/>
      </c>
      <c r="AF413" s="101" t="str">
        <f t="shared" si="71"/>
        <v/>
      </c>
      <c r="AG413" s="101" t="str">
        <f t="shared" si="71"/>
        <v/>
      </c>
      <c r="AH413" s="101" t="str">
        <f t="shared" si="71"/>
        <v/>
      </c>
      <c r="AI413" s="101" t="str">
        <f t="shared" si="70"/>
        <v/>
      </c>
      <c r="AJ413" s="101" t="str">
        <f t="shared" si="70"/>
        <v/>
      </c>
      <c r="AK413" s="101" t="str">
        <f t="shared" si="70"/>
        <v/>
      </c>
      <c r="AL413" s="101" t="str">
        <f t="shared" si="62"/>
        <v/>
      </c>
      <c r="AM413" s="101" t="str">
        <f t="shared" si="62"/>
        <v/>
      </c>
      <c r="AN413" s="101" t="str">
        <f t="shared" si="62"/>
        <v/>
      </c>
      <c r="AP413" s="101" t="str">
        <f>IF(AND(N413="vendido",I413='1° Passo'!$D$12),'1° Passo'!$D$12,"")</f>
        <v/>
      </c>
    </row>
    <row r="414" spans="3:42" ht="30" customHeight="1">
      <c r="C414" s="11">
        <v>410</v>
      </c>
      <c r="D414" s="88"/>
      <c r="E414" s="88"/>
      <c r="F414" s="88"/>
      <c r="G414" s="95"/>
      <c r="H414" s="96"/>
      <c r="I414" s="88"/>
      <c r="J414" s="88"/>
      <c r="K414" s="96"/>
      <c r="L414" s="88"/>
      <c r="M414" s="97" t="str">
        <f t="shared" ca="1" si="68"/>
        <v/>
      </c>
      <c r="N414" s="88"/>
      <c r="O414" s="88"/>
      <c r="P414" s="14"/>
      <c r="R414" s="59" t="str">
        <f>IFERROR(VLOOKUP($D414,'4° Passo'!$D$5:$M$804,7,FALSE),"-")</f>
        <v>-</v>
      </c>
      <c r="S414" s="59" t="str">
        <f>IFERROR(VLOOKUP($D414,'4° Passo'!$D$5:$M$804,8,FALSE),"-")</f>
        <v>-</v>
      </c>
      <c r="T414" s="59" t="str">
        <f>IFERROR(VLOOKUP($D414,'4° Passo'!$D$5:$M$804,9,FALSE),"-")</f>
        <v>-</v>
      </c>
      <c r="U414" s="59" t="str">
        <f>IFERROR(VLOOKUP($D414,'4° Passo'!$D$5:$M$804,10,FALSE),"-")</f>
        <v>-</v>
      </c>
      <c r="V414" s="59" t="str">
        <f t="shared" si="63"/>
        <v/>
      </c>
      <c r="W414" s="4">
        <f t="shared" si="69"/>
        <v>0</v>
      </c>
      <c r="X414" s="101">
        <v>1</v>
      </c>
      <c r="Y414" s="101" t="str">
        <f t="shared" si="64"/>
        <v/>
      </c>
      <c r="Z414" s="101" t="str">
        <f t="shared" si="65"/>
        <v/>
      </c>
      <c r="AA414" s="101" t="str">
        <f t="shared" si="66"/>
        <v/>
      </c>
      <c r="AB414" s="101" t="str">
        <f t="shared" si="67"/>
        <v/>
      </c>
      <c r="AC414" s="101" t="str">
        <f t="shared" si="71"/>
        <v/>
      </c>
      <c r="AD414" s="101" t="str">
        <f t="shared" si="71"/>
        <v/>
      </c>
      <c r="AE414" s="101" t="str">
        <f t="shared" si="71"/>
        <v/>
      </c>
      <c r="AF414" s="101" t="str">
        <f t="shared" si="71"/>
        <v/>
      </c>
      <c r="AG414" s="101" t="str">
        <f t="shared" si="71"/>
        <v/>
      </c>
      <c r="AH414" s="101" t="str">
        <f t="shared" si="71"/>
        <v/>
      </c>
      <c r="AI414" s="101" t="str">
        <f t="shared" si="70"/>
        <v/>
      </c>
      <c r="AJ414" s="101" t="str">
        <f t="shared" si="70"/>
        <v/>
      </c>
      <c r="AK414" s="101" t="str">
        <f t="shared" si="70"/>
        <v/>
      </c>
      <c r="AL414" s="101" t="str">
        <f t="shared" si="62"/>
        <v/>
      </c>
      <c r="AM414" s="101" t="str">
        <f t="shared" si="62"/>
        <v/>
      </c>
      <c r="AN414" s="101" t="str">
        <f t="shared" si="62"/>
        <v/>
      </c>
      <c r="AP414" s="101" t="str">
        <f>IF(AND(N414="vendido",I414='1° Passo'!$D$12),'1° Passo'!$D$12,"")</f>
        <v/>
      </c>
    </row>
    <row r="415" spans="3:42" ht="30" customHeight="1">
      <c r="C415" s="11">
        <v>411</v>
      </c>
      <c r="D415" s="88"/>
      <c r="E415" s="88"/>
      <c r="F415" s="88"/>
      <c r="G415" s="95"/>
      <c r="H415" s="96"/>
      <c r="I415" s="88"/>
      <c r="J415" s="88"/>
      <c r="K415" s="96"/>
      <c r="L415" s="88"/>
      <c r="M415" s="97" t="str">
        <f t="shared" ca="1" si="68"/>
        <v/>
      </c>
      <c r="N415" s="88"/>
      <c r="O415" s="88"/>
      <c r="P415" s="14"/>
      <c r="R415" s="59" t="str">
        <f>IFERROR(VLOOKUP($D415,'4° Passo'!$D$5:$M$804,7,FALSE),"-")</f>
        <v>-</v>
      </c>
      <c r="S415" s="59" t="str">
        <f>IFERROR(VLOOKUP($D415,'4° Passo'!$D$5:$M$804,8,FALSE),"-")</f>
        <v>-</v>
      </c>
      <c r="T415" s="59" t="str">
        <f>IFERROR(VLOOKUP($D415,'4° Passo'!$D$5:$M$804,9,FALSE),"-")</f>
        <v>-</v>
      </c>
      <c r="U415" s="59" t="str">
        <f>IFERROR(VLOOKUP($D415,'4° Passo'!$D$5:$M$804,10,FALSE),"-")</f>
        <v>-</v>
      </c>
      <c r="V415" s="59" t="str">
        <f t="shared" si="63"/>
        <v/>
      </c>
      <c r="W415" s="4">
        <f t="shared" si="69"/>
        <v>0</v>
      </c>
      <c r="X415" s="101">
        <v>1</v>
      </c>
      <c r="Y415" s="101" t="str">
        <f t="shared" si="64"/>
        <v/>
      </c>
      <c r="Z415" s="101" t="str">
        <f t="shared" si="65"/>
        <v/>
      </c>
      <c r="AA415" s="101" t="str">
        <f t="shared" si="66"/>
        <v/>
      </c>
      <c r="AB415" s="101" t="str">
        <f t="shared" si="67"/>
        <v/>
      </c>
      <c r="AC415" s="101" t="str">
        <f t="shared" si="71"/>
        <v/>
      </c>
      <c r="AD415" s="101" t="str">
        <f t="shared" si="71"/>
        <v/>
      </c>
      <c r="AE415" s="101" t="str">
        <f t="shared" si="71"/>
        <v/>
      </c>
      <c r="AF415" s="101" t="str">
        <f t="shared" si="71"/>
        <v/>
      </c>
      <c r="AG415" s="101" t="str">
        <f t="shared" si="71"/>
        <v/>
      </c>
      <c r="AH415" s="101" t="str">
        <f t="shared" si="71"/>
        <v/>
      </c>
      <c r="AI415" s="101" t="str">
        <f t="shared" si="70"/>
        <v/>
      </c>
      <c r="AJ415" s="101" t="str">
        <f t="shared" si="70"/>
        <v/>
      </c>
      <c r="AK415" s="101" t="str">
        <f t="shared" si="70"/>
        <v/>
      </c>
      <c r="AL415" s="101" t="str">
        <f t="shared" si="62"/>
        <v/>
      </c>
      <c r="AM415" s="101" t="str">
        <f t="shared" si="62"/>
        <v/>
      </c>
      <c r="AN415" s="101" t="str">
        <f t="shared" si="62"/>
        <v/>
      </c>
      <c r="AP415" s="101" t="str">
        <f>IF(AND(N415="vendido",I415='1° Passo'!$D$12),'1° Passo'!$D$12,"")</f>
        <v/>
      </c>
    </row>
    <row r="416" spans="3:42" ht="30" customHeight="1">
      <c r="C416" s="11">
        <v>412</v>
      </c>
      <c r="D416" s="88"/>
      <c r="E416" s="88"/>
      <c r="F416" s="88"/>
      <c r="G416" s="95"/>
      <c r="H416" s="96"/>
      <c r="I416" s="88"/>
      <c r="J416" s="88"/>
      <c r="K416" s="96"/>
      <c r="L416" s="88"/>
      <c r="M416" s="97" t="str">
        <f t="shared" ca="1" si="68"/>
        <v/>
      </c>
      <c r="N416" s="88"/>
      <c r="O416" s="88"/>
      <c r="P416" s="14"/>
      <c r="R416" s="59" t="str">
        <f>IFERROR(VLOOKUP($D416,'4° Passo'!$D$5:$M$804,7,FALSE),"-")</f>
        <v>-</v>
      </c>
      <c r="S416" s="59" t="str">
        <f>IFERROR(VLOOKUP($D416,'4° Passo'!$D$5:$M$804,8,FALSE),"-")</f>
        <v>-</v>
      </c>
      <c r="T416" s="59" t="str">
        <f>IFERROR(VLOOKUP($D416,'4° Passo'!$D$5:$M$804,9,FALSE),"-")</f>
        <v>-</v>
      </c>
      <c r="U416" s="59" t="str">
        <f>IFERROR(VLOOKUP($D416,'4° Passo'!$D$5:$M$804,10,FALSE),"-")</f>
        <v>-</v>
      </c>
      <c r="V416" s="59" t="str">
        <f t="shared" si="63"/>
        <v/>
      </c>
      <c r="W416" s="4">
        <f t="shared" si="69"/>
        <v>0</v>
      </c>
      <c r="X416" s="101">
        <v>1</v>
      </c>
      <c r="Y416" s="101" t="str">
        <f t="shared" si="64"/>
        <v/>
      </c>
      <c r="Z416" s="101" t="str">
        <f t="shared" si="65"/>
        <v/>
      </c>
      <c r="AA416" s="101" t="str">
        <f t="shared" si="66"/>
        <v/>
      </c>
      <c r="AB416" s="101" t="str">
        <f t="shared" si="67"/>
        <v/>
      </c>
      <c r="AC416" s="101" t="str">
        <f t="shared" si="71"/>
        <v/>
      </c>
      <c r="AD416" s="101" t="str">
        <f t="shared" si="71"/>
        <v/>
      </c>
      <c r="AE416" s="101" t="str">
        <f t="shared" si="71"/>
        <v/>
      </c>
      <c r="AF416" s="101" t="str">
        <f t="shared" si="71"/>
        <v/>
      </c>
      <c r="AG416" s="101" t="str">
        <f t="shared" si="71"/>
        <v/>
      </c>
      <c r="AH416" s="101" t="str">
        <f t="shared" si="71"/>
        <v/>
      </c>
      <c r="AI416" s="101" t="str">
        <f t="shared" si="70"/>
        <v/>
      </c>
      <c r="AJ416" s="101" t="str">
        <f t="shared" si="70"/>
        <v/>
      </c>
      <c r="AK416" s="101" t="str">
        <f t="shared" si="70"/>
        <v/>
      </c>
      <c r="AL416" s="101" t="str">
        <f t="shared" si="62"/>
        <v/>
      </c>
      <c r="AM416" s="101" t="str">
        <f t="shared" si="62"/>
        <v/>
      </c>
      <c r="AN416" s="101" t="str">
        <f t="shared" si="62"/>
        <v/>
      </c>
      <c r="AP416" s="101" t="str">
        <f>IF(AND(N416="vendido",I416='1° Passo'!$D$12),'1° Passo'!$D$12,"")</f>
        <v/>
      </c>
    </row>
    <row r="417" spans="3:42" ht="30" customHeight="1">
      <c r="C417" s="11">
        <v>413</v>
      </c>
      <c r="D417" s="88"/>
      <c r="E417" s="88"/>
      <c r="F417" s="88"/>
      <c r="G417" s="95"/>
      <c r="H417" s="96"/>
      <c r="I417" s="88"/>
      <c r="J417" s="88"/>
      <c r="K417" s="96"/>
      <c r="L417" s="88"/>
      <c r="M417" s="97" t="str">
        <f t="shared" ca="1" si="68"/>
        <v/>
      </c>
      <c r="N417" s="88"/>
      <c r="O417" s="88"/>
      <c r="P417" s="14"/>
      <c r="R417" s="59" t="str">
        <f>IFERROR(VLOOKUP($D417,'4° Passo'!$D$5:$M$804,7,FALSE),"-")</f>
        <v>-</v>
      </c>
      <c r="S417" s="59" t="str">
        <f>IFERROR(VLOOKUP($D417,'4° Passo'!$D$5:$M$804,8,FALSE),"-")</f>
        <v>-</v>
      </c>
      <c r="T417" s="59" t="str">
        <f>IFERROR(VLOOKUP($D417,'4° Passo'!$D$5:$M$804,9,FALSE),"-")</f>
        <v>-</v>
      </c>
      <c r="U417" s="59" t="str">
        <f>IFERROR(VLOOKUP($D417,'4° Passo'!$D$5:$M$804,10,FALSE),"-")</f>
        <v>-</v>
      </c>
      <c r="V417" s="59" t="str">
        <f t="shared" si="63"/>
        <v/>
      </c>
      <c r="W417" s="4">
        <f t="shared" si="69"/>
        <v>0</v>
      </c>
      <c r="X417" s="101">
        <v>1</v>
      </c>
      <c r="Y417" s="101" t="str">
        <f t="shared" si="64"/>
        <v/>
      </c>
      <c r="Z417" s="101" t="str">
        <f t="shared" si="65"/>
        <v/>
      </c>
      <c r="AA417" s="101" t="str">
        <f t="shared" si="66"/>
        <v/>
      </c>
      <c r="AB417" s="101" t="str">
        <f t="shared" si="67"/>
        <v/>
      </c>
      <c r="AC417" s="101" t="str">
        <f t="shared" si="71"/>
        <v/>
      </c>
      <c r="AD417" s="101" t="str">
        <f t="shared" si="71"/>
        <v/>
      </c>
      <c r="AE417" s="101" t="str">
        <f t="shared" si="71"/>
        <v/>
      </c>
      <c r="AF417" s="101" t="str">
        <f t="shared" si="71"/>
        <v/>
      </c>
      <c r="AG417" s="101" t="str">
        <f t="shared" si="71"/>
        <v/>
      </c>
      <c r="AH417" s="101" t="str">
        <f t="shared" si="71"/>
        <v/>
      </c>
      <c r="AI417" s="101" t="str">
        <f t="shared" si="70"/>
        <v/>
      </c>
      <c r="AJ417" s="101" t="str">
        <f t="shared" si="70"/>
        <v/>
      </c>
      <c r="AK417" s="101" t="str">
        <f t="shared" si="70"/>
        <v/>
      </c>
      <c r="AL417" s="101" t="str">
        <f t="shared" si="62"/>
        <v/>
      </c>
      <c r="AM417" s="101" t="str">
        <f t="shared" si="62"/>
        <v/>
      </c>
      <c r="AN417" s="101" t="str">
        <f t="shared" si="62"/>
        <v/>
      </c>
      <c r="AP417" s="101" t="str">
        <f>IF(AND(N417="vendido",I417='1° Passo'!$D$12),'1° Passo'!$D$12,"")</f>
        <v/>
      </c>
    </row>
    <row r="418" spans="3:42" ht="30" customHeight="1">
      <c r="C418" s="11">
        <v>414</v>
      </c>
      <c r="D418" s="88"/>
      <c r="E418" s="88"/>
      <c r="F418" s="88"/>
      <c r="G418" s="95"/>
      <c r="H418" s="96"/>
      <c r="I418" s="88"/>
      <c r="J418" s="88"/>
      <c r="K418" s="96"/>
      <c r="L418" s="88"/>
      <c r="M418" s="97" t="str">
        <f t="shared" ca="1" si="68"/>
        <v/>
      </c>
      <c r="N418" s="88"/>
      <c r="O418" s="88"/>
      <c r="P418" s="14"/>
      <c r="R418" s="59" t="str">
        <f>IFERROR(VLOOKUP($D418,'4° Passo'!$D$5:$M$804,7,FALSE),"-")</f>
        <v>-</v>
      </c>
      <c r="S418" s="59" t="str">
        <f>IFERROR(VLOOKUP($D418,'4° Passo'!$D$5:$M$804,8,FALSE),"-")</f>
        <v>-</v>
      </c>
      <c r="T418" s="59" t="str">
        <f>IFERROR(VLOOKUP($D418,'4° Passo'!$D$5:$M$804,9,FALSE),"-")</f>
        <v>-</v>
      </c>
      <c r="U418" s="59" t="str">
        <f>IFERROR(VLOOKUP($D418,'4° Passo'!$D$5:$M$804,10,FALSE),"-")</f>
        <v>-</v>
      </c>
      <c r="V418" s="59" t="str">
        <f t="shared" si="63"/>
        <v/>
      </c>
      <c r="W418" s="4">
        <f t="shared" si="69"/>
        <v>0</v>
      </c>
      <c r="X418" s="101">
        <v>1</v>
      </c>
      <c r="Y418" s="101" t="str">
        <f t="shared" si="64"/>
        <v/>
      </c>
      <c r="Z418" s="101" t="str">
        <f t="shared" si="65"/>
        <v/>
      </c>
      <c r="AA418" s="101" t="str">
        <f t="shared" si="66"/>
        <v/>
      </c>
      <c r="AB418" s="101" t="str">
        <f t="shared" si="67"/>
        <v/>
      </c>
      <c r="AC418" s="101" t="str">
        <f t="shared" si="71"/>
        <v/>
      </c>
      <c r="AD418" s="101" t="str">
        <f t="shared" si="71"/>
        <v/>
      </c>
      <c r="AE418" s="101" t="str">
        <f t="shared" si="71"/>
        <v/>
      </c>
      <c r="AF418" s="101" t="str">
        <f t="shared" si="71"/>
        <v/>
      </c>
      <c r="AG418" s="101" t="str">
        <f t="shared" si="71"/>
        <v/>
      </c>
      <c r="AH418" s="101" t="str">
        <f t="shared" si="71"/>
        <v/>
      </c>
      <c r="AI418" s="101" t="str">
        <f t="shared" si="70"/>
        <v/>
      </c>
      <c r="AJ418" s="101" t="str">
        <f t="shared" si="70"/>
        <v/>
      </c>
      <c r="AK418" s="101" t="str">
        <f t="shared" si="70"/>
        <v/>
      </c>
      <c r="AL418" s="101" t="str">
        <f t="shared" si="62"/>
        <v/>
      </c>
      <c r="AM418" s="101" t="str">
        <f t="shared" si="62"/>
        <v/>
      </c>
      <c r="AN418" s="101" t="str">
        <f t="shared" si="62"/>
        <v/>
      </c>
      <c r="AP418" s="101" t="str">
        <f>IF(AND(N418="vendido",I418='1° Passo'!$D$12),'1° Passo'!$D$12,"")</f>
        <v/>
      </c>
    </row>
    <row r="419" spans="3:42" ht="30" customHeight="1">
      <c r="C419" s="11">
        <v>415</v>
      </c>
      <c r="D419" s="88"/>
      <c r="E419" s="88"/>
      <c r="F419" s="88"/>
      <c r="G419" s="95"/>
      <c r="H419" s="96"/>
      <c r="I419" s="88"/>
      <c r="J419" s="88"/>
      <c r="K419" s="96"/>
      <c r="L419" s="88"/>
      <c r="M419" s="97" t="str">
        <f t="shared" ca="1" si="68"/>
        <v/>
      </c>
      <c r="N419" s="88"/>
      <c r="O419" s="88"/>
      <c r="P419" s="14"/>
      <c r="R419" s="59" t="str">
        <f>IFERROR(VLOOKUP($D419,'4° Passo'!$D$5:$M$804,7,FALSE),"-")</f>
        <v>-</v>
      </c>
      <c r="S419" s="59" t="str">
        <f>IFERROR(VLOOKUP($D419,'4° Passo'!$D$5:$M$804,8,FALSE),"-")</f>
        <v>-</v>
      </c>
      <c r="T419" s="59" t="str">
        <f>IFERROR(VLOOKUP($D419,'4° Passo'!$D$5:$M$804,9,FALSE),"-")</f>
        <v>-</v>
      </c>
      <c r="U419" s="59" t="str">
        <f>IFERROR(VLOOKUP($D419,'4° Passo'!$D$5:$M$804,10,FALSE),"-")</f>
        <v>-</v>
      </c>
      <c r="V419" s="59" t="str">
        <f t="shared" si="63"/>
        <v/>
      </c>
      <c r="W419" s="4">
        <f t="shared" si="69"/>
        <v>0</v>
      </c>
      <c r="X419" s="101">
        <v>1</v>
      </c>
      <c r="Y419" s="101" t="str">
        <f t="shared" si="64"/>
        <v/>
      </c>
      <c r="Z419" s="101" t="str">
        <f t="shared" si="65"/>
        <v/>
      </c>
      <c r="AA419" s="101" t="str">
        <f t="shared" si="66"/>
        <v/>
      </c>
      <c r="AB419" s="101" t="str">
        <f t="shared" si="67"/>
        <v/>
      </c>
      <c r="AC419" s="101" t="str">
        <f t="shared" si="71"/>
        <v/>
      </c>
      <c r="AD419" s="101" t="str">
        <f t="shared" si="71"/>
        <v/>
      </c>
      <c r="AE419" s="101" t="str">
        <f t="shared" si="71"/>
        <v/>
      </c>
      <c r="AF419" s="101" t="str">
        <f t="shared" si="71"/>
        <v/>
      </c>
      <c r="AG419" s="101" t="str">
        <f t="shared" si="71"/>
        <v/>
      </c>
      <c r="AH419" s="101" t="str">
        <f t="shared" si="71"/>
        <v/>
      </c>
      <c r="AI419" s="101" t="str">
        <f t="shared" si="70"/>
        <v/>
      </c>
      <c r="AJ419" s="101" t="str">
        <f t="shared" si="70"/>
        <v/>
      </c>
      <c r="AK419" s="101" t="str">
        <f t="shared" si="70"/>
        <v/>
      </c>
      <c r="AL419" s="101" t="str">
        <f t="shared" si="62"/>
        <v/>
      </c>
      <c r="AM419" s="101" t="str">
        <f t="shared" si="62"/>
        <v/>
      </c>
      <c r="AN419" s="101" t="str">
        <f t="shared" si="62"/>
        <v/>
      </c>
      <c r="AP419" s="101" t="str">
        <f>IF(AND(N419="vendido",I419='1° Passo'!$D$12),'1° Passo'!$D$12,"")</f>
        <v/>
      </c>
    </row>
    <row r="420" spans="3:42" ht="30" customHeight="1">
      <c r="C420" s="11">
        <v>416</v>
      </c>
      <c r="D420" s="88"/>
      <c r="E420" s="88"/>
      <c r="F420" s="88"/>
      <c r="G420" s="95"/>
      <c r="H420" s="96"/>
      <c r="I420" s="88"/>
      <c r="J420" s="88"/>
      <c r="K420" s="96"/>
      <c r="L420" s="88"/>
      <c r="M420" s="97" t="str">
        <f t="shared" ca="1" si="68"/>
        <v/>
      </c>
      <c r="N420" s="88"/>
      <c r="O420" s="88"/>
      <c r="P420" s="14"/>
      <c r="R420" s="59" t="str">
        <f>IFERROR(VLOOKUP($D420,'4° Passo'!$D$5:$M$804,7,FALSE),"-")</f>
        <v>-</v>
      </c>
      <c r="S420" s="59" t="str">
        <f>IFERROR(VLOOKUP($D420,'4° Passo'!$D$5:$M$804,8,FALSE),"-")</f>
        <v>-</v>
      </c>
      <c r="T420" s="59" t="str">
        <f>IFERROR(VLOOKUP($D420,'4° Passo'!$D$5:$M$804,9,FALSE),"-")</f>
        <v>-</v>
      </c>
      <c r="U420" s="59" t="str">
        <f>IFERROR(VLOOKUP($D420,'4° Passo'!$D$5:$M$804,10,FALSE),"-")</f>
        <v>-</v>
      </c>
      <c r="V420" s="59" t="str">
        <f t="shared" si="63"/>
        <v/>
      </c>
      <c r="W420" s="4">
        <f t="shared" si="69"/>
        <v>0</v>
      </c>
      <c r="X420" s="101">
        <v>1</v>
      </c>
      <c r="Y420" s="101" t="str">
        <f t="shared" si="64"/>
        <v/>
      </c>
      <c r="Z420" s="101" t="str">
        <f t="shared" si="65"/>
        <v/>
      </c>
      <c r="AA420" s="101" t="str">
        <f t="shared" si="66"/>
        <v/>
      </c>
      <c r="AB420" s="101" t="str">
        <f t="shared" si="67"/>
        <v/>
      </c>
      <c r="AC420" s="101" t="str">
        <f t="shared" si="71"/>
        <v/>
      </c>
      <c r="AD420" s="101" t="str">
        <f t="shared" si="71"/>
        <v/>
      </c>
      <c r="AE420" s="101" t="str">
        <f t="shared" si="71"/>
        <v/>
      </c>
      <c r="AF420" s="101" t="str">
        <f t="shared" si="71"/>
        <v/>
      </c>
      <c r="AG420" s="101" t="str">
        <f t="shared" si="71"/>
        <v/>
      </c>
      <c r="AH420" s="101" t="str">
        <f t="shared" si="71"/>
        <v/>
      </c>
      <c r="AI420" s="101" t="str">
        <f t="shared" si="70"/>
        <v/>
      </c>
      <c r="AJ420" s="101" t="str">
        <f t="shared" si="70"/>
        <v/>
      </c>
      <c r="AK420" s="101" t="str">
        <f t="shared" si="70"/>
        <v/>
      </c>
      <c r="AL420" s="101" t="str">
        <f t="shared" si="62"/>
        <v/>
      </c>
      <c r="AM420" s="101" t="str">
        <f t="shared" si="62"/>
        <v/>
      </c>
      <c r="AN420" s="101" t="str">
        <f t="shared" si="62"/>
        <v/>
      </c>
      <c r="AP420" s="101" t="str">
        <f>IF(AND(N420="vendido",I420='1° Passo'!$D$12),'1° Passo'!$D$12,"")</f>
        <v/>
      </c>
    </row>
    <row r="421" spans="3:42" ht="30" customHeight="1">
      <c r="C421" s="11">
        <v>417</v>
      </c>
      <c r="D421" s="88"/>
      <c r="E421" s="88"/>
      <c r="F421" s="88"/>
      <c r="G421" s="95"/>
      <c r="H421" s="96"/>
      <c r="I421" s="88"/>
      <c r="J421" s="88"/>
      <c r="K421" s="96"/>
      <c r="L421" s="88"/>
      <c r="M421" s="97" t="str">
        <f t="shared" ca="1" si="68"/>
        <v/>
      </c>
      <c r="N421" s="88"/>
      <c r="O421" s="88"/>
      <c r="P421" s="14"/>
      <c r="R421" s="59" t="str">
        <f>IFERROR(VLOOKUP($D421,'4° Passo'!$D$5:$M$804,7,FALSE),"-")</f>
        <v>-</v>
      </c>
      <c r="S421" s="59" t="str">
        <f>IFERROR(VLOOKUP($D421,'4° Passo'!$D$5:$M$804,8,FALSE),"-")</f>
        <v>-</v>
      </c>
      <c r="T421" s="59" t="str">
        <f>IFERROR(VLOOKUP($D421,'4° Passo'!$D$5:$M$804,9,FALSE),"-")</f>
        <v>-</v>
      </c>
      <c r="U421" s="59" t="str">
        <f>IFERROR(VLOOKUP($D421,'4° Passo'!$D$5:$M$804,10,FALSE),"-")</f>
        <v>-</v>
      </c>
      <c r="V421" s="59" t="str">
        <f t="shared" si="63"/>
        <v/>
      </c>
      <c r="W421" s="4">
        <f t="shared" si="69"/>
        <v>0</v>
      </c>
      <c r="X421" s="101">
        <v>1</v>
      </c>
      <c r="Y421" s="101" t="str">
        <f t="shared" si="64"/>
        <v/>
      </c>
      <c r="Z421" s="101" t="str">
        <f t="shared" si="65"/>
        <v/>
      </c>
      <c r="AA421" s="101" t="str">
        <f t="shared" si="66"/>
        <v/>
      </c>
      <c r="AB421" s="101" t="str">
        <f t="shared" si="67"/>
        <v/>
      </c>
      <c r="AC421" s="101" t="str">
        <f t="shared" si="71"/>
        <v/>
      </c>
      <c r="AD421" s="101" t="str">
        <f t="shared" si="71"/>
        <v/>
      </c>
      <c r="AE421" s="101" t="str">
        <f t="shared" si="71"/>
        <v/>
      </c>
      <c r="AF421" s="101" t="str">
        <f t="shared" si="71"/>
        <v/>
      </c>
      <c r="AG421" s="101" t="str">
        <f t="shared" si="71"/>
        <v/>
      </c>
      <c r="AH421" s="101" t="str">
        <f t="shared" si="71"/>
        <v/>
      </c>
      <c r="AI421" s="101" t="str">
        <f t="shared" si="70"/>
        <v/>
      </c>
      <c r="AJ421" s="101" t="str">
        <f t="shared" si="70"/>
        <v/>
      </c>
      <c r="AK421" s="101" t="str">
        <f t="shared" si="70"/>
        <v/>
      </c>
      <c r="AL421" s="101" t="str">
        <f t="shared" si="62"/>
        <v/>
      </c>
      <c r="AM421" s="101" t="str">
        <f t="shared" si="62"/>
        <v/>
      </c>
      <c r="AN421" s="101" t="str">
        <f t="shared" si="62"/>
        <v/>
      </c>
      <c r="AP421" s="101" t="str">
        <f>IF(AND(N421="vendido",I421='1° Passo'!$D$12),'1° Passo'!$D$12,"")</f>
        <v/>
      </c>
    </row>
    <row r="422" spans="3:42" ht="30" customHeight="1">
      <c r="C422" s="11">
        <v>418</v>
      </c>
      <c r="D422" s="88"/>
      <c r="E422" s="88"/>
      <c r="F422" s="88"/>
      <c r="G422" s="95"/>
      <c r="H422" s="96"/>
      <c r="I422" s="88"/>
      <c r="J422" s="88"/>
      <c r="K422" s="96"/>
      <c r="L422" s="88"/>
      <c r="M422" s="97" t="str">
        <f t="shared" ca="1" si="68"/>
        <v/>
      </c>
      <c r="N422" s="88"/>
      <c r="O422" s="88"/>
      <c r="P422" s="14"/>
      <c r="R422" s="59" t="str">
        <f>IFERROR(VLOOKUP($D422,'4° Passo'!$D$5:$M$804,7,FALSE),"-")</f>
        <v>-</v>
      </c>
      <c r="S422" s="59" t="str">
        <f>IFERROR(VLOOKUP($D422,'4° Passo'!$D$5:$M$804,8,FALSE),"-")</f>
        <v>-</v>
      </c>
      <c r="T422" s="59" t="str">
        <f>IFERROR(VLOOKUP($D422,'4° Passo'!$D$5:$M$804,9,FALSE),"-")</f>
        <v>-</v>
      </c>
      <c r="U422" s="59" t="str">
        <f>IFERROR(VLOOKUP($D422,'4° Passo'!$D$5:$M$804,10,FALSE),"-")</f>
        <v>-</v>
      </c>
      <c r="V422" s="59" t="str">
        <f t="shared" si="63"/>
        <v/>
      </c>
      <c r="W422" s="4">
        <f t="shared" si="69"/>
        <v>0</v>
      </c>
      <c r="X422" s="101">
        <v>1</v>
      </c>
      <c r="Y422" s="101" t="str">
        <f t="shared" si="64"/>
        <v/>
      </c>
      <c r="Z422" s="101" t="str">
        <f t="shared" si="65"/>
        <v/>
      </c>
      <c r="AA422" s="101" t="str">
        <f t="shared" si="66"/>
        <v/>
      </c>
      <c r="AB422" s="101" t="str">
        <f t="shared" si="67"/>
        <v/>
      </c>
      <c r="AC422" s="101" t="str">
        <f t="shared" si="71"/>
        <v/>
      </c>
      <c r="AD422" s="101" t="str">
        <f t="shared" si="71"/>
        <v/>
      </c>
      <c r="AE422" s="101" t="str">
        <f t="shared" si="71"/>
        <v/>
      </c>
      <c r="AF422" s="101" t="str">
        <f t="shared" si="71"/>
        <v/>
      </c>
      <c r="AG422" s="101" t="str">
        <f t="shared" si="71"/>
        <v/>
      </c>
      <c r="AH422" s="101" t="str">
        <f t="shared" si="71"/>
        <v/>
      </c>
      <c r="AI422" s="101" t="str">
        <f t="shared" si="70"/>
        <v/>
      </c>
      <c r="AJ422" s="101" t="str">
        <f t="shared" si="70"/>
        <v/>
      </c>
      <c r="AK422" s="101" t="str">
        <f t="shared" si="70"/>
        <v/>
      </c>
      <c r="AL422" s="101" t="str">
        <f t="shared" si="62"/>
        <v/>
      </c>
      <c r="AM422" s="101" t="str">
        <f t="shared" si="62"/>
        <v/>
      </c>
      <c r="AN422" s="101" t="str">
        <f t="shared" si="62"/>
        <v/>
      </c>
      <c r="AP422" s="101" t="str">
        <f>IF(AND(N422="vendido",I422='1° Passo'!$D$12),'1° Passo'!$D$12,"")</f>
        <v/>
      </c>
    </row>
    <row r="423" spans="3:42" ht="30" customHeight="1">
      <c r="C423" s="11">
        <v>419</v>
      </c>
      <c r="D423" s="88"/>
      <c r="E423" s="88"/>
      <c r="F423" s="88"/>
      <c r="G423" s="95"/>
      <c r="H423" s="96"/>
      <c r="I423" s="88"/>
      <c r="J423" s="88"/>
      <c r="K423" s="96"/>
      <c r="L423" s="88"/>
      <c r="M423" s="97" t="str">
        <f t="shared" ca="1" si="68"/>
        <v/>
      </c>
      <c r="N423" s="88"/>
      <c r="O423" s="88"/>
      <c r="P423" s="14"/>
      <c r="R423" s="59" t="str">
        <f>IFERROR(VLOOKUP($D423,'4° Passo'!$D$5:$M$804,7,FALSE),"-")</f>
        <v>-</v>
      </c>
      <c r="S423" s="59" t="str">
        <f>IFERROR(VLOOKUP($D423,'4° Passo'!$D$5:$M$804,8,FALSE),"-")</f>
        <v>-</v>
      </c>
      <c r="T423" s="59" t="str">
        <f>IFERROR(VLOOKUP($D423,'4° Passo'!$D$5:$M$804,9,FALSE),"-")</f>
        <v>-</v>
      </c>
      <c r="U423" s="59" t="str">
        <f>IFERROR(VLOOKUP($D423,'4° Passo'!$D$5:$M$804,10,FALSE),"-")</f>
        <v>-</v>
      </c>
      <c r="V423" s="59" t="str">
        <f t="shared" si="63"/>
        <v/>
      </c>
      <c r="W423" s="4">
        <f t="shared" si="69"/>
        <v>0</v>
      </c>
      <c r="X423" s="101">
        <v>1</v>
      </c>
      <c r="Y423" s="101" t="str">
        <f t="shared" si="64"/>
        <v/>
      </c>
      <c r="Z423" s="101" t="str">
        <f t="shared" si="65"/>
        <v/>
      </c>
      <c r="AA423" s="101" t="str">
        <f t="shared" si="66"/>
        <v/>
      </c>
      <c r="AB423" s="101" t="str">
        <f t="shared" si="67"/>
        <v/>
      </c>
      <c r="AC423" s="101" t="str">
        <f t="shared" si="71"/>
        <v/>
      </c>
      <c r="AD423" s="101" t="str">
        <f t="shared" si="71"/>
        <v/>
      </c>
      <c r="AE423" s="101" t="str">
        <f t="shared" si="71"/>
        <v/>
      </c>
      <c r="AF423" s="101" t="str">
        <f t="shared" si="71"/>
        <v/>
      </c>
      <c r="AG423" s="101" t="str">
        <f t="shared" si="71"/>
        <v/>
      </c>
      <c r="AH423" s="101" t="str">
        <f t="shared" si="71"/>
        <v/>
      </c>
      <c r="AI423" s="101" t="str">
        <f t="shared" si="70"/>
        <v/>
      </c>
      <c r="AJ423" s="101" t="str">
        <f t="shared" si="70"/>
        <v/>
      </c>
      <c r="AK423" s="101" t="str">
        <f t="shared" si="70"/>
        <v/>
      </c>
      <c r="AL423" s="101" t="str">
        <f t="shared" si="62"/>
        <v/>
      </c>
      <c r="AM423" s="101" t="str">
        <f t="shared" si="62"/>
        <v/>
      </c>
      <c r="AN423" s="101" t="str">
        <f t="shared" si="62"/>
        <v/>
      </c>
      <c r="AP423" s="101" t="str">
        <f>IF(AND(N423="vendido",I423='1° Passo'!$D$12),'1° Passo'!$D$12,"")</f>
        <v/>
      </c>
    </row>
    <row r="424" spans="3:42" ht="30" customHeight="1">
      <c r="C424" s="11">
        <v>420</v>
      </c>
      <c r="D424" s="88"/>
      <c r="E424" s="88"/>
      <c r="F424" s="88"/>
      <c r="G424" s="95"/>
      <c r="H424" s="96"/>
      <c r="I424" s="88"/>
      <c r="J424" s="88"/>
      <c r="K424" s="96"/>
      <c r="L424" s="88"/>
      <c r="M424" s="97" t="str">
        <f t="shared" ca="1" si="68"/>
        <v/>
      </c>
      <c r="N424" s="88"/>
      <c r="O424" s="88"/>
      <c r="P424" s="14"/>
      <c r="R424" s="59" t="str">
        <f>IFERROR(VLOOKUP($D424,'4° Passo'!$D$5:$M$804,7,FALSE),"-")</f>
        <v>-</v>
      </c>
      <c r="S424" s="59" t="str">
        <f>IFERROR(VLOOKUP($D424,'4° Passo'!$D$5:$M$804,8,FALSE),"-")</f>
        <v>-</v>
      </c>
      <c r="T424" s="59" t="str">
        <f>IFERROR(VLOOKUP($D424,'4° Passo'!$D$5:$M$804,9,FALSE),"-")</f>
        <v>-</v>
      </c>
      <c r="U424" s="59" t="str">
        <f>IFERROR(VLOOKUP($D424,'4° Passo'!$D$5:$M$804,10,FALSE),"-")</f>
        <v>-</v>
      </c>
      <c r="V424" s="59" t="str">
        <f t="shared" si="63"/>
        <v/>
      </c>
      <c r="W424" s="4">
        <f t="shared" si="69"/>
        <v>0</v>
      </c>
      <c r="X424" s="101">
        <v>1</v>
      </c>
      <c r="Y424" s="101" t="str">
        <f t="shared" si="64"/>
        <v/>
      </c>
      <c r="Z424" s="101" t="str">
        <f t="shared" si="65"/>
        <v/>
      </c>
      <c r="AA424" s="101" t="str">
        <f t="shared" si="66"/>
        <v/>
      </c>
      <c r="AB424" s="101" t="str">
        <f t="shared" si="67"/>
        <v/>
      </c>
      <c r="AC424" s="101" t="str">
        <f t="shared" si="71"/>
        <v/>
      </c>
      <c r="AD424" s="101" t="str">
        <f t="shared" si="71"/>
        <v/>
      </c>
      <c r="AE424" s="101" t="str">
        <f t="shared" si="71"/>
        <v/>
      </c>
      <c r="AF424" s="101" t="str">
        <f t="shared" si="71"/>
        <v/>
      </c>
      <c r="AG424" s="101" t="str">
        <f t="shared" si="71"/>
        <v/>
      </c>
      <c r="AH424" s="101" t="str">
        <f t="shared" si="71"/>
        <v/>
      </c>
      <c r="AI424" s="101" t="str">
        <f t="shared" si="70"/>
        <v/>
      </c>
      <c r="AJ424" s="101" t="str">
        <f t="shared" si="70"/>
        <v/>
      </c>
      <c r="AK424" s="101" t="str">
        <f t="shared" si="70"/>
        <v/>
      </c>
      <c r="AL424" s="101" t="str">
        <f t="shared" si="62"/>
        <v/>
      </c>
      <c r="AM424" s="101" t="str">
        <f t="shared" si="62"/>
        <v/>
      </c>
      <c r="AN424" s="101" t="str">
        <f t="shared" si="62"/>
        <v/>
      </c>
      <c r="AP424" s="101" t="str">
        <f>IF(AND(N424="vendido",I424='1° Passo'!$D$12),'1° Passo'!$D$12,"")</f>
        <v/>
      </c>
    </row>
    <row r="425" spans="3:42" ht="30" customHeight="1">
      <c r="C425" s="11">
        <v>421</v>
      </c>
      <c r="D425" s="88"/>
      <c r="E425" s="88"/>
      <c r="F425" s="88"/>
      <c r="G425" s="95"/>
      <c r="H425" s="96"/>
      <c r="I425" s="88"/>
      <c r="J425" s="88"/>
      <c r="K425" s="96"/>
      <c r="L425" s="88"/>
      <c r="M425" s="97" t="str">
        <f t="shared" ca="1" si="68"/>
        <v/>
      </c>
      <c r="N425" s="88"/>
      <c r="O425" s="88"/>
      <c r="P425" s="14"/>
      <c r="R425" s="59" t="str">
        <f>IFERROR(VLOOKUP($D425,'4° Passo'!$D$5:$M$804,7,FALSE),"-")</f>
        <v>-</v>
      </c>
      <c r="S425" s="59" t="str">
        <f>IFERROR(VLOOKUP($D425,'4° Passo'!$D$5:$M$804,8,FALSE),"-")</f>
        <v>-</v>
      </c>
      <c r="T425" s="59" t="str">
        <f>IFERROR(VLOOKUP($D425,'4° Passo'!$D$5:$M$804,9,FALSE),"-")</f>
        <v>-</v>
      </c>
      <c r="U425" s="59" t="str">
        <f>IFERROR(VLOOKUP($D425,'4° Passo'!$D$5:$M$804,10,FALSE),"-")</f>
        <v>-</v>
      </c>
      <c r="V425" s="59" t="str">
        <f t="shared" si="63"/>
        <v/>
      </c>
      <c r="W425" s="4">
        <f t="shared" si="69"/>
        <v>0</v>
      </c>
      <c r="X425" s="101">
        <v>1</v>
      </c>
      <c r="Y425" s="101" t="str">
        <f t="shared" si="64"/>
        <v/>
      </c>
      <c r="Z425" s="101" t="str">
        <f t="shared" si="65"/>
        <v/>
      </c>
      <c r="AA425" s="101" t="str">
        <f t="shared" si="66"/>
        <v/>
      </c>
      <c r="AB425" s="101" t="str">
        <f t="shared" si="67"/>
        <v/>
      </c>
      <c r="AC425" s="101" t="str">
        <f t="shared" si="71"/>
        <v/>
      </c>
      <c r="AD425" s="101" t="str">
        <f t="shared" si="71"/>
        <v/>
      </c>
      <c r="AE425" s="101" t="str">
        <f t="shared" si="71"/>
        <v/>
      </c>
      <c r="AF425" s="101" t="str">
        <f t="shared" si="71"/>
        <v/>
      </c>
      <c r="AG425" s="101" t="str">
        <f t="shared" si="71"/>
        <v/>
      </c>
      <c r="AH425" s="101" t="str">
        <f t="shared" si="71"/>
        <v/>
      </c>
      <c r="AI425" s="101" t="str">
        <f t="shared" si="70"/>
        <v/>
      </c>
      <c r="AJ425" s="101" t="str">
        <f t="shared" si="70"/>
        <v/>
      </c>
      <c r="AK425" s="101" t="str">
        <f t="shared" si="70"/>
        <v/>
      </c>
      <c r="AL425" s="101" t="str">
        <f t="shared" si="62"/>
        <v/>
      </c>
      <c r="AM425" s="101" t="str">
        <f t="shared" si="62"/>
        <v/>
      </c>
      <c r="AN425" s="101" t="str">
        <f t="shared" si="62"/>
        <v/>
      </c>
      <c r="AP425" s="101" t="str">
        <f>IF(AND(N425="vendido",I425='1° Passo'!$D$12),'1° Passo'!$D$12,"")</f>
        <v/>
      </c>
    </row>
    <row r="426" spans="3:42" ht="30" customHeight="1">
      <c r="C426" s="11">
        <v>422</v>
      </c>
      <c r="D426" s="88"/>
      <c r="E426" s="88"/>
      <c r="F426" s="88"/>
      <c r="G426" s="95"/>
      <c r="H426" s="96"/>
      <c r="I426" s="88"/>
      <c r="J426" s="88"/>
      <c r="K426" s="96"/>
      <c r="L426" s="88"/>
      <c r="M426" s="97" t="str">
        <f t="shared" ca="1" si="68"/>
        <v/>
      </c>
      <c r="N426" s="88"/>
      <c r="O426" s="88"/>
      <c r="P426" s="14"/>
      <c r="R426" s="59" t="str">
        <f>IFERROR(VLOOKUP($D426,'4° Passo'!$D$5:$M$804,7,FALSE),"-")</f>
        <v>-</v>
      </c>
      <c r="S426" s="59" t="str">
        <f>IFERROR(VLOOKUP($D426,'4° Passo'!$D$5:$M$804,8,FALSE),"-")</f>
        <v>-</v>
      </c>
      <c r="T426" s="59" t="str">
        <f>IFERROR(VLOOKUP($D426,'4° Passo'!$D$5:$M$804,9,FALSE),"-")</f>
        <v>-</v>
      </c>
      <c r="U426" s="59" t="str">
        <f>IFERROR(VLOOKUP($D426,'4° Passo'!$D$5:$M$804,10,FALSE),"-")</f>
        <v>-</v>
      </c>
      <c r="V426" s="59" t="str">
        <f t="shared" si="63"/>
        <v/>
      </c>
      <c r="W426" s="4">
        <f t="shared" si="69"/>
        <v>0</v>
      </c>
      <c r="X426" s="101">
        <v>1</v>
      </c>
      <c r="Y426" s="101" t="str">
        <f t="shared" si="64"/>
        <v/>
      </c>
      <c r="Z426" s="101" t="str">
        <f t="shared" si="65"/>
        <v/>
      </c>
      <c r="AA426" s="101" t="str">
        <f t="shared" si="66"/>
        <v/>
      </c>
      <c r="AB426" s="101" t="str">
        <f t="shared" si="67"/>
        <v/>
      </c>
      <c r="AC426" s="101" t="str">
        <f t="shared" si="71"/>
        <v/>
      </c>
      <c r="AD426" s="101" t="str">
        <f t="shared" si="71"/>
        <v/>
      </c>
      <c r="AE426" s="101" t="str">
        <f t="shared" si="71"/>
        <v/>
      </c>
      <c r="AF426" s="101" t="str">
        <f t="shared" si="71"/>
        <v/>
      </c>
      <c r="AG426" s="101" t="str">
        <f t="shared" si="71"/>
        <v/>
      </c>
      <c r="AH426" s="101" t="str">
        <f t="shared" si="71"/>
        <v/>
      </c>
      <c r="AI426" s="101" t="str">
        <f t="shared" si="70"/>
        <v/>
      </c>
      <c r="AJ426" s="101" t="str">
        <f t="shared" si="70"/>
        <v/>
      </c>
      <c r="AK426" s="101" t="str">
        <f t="shared" si="70"/>
        <v/>
      </c>
      <c r="AL426" s="101" t="str">
        <f t="shared" si="70"/>
        <v/>
      </c>
      <c r="AM426" s="101" t="str">
        <f t="shared" si="70"/>
        <v/>
      </c>
      <c r="AN426" s="101" t="str">
        <f t="shared" si="70"/>
        <v/>
      </c>
      <c r="AP426" s="101" t="str">
        <f>IF(AND(N426="vendido",I426='1° Passo'!$D$12),'1° Passo'!$D$12,"")</f>
        <v/>
      </c>
    </row>
    <row r="427" spans="3:42" ht="30" customHeight="1">
      <c r="C427" s="11">
        <v>423</v>
      </c>
      <c r="D427" s="88"/>
      <c r="E427" s="88"/>
      <c r="F427" s="88"/>
      <c r="G427" s="95"/>
      <c r="H427" s="96"/>
      <c r="I427" s="88"/>
      <c r="J427" s="88"/>
      <c r="K427" s="96"/>
      <c r="L427" s="88"/>
      <c r="M427" s="97" t="str">
        <f t="shared" ca="1" si="68"/>
        <v/>
      </c>
      <c r="N427" s="88"/>
      <c r="O427" s="88"/>
      <c r="P427" s="14"/>
      <c r="R427" s="59" t="str">
        <f>IFERROR(VLOOKUP($D427,'4° Passo'!$D$5:$M$804,7,FALSE),"-")</f>
        <v>-</v>
      </c>
      <c r="S427" s="59" t="str">
        <f>IFERROR(VLOOKUP($D427,'4° Passo'!$D$5:$M$804,8,FALSE),"-")</f>
        <v>-</v>
      </c>
      <c r="T427" s="59" t="str">
        <f>IFERROR(VLOOKUP($D427,'4° Passo'!$D$5:$M$804,9,FALSE),"-")</f>
        <v>-</v>
      </c>
      <c r="U427" s="59" t="str">
        <f>IFERROR(VLOOKUP($D427,'4° Passo'!$D$5:$M$804,10,FALSE),"-")</f>
        <v>-</v>
      </c>
      <c r="V427" s="59" t="str">
        <f t="shared" si="63"/>
        <v/>
      </c>
      <c r="W427" s="4">
        <f t="shared" si="69"/>
        <v>0</v>
      </c>
      <c r="X427" s="101">
        <v>1</v>
      </c>
      <c r="Y427" s="101" t="str">
        <f t="shared" si="64"/>
        <v/>
      </c>
      <c r="Z427" s="101" t="str">
        <f t="shared" si="65"/>
        <v/>
      </c>
      <c r="AA427" s="101" t="str">
        <f t="shared" si="66"/>
        <v/>
      </c>
      <c r="AB427" s="101" t="str">
        <f t="shared" si="67"/>
        <v/>
      </c>
      <c r="AC427" s="101" t="str">
        <f t="shared" si="71"/>
        <v/>
      </c>
      <c r="AD427" s="101" t="str">
        <f t="shared" si="71"/>
        <v/>
      </c>
      <c r="AE427" s="101" t="str">
        <f t="shared" si="71"/>
        <v/>
      </c>
      <c r="AF427" s="101" t="str">
        <f t="shared" si="71"/>
        <v/>
      </c>
      <c r="AG427" s="101" t="str">
        <f t="shared" si="71"/>
        <v/>
      </c>
      <c r="AH427" s="101" t="str">
        <f t="shared" si="71"/>
        <v/>
      </c>
      <c r="AI427" s="101" t="str">
        <f t="shared" si="70"/>
        <v/>
      </c>
      <c r="AJ427" s="101" t="str">
        <f t="shared" si="70"/>
        <v/>
      </c>
      <c r="AK427" s="101" t="str">
        <f t="shared" si="70"/>
        <v/>
      </c>
      <c r="AL427" s="101" t="str">
        <f t="shared" si="70"/>
        <v/>
      </c>
      <c r="AM427" s="101" t="str">
        <f t="shared" si="70"/>
        <v/>
      </c>
      <c r="AN427" s="101" t="str">
        <f t="shared" si="70"/>
        <v/>
      </c>
      <c r="AP427" s="101" t="str">
        <f>IF(AND(N427="vendido",I427='1° Passo'!$D$12),'1° Passo'!$D$12,"")</f>
        <v/>
      </c>
    </row>
    <row r="428" spans="3:42" ht="30" customHeight="1">
      <c r="C428" s="11">
        <v>424</v>
      </c>
      <c r="D428" s="88"/>
      <c r="E428" s="88"/>
      <c r="F428" s="88"/>
      <c r="G428" s="95"/>
      <c r="H428" s="96"/>
      <c r="I428" s="88"/>
      <c r="J428" s="88"/>
      <c r="K428" s="96"/>
      <c r="L428" s="88"/>
      <c r="M428" s="97" t="str">
        <f t="shared" ca="1" si="68"/>
        <v/>
      </c>
      <c r="N428" s="88"/>
      <c r="O428" s="88"/>
      <c r="P428" s="14"/>
      <c r="R428" s="59" t="str">
        <f>IFERROR(VLOOKUP($D428,'4° Passo'!$D$5:$M$804,7,FALSE),"-")</f>
        <v>-</v>
      </c>
      <c r="S428" s="59" t="str">
        <f>IFERROR(VLOOKUP($D428,'4° Passo'!$D$5:$M$804,8,FALSE),"-")</f>
        <v>-</v>
      </c>
      <c r="T428" s="59" t="str">
        <f>IFERROR(VLOOKUP($D428,'4° Passo'!$D$5:$M$804,9,FALSE),"-")</f>
        <v>-</v>
      </c>
      <c r="U428" s="59" t="str">
        <f>IFERROR(VLOOKUP($D428,'4° Passo'!$D$5:$M$804,10,FALSE),"-")</f>
        <v>-</v>
      </c>
      <c r="V428" s="59" t="str">
        <f t="shared" si="63"/>
        <v/>
      </c>
      <c r="W428" s="4">
        <f t="shared" si="69"/>
        <v>0</v>
      </c>
      <c r="X428" s="101">
        <v>1</v>
      </c>
      <c r="Y428" s="101" t="str">
        <f t="shared" si="64"/>
        <v/>
      </c>
      <c r="Z428" s="101" t="str">
        <f t="shared" si="65"/>
        <v/>
      </c>
      <c r="AA428" s="101" t="str">
        <f t="shared" si="66"/>
        <v/>
      </c>
      <c r="AB428" s="101" t="str">
        <f t="shared" si="67"/>
        <v/>
      </c>
      <c r="AC428" s="101" t="str">
        <f t="shared" si="71"/>
        <v/>
      </c>
      <c r="AD428" s="101" t="str">
        <f t="shared" si="71"/>
        <v/>
      </c>
      <c r="AE428" s="101" t="str">
        <f t="shared" si="71"/>
        <v/>
      </c>
      <c r="AF428" s="101" t="str">
        <f t="shared" si="71"/>
        <v/>
      </c>
      <c r="AG428" s="101" t="str">
        <f t="shared" si="71"/>
        <v/>
      </c>
      <c r="AH428" s="101" t="str">
        <f t="shared" si="71"/>
        <v/>
      </c>
      <c r="AI428" s="101" t="str">
        <f t="shared" si="70"/>
        <v/>
      </c>
      <c r="AJ428" s="101" t="str">
        <f t="shared" si="70"/>
        <v/>
      </c>
      <c r="AK428" s="101" t="str">
        <f t="shared" si="70"/>
        <v/>
      </c>
      <c r="AL428" s="101" t="str">
        <f t="shared" si="70"/>
        <v/>
      </c>
      <c r="AM428" s="101" t="str">
        <f t="shared" si="70"/>
        <v/>
      </c>
      <c r="AN428" s="101" t="str">
        <f t="shared" si="70"/>
        <v/>
      </c>
      <c r="AP428" s="101" t="str">
        <f>IF(AND(N428="vendido",I428='1° Passo'!$D$12),'1° Passo'!$D$12,"")</f>
        <v/>
      </c>
    </row>
    <row r="429" spans="3:42" ht="30" customHeight="1">
      <c r="C429" s="11">
        <v>425</v>
      </c>
      <c r="D429" s="88"/>
      <c r="E429" s="88"/>
      <c r="F429" s="88"/>
      <c r="G429" s="95"/>
      <c r="H429" s="96"/>
      <c r="I429" s="88"/>
      <c r="J429" s="88"/>
      <c r="K429" s="96"/>
      <c r="L429" s="88"/>
      <c r="M429" s="97" t="str">
        <f t="shared" ca="1" si="68"/>
        <v/>
      </c>
      <c r="N429" s="88"/>
      <c r="O429" s="88"/>
      <c r="P429" s="14"/>
      <c r="R429" s="59" t="str">
        <f>IFERROR(VLOOKUP($D429,'4° Passo'!$D$5:$M$804,7,FALSE),"-")</f>
        <v>-</v>
      </c>
      <c r="S429" s="59" t="str">
        <f>IFERROR(VLOOKUP($D429,'4° Passo'!$D$5:$M$804,8,FALSE),"-")</f>
        <v>-</v>
      </c>
      <c r="T429" s="59" t="str">
        <f>IFERROR(VLOOKUP($D429,'4° Passo'!$D$5:$M$804,9,FALSE),"-")</f>
        <v>-</v>
      </c>
      <c r="U429" s="59" t="str">
        <f>IFERROR(VLOOKUP($D429,'4° Passo'!$D$5:$M$804,10,FALSE),"-")</f>
        <v>-</v>
      </c>
      <c r="V429" s="59" t="str">
        <f t="shared" si="63"/>
        <v/>
      </c>
      <c r="W429" s="4">
        <f t="shared" si="69"/>
        <v>0</v>
      </c>
      <c r="X429" s="101">
        <v>1</v>
      </c>
      <c r="Y429" s="101" t="str">
        <f t="shared" si="64"/>
        <v/>
      </c>
      <c r="Z429" s="101" t="str">
        <f t="shared" si="65"/>
        <v/>
      </c>
      <c r="AA429" s="101" t="str">
        <f t="shared" si="66"/>
        <v/>
      </c>
      <c r="AB429" s="101" t="str">
        <f t="shared" si="67"/>
        <v/>
      </c>
      <c r="AC429" s="101" t="str">
        <f t="shared" si="71"/>
        <v/>
      </c>
      <c r="AD429" s="101" t="str">
        <f t="shared" si="71"/>
        <v/>
      </c>
      <c r="AE429" s="101" t="str">
        <f t="shared" si="71"/>
        <v/>
      </c>
      <c r="AF429" s="101" t="str">
        <f t="shared" si="71"/>
        <v/>
      </c>
      <c r="AG429" s="101" t="str">
        <f t="shared" si="71"/>
        <v/>
      </c>
      <c r="AH429" s="101" t="str">
        <f t="shared" si="71"/>
        <v/>
      </c>
      <c r="AI429" s="101" t="str">
        <f t="shared" si="70"/>
        <v/>
      </c>
      <c r="AJ429" s="101" t="str">
        <f t="shared" si="70"/>
        <v/>
      </c>
      <c r="AK429" s="101" t="str">
        <f t="shared" si="70"/>
        <v/>
      </c>
      <c r="AL429" s="101" t="str">
        <f t="shared" si="70"/>
        <v/>
      </c>
      <c r="AM429" s="101" t="str">
        <f t="shared" si="70"/>
        <v/>
      </c>
      <c r="AN429" s="101" t="str">
        <f t="shared" si="70"/>
        <v/>
      </c>
      <c r="AP429" s="101" t="str">
        <f>IF(AND(N429="vendido",I429='1° Passo'!$D$12),'1° Passo'!$D$12,"")</f>
        <v/>
      </c>
    </row>
    <row r="430" spans="3:42" ht="30" customHeight="1">
      <c r="C430" s="11">
        <v>426</v>
      </c>
      <c r="D430" s="88"/>
      <c r="E430" s="88"/>
      <c r="F430" s="88"/>
      <c r="G430" s="95"/>
      <c r="H430" s="96"/>
      <c r="I430" s="88"/>
      <c r="J430" s="88"/>
      <c r="K430" s="96"/>
      <c r="L430" s="88"/>
      <c r="M430" s="97" t="str">
        <f t="shared" ca="1" si="68"/>
        <v/>
      </c>
      <c r="N430" s="88"/>
      <c r="O430" s="88"/>
      <c r="P430" s="14"/>
      <c r="R430" s="59" t="str">
        <f>IFERROR(VLOOKUP($D430,'4° Passo'!$D$5:$M$804,7,FALSE),"-")</f>
        <v>-</v>
      </c>
      <c r="S430" s="59" t="str">
        <f>IFERROR(VLOOKUP($D430,'4° Passo'!$D$5:$M$804,8,FALSE),"-")</f>
        <v>-</v>
      </c>
      <c r="T430" s="59" t="str">
        <f>IFERROR(VLOOKUP($D430,'4° Passo'!$D$5:$M$804,9,FALSE),"-")</f>
        <v>-</v>
      </c>
      <c r="U430" s="59" t="str">
        <f>IFERROR(VLOOKUP($D430,'4° Passo'!$D$5:$M$804,10,FALSE),"-")</f>
        <v>-</v>
      </c>
      <c r="V430" s="59" t="str">
        <f t="shared" si="63"/>
        <v/>
      </c>
      <c r="W430" s="4">
        <f t="shared" si="69"/>
        <v>0</v>
      </c>
      <c r="X430" s="101">
        <v>1</v>
      </c>
      <c r="Y430" s="101" t="str">
        <f t="shared" si="64"/>
        <v/>
      </c>
      <c r="Z430" s="101" t="str">
        <f t="shared" si="65"/>
        <v/>
      </c>
      <c r="AA430" s="101" t="str">
        <f t="shared" si="66"/>
        <v/>
      </c>
      <c r="AB430" s="101" t="str">
        <f t="shared" si="67"/>
        <v/>
      </c>
      <c r="AC430" s="101" t="str">
        <f t="shared" si="71"/>
        <v/>
      </c>
      <c r="AD430" s="101" t="str">
        <f t="shared" si="71"/>
        <v/>
      </c>
      <c r="AE430" s="101" t="str">
        <f t="shared" si="71"/>
        <v/>
      </c>
      <c r="AF430" s="101" t="str">
        <f t="shared" si="71"/>
        <v/>
      </c>
      <c r="AG430" s="101" t="str">
        <f t="shared" si="71"/>
        <v/>
      </c>
      <c r="AH430" s="101" t="str">
        <f t="shared" si="71"/>
        <v/>
      </c>
      <c r="AI430" s="101" t="str">
        <f t="shared" si="70"/>
        <v/>
      </c>
      <c r="AJ430" s="101" t="str">
        <f t="shared" si="70"/>
        <v/>
      </c>
      <c r="AK430" s="101" t="str">
        <f t="shared" si="70"/>
        <v/>
      </c>
      <c r="AL430" s="101" t="str">
        <f t="shared" si="70"/>
        <v/>
      </c>
      <c r="AM430" s="101" t="str">
        <f t="shared" si="70"/>
        <v/>
      </c>
      <c r="AN430" s="101" t="str">
        <f t="shared" si="70"/>
        <v/>
      </c>
      <c r="AP430" s="101" t="str">
        <f>IF(AND(N430="vendido",I430='1° Passo'!$D$12),'1° Passo'!$D$12,"")</f>
        <v/>
      </c>
    </row>
    <row r="431" spans="3:42" ht="30" customHeight="1">
      <c r="C431" s="11">
        <v>427</v>
      </c>
      <c r="D431" s="88"/>
      <c r="E431" s="88"/>
      <c r="F431" s="88"/>
      <c r="G431" s="95"/>
      <c r="H431" s="96"/>
      <c r="I431" s="88"/>
      <c r="J431" s="88"/>
      <c r="K431" s="96"/>
      <c r="L431" s="88"/>
      <c r="M431" s="97" t="str">
        <f t="shared" ca="1" si="68"/>
        <v/>
      </c>
      <c r="N431" s="88"/>
      <c r="O431" s="88"/>
      <c r="P431" s="14"/>
      <c r="R431" s="59" t="str">
        <f>IFERROR(VLOOKUP($D431,'4° Passo'!$D$5:$M$804,7,FALSE),"-")</f>
        <v>-</v>
      </c>
      <c r="S431" s="59" t="str">
        <f>IFERROR(VLOOKUP($D431,'4° Passo'!$D$5:$M$804,8,FALSE),"-")</f>
        <v>-</v>
      </c>
      <c r="T431" s="59" t="str">
        <f>IFERROR(VLOOKUP($D431,'4° Passo'!$D$5:$M$804,9,FALSE),"-")</f>
        <v>-</v>
      </c>
      <c r="U431" s="59" t="str">
        <f>IFERROR(VLOOKUP($D431,'4° Passo'!$D$5:$M$804,10,FALSE),"-")</f>
        <v>-</v>
      </c>
      <c r="V431" s="59" t="str">
        <f t="shared" si="63"/>
        <v/>
      </c>
      <c r="W431" s="4">
        <f t="shared" si="69"/>
        <v>0</v>
      </c>
      <c r="X431" s="101">
        <v>1</v>
      </c>
      <c r="Y431" s="101" t="str">
        <f t="shared" si="64"/>
        <v/>
      </c>
      <c r="Z431" s="101" t="str">
        <f t="shared" si="65"/>
        <v/>
      </c>
      <c r="AA431" s="101" t="str">
        <f t="shared" si="66"/>
        <v/>
      </c>
      <c r="AB431" s="101" t="str">
        <f t="shared" si="67"/>
        <v/>
      </c>
      <c r="AC431" s="101" t="str">
        <f t="shared" si="71"/>
        <v/>
      </c>
      <c r="AD431" s="101" t="str">
        <f t="shared" si="71"/>
        <v/>
      </c>
      <c r="AE431" s="101" t="str">
        <f t="shared" si="71"/>
        <v/>
      </c>
      <c r="AF431" s="101" t="str">
        <f t="shared" si="71"/>
        <v/>
      </c>
      <c r="AG431" s="101" t="str">
        <f t="shared" si="71"/>
        <v/>
      </c>
      <c r="AH431" s="101" t="str">
        <f t="shared" si="71"/>
        <v/>
      </c>
      <c r="AI431" s="101" t="str">
        <f t="shared" si="70"/>
        <v/>
      </c>
      <c r="AJ431" s="101" t="str">
        <f t="shared" si="70"/>
        <v/>
      </c>
      <c r="AK431" s="101" t="str">
        <f t="shared" si="70"/>
        <v/>
      </c>
      <c r="AL431" s="101" t="str">
        <f t="shared" si="70"/>
        <v/>
      </c>
      <c r="AM431" s="101" t="str">
        <f t="shared" si="70"/>
        <v/>
      </c>
      <c r="AN431" s="101" t="str">
        <f t="shared" si="70"/>
        <v/>
      </c>
      <c r="AP431" s="101" t="str">
        <f>IF(AND(N431="vendido",I431='1° Passo'!$D$12),'1° Passo'!$D$12,"")</f>
        <v/>
      </c>
    </row>
    <row r="432" spans="3:42" ht="30" customHeight="1">
      <c r="C432" s="11">
        <v>428</v>
      </c>
      <c r="D432" s="88"/>
      <c r="E432" s="88"/>
      <c r="F432" s="88"/>
      <c r="G432" s="95"/>
      <c r="H432" s="96"/>
      <c r="I432" s="88"/>
      <c r="J432" s="88"/>
      <c r="K432" s="96"/>
      <c r="L432" s="88"/>
      <c r="M432" s="97" t="str">
        <f t="shared" ca="1" si="68"/>
        <v/>
      </c>
      <c r="N432" s="88"/>
      <c r="O432" s="88"/>
      <c r="P432" s="14"/>
      <c r="R432" s="59" t="str">
        <f>IFERROR(VLOOKUP($D432,'4° Passo'!$D$5:$M$804,7,FALSE),"-")</f>
        <v>-</v>
      </c>
      <c r="S432" s="59" t="str">
        <f>IFERROR(VLOOKUP($D432,'4° Passo'!$D$5:$M$804,8,FALSE),"-")</f>
        <v>-</v>
      </c>
      <c r="T432" s="59" t="str">
        <f>IFERROR(VLOOKUP($D432,'4° Passo'!$D$5:$M$804,9,FALSE),"-")</f>
        <v>-</v>
      </c>
      <c r="U432" s="59" t="str">
        <f>IFERROR(VLOOKUP($D432,'4° Passo'!$D$5:$M$804,10,FALSE),"-")</f>
        <v>-</v>
      </c>
      <c r="V432" s="59" t="str">
        <f t="shared" si="63"/>
        <v/>
      </c>
      <c r="W432" s="4">
        <f t="shared" si="69"/>
        <v>0</v>
      </c>
      <c r="X432" s="101">
        <v>1</v>
      </c>
      <c r="Y432" s="101" t="str">
        <f t="shared" si="64"/>
        <v/>
      </c>
      <c r="Z432" s="101" t="str">
        <f t="shared" si="65"/>
        <v/>
      </c>
      <c r="AA432" s="101" t="str">
        <f t="shared" si="66"/>
        <v/>
      </c>
      <c r="AB432" s="101" t="str">
        <f t="shared" si="67"/>
        <v/>
      </c>
      <c r="AC432" s="101" t="str">
        <f t="shared" si="71"/>
        <v/>
      </c>
      <c r="AD432" s="101" t="str">
        <f t="shared" si="71"/>
        <v/>
      </c>
      <c r="AE432" s="101" t="str">
        <f t="shared" si="71"/>
        <v/>
      </c>
      <c r="AF432" s="101" t="str">
        <f t="shared" si="71"/>
        <v/>
      </c>
      <c r="AG432" s="101" t="str">
        <f t="shared" si="71"/>
        <v/>
      </c>
      <c r="AH432" s="101" t="str">
        <f t="shared" si="71"/>
        <v/>
      </c>
      <c r="AI432" s="101" t="str">
        <f t="shared" si="70"/>
        <v/>
      </c>
      <c r="AJ432" s="101" t="str">
        <f t="shared" si="70"/>
        <v/>
      </c>
      <c r="AK432" s="101" t="str">
        <f t="shared" si="70"/>
        <v/>
      </c>
      <c r="AL432" s="101" t="str">
        <f t="shared" si="70"/>
        <v/>
      </c>
      <c r="AM432" s="101" t="str">
        <f t="shared" si="70"/>
        <v/>
      </c>
      <c r="AN432" s="101" t="str">
        <f t="shared" si="70"/>
        <v/>
      </c>
      <c r="AP432" s="101" t="str">
        <f>IF(AND(N432="vendido",I432='1° Passo'!$D$12),'1° Passo'!$D$12,"")</f>
        <v/>
      </c>
    </row>
    <row r="433" spans="3:42" ht="30" customHeight="1">
      <c r="C433" s="11">
        <v>429</v>
      </c>
      <c r="D433" s="88"/>
      <c r="E433" s="88"/>
      <c r="F433" s="88"/>
      <c r="G433" s="95"/>
      <c r="H433" s="96"/>
      <c r="I433" s="88"/>
      <c r="J433" s="88"/>
      <c r="K433" s="96"/>
      <c r="L433" s="88"/>
      <c r="M433" s="97" t="str">
        <f t="shared" ca="1" si="68"/>
        <v/>
      </c>
      <c r="N433" s="88"/>
      <c r="O433" s="88"/>
      <c r="P433" s="14"/>
      <c r="R433" s="59" t="str">
        <f>IFERROR(VLOOKUP($D433,'4° Passo'!$D$5:$M$804,7,FALSE),"-")</f>
        <v>-</v>
      </c>
      <c r="S433" s="59" t="str">
        <f>IFERROR(VLOOKUP($D433,'4° Passo'!$D$5:$M$804,8,FALSE),"-")</f>
        <v>-</v>
      </c>
      <c r="T433" s="59" t="str">
        <f>IFERROR(VLOOKUP($D433,'4° Passo'!$D$5:$M$804,9,FALSE),"-")</f>
        <v>-</v>
      </c>
      <c r="U433" s="59" t="str">
        <f>IFERROR(VLOOKUP($D433,'4° Passo'!$D$5:$M$804,10,FALSE),"-")</f>
        <v>-</v>
      </c>
      <c r="V433" s="59" t="str">
        <f t="shared" si="63"/>
        <v/>
      </c>
      <c r="W433" s="4">
        <f t="shared" si="69"/>
        <v>0</v>
      </c>
      <c r="X433" s="101">
        <v>1</v>
      </c>
      <c r="Y433" s="101" t="str">
        <f t="shared" si="64"/>
        <v/>
      </c>
      <c r="Z433" s="101" t="str">
        <f t="shared" si="65"/>
        <v/>
      </c>
      <c r="AA433" s="101" t="str">
        <f t="shared" si="66"/>
        <v/>
      </c>
      <c r="AB433" s="101" t="str">
        <f t="shared" si="67"/>
        <v/>
      </c>
      <c r="AC433" s="101" t="str">
        <f t="shared" si="71"/>
        <v/>
      </c>
      <c r="AD433" s="101" t="str">
        <f t="shared" si="71"/>
        <v/>
      </c>
      <c r="AE433" s="101" t="str">
        <f t="shared" si="71"/>
        <v/>
      </c>
      <c r="AF433" s="101" t="str">
        <f t="shared" si="71"/>
        <v/>
      </c>
      <c r="AG433" s="101" t="str">
        <f t="shared" si="71"/>
        <v/>
      </c>
      <c r="AH433" s="101" t="str">
        <f t="shared" si="71"/>
        <v/>
      </c>
      <c r="AI433" s="101" t="str">
        <f t="shared" si="70"/>
        <v/>
      </c>
      <c r="AJ433" s="101" t="str">
        <f t="shared" si="70"/>
        <v/>
      </c>
      <c r="AK433" s="101" t="str">
        <f t="shared" si="70"/>
        <v/>
      </c>
      <c r="AL433" s="101" t="str">
        <f t="shared" si="70"/>
        <v/>
      </c>
      <c r="AM433" s="101" t="str">
        <f t="shared" si="70"/>
        <v/>
      </c>
      <c r="AN433" s="101" t="str">
        <f t="shared" si="70"/>
        <v/>
      </c>
      <c r="AP433" s="101" t="str">
        <f>IF(AND(N433="vendido",I433='1° Passo'!$D$12),'1° Passo'!$D$12,"")</f>
        <v/>
      </c>
    </row>
    <row r="434" spans="3:42" ht="30" customHeight="1">
      <c r="C434" s="11">
        <v>430</v>
      </c>
      <c r="D434" s="88"/>
      <c r="E434" s="88"/>
      <c r="F434" s="88"/>
      <c r="G434" s="95"/>
      <c r="H434" s="96"/>
      <c r="I434" s="88"/>
      <c r="J434" s="88"/>
      <c r="K434" s="96"/>
      <c r="L434" s="88"/>
      <c r="M434" s="97" t="str">
        <f t="shared" ca="1" si="68"/>
        <v/>
      </c>
      <c r="N434" s="88"/>
      <c r="O434" s="88"/>
      <c r="P434" s="14"/>
      <c r="R434" s="59" t="str">
        <f>IFERROR(VLOOKUP($D434,'4° Passo'!$D$5:$M$804,7,FALSE),"-")</f>
        <v>-</v>
      </c>
      <c r="S434" s="59" t="str">
        <f>IFERROR(VLOOKUP($D434,'4° Passo'!$D$5:$M$804,8,FALSE),"-")</f>
        <v>-</v>
      </c>
      <c r="T434" s="59" t="str">
        <f>IFERROR(VLOOKUP($D434,'4° Passo'!$D$5:$M$804,9,FALSE),"-")</f>
        <v>-</v>
      </c>
      <c r="U434" s="59" t="str">
        <f>IFERROR(VLOOKUP($D434,'4° Passo'!$D$5:$M$804,10,FALSE),"-")</f>
        <v>-</v>
      </c>
      <c r="V434" s="59" t="str">
        <f t="shared" si="63"/>
        <v/>
      </c>
      <c r="W434" s="4">
        <f t="shared" si="69"/>
        <v>0</v>
      </c>
      <c r="X434" s="101">
        <v>1</v>
      </c>
      <c r="Y434" s="101" t="str">
        <f t="shared" si="64"/>
        <v/>
      </c>
      <c r="Z434" s="101" t="str">
        <f t="shared" si="65"/>
        <v/>
      </c>
      <c r="AA434" s="101" t="str">
        <f t="shared" si="66"/>
        <v/>
      </c>
      <c r="AB434" s="101" t="str">
        <f t="shared" si="67"/>
        <v/>
      </c>
      <c r="AC434" s="101" t="str">
        <f t="shared" si="71"/>
        <v/>
      </c>
      <c r="AD434" s="101" t="str">
        <f t="shared" si="71"/>
        <v/>
      </c>
      <c r="AE434" s="101" t="str">
        <f t="shared" si="71"/>
        <v/>
      </c>
      <c r="AF434" s="101" t="str">
        <f t="shared" si="71"/>
        <v/>
      </c>
      <c r="AG434" s="101" t="str">
        <f t="shared" si="71"/>
        <v/>
      </c>
      <c r="AH434" s="101" t="str">
        <f t="shared" si="71"/>
        <v/>
      </c>
      <c r="AI434" s="101" t="str">
        <f t="shared" si="70"/>
        <v/>
      </c>
      <c r="AJ434" s="101" t="str">
        <f t="shared" si="70"/>
        <v/>
      </c>
      <c r="AK434" s="101" t="str">
        <f t="shared" si="70"/>
        <v/>
      </c>
      <c r="AL434" s="101" t="str">
        <f t="shared" si="70"/>
        <v/>
      </c>
      <c r="AM434" s="101" t="str">
        <f t="shared" si="70"/>
        <v/>
      </c>
      <c r="AN434" s="101" t="str">
        <f t="shared" si="70"/>
        <v/>
      </c>
      <c r="AP434" s="101" t="str">
        <f>IF(AND(N434="vendido",I434='1° Passo'!$D$12),'1° Passo'!$D$12,"")</f>
        <v/>
      </c>
    </row>
    <row r="435" spans="3:42" ht="30" customHeight="1">
      <c r="C435" s="11">
        <v>431</v>
      </c>
      <c r="D435" s="88"/>
      <c r="E435" s="88"/>
      <c r="F435" s="88"/>
      <c r="G435" s="95"/>
      <c r="H435" s="96"/>
      <c r="I435" s="88"/>
      <c r="J435" s="88"/>
      <c r="K435" s="96"/>
      <c r="L435" s="88"/>
      <c r="M435" s="97" t="str">
        <f t="shared" ca="1" si="68"/>
        <v/>
      </c>
      <c r="N435" s="88"/>
      <c r="O435" s="88"/>
      <c r="P435" s="14"/>
      <c r="R435" s="59" t="str">
        <f>IFERROR(VLOOKUP($D435,'4° Passo'!$D$5:$M$804,7,FALSE),"-")</f>
        <v>-</v>
      </c>
      <c r="S435" s="59" t="str">
        <f>IFERROR(VLOOKUP($D435,'4° Passo'!$D$5:$M$804,8,FALSE),"-")</f>
        <v>-</v>
      </c>
      <c r="T435" s="59" t="str">
        <f>IFERROR(VLOOKUP($D435,'4° Passo'!$D$5:$M$804,9,FALSE),"-")</f>
        <v>-</v>
      </c>
      <c r="U435" s="59" t="str">
        <f>IFERROR(VLOOKUP($D435,'4° Passo'!$D$5:$M$804,10,FALSE),"-")</f>
        <v>-</v>
      </c>
      <c r="V435" s="59" t="str">
        <f t="shared" si="63"/>
        <v/>
      </c>
      <c r="W435" s="4">
        <f t="shared" si="69"/>
        <v>0</v>
      </c>
      <c r="X435" s="101">
        <v>1</v>
      </c>
      <c r="Y435" s="101" t="str">
        <f t="shared" si="64"/>
        <v/>
      </c>
      <c r="Z435" s="101" t="str">
        <f t="shared" si="65"/>
        <v/>
      </c>
      <c r="AA435" s="101" t="str">
        <f t="shared" si="66"/>
        <v/>
      </c>
      <c r="AB435" s="101" t="str">
        <f t="shared" si="67"/>
        <v/>
      </c>
      <c r="AC435" s="101" t="str">
        <f t="shared" si="71"/>
        <v/>
      </c>
      <c r="AD435" s="101" t="str">
        <f t="shared" si="71"/>
        <v/>
      </c>
      <c r="AE435" s="101" t="str">
        <f t="shared" si="71"/>
        <v/>
      </c>
      <c r="AF435" s="101" t="str">
        <f t="shared" si="71"/>
        <v/>
      </c>
      <c r="AG435" s="101" t="str">
        <f t="shared" si="71"/>
        <v/>
      </c>
      <c r="AH435" s="101" t="str">
        <f t="shared" si="71"/>
        <v/>
      </c>
      <c r="AI435" s="101" t="str">
        <f t="shared" si="70"/>
        <v/>
      </c>
      <c r="AJ435" s="101" t="str">
        <f t="shared" si="70"/>
        <v/>
      </c>
      <c r="AK435" s="101" t="str">
        <f t="shared" si="70"/>
        <v/>
      </c>
      <c r="AL435" s="101" t="str">
        <f t="shared" si="70"/>
        <v/>
      </c>
      <c r="AM435" s="101" t="str">
        <f t="shared" si="70"/>
        <v/>
      </c>
      <c r="AN435" s="101" t="str">
        <f t="shared" si="70"/>
        <v/>
      </c>
      <c r="AP435" s="101" t="str">
        <f>IF(AND(N435="vendido",I435='1° Passo'!$D$12),'1° Passo'!$D$12,"")</f>
        <v/>
      </c>
    </row>
    <row r="436" spans="3:42" ht="30" customHeight="1">
      <c r="C436" s="11">
        <v>432</v>
      </c>
      <c r="D436" s="88"/>
      <c r="E436" s="88"/>
      <c r="F436" s="88"/>
      <c r="G436" s="95"/>
      <c r="H436" s="96"/>
      <c r="I436" s="88"/>
      <c r="J436" s="88"/>
      <c r="K436" s="96"/>
      <c r="L436" s="88"/>
      <c r="M436" s="97" t="str">
        <f t="shared" ca="1" si="68"/>
        <v/>
      </c>
      <c r="N436" s="88"/>
      <c r="O436" s="88"/>
      <c r="P436" s="14"/>
      <c r="R436" s="59" t="str">
        <f>IFERROR(VLOOKUP($D436,'4° Passo'!$D$5:$M$804,7,FALSE),"-")</f>
        <v>-</v>
      </c>
      <c r="S436" s="59" t="str">
        <f>IFERROR(VLOOKUP($D436,'4° Passo'!$D$5:$M$804,8,FALSE),"-")</f>
        <v>-</v>
      </c>
      <c r="T436" s="59" t="str">
        <f>IFERROR(VLOOKUP($D436,'4° Passo'!$D$5:$M$804,9,FALSE),"-")</f>
        <v>-</v>
      </c>
      <c r="U436" s="59" t="str">
        <f>IFERROR(VLOOKUP($D436,'4° Passo'!$D$5:$M$804,10,FALSE),"-")</f>
        <v>-</v>
      </c>
      <c r="V436" s="59" t="str">
        <f t="shared" si="63"/>
        <v/>
      </c>
      <c r="W436" s="4">
        <f t="shared" si="69"/>
        <v>0</v>
      </c>
      <c r="X436" s="101">
        <v>1</v>
      </c>
      <c r="Y436" s="101" t="str">
        <f t="shared" si="64"/>
        <v/>
      </c>
      <c r="Z436" s="101" t="str">
        <f t="shared" si="65"/>
        <v/>
      </c>
      <c r="AA436" s="101" t="str">
        <f t="shared" si="66"/>
        <v/>
      </c>
      <c r="AB436" s="101" t="str">
        <f t="shared" si="67"/>
        <v/>
      </c>
      <c r="AC436" s="101" t="str">
        <f t="shared" si="71"/>
        <v/>
      </c>
      <c r="AD436" s="101" t="str">
        <f t="shared" si="71"/>
        <v/>
      </c>
      <c r="AE436" s="101" t="str">
        <f t="shared" si="71"/>
        <v/>
      </c>
      <c r="AF436" s="101" t="str">
        <f t="shared" si="71"/>
        <v/>
      </c>
      <c r="AG436" s="101" t="str">
        <f t="shared" si="71"/>
        <v/>
      </c>
      <c r="AH436" s="101" t="str">
        <f t="shared" si="71"/>
        <v/>
      </c>
      <c r="AI436" s="101" t="str">
        <f t="shared" si="70"/>
        <v/>
      </c>
      <c r="AJ436" s="101" t="str">
        <f t="shared" si="70"/>
        <v/>
      </c>
      <c r="AK436" s="101" t="str">
        <f t="shared" si="70"/>
        <v/>
      </c>
      <c r="AL436" s="101" t="str">
        <f t="shared" si="70"/>
        <v/>
      </c>
      <c r="AM436" s="101" t="str">
        <f t="shared" si="70"/>
        <v/>
      </c>
      <c r="AN436" s="101" t="str">
        <f t="shared" si="70"/>
        <v/>
      </c>
      <c r="AP436" s="101" t="str">
        <f>IF(AND(N436="vendido",I436='1° Passo'!$D$12),'1° Passo'!$D$12,"")</f>
        <v/>
      </c>
    </row>
    <row r="437" spans="3:42" ht="30" customHeight="1">
      <c r="C437" s="11">
        <v>433</v>
      </c>
      <c r="D437" s="88"/>
      <c r="E437" s="88"/>
      <c r="F437" s="88"/>
      <c r="G437" s="95"/>
      <c r="H437" s="96"/>
      <c r="I437" s="88"/>
      <c r="J437" s="88"/>
      <c r="K437" s="96"/>
      <c r="L437" s="88"/>
      <c r="M437" s="97" t="str">
        <f t="shared" ca="1" si="68"/>
        <v/>
      </c>
      <c r="N437" s="88"/>
      <c r="O437" s="88"/>
      <c r="P437" s="14"/>
      <c r="R437" s="59" t="str">
        <f>IFERROR(VLOOKUP($D437,'4° Passo'!$D$5:$M$804,7,FALSE),"-")</f>
        <v>-</v>
      </c>
      <c r="S437" s="59" t="str">
        <f>IFERROR(VLOOKUP($D437,'4° Passo'!$D$5:$M$804,8,FALSE),"-")</f>
        <v>-</v>
      </c>
      <c r="T437" s="59" t="str">
        <f>IFERROR(VLOOKUP($D437,'4° Passo'!$D$5:$M$804,9,FALSE),"-")</f>
        <v>-</v>
      </c>
      <c r="U437" s="59" t="str">
        <f>IFERROR(VLOOKUP($D437,'4° Passo'!$D$5:$M$804,10,FALSE),"-")</f>
        <v>-</v>
      </c>
      <c r="V437" s="59" t="str">
        <f t="shared" si="63"/>
        <v/>
      </c>
      <c r="W437" s="4">
        <f t="shared" si="69"/>
        <v>0</v>
      </c>
      <c r="X437" s="101">
        <v>1</v>
      </c>
      <c r="Y437" s="101" t="str">
        <f t="shared" si="64"/>
        <v/>
      </c>
      <c r="Z437" s="101" t="str">
        <f t="shared" si="65"/>
        <v/>
      </c>
      <c r="AA437" s="101" t="str">
        <f t="shared" si="66"/>
        <v/>
      </c>
      <c r="AB437" s="101" t="str">
        <f t="shared" si="67"/>
        <v/>
      </c>
      <c r="AC437" s="101" t="str">
        <f t="shared" si="71"/>
        <v/>
      </c>
      <c r="AD437" s="101" t="str">
        <f t="shared" si="71"/>
        <v/>
      </c>
      <c r="AE437" s="101" t="str">
        <f t="shared" si="71"/>
        <v/>
      </c>
      <c r="AF437" s="101" t="str">
        <f t="shared" si="71"/>
        <v/>
      </c>
      <c r="AG437" s="101" t="str">
        <f t="shared" si="71"/>
        <v/>
      </c>
      <c r="AH437" s="101" t="str">
        <f t="shared" si="71"/>
        <v/>
      </c>
      <c r="AI437" s="101" t="str">
        <f t="shared" si="70"/>
        <v/>
      </c>
      <c r="AJ437" s="101" t="str">
        <f t="shared" si="70"/>
        <v/>
      </c>
      <c r="AK437" s="101" t="str">
        <f t="shared" si="70"/>
        <v/>
      </c>
      <c r="AL437" s="101" t="str">
        <f t="shared" si="70"/>
        <v/>
      </c>
      <c r="AM437" s="101" t="str">
        <f t="shared" si="70"/>
        <v/>
      </c>
      <c r="AN437" s="101" t="str">
        <f t="shared" si="70"/>
        <v/>
      </c>
      <c r="AP437" s="101" t="str">
        <f>IF(AND(N437="vendido",I437='1° Passo'!$D$12),'1° Passo'!$D$12,"")</f>
        <v/>
      </c>
    </row>
    <row r="438" spans="3:42" ht="30" customHeight="1">
      <c r="C438" s="11">
        <v>434</v>
      </c>
      <c r="D438" s="88"/>
      <c r="E438" s="88"/>
      <c r="F438" s="88"/>
      <c r="G438" s="95"/>
      <c r="H438" s="96"/>
      <c r="I438" s="88"/>
      <c r="J438" s="88"/>
      <c r="K438" s="96"/>
      <c r="L438" s="88"/>
      <c r="M438" s="97" t="str">
        <f t="shared" ca="1" si="68"/>
        <v/>
      </c>
      <c r="N438" s="88"/>
      <c r="O438" s="88"/>
      <c r="P438" s="14"/>
      <c r="R438" s="59" t="str">
        <f>IFERROR(VLOOKUP($D438,'4° Passo'!$D$5:$M$804,7,FALSE),"-")</f>
        <v>-</v>
      </c>
      <c r="S438" s="59" t="str">
        <f>IFERROR(VLOOKUP($D438,'4° Passo'!$D$5:$M$804,8,FALSE),"-")</f>
        <v>-</v>
      </c>
      <c r="T438" s="59" t="str">
        <f>IFERROR(VLOOKUP($D438,'4° Passo'!$D$5:$M$804,9,FALSE),"-")</f>
        <v>-</v>
      </c>
      <c r="U438" s="59" t="str">
        <f>IFERROR(VLOOKUP($D438,'4° Passo'!$D$5:$M$804,10,FALSE),"-")</f>
        <v>-</v>
      </c>
      <c r="V438" s="59" t="str">
        <f t="shared" si="63"/>
        <v/>
      </c>
      <c r="W438" s="4">
        <f t="shared" si="69"/>
        <v>0</v>
      </c>
      <c r="X438" s="101">
        <v>1</v>
      </c>
      <c r="Y438" s="101" t="str">
        <f t="shared" si="64"/>
        <v/>
      </c>
      <c r="Z438" s="101" t="str">
        <f t="shared" si="65"/>
        <v/>
      </c>
      <c r="AA438" s="101" t="str">
        <f t="shared" si="66"/>
        <v/>
      </c>
      <c r="AB438" s="101" t="str">
        <f t="shared" si="67"/>
        <v/>
      </c>
      <c r="AC438" s="101" t="str">
        <f t="shared" si="71"/>
        <v/>
      </c>
      <c r="AD438" s="101" t="str">
        <f t="shared" si="71"/>
        <v/>
      </c>
      <c r="AE438" s="101" t="str">
        <f t="shared" si="71"/>
        <v/>
      </c>
      <c r="AF438" s="101" t="str">
        <f t="shared" si="71"/>
        <v/>
      </c>
      <c r="AG438" s="101" t="str">
        <f t="shared" si="71"/>
        <v/>
      </c>
      <c r="AH438" s="101" t="str">
        <f t="shared" si="71"/>
        <v/>
      </c>
      <c r="AI438" s="101" t="str">
        <f t="shared" si="70"/>
        <v/>
      </c>
      <c r="AJ438" s="101" t="str">
        <f t="shared" si="70"/>
        <v/>
      </c>
      <c r="AK438" s="101" t="str">
        <f t="shared" si="70"/>
        <v/>
      </c>
      <c r="AL438" s="101" t="str">
        <f t="shared" si="70"/>
        <v/>
      </c>
      <c r="AM438" s="101" t="str">
        <f t="shared" si="70"/>
        <v/>
      </c>
      <c r="AN438" s="101" t="str">
        <f t="shared" si="70"/>
        <v/>
      </c>
      <c r="AP438" s="101" t="str">
        <f>IF(AND(N438="vendido",I438='1° Passo'!$D$12),'1° Passo'!$D$12,"")</f>
        <v/>
      </c>
    </row>
    <row r="439" spans="3:42" ht="30" customHeight="1">
      <c r="C439" s="11">
        <v>435</v>
      </c>
      <c r="D439" s="88"/>
      <c r="E439" s="88"/>
      <c r="F439" s="88"/>
      <c r="G439" s="95"/>
      <c r="H439" s="96"/>
      <c r="I439" s="88"/>
      <c r="J439" s="88"/>
      <c r="K439" s="96"/>
      <c r="L439" s="88"/>
      <c r="M439" s="97" t="str">
        <f t="shared" ca="1" si="68"/>
        <v/>
      </c>
      <c r="N439" s="88"/>
      <c r="O439" s="88"/>
      <c r="P439" s="14"/>
      <c r="R439" s="59" t="str">
        <f>IFERROR(VLOOKUP($D439,'4° Passo'!$D$5:$M$804,7,FALSE),"-")</f>
        <v>-</v>
      </c>
      <c r="S439" s="59" t="str">
        <f>IFERROR(VLOOKUP($D439,'4° Passo'!$D$5:$M$804,8,FALSE),"-")</f>
        <v>-</v>
      </c>
      <c r="T439" s="59" t="str">
        <f>IFERROR(VLOOKUP($D439,'4° Passo'!$D$5:$M$804,9,FALSE),"-")</f>
        <v>-</v>
      </c>
      <c r="U439" s="59" t="str">
        <f>IFERROR(VLOOKUP($D439,'4° Passo'!$D$5:$M$804,10,FALSE),"-")</f>
        <v>-</v>
      </c>
      <c r="V439" s="59" t="str">
        <f t="shared" si="63"/>
        <v/>
      </c>
      <c r="W439" s="4">
        <f t="shared" si="69"/>
        <v>0</v>
      </c>
      <c r="X439" s="101">
        <v>1</v>
      </c>
      <c r="Y439" s="101" t="str">
        <f t="shared" si="64"/>
        <v/>
      </c>
      <c r="Z439" s="101" t="str">
        <f t="shared" si="65"/>
        <v/>
      </c>
      <c r="AA439" s="101" t="str">
        <f t="shared" si="66"/>
        <v/>
      </c>
      <c r="AB439" s="101" t="str">
        <f t="shared" si="67"/>
        <v/>
      </c>
      <c r="AC439" s="101" t="str">
        <f t="shared" si="71"/>
        <v/>
      </c>
      <c r="AD439" s="101" t="str">
        <f t="shared" si="71"/>
        <v/>
      </c>
      <c r="AE439" s="101" t="str">
        <f t="shared" si="71"/>
        <v/>
      </c>
      <c r="AF439" s="101" t="str">
        <f t="shared" si="71"/>
        <v/>
      </c>
      <c r="AG439" s="101" t="str">
        <f t="shared" si="71"/>
        <v/>
      </c>
      <c r="AH439" s="101" t="str">
        <f t="shared" si="71"/>
        <v/>
      </c>
      <c r="AI439" s="101" t="str">
        <f t="shared" si="70"/>
        <v/>
      </c>
      <c r="AJ439" s="101" t="str">
        <f t="shared" si="70"/>
        <v/>
      </c>
      <c r="AK439" s="101" t="str">
        <f t="shared" si="70"/>
        <v/>
      </c>
      <c r="AL439" s="101" t="str">
        <f t="shared" si="70"/>
        <v/>
      </c>
      <c r="AM439" s="101" t="str">
        <f t="shared" si="70"/>
        <v/>
      </c>
      <c r="AN439" s="101" t="str">
        <f t="shared" si="70"/>
        <v/>
      </c>
      <c r="AP439" s="101" t="str">
        <f>IF(AND(N439="vendido",I439='1° Passo'!$D$12),'1° Passo'!$D$12,"")</f>
        <v/>
      </c>
    </row>
    <row r="440" spans="3:42" ht="30" customHeight="1">
      <c r="C440" s="11">
        <v>436</v>
      </c>
      <c r="D440" s="88"/>
      <c r="E440" s="88"/>
      <c r="F440" s="88"/>
      <c r="G440" s="95"/>
      <c r="H440" s="96"/>
      <c r="I440" s="88"/>
      <c r="J440" s="88"/>
      <c r="K440" s="96"/>
      <c r="L440" s="88"/>
      <c r="M440" s="97" t="str">
        <f t="shared" ca="1" si="68"/>
        <v/>
      </c>
      <c r="N440" s="88"/>
      <c r="O440" s="88"/>
      <c r="P440" s="14"/>
      <c r="R440" s="59" t="str">
        <f>IFERROR(VLOOKUP($D440,'4° Passo'!$D$5:$M$804,7,FALSE),"-")</f>
        <v>-</v>
      </c>
      <c r="S440" s="59" t="str">
        <f>IFERROR(VLOOKUP($D440,'4° Passo'!$D$5:$M$804,8,FALSE),"-")</f>
        <v>-</v>
      </c>
      <c r="T440" s="59" t="str">
        <f>IFERROR(VLOOKUP($D440,'4° Passo'!$D$5:$M$804,9,FALSE),"-")</f>
        <v>-</v>
      </c>
      <c r="U440" s="59" t="str">
        <f>IFERROR(VLOOKUP($D440,'4° Passo'!$D$5:$M$804,10,FALSE),"-")</f>
        <v>-</v>
      </c>
      <c r="V440" s="59" t="str">
        <f t="shared" si="63"/>
        <v/>
      </c>
      <c r="W440" s="4">
        <f t="shared" si="69"/>
        <v>0</v>
      </c>
      <c r="X440" s="101">
        <v>1</v>
      </c>
      <c r="Y440" s="101" t="str">
        <f t="shared" si="64"/>
        <v/>
      </c>
      <c r="Z440" s="101" t="str">
        <f t="shared" si="65"/>
        <v/>
      </c>
      <c r="AA440" s="101" t="str">
        <f t="shared" si="66"/>
        <v/>
      </c>
      <c r="AB440" s="101" t="str">
        <f t="shared" si="67"/>
        <v/>
      </c>
      <c r="AC440" s="101" t="str">
        <f t="shared" si="71"/>
        <v/>
      </c>
      <c r="AD440" s="101" t="str">
        <f t="shared" si="71"/>
        <v/>
      </c>
      <c r="AE440" s="101" t="str">
        <f t="shared" si="71"/>
        <v/>
      </c>
      <c r="AF440" s="101" t="str">
        <f t="shared" si="71"/>
        <v/>
      </c>
      <c r="AG440" s="101" t="str">
        <f t="shared" si="71"/>
        <v/>
      </c>
      <c r="AH440" s="101" t="str">
        <f t="shared" si="71"/>
        <v/>
      </c>
      <c r="AI440" s="101" t="str">
        <f t="shared" si="70"/>
        <v/>
      </c>
      <c r="AJ440" s="101" t="str">
        <f t="shared" si="70"/>
        <v/>
      </c>
      <c r="AK440" s="101" t="str">
        <f t="shared" si="70"/>
        <v/>
      </c>
      <c r="AL440" s="101" t="str">
        <f t="shared" si="70"/>
        <v/>
      </c>
      <c r="AM440" s="101" t="str">
        <f t="shared" si="70"/>
        <v/>
      </c>
      <c r="AN440" s="101" t="str">
        <f t="shared" si="70"/>
        <v/>
      </c>
      <c r="AP440" s="101" t="str">
        <f>IF(AND(N440="vendido",I440='1° Passo'!$D$12),'1° Passo'!$D$12,"")</f>
        <v/>
      </c>
    </row>
    <row r="441" spans="3:42" ht="30" customHeight="1">
      <c r="C441" s="11">
        <v>437</v>
      </c>
      <c r="D441" s="88"/>
      <c r="E441" s="88"/>
      <c r="F441" s="88"/>
      <c r="G441" s="95"/>
      <c r="H441" s="96"/>
      <c r="I441" s="88"/>
      <c r="J441" s="88"/>
      <c r="K441" s="96"/>
      <c r="L441" s="88"/>
      <c r="M441" s="97" t="str">
        <f t="shared" ca="1" si="68"/>
        <v/>
      </c>
      <c r="N441" s="88"/>
      <c r="O441" s="88"/>
      <c r="P441" s="14"/>
      <c r="R441" s="59" t="str">
        <f>IFERROR(VLOOKUP($D441,'4° Passo'!$D$5:$M$804,7,FALSE),"-")</f>
        <v>-</v>
      </c>
      <c r="S441" s="59" t="str">
        <f>IFERROR(VLOOKUP($D441,'4° Passo'!$D$5:$M$804,8,FALSE),"-")</f>
        <v>-</v>
      </c>
      <c r="T441" s="59" t="str">
        <f>IFERROR(VLOOKUP($D441,'4° Passo'!$D$5:$M$804,9,FALSE),"-")</f>
        <v>-</v>
      </c>
      <c r="U441" s="59" t="str">
        <f>IFERROR(VLOOKUP($D441,'4° Passo'!$D$5:$M$804,10,FALSE),"-")</f>
        <v>-</v>
      </c>
      <c r="V441" s="59" t="str">
        <f t="shared" si="63"/>
        <v/>
      </c>
      <c r="W441" s="4">
        <f t="shared" si="69"/>
        <v>0</v>
      </c>
      <c r="X441" s="101">
        <v>1</v>
      </c>
      <c r="Y441" s="101" t="str">
        <f t="shared" si="64"/>
        <v/>
      </c>
      <c r="Z441" s="101" t="str">
        <f t="shared" si="65"/>
        <v/>
      </c>
      <c r="AA441" s="101" t="str">
        <f t="shared" si="66"/>
        <v/>
      </c>
      <c r="AB441" s="101" t="str">
        <f t="shared" si="67"/>
        <v/>
      </c>
      <c r="AC441" s="101" t="str">
        <f t="shared" si="71"/>
        <v/>
      </c>
      <c r="AD441" s="101" t="str">
        <f t="shared" si="71"/>
        <v/>
      </c>
      <c r="AE441" s="101" t="str">
        <f t="shared" si="71"/>
        <v/>
      </c>
      <c r="AF441" s="101" t="str">
        <f t="shared" si="71"/>
        <v/>
      </c>
      <c r="AG441" s="101" t="str">
        <f t="shared" si="71"/>
        <v/>
      </c>
      <c r="AH441" s="101" t="str">
        <f t="shared" si="71"/>
        <v/>
      </c>
      <c r="AI441" s="101" t="str">
        <f t="shared" si="70"/>
        <v/>
      </c>
      <c r="AJ441" s="101" t="str">
        <f t="shared" si="70"/>
        <v/>
      </c>
      <c r="AK441" s="101" t="str">
        <f t="shared" si="70"/>
        <v/>
      </c>
      <c r="AL441" s="101" t="str">
        <f t="shared" si="70"/>
        <v/>
      </c>
      <c r="AM441" s="101" t="str">
        <f t="shared" si="70"/>
        <v/>
      </c>
      <c r="AN441" s="101" t="str">
        <f t="shared" si="70"/>
        <v/>
      </c>
      <c r="AP441" s="101" t="str">
        <f>IF(AND(N441="vendido",I441='1° Passo'!$D$12),'1° Passo'!$D$12,"")</f>
        <v/>
      </c>
    </row>
    <row r="442" spans="3:42" ht="30" customHeight="1">
      <c r="C442" s="11">
        <v>438</v>
      </c>
      <c r="D442" s="88"/>
      <c r="E442" s="88"/>
      <c r="F442" s="88"/>
      <c r="G442" s="95"/>
      <c r="H442" s="96"/>
      <c r="I442" s="88"/>
      <c r="J442" s="88"/>
      <c r="K442" s="96"/>
      <c r="L442" s="88"/>
      <c r="M442" s="97" t="str">
        <f t="shared" ca="1" si="68"/>
        <v/>
      </c>
      <c r="N442" s="88"/>
      <c r="O442" s="88"/>
      <c r="P442" s="14"/>
      <c r="R442" s="59" t="str">
        <f>IFERROR(VLOOKUP($D442,'4° Passo'!$D$5:$M$804,7,FALSE),"-")</f>
        <v>-</v>
      </c>
      <c r="S442" s="59" t="str">
        <f>IFERROR(VLOOKUP($D442,'4° Passo'!$D$5:$M$804,8,FALSE),"-")</f>
        <v>-</v>
      </c>
      <c r="T442" s="59" t="str">
        <f>IFERROR(VLOOKUP($D442,'4° Passo'!$D$5:$M$804,9,FALSE),"-")</f>
        <v>-</v>
      </c>
      <c r="U442" s="59" t="str">
        <f>IFERROR(VLOOKUP($D442,'4° Passo'!$D$5:$M$804,10,FALSE),"-")</f>
        <v>-</v>
      </c>
      <c r="V442" s="59" t="str">
        <f t="shared" si="63"/>
        <v/>
      </c>
      <c r="W442" s="4">
        <f t="shared" si="69"/>
        <v>0</v>
      </c>
      <c r="X442" s="101">
        <v>1</v>
      </c>
      <c r="Y442" s="101" t="str">
        <f t="shared" si="64"/>
        <v/>
      </c>
      <c r="Z442" s="101" t="str">
        <f t="shared" si="65"/>
        <v/>
      </c>
      <c r="AA442" s="101" t="str">
        <f t="shared" si="66"/>
        <v/>
      </c>
      <c r="AB442" s="101" t="str">
        <f t="shared" si="67"/>
        <v/>
      </c>
      <c r="AC442" s="101" t="str">
        <f t="shared" si="71"/>
        <v/>
      </c>
      <c r="AD442" s="101" t="str">
        <f t="shared" si="71"/>
        <v/>
      </c>
      <c r="AE442" s="101" t="str">
        <f t="shared" si="71"/>
        <v/>
      </c>
      <c r="AF442" s="101" t="str">
        <f t="shared" si="71"/>
        <v/>
      </c>
      <c r="AG442" s="101" t="str">
        <f t="shared" si="71"/>
        <v/>
      </c>
      <c r="AH442" s="101" t="str">
        <f t="shared" si="71"/>
        <v/>
      </c>
      <c r="AI442" s="101" t="str">
        <f t="shared" si="70"/>
        <v/>
      </c>
      <c r="AJ442" s="101" t="str">
        <f t="shared" si="70"/>
        <v/>
      </c>
      <c r="AK442" s="101" t="str">
        <f t="shared" si="70"/>
        <v/>
      </c>
      <c r="AL442" s="101" t="str">
        <f t="shared" si="70"/>
        <v/>
      </c>
      <c r="AM442" s="101" t="str">
        <f t="shared" si="70"/>
        <v/>
      </c>
      <c r="AN442" s="101" t="str">
        <f t="shared" si="70"/>
        <v/>
      </c>
      <c r="AP442" s="101" t="str">
        <f>IF(AND(N442="vendido",I442='1° Passo'!$D$12),'1° Passo'!$D$12,"")</f>
        <v/>
      </c>
    </row>
    <row r="443" spans="3:42" ht="30" customHeight="1">
      <c r="C443" s="11">
        <v>439</v>
      </c>
      <c r="D443" s="88"/>
      <c r="E443" s="88"/>
      <c r="F443" s="88"/>
      <c r="G443" s="95"/>
      <c r="H443" s="96"/>
      <c r="I443" s="88"/>
      <c r="J443" s="88"/>
      <c r="K443" s="96"/>
      <c r="L443" s="88"/>
      <c r="M443" s="97" t="str">
        <f t="shared" ca="1" si="68"/>
        <v/>
      </c>
      <c r="N443" s="88"/>
      <c r="O443" s="88"/>
      <c r="P443" s="14"/>
      <c r="R443" s="59" t="str">
        <f>IFERROR(VLOOKUP($D443,'4° Passo'!$D$5:$M$804,7,FALSE),"-")</f>
        <v>-</v>
      </c>
      <c r="S443" s="59" t="str">
        <f>IFERROR(VLOOKUP($D443,'4° Passo'!$D$5:$M$804,8,FALSE),"-")</f>
        <v>-</v>
      </c>
      <c r="T443" s="59" t="str">
        <f>IFERROR(VLOOKUP($D443,'4° Passo'!$D$5:$M$804,9,FALSE),"-")</f>
        <v>-</v>
      </c>
      <c r="U443" s="59" t="str">
        <f>IFERROR(VLOOKUP($D443,'4° Passo'!$D$5:$M$804,10,FALSE),"-")</f>
        <v>-</v>
      </c>
      <c r="V443" s="59" t="str">
        <f t="shared" si="63"/>
        <v/>
      </c>
      <c r="W443" s="4">
        <f t="shared" si="69"/>
        <v>0</v>
      </c>
      <c r="X443" s="101">
        <v>1</v>
      </c>
      <c r="Y443" s="101" t="str">
        <f t="shared" si="64"/>
        <v/>
      </c>
      <c r="Z443" s="101" t="str">
        <f t="shared" si="65"/>
        <v/>
      </c>
      <c r="AA443" s="101" t="str">
        <f t="shared" si="66"/>
        <v/>
      </c>
      <c r="AB443" s="101" t="str">
        <f t="shared" si="67"/>
        <v/>
      </c>
      <c r="AC443" s="101" t="str">
        <f t="shared" si="71"/>
        <v/>
      </c>
      <c r="AD443" s="101" t="str">
        <f t="shared" si="71"/>
        <v/>
      </c>
      <c r="AE443" s="101" t="str">
        <f t="shared" si="71"/>
        <v/>
      </c>
      <c r="AF443" s="101" t="str">
        <f t="shared" si="71"/>
        <v/>
      </c>
      <c r="AG443" s="101" t="str">
        <f t="shared" si="71"/>
        <v/>
      </c>
      <c r="AH443" s="101" t="str">
        <f t="shared" si="71"/>
        <v/>
      </c>
      <c r="AI443" s="101" t="str">
        <f t="shared" si="70"/>
        <v/>
      </c>
      <c r="AJ443" s="101" t="str">
        <f t="shared" si="70"/>
        <v/>
      </c>
      <c r="AK443" s="101" t="str">
        <f t="shared" si="70"/>
        <v/>
      </c>
      <c r="AL443" s="101" t="str">
        <f t="shared" si="70"/>
        <v/>
      </c>
      <c r="AM443" s="101" t="str">
        <f t="shared" si="70"/>
        <v/>
      </c>
      <c r="AN443" s="101" t="str">
        <f t="shared" si="70"/>
        <v/>
      </c>
      <c r="AP443" s="101" t="str">
        <f>IF(AND(N443="vendido",I443='1° Passo'!$D$12),'1° Passo'!$D$12,"")</f>
        <v/>
      </c>
    </row>
    <row r="444" spans="3:42" ht="30" customHeight="1">
      <c r="C444" s="11">
        <v>440</v>
      </c>
      <c r="D444" s="88"/>
      <c r="E444" s="88"/>
      <c r="F444" s="88"/>
      <c r="G444" s="95"/>
      <c r="H444" s="96"/>
      <c r="I444" s="88"/>
      <c r="J444" s="88"/>
      <c r="K444" s="96"/>
      <c r="L444" s="88"/>
      <c r="M444" s="97" t="str">
        <f t="shared" ca="1" si="68"/>
        <v/>
      </c>
      <c r="N444" s="88"/>
      <c r="O444" s="88"/>
      <c r="P444" s="14"/>
      <c r="R444" s="59" t="str">
        <f>IFERROR(VLOOKUP($D444,'4° Passo'!$D$5:$M$804,7,FALSE),"-")</f>
        <v>-</v>
      </c>
      <c r="S444" s="59" t="str">
        <f>IFERROR(VLOOKUP($D444,'4° Passo'!$D$5:$M$804,8,FALSE),"-")</f>
        <v>-</v>
      </c>
      <c r="T444" s="59" t="str">
        <f>IFERROR(VLOOKUP($D444,'4° Passo'!$D$5:$M$804,9,FALSE),"-")</f>
        <v>-</v>
      </c>
      <c r="U444" s="59" t="str">
        <f>IFERROR(VLOOKUP($D444,'4° Passo'!$D$5:$M$804,10,FALSE),"-")</f>
        <v>-</v>
      </c>
      <c r="V444" s="59" t="str">
        <f t="shared" si="63"/>
        <v/>
      </c>
      <c r="W444" s="4">
        <f t="shared" si="69"/>
        <v>0</v>
      </c>
      <c r="X444" s="101">
        <v>1</v>
      </c>
      <c r="Y444" s="101" t="str">
        <f t="shared" si="64"/>
        <v/>
      </c>
      <c r="Z444" s="101" t="str">
        <f t="shared" si="65"/>
        <v/>
      </c>
      <c r="AA444" s="101" t="str">
        <f t="shared" si="66"/>
        <v/>
      </c>
      <c r="AB444" s="101" t="str">
        <f t="shared" si="67"/>
        <v/>
      </c>
      <c r="AC444" s="101" t="str">
        <f t="shared" si="71"/>
        <v/>
      </c>
      <c r="AD444" s="101" t="str">
        <f t="shared" si="71"/>
        <v/>
      </c>
      <c r="AE444" s="101" t="str">
        <f t="shared" si="71"/>
        <v/>
      </c>
      <c r="AF444" s="101" t="str">
        <f t="shared" si="71"/>
        <v/>
      </c>
      <c r="AG444" s="101" t="str">
        <f t="shared" si="71"/>
        <v/>
      </c>
      <c r="AH444" s="101" t="str">
        <f t="shared" si="71"/>
        <v/>
      </c>
      <c r="AI444" s="101" t="str">
        <f t="shared" si="70"/>
        <v/>
      </c>
      <c r="AJ444" s="101" t="str">
        <f t="shared" si="70"/>
        <v/>
      </c>
      <c r="AK444" s="101" t="str">
        <f t="shared" si="70"/>
        <v/>
      </c>
      <c r="AL444" s="101" t="str">
        <f t="shared" si="70"/>
        <v/>
      </c>
      <c r="AM444" s="101" t="str">
        <f t="shared" si="70"/>
        <v/>
      </c>
      <c r="AN444" s="101" t="str">
        <f t="shared" si="70"/>
        <v/>
      </c>
      <c r="AP444" s="101" t="str">
        <f>IF(AND(N444="vendido",I444='1° Passo'!$D$12),'1° Passo'!$D$12,"")</f>
        <v/>
      </c>
    </row>
    <row r="445" spans="3:42" ht="30" customHeight="1">
      <c r="C445" s="11">
        <v>441</v>
      </c>
      <c r="D445" s="88"/>
      <c r="E445" s="88"/>
      <c r="F445" s="88"/>
      <c r="G445" s="95"/>
      <c r="H445" s="96"/>
      <c r="I445" s="88"/>
      <c r="J445" s="88"/>
      <c r="K445" s="96"/>
      <c r="L445" s="88"/>
      <c r="M445" s="97" t="str">
        <f t="shared" ca="1" si="68"/>
        <v/>
      </c>
      <c r="N445" s="88"/>
      <c r="O445" s="88"/>
      <c r="P445" s="14"/>
      <c r="R445" s="59" t="str">
        <f>IFERROR(VLOOKUP($D445,'4° Passo'!$D$5:$M$804,7,FALSE),"-")</f>
        <v>-</v>
      </c>
      <c r="S445" s="59" t="str">
        <f>IFERROR(VLOOKUP($D445,'4° Passo'!$D$5:$M$804,8,FALSE),"-")</f>
        <v>-</v>
      </c>
      <c r="T445" s="59" t="str">
        <f>IFERROR(VLOOKUP($D445,'4° Passo'!$D$5:$M$804,9,FALSE),"-")</f>
        <v>-</v>
      </c>
      <c r="U445" s="59" t="str">
        <f>IFERROR(VLOOKUP($D445,'4° Passo'!$D$5:$M$804,10,FALSE),"-")</f>
        <v>-</v>
      </c>
      <c r="V445" s="59" t="str">
        <f t="shared" si="63"/>
        <v/>
      </c>
      <c r="W445" s="4">
        <f t="shared" si="69"/>
        <v>0</v>
      </c>
      <c r="X445" s="101">
        <v>1</v>
      </c>
      <c r="Y445" s="101" t="str">
        <f t="shared" si="64"/>
        <v/>
      </c>
      <c r="Z445" s="101" t="str">
        <f t="shared" si="65"/>
        <v/>
      </c>
      <c r="AA445" s="101" t="str">
        <f t="shared" si="66"/>
        <v/>
      </c>
      <c r="AB445" s="101" t="str">
        <f t="shared" si="67"/>
        <v/>
      </c>
      <c r="AC445" s="101" t="str">
        <f t="shared" si="71"/>
        <v/>
      </c>
      <c r="AD445" s="101" t="str">
        <f t="shared" si="71"/>
        <v/>
      </c>
      <c r="AE445" s="101" t="str">
        <f t="shared" si="71"/>
        <v/>
      </c>
      <c r="AF445" s="101" t="str">
        <f t="shared" si="71"/>
        <v/>
      </c>
      <c r="AG445" s="101" t="str">
        <f t="shared" si="71"/>
        <v/>
      </c>
      <c r="AH445" s="101" t="str">
        <f t="shared" si="71"/>
        <v/>
      </c>
      <c r="AI445" s="101" t="str">
        <f t="shared" si="70"/>
        <v/>
      </c>
      <c r="AJ445" s="101" t="str">
        <f t="shared" si="70"/>
        <v/>
      </c>
      <c r="AK445" s="101" t="str">
        <f t="shared" si="70"/>
        <v/>
      </c>
      <c r="AL445" s="101" t="str">
        <f t="shared" si="70"/>
        <v/>
      </c>
      <c r="AM445" s="101" t="str">
        <f t="shared" si="70"/>
        <v/>
      </c>
      <c r="AN445" s="101" t="str">
        <f t="shared" si="70"/>
        <v/>
      </c>
      <c r="AP445" s="101" t="str">
        <f>IF(AND(N445="vendido",I445='1° Passo'!$D$12),'1° Passo'!$D$12,"")</f>
        <v/>
      </c>
    </row>
    <row r="446" spans="3:42" ht="30" customHeight="1">
      <c r="C446" s="11">
        <v>442</v>
      </c>
      <c r="D446" s="88"/>
      <c r="E446" s="88"/>
      <c r="F446" s="88"/>
      <c r="G446" s="95"/>
      <c r="H446" s="96"/>
      <c r="I446" s="88"/>
      <c r="J446" s="88"/>
      <c r="K446" s="96"/>
      <c r="L446" s="88"/>
      <c r="M446" s="97" t="str">
        <f t="shared" ca="1" si="68"/>
        <v/>
      </c>
      <c r="N446" s="88"/>
      <c r="O446" s="88"/>
      <c r="P446" s="14"/>
      <c r="R446" s="59" t="str">
        <f>IFERROR(VLOOKUP($D446,'4° Passo'!$D$5:$M$804,7,FALSE),"-")</f>
        <v>-</v>
      </c>
      <c r="S446" s="59" t="str">
        <f>IFERROR(VLOOKUP($D446,'4° Passo'!$D$5:$M$804,8,FALSE),"-")</f>
        <v>-</v>
      </c>
      <c r="T446" s="59" t="str">
        <f>IFERROR(VLOOKUP($D446,'4° Passo'!$D$5:$M$804,9,FALSE),"-")</f>
        <v>-</v>
      </c>
      <c r="U446" s="59" t="str">
        <f>IFERROR(VLOOKUP($D446,'4° Passo'!$D$5:$M$804,10,FALSE),"-")</f>
        <v>-</v>
      </c>
      <c r="V446" s="59" t="str">
        <f t="shared" si="63"/>
        <v/>
      </c>
      <c r="W446" s="4">
        <f t="shared" si="69"/>
        <v>0</v>
      </c>
      <c r="X446" s="101">
        <v>1</v>
      </c>
      <c r="Y446" s="101" t="str">
        <f t="shared" si="64"/>
        <v/>
      </c>
      <c r="Z446" s="101" t="str">
        <f t="shared" si="65"/>
        <v/>
      </c>
      <c r="AA446" s="101" t="str">
        <f t="shared" si="66"/>
        <v/>
      </c>
      <c r="AB446" s="101" t="str">
        <f t="shared" si="67"/>
        <v/>
      </c>
      <c r="AC446" s="101" t="str">
        <f t="shared" si="71"/>
        <v/>
      </c>
      <c r="AD446" s="101" t="str">
        <f t="shared" si="71"/>
        <v/>
      </c>
      <c r="AE446" s="101" t="str">
        <f t="shared" si="71"/>
        <v/>
      </c>
      <c r="AF446" s="101" t="str">
        <f t="shared" ref="AF446:AN478" si="72">IF($Y446=AF$3,$AB446,"")</f>
        <v/>
      </c>
      <c r="AG446" s="101" t="str">
        <f t="shared" si="72"/>
        <v/>
      </c>
      <c r="AH446" s="101" t="str">
        <f t="shared" si="72"/>
        <v/>
      </c>
      <c r="AI446" s="101" t="str">
        <f t="shared" si="70"/>
        <v/>
      </c>
      <c r="AJ446" s="101" t="str">
        <f t="shared" si="70"/>
        <v/>
      </c>
      <c r="AK446" s="101" t="str">
        <f t="shared" si="70"/>
        <v/>
      </c>
      <c r="AL446" s="101" t="str">
        <f t="shared" si="70"/>
        <v/>
      </c>
      <c r="AM446" s="101" t="str">
        <f t="shared" si="70"/>
        <v/>
      </c>
      <c r="AN446" s="101" t="str">
        <f t="shared" si="70"/>
        <v/>
      </c>
      <c r="AP446" s="101" t="str">
        <f>IF(AND(N446="vendido",I446='1° Passo'!$D$12),'1° Passo'!$D$12,"")</f>
        <v/>
      </c>
    </row>
    <row r="447" spans="3:42" ht="30" customHeight="1">
      <c r="C447" s="11">
        <v>443</v>
      </c>
      <c r="D447" s="88"/>
      <c r="E447" s="88"/>
      <c r="F447" s="88"/>
      <c r="G447" s="95"/>
      <c r="H447" s="96"/>
      <c r="I447" s="88"/>
      <c r="J447" s="88"/>
      <c r="K447" s="96"/>
      <c r="L447" s="88"/>
      <c r="M447" s="97" t="str">
        <f t="shared" ca="1" si="68"/>
        <v/>
      </c>
      <c r="N447" s="88"/>
      <c r="O447" s="88"/>
      <c r="P447" s="14"/>
      <c r="R447" s="59" t="str">
        <f>IFERROR(VLOOKUP($D447,'4° Passo'!$D$5:$M$804,7,FALSE),"-")</f>
        <v>-</v>
      </c>
      <c r="S447" s="59" t="str">
        <f>IFERROR(VLOOKUP($D447,'4° Passo'!$D$5:$M$804,8,FALSE),"-")</f>
        <v>-</v>
      </c>
      <c r="T447" s="59" t="str">
        <f>IFERROR(VLOOKUP($D447,'4° Passo'!$D$5:$M$804,9,FALSE),"-")</f>
        <v>-</v>
      </c>
      <c r="U447" s="59" t="str">
        <f>IFERROR(VLOOKUP($D447,'4° Passo'!$D$5:$M$804,10,FALSE),"-")</f>
        <v>-</v>
      </c>
      <c r="V447" s="59" t="str">
        <f t="shared" si="63"/>
        <v/>
      </c>
      <c r="W447" s="4">
        <f t="shared" si="69"/>
        <v>0</v>
      </c>
      <c r="X447" s="101">
        <v>1</v>
      </c>
      <c r="Y447" s="101" t="str">
        <f t="shared" si="64"/>
        <v/>
      </c>
      <c r="Z447" s="101" t="str">
        <f t="shared" si="65"/>
        <v/>
      </c>
      <c r="AA447" s="101" t="str">
        <f t="shared" si="66"/>
        <v/>
      </c>
      <c r="AB447" s="101" t="str">
        <f t="shared" si="67"/>
        <v/>
      </c>
      <c r="AC447" s="101" t="str">
        <f t="shared" ref="AC447:AH505" si="73">IF($Y447=AC$3,$AB447,"")</f>
        <v/>
      </c>
      <c r="AD447" s="101" t="str">
        <f t="shared" si="73"/>
        <v/>
      </c>
      <c r="AE447" s="101" t="str">
        <f t="shared" si="73"/>
        <v/>
      </c>
      <c r="AF447" s="101" t="str">
        <f t="shared" si="72"/>
        <v/>
      </c>
      <c r="AG447" s="101" t="str">
        <f t="shared" si="72"/>
        <v/>
      </c>
      <c r="AH447" s="101" t="str">
        <f t="shared" si="72"/>
        <v/>
      </c>
      <c r="AI447" s="101" t="str">
        <f t="shared" si="70"/>
        <v/>
      </c>
      <c r="AJ447" s="101" t="str">
        <f t="shared" si="70"/>
        <v/>
      </c>
      <c r="AK447" s="101" t="str">
        <f t="shared" si="70"/>
        <v/>
      </c>
      <c r="AL447" s="101" t="str">
        <f t="shared" si="70"/>
        <v/>
      </c>
      <c r="AM447" s="101" t="str">
        <f t="shared" si="70"/>
        <v/>
      </c>
      <c r="AN447" s="101" t="str">
        <f t="shared" si="70"/>
        <v/>
      </c>
      <c r="AP447" s="101" t="str">
        <f>IF(AND(N447="vendido",I447='1° Passo'!$D$12),'1° Passo'!$D$12,"")</f>
        <v/>
      </c>
    </row>
    <row r="448" spans="3:42" ht="30" customHeight="1">
      <c r="C448" s="11">
        <v>444</v>
      </c>
      <c r="D448" s="88"/>
      <c r="E448" s="88"/>
      <c r="F448" s="88"/>
      <c r="G448" s="95"/>
      <c r="H448" s="96"/>
      <c r="I448" s="88"/>
      <c r="J448" s="88"/>
      <c r="K448" s="96"/>
      <c r="L448" s="88"/>
      <c r="M448" s="97" t="str">
        <f t="shared" ca="1" si="68"/>
        <v/>
      </c>
      <c r="N448" s="88"/>
      <c r="O448" s="88"/>
      <c r="P448" s="14"/>
      <c r="R448" s="59" t="str">
        <f>IFERROR(VLOOKUP($D448,'4° Passo'!$D$5:$M$804,7,FALSE),"-")</f>
        <v>-</v>
      </c>
      <c r="S448" s="59" t="str">
        <f>IFERROR(VLOOKUP($D448,'4° Passo'!$D$5:$M$804,8,FALSE),"-")</f>
        <v>-</v>
      </c>
      <c r="T448" s="59" t="str">
        <f>IFERROR(VLOOKUP($D448,'4° Passo'!$D$5:$M$804,9,FALSE),"-")</f>
        <v>-</v>
      </c>
      <c r="U448" s="59" t="str">
        <f>IFERROR(VLOOKUP($D448,'4° Passo'!$D$5:$M$804,10,FALSE),"-")</f>
        <v>-</v>
      </c>
      <c r="V448" s="59" t="str">
        <f t="shared" si="63"/>
        <v/>
      </c>
      <c r="W448" s="4">
        <f t="shared" si="69"/>
        <v>0</v>
      </c>
      <c r="X448" s="101">
        <v>1</v>
      </c>
      <c r="Y448" s="101" t="str">
        <f t="shared" si="64"/>
        <v/>
      </c>
      <c r="Z448" s="101" t="str">
        <f t="shared" si="65"/>
        <v/>
      </c>
      <c r="AA448" s="101" t="str">
        <f t="shared" si="66"/>
        <v/>
      </c>
      <c r="AB448" s="101" t="str">
        <f t="shared" si="67"/>
        <v/>
      </c>
      <c r="AC448" s="101" t="str">
        <f t="shared" si="73"/>
        <v/>
      </c>
      <c r="AD448" s="101" t="str">
        <f t="shared" si="73"/>
        <v/>
      </c>
      <c r="AE448" s="101" t="str">
        <f t="shared" si="73"/>
        <v/>
      </c>
      <c r="AF448" s="101" t="str">
        <f t="shared" si="72"/>
        <v/>
      </c>
      <c r="AG448" s="101" t="str">
        <f t="shared" si="72"/>
        <v/>
      </c>
      <c r="AH448" s="101" t="str">
        <f t="shared" si="72"/>
        <v/>
      </c>
      <c r="AI448" s="101" t="str">
        <f t="shared" si="70"/>
        <v/>
      </c>
      <c r="AJ448" s="101" t="str">
        <f t="shared" si="70"/>
        <v/>
      </c>
      <c r="AK448" s="101" t="str">
        <f t="shared" si="70"/>
        <v/>
      </c>
      <c r="AL448" s="101" t="str">
        <f t="shared" si="70"/>
        <v/>
      </c>
      <c r="AM448" s="101" t="str">
        <f t="shared" si="70"/>
        <v/>
      </c>
      <c r="AN448" s="101" t="str">
        <f t="shared" si="70"/>
        <v/>
      </c>
      <c r="AP448" s="101" t="str">
        <f>IF(AND(N448="vendido",I448='1° Passo'!$D$12),'1° Passo'!$D$12,"")</f>
        <v/>
      </c>
    </row>
    <row r="449" spans="3:42" ht="30" customHeight="1">
      <c r="C449" s="11">
        <v>445</v>
      </c>
      <c r="D449" s="88"/>
      <c r="E449" s="88"/>
      <c r="F449" s="88"/>
      <c r="G449" s="95"/>
      <c r="H449" s="96"/>
      <c r="I449" s="88"/>
      <c r="J449" s="88"/>
      <c r="K449" s="96"/>
      <c r="L449" s="88"/>
      <c r="M449" s="97" t="str">
        <f t="shared" ca="1" si="68"/>
        <v/>
      </c>
      <c r="N449" s="88"/>
      <c r="O449" s="88"/>
      <c r="P449" s="14"/>
      <c r="R449" s="59" t="str">
        <f>IFERROR(VLOOKUP($D449,'4° Passo'!$D$5:$M$804,7,FALSE),"-")</f>
        <v>-</v>
      </c>
      <c r="S449" s="59" t="str">
        <f>IFERROR(VLOOKUP($D449,'4° Passo'!$D$5:$M$804,8,FALSE),"-")</f>
        <v>-</v>
      </c>
      <c r="T449" s="59" t="str">
        <f>IFERROR(VLOOKUP($D449,'4° Passo'!$D$5:$M$804,9,FALSE),"-")</f>
        <v>-</v>
      </c>
      <c r="U449" s="59" t="str">
        <f>IFERROR(VLOOKUP($D449,'4° Passo'!$D$5:$M$804,10,FALSE),"-")</f>
        <v>-</v>
      </c>
      <c r="V449" s="59" t="str">
        <f t="shared" si="63"/>
        <v/>
      </c>
      <c r="W449" s="4">
        <f t="shared" si="69"/>
        <v>0</v>
      </c>
      <c r="X449" s="101">
        <v>1</v>
      </c>
      <c r="Y449" s="101" t="str">
        <f t="shared" si="64"/>
        <v/>
      </c>
      <c r="Z449" s="101" t="str">
        <f t="shared" si="65"/>
        <v/>
      </c>
      <c r="AA449" s="101" t="str">
        <f t="shared" si="66"/>
        <v/>
      </c>
      <c r="AB449" s="101" t="str">
        <f t="shared" si="67"/>
        <v/>
      </c>
      <c r="AC449" s="101" t="str">
        <f t="shared" si="73"/>
        <v/>
      </c>
      <c r="AD449" s="101" t="str">
        <f t="shared" si="73"/>
        <v/>
      </c>
      <c r="AE449" s="101" t="str">
        <f t="shared" si="73"/>
        <v/>
      </c>
      <c r="AF449" s="101" t="str">
        <f t="shared" si="72"/>
        <v/>
      </c>
      <c r="AG449" s="101" t="str">
        <f t="shared" si="72"/>
        <v/>
      </c>
      <c r="AH449" s="101" t="str">
        <f t="shared" si="72"/>
        <v/>
      </c>
      <c r="AI449" s="101" t="str">
        <f t="shared" si="70"/>
        <v/>
      </c>
      <c r="AJ449" s="101" t="str">
        <f t="shared" si="70"/>
        <v/>
      </c>
      <c r="AK449" s="101" t="str">
        <f t="shared" si="70"/>
        <v/>
      </c>
      <c r="AL449" s="101" t="str">
        <f t="shared" si="70"/>
        <v/>
      </c>
      <c r="AM449" s="101" t="str">
        <f t="shared" si="70"/>
        <v/>
      </c>
      <c r="AN449" s="101" t="str">
        <f t="shared" si="70"/>
        <v/>
      </c>
      <c r="AP449" s="101" t="str">
        <f>IF(AND(N449="vendido",I449='1° Passo'!$D$12),'1° Passo'!$D$12,"")</f>
        <v/>
      </c>
    </row>
    <row r="450" spans="3:42" ht="30" customHeight="1">
      <c r="C450" s="11">
        <v>446</v>
      </c>
      <c r="D450" s="88"/>
      <c r="E450" s="88"/>
      <c r="F450" s="88"/>
      <c r="G450" s="95"/>
      <c r="H450" s="96"/>
      <c r="I450" s="88"/>
      <c r="J450" s="88"/>
      <c r="K450" s="96"/>
      <c r="L450" s="88"/>
      <c r="M450" s="97" t="str">
        <f t="shared" ca="1" si="68"/>
        <v/>
      </c>
      <c r="N450" s="88"/>
      <c r="O450" s="88"/>
      <c r="P450" s="14"/>
      <c r="R450" s="59" t="str">
        <f>IFERROR(VLOOKUP($D450,'4° Passo'!$D$5:$M$804,7,FALSE),"-")</f>
        <v>-</v>
      </c>
      <c r="S450" s="59" t="str">
        <f>IFERROR(VLOOKUP($D450,'4° Passo'!$D$5:$M$804,8,FALSE),"-")</f>
        <v>-</v>
      </c>
      <c r="T450" s="59" t="str">
        <f>IFERROR(VLOOKUP($D450,'4° Passo'!$D$5:$M$804,9,FALSE),"-")</f>
        <v>-</v>
      </c>
      <c r="U450" s="59" t="str">
        <f>IFERROR(VLOOKUP($D450,'4° Passo'!$D$5:$M$804,10,FALSE),"-")</f>
        <v>-</v>
      </c>
      <c r="V450" s="59" t="str">
        <f t="shared" si="63"/>
        <v/>
      </c>
      <c r="W450" s="4">
        <f t="shared" si="69"/>
        <v>0</v>
      </c>
      <c r="X450" s="101">
        <v>1</v>
      </c>
      <c r="Y450" s="101" t="str">
        <f t="shared" si="64"/>
        <v/>
      </c>
      <c r="Z450" s="101" t="str">
        <f t="shared" si="65"/>
        <v/>
      </c>
      <c r="AA450" s="101" t="str">
        <f t="shared" si="66"/>
        <v/>
      </c>
      <c r="AB450" s="101" t="str">
        <f t="shared" si="67"/>
        <v/>
      </c>
      <c r="AC450" s="101" t="str">
        <f t="shared" si="73"/>
        <v/>
      </c>
      <c r="AD450" s="101" t="str">
        <f t="shared" si="73"/>
        <v/>
      </c>
      <c r="AE450" s="101" t="str">
        <f t="shared" si="73"/>
        <v/>
      </c>
      <c r="AF450" s="101" t="str">
        <f t="shared" si="72"/>
        <v/>
      </c>
      <c r="AG450" s="101" t="str">
        <f t="shared" si="72"/>
        <v/>
      </c>
      <c r="AH450" s="101" t="str">
        <f t="shared" si="72"/>
        <v/>
      </c>
      <c r="AI450" s="101" t="str">
        <f t="shared" si="70"/>
        <v/>
      </c>
      <c r="AJ450" s="101" t="str">
        <f t="shared" si="70"/>
        <v/>
      </c>
      <c r="AK450" s="101" t="str">
        <f t="shared" si="70"/>
        <v/>
      </c>
      <c r="AL450" s="101" t="str">
        <f t="shared" si="70"/>
        <v/>
      </c>
      <c r="AM450" s="101" t="str">
        <f t="shared" si="70"/>
        <v/>
      </c>
      <c r="AN450" s="101" t="str">
        <f t="shared" si="70"/>
        <v/>
      </c>
      <c r="AP450" s="101" t="str">
        <f>IF(AND(N450="vendido",I450='1° Passo'!$D$12),'1° Passo'!$D$12,"")</f>
        <v/>
      </c>
    </row>
    <row r="451" spans="3:42" ht="30" customHeight="1">
      <c r="C451" s="11">
        <v>447</v>
      </c>
      <c r="D451" s="88"/>
      <c r="E451" s="88"/>
      <c r="F451" s="88"/>
      <c r="G451" s="95"/>
      <c r="H451" s="96"/>
      <c r="I451" s="88"/>
      <c r="J451" s="88"/>
      <c r="K451" s="96"/>
      <c r="L451" s="88"/>
      <c r="M451" s="97" t="str">
        <f t="shared" ca="1" si="68"/>
        <v/>
      </c>
      <c r="N451" s="88"/>
      <c r="O451" s="88"/>
      <c r="P451" s="14"/>
      <c r="R451" s="59" t="str">
        <f>IFERROR(VLOOKUP($D451,'4° Passo'!$D$5:$M$804,7,FALSE),"-")</f>
        <v>-</v>
      </c>
      <c r="S451" s="59" t="str">
        <f>IFERROR(VLOOKUP($D451,'4° Passo'!$D$5:$M$804,8,FALSE),"-")</f>
        <v>-</v>
      </c>
      <c r="T451" s="59" t="str">
        <f>IFERROR(VLOOKUP($D451,'4° Passo'!$D$5:$M$804,9,FALSE),"-")</f>
        <v>-</v>
      </c>
      <c r="U451" s="59" t="str">
        <f>IFERROR(VLOOKUP($D451,'4° Passo'!$D$5:$M$804,10,FALSE),"-")</f>
        <v>-</v>
      </c>
      <c r="V451" s="59" t="str">
        <f t="shared" si="63"/>
        <v/>
      </c>
      <c r="W451" s="4">
        <f t="shared" si="69"/>
        <v>0</v>
      </c>
      <c r="X451" s="101">
        <v>1</v>
      </c>
      <c r="Y451" s="101" t="str">
        <f t="shared" si="64"/>
        <v/>
      </c>
      <c r="Z451" s="101" t="str">
        <f t="shared" si="65"/>
        <v/>
      </c>
      <c r="AA451" s="101" t="str">
        <f t="shared" si="66"/>
        <v/>
      </c>
      <c r="AB451" s="101" t="str">
        <f t="shared" si="67"/>
        <v/>
      </c>
      <c r="AC451" s="101" t="str">
        <f t="shared" si="73"/>
        <v/>
      </c>
      <c r="AD451" s="101" t="str">
        <f t="shared" si="73"/>
        <v/>
      </c>
      <c r="AE451" s="101" t="str">
        <f t="shared" si="73"/>
        <v/>
      </c>
      <c r="AF451" s="101" t="str">
        <f t="shared" si="72"/>
        <v/>
      </c>
      <c r="AG451" s="101" t="str">
        <f t="shared" si="72"/>
        <v/>
      </c>
      <c r="AH451" s="101" t="str">
        <f t="shared" si="72"/>
        <v/>
      </c>
      <c r="AI451" s="101" t="str">
        <f t="shared" si="70"/>
        <v/>
      </c>
      <c r="AJ451" s="101" t="str">
        <f t="shared" si="70"/>
        <v/>
      </c>
      <c r="AK451" s="101" t="str">
        <f t="shared" si="70"/>
        <v/>
      </c>
      <c r="AL451" s="101" t="str">
        <f t="shared" si="70"/>
        <v/>
      </c>
      <c r="AM451" s="101" t="str">
        <f t="shared" si="70"/>
        <v/>
      </c>
      <c r="AN451" s="101" t="str">
        <f t="shared" si="70"/>
        <v/>
      </c>
      <c r="AP451" s="101" t="str">
        <f>IF(AND(N451="vendido",I451='1° Passo'!$D$12),'1° Passo'!$D$12,"")</f>
        <v/>
      </c>
    </row>
    <row r="452" spans="3:42" ht="30" customHeight="1">
      <c r="C452" s="11">
        <v>448</v>
      </c>
      <c r="D452" s="88"/>
      <c r="E452" s="88"/>
      <c r="F452" s="88"/>
      <c r="G452" s="95"/>
      <c r="H452" s="96"/>
      <c r="I452" s="88"/>
      <c r="J452" s="88"/>
      <c r="K452" s="96"/>
      <c r="L452" s="88"/>
      <c r="M452" s="97" t="str">
        <f t="shared" ca="1" si="68"/>
        <v/>
      </c>
      <c r="N452" s="88"/>
      <c r="O452" s="88"/>
      <c r="P452" s="14"/>
      <c r="R452" s="59" t="str">
        <f>IFERROR(VLOOKUP($D452,'4° Passo'!$D$5:$M$804,7,FALSE),"-")</f>
        <v>-</v>
      </c>
      <c r="S452" s="59" t="str">
        <f>IFERROR(VLOOKUP($D452,'4° Passo'!$D$5:$M$804,8,FALSE),"-")</f>
        <v>-</v>
      </c>
      <c r="T452" s="59" t="str">
        <f>IFERROR(VLOOKUP($D452,'4° Passo'!$D$5:$M$804,9,FALSE),"-")</f>
        <v>-</v>
      </c>
      <c r="U452" s="59" t="str">
        <f>IFERROR(VLOOKUP($D452,'4° Passo'!$D$5:$M$804,10,FALSE),"-")</f>
        <v>-</v>
      </c>
      <c r="V452" s="59" t="str">
        <f t="shared" si="63"/>
        <v/>
      </c>
      <c r="W452" s="4">
        <f t="shared" si="69"/>
        <v>0</v>
      </c>
      <c r="X452" s="101">
        <v>1</v>
      </c>
      <c r="Y452" s="101" t="str">
        <f t="shared" si="64"/>
        <v/>
      </c>
      <c r="Z452" s="101" t="str">
        <f t="shared" si="65"/>
        <v/>
      </c>
      <c r="AA452" s="101" t="str">
        <f t="shared" si="66"/>
        <v/>
      </c>
      <c r="AB452" s="101" t="str">
        <f t="shared" si="67"/>
        <v/>
      </c>
      <c r="AC452" s="101" t="str">
        <f t="shared" si="73"/>
        <v/>
      </c>
      <c r="AD452" s="101" t="str">
        <f t="shared" si="73"/>
        <v/>
      </c>
      <c r="AE452" s="101" t="str">
        <f t="shared" si="73"/>
        <v/>
      </c>
      <c r="AF452" s="101" t="str">
        <f t="shared" si="72"/>
        <v/>
      </c>
      <c r="AG452" s="101" t="str">
        <f t="shared" si="72"/>
        <v/>
      </c>
      <c r="AH452" s="101" t="str">
        <f t="shared" si="72"/>
        <v/>
      </c>
      <c r="AI452" s="101" t="str">
        <f t="shared" si="72"/>
        <v/>
      </c>
      <c r="AJ452" s="101" t="str">
        <f t="shared" si="72"/>
        <v/>
      </c>
      <c r="AK452" s="101" t="str">
        <f t="shared" si="72"/>
        <v/>
      </c>
      <c r="AL452" s="101" t="str">
        <f t="shared" si="72"/>
        <v/>
      </c>
      <c r="AM452" s="101" t="str">
        <f t="shared" si="72"/>
        <v/>
      </c>
      <c r="AN452" s="101" t="str">
        <f t="shared" si="72"/>
        <v/>
      </c>
      <c r="AP452" s="101" t="str">
        <f>IF(AND(N452="vendido",I452='1° Passo'!$D$12),'1° Passo'!$D$12,"")</f>
        <v/>
      </c>
    </row>
    <row r="453" spans="3:42" ht="30" customHeight="1">
      <c r="C453" s="11">
        <v>449</v>
      </c>
      <c r="D453" s="88"/>
      <c r="E453" s="88"/>
      <c r="F453" s="88"/>
      <c r="G453" s="95"/>
      <c r="H453" s="96"/>
      <c r="I453" s="88"/>
      <c r="J453" s="88"/>
      <c r="K453" s="96"/>
      <c r="L453" s="88"/>
      <c r="M453" s="97" t="str">
        <f t="shared" ca="1" si="68"/>
        <v/>
      </c>
      <c r="N453" s="88"/>
      <c r="O453" s="88"/>
      <c r="P453" s="14"/>
      <c r="R453" s="59" t="str">
        <f>IFERROR(VLOOKUP($D453,'4° Passo'!$D$5:$M$804,7,FALSE),"-")</f>
        <v>-</v>
      </c>
      <c r="S453" s="59" t="str">
        <f>IFERROR(VLOOKUP($D453,'4° Passo'!$D$5:$M$804,8,FALSE),"-")</f>
        <v>-</v>
      </c>
      <c r="T453" s="59" t="str">
        <f>IFERROR(VLOOKUP($D453,'4° Passo'!$D$5:$M$804,9,FALSE),"-")</f>
        <v>-</v>
      </c>
      <c r="U453" s="59" t="str">
        <f>IFERROR(VLOOKUP($D453,'4° Passo'!$D$5:$M$804,10,FALSE),"-")</f>
        <v>-</v>
      </c>
      <c r="V453" s="59" t="str">
        <f t="shared" ref="V453:V516" si="74">IF(N453="vendido",1,"")</f>
        <v/>
      </c>
      <c r="W453" s="4">
        <f t="shared" si="69"/>
        <v>0</v>
      </c>
      <c r="X453" s="101">
        <v>1</v>
      </c>
      <c r="Y453" s="101" t="str">
        <f t="shared" ref="Y453:Y516" si="75">IF(H453&lt;&gt;"",MONTH(H453),"")</f>
        <v/>
      </c>
      <c r="Z453" s="101" t="str">
        <f t="shared" ref="Z453:Z516" si="76">IF(N453="vendido",MONTH(H453),"")</f>
        <v/>
      </c>
      <c r="AA453" s="101" t="str">
        <f t="shared" ref="AA453:AA516" si="77">IF(N453="vendido",I453,"")</f>
        <v/>
      </c>
      <c r="AB453" s="101" t="str">
        <f t="shared" ref="AB453:AB516" si="78">IF(N453="vendido",G453,"")</f>
        <v/>
      </c>
      <c r="AC453" s="101" t="str">
        <f t="shared" si="73"/>
        <v/>
      </c>
      <c r="AD453" s="101" t="str">
        <f t="shared" si="73"/>
        <v/>
      </c>
      <c r="AE453" s="101" t="str">
        <f t="shared" si="73"/>
        <v/>
      </c>
      <c r="AF453" s="101" t="str">
        <f t="shared" si="72"/>
        <v/>
      </c>
      <c r="AG453" s="101" t="str">
        <f t="shared" si="72"/>
        <v/>
      </c>
      <c r="AH453" s="101" t="str">
        <f t="shared" si="72"/>
        <v/>
      </c>
      <c r="AI453" s="101" t="str">
        <f t="shared" si="72"/>
        <v/>
      </c>
      <c r="AJ453" s="101" t="str">
        <f t="shared" si="72"/>
        <v/>
      </c>
      <c r="AK453" s="101" t="str">
        <f t="shared" si="72"/>
        <v/>
      </c>
      <c r="AL453" s="101" t="str">
        <f t="shared" si="72"/>
        <v/>
      </c>
      <c r="AM453" s="101" t="str">
        <f t="shared" si="72"/>
        <v/>
      </c>
      <c r="AN453" s="101" t="str">
        <f t="shared" si="72"/>
        <v/>
      </c>
      <c r="AP453" s="101" t="str">
        <f>IF(AND(N453="vendido",I453='1° Passo'!$D$12),'1° Passo'!$D$12,"")</f>
        <v/>
      </c>
    </row>
    <row r="454" spans="3:42" ht="30" customHeight="1">
      <c r="C454" s="11">
        <v>450</v>
      </c>
      <c r="D454" s="88"/>
      <c r="E454" s="88"/>
      <c r="F454" s="88"/>
      <c r="G454" s="95"/>
      <c r="H454" s="96"/>
      <c r="I454" s="88"/>
      <c r="J454" s="88"/>
      <c r="K454" s="96"/>
      <c r="L454" s="88"/>
      <c r="M454" s="97" t="str">
        <f t="shared" ref="M454:M517" ca="1" si="79">IF(OR(N454="Perdido",N454="Vendido"),"Negociação finalizada",IF(OR(H454="",K454="",),"",IF(L454="realizado","Agende a Próxima Etapa ou Conclua a Venda",IF(K454&lt;TODAY(),"Prazo Para Entrar Em Contato Vencido",IF(K454-TODAY()=1,"Falta ","Faltam ")&amp;K454-TODAY()&amp;IF(K454-TODAY()=1," dia "," dias ")&amp;"Para Entrar em Contato"))))</f>
        <v/>
      </c>
      <c r="N454" s="88"/>
      <c r="O454" s="88"/>
      <c r="P454" s="14"/>
      <c r="R454" s="59" t="str">
        <f>IFERROR(VLOOKUP($D454,'4° Passo'!$D$5:$M$804,7,FALSE),"-")</f>
        <v>-</v>
      </c>
      <c r="S454" s="59" t="str">
        <f>IFERROR(VLOOKUP($D454,'4° Passo'!$D$5:$M$804,8,FALSE),"-")</f>
        <v>-</v>
      </c>
      <c r="T454" s="59" t="str">
        <f>IFERROR(VLOOKUP($D454,'4° Passo'!$D$5:$M$804,9,FALSE),"-")</f>
        <v>-</v>
      </c>
      <c r="U454" s="59" t="str">
        <f>IFERROR(VLOOKUP($D454,'4° Passo'!$D$5:$M$804,10,FALSE),"-")</f>
        <v>-</v>
      </c>
      <c r="V454" s="59" t="str">
        <f t="shared" si="74"/>
        <v/>
      </c>
      <c r="W454" s="4">
        <f t="shared" ref="W454:W517" si="80">IF(K454-H454&lt;0,0,K454-H454)</f>
        <v>0</v>
      </c>
      <c r="X454" s="101">
        <v>1</v>
      </c>
      <c r="Y454" s="101" t="str">
        <f t="shared" si="75"/>
        <v/>
      </c>
      <c r="Z454" s="101" t="str">
        <f t="shared" si="76"/>
        <v/>
      </c>
      <c r="AA454" s="101" t="str">
        <f t="shared" si="77"/>
        <v/>
      </c>
      <c r="AB454" s="101" t="str">
        <f t="shared" si="78"/>
        <v/>
      </c>
      <c r="AC454" s="101" t="str">
        <f t="shared" si="73"/>
        <v/>
      </c>
      <c r="AD454" s="101" t="str">
        <f t="shared" si="73"/>
        <v/>
      </c>
      <c r="AE454" s="101" t="str">
        <f t="shared" si="73"/>
        <v/>
      </c>
      <c r="AF454" s="101" t="str">
        <f t="shared" si="72"/>
        <v/>
      </c>
      <c r="AG454" s="101" t="str">
        <f t="shared" si="72"/>
        <v/>
      </c>
      <c r="AH454" s="101" t="str">
        <f t="shared" si="72"/>
        <v/>
      </c>
      <c r="AI454" s="101" t="str">
        <f t="shared" si="72"/>
        <v/>
      </c>
      <c r="AJ454" s="101" t="str">
        <f t="shared" si="72"/>
        <v/>
      </c>
      <c r="AK454" s="101" t="str">
        <f t="shared" si="72"/>
        <v/>
      </c>
      <c r="AL454" s="101" t="str">
        <f t="shared" si="72"/>
        <v/>
      </c>
      <c r="AM454" s="101" t="str">
        <f t="shared" si="72"/>
        <v/>
      </c>
      <c r="AN454" s="101" t="str">
        <f t="shared" si="72"/>
        <v/>
      </c>
      <c r="AP454" s="101" t="str">
        <f>IF(AND(N454="vendido",I454='1° Passo'!$D$12),'1° Passo'!$D$12,"")</f>
        <v/>
      </c>
    </row>
    <row r="455" spans="3:42" ht="30" customHeight="1">
      <c r="C455" s="11">
        <v>451</v>
      </c>
      <c r="D455" s="88"/>
      <c r="E455" s="88"/>
      <c r="F455" s="88"/>
      <c r="G455" s="95"/>
      <c r="H455" s="96"/>
      <c r="I455" s="88"/>
      <c r="J455" s="88"/>
      <c r="K455" s="96"/>
      <c r="L455" s="88"/>
      <c r="M455" s="97" t="str">
        <f t="shared" ca="1" si="79"/>
        <v/>
      </c>
      <c r="N455" s="88"/>
      <c r="O455" s="88"/>
      <c r="P455" s="14"/>
      <c r="R455" s="59" t="str">
        <f>IFERROR(VLOOKUP($D455,'4° Passo'!$D$5:$M$804,7,FALSE),"-")</f>
        <v>-</v>
      </c>
      <c r="S455" s="59" t="str">
        <f>IFERROR(VLOOKUP($D455,'4° Passo'!$D$5:$M$804,8,FALSE),"-")</f>
        <v>-</v>
      </c>
      <c r="T455" s="59" t="str">
        <f>IFERROR(VLOOKUP($D455,'4° Passo'!$D$5:$M$804,9,FALSE),"-")</f>
        <v>-</v>
      </c>
      <c r="U455" s="59" t="str">
        <f>IFERROR(VLOOKUP($D455,'4° Passo'!$D$5:$M$804,10,FALSE),"-")</f>
        <v>-</v>
      </c>
      <c r="V455" s="59" t="str">
        <f t="shared" si="74"/>
        <v/>
      </c>
      <c r="W455" s="4">
        <f t="shared" si="80"/>
        <v>0</v>
      </c>
      <c r="X455" s="101">
        <v>1</v>
      </c>
      <c r="Y455" s="101" t="str">
        <f t="shared" si="75"/>
        <v/>
      </c>
      <c r="Z455" s="101" t="str">
        <f t="shared" si="76"/>
        <v/>
      </c>
      <c r="AA455" s="101" t="str">
        <f t="shared" si="77"/>
        <v/>
      </c>
      <c r="AB455" s="101" t="str">
        <f t="shared" si="78"/>
        <v/>
      </c>
      <c r="AC455" s="101" t="str">
        <f t="shared" si="73"/>
        <v/>
      </c>
      <c r="AD455" s="101" t="str">
        <f t="shared" si="73"/>
        <v/>
      </c>
      <c r="AE455" s="101" t="str">
        <f t="shared" si="73"/>
        <v/>
      </c>
      <c r="AF455" s="101" t="str">
        <f t="shared" si="72"/>
        <v/>
      </c>
      <c r="AG455" s="101" t="str">
        <f t="shared" si="72"/>
        <v/>
      </c>
      <c r="AH455" s="101" t="str">
        <f t="shared" si="72"/>
        <v/>
      </c>
      <c r="AI455" s="101" t="str">
        <f t="shared" si="72"/>
        <v/>
      </c>
      <c r="AJ455" s="101" t="str">
        <f t="shared" si="72"/>
        <v/>
      </c>
      <c r="AK455" s="101" t="str">
        <f t="shared" si="72"/>
        <v/>
      </c>
      <c r="AL455" s="101" t="str">
        <f t="shared" si="72"/>
        <v/>
      </c>
      <c r="AM455" s="101" t="str">
        <f t="shared" si="72"/>
        <v/>
      </c>
      <c r="AN455" s="101" t="str">
        <f t="shared" si="72"/>
        <v/>
      </c>
      <c r="AP455" s="101" t="str">
        <f>IF(AND(N455="vendido",I455='1° Passo'!$D$12),'1° Passo'!$D$12,"")</f>
        <v/>
      </c>
    </row>
    <row r="456" spans="3:42" ht="30" customHeight="1">
      <c r="C456" s="11">
        <v>452</v>
      </c>
      <c r="D456" s="88"/>
      <c r="E456" s="88"/>
      <c r="F456" s="88"/>
      <c r="G456" s="95"/>
      <c r="H456" s="96"/>
      <c r="I456" s="88"/>
      <c r="J456" s="88"/>
      <c r="K456" s="96"/>
      <c r="L456" s="88"/>
      <c r="M456" s="97" t="str">
        <f t="shared" ca="1" si="79"/>
        <v/>
      </c>
      <c r="N456" s="88"/>
      <c r="O456" s="88"/>
      <c r="P456" s="14"/>
      <c r="R456" s="59" t="str">
        <f>IFERROR(VLOOKUP($D456,'4° Passo'!$D$5:$M$804,7,FALSE),"-")</f>
        <v>-</v>
      </c>
      <c r="S456" s="59" t="str">
        <f>IFERROR(VLOOKUP($D456,'4° Passo'!$D$5:$M$804,8,FALSE),"-")</f>
        <v>-</v>
      </c>
      <c r="T456" s="59" t="str">
        <f>IFERROR(VLOOKUP($D456,'4° Passo'!$D$5:$M$804,9,FALSE),"-")</f>
        <v>-</v>
      </c>
      <c r="U456" s="59" t="str">
        <f>IFERROR(VLOOKUP($D456,'4° Passo'!$D$5:$M$804,10,FALSE),"-")</f>
        <v>-</v>
      </c>
      <c r="V456" s="59" t="str">
        <f t="shared" si="74"/>
        <v/>
      </c>
      <c r="W456" s="4">
        <f t="shared" si="80"/>
        <v>0</v>
      </c>
      <c r="X456" s="101">
        <v>1</v>
      </c>
      <c r="Y456" s="101" t="str">
        <f t="shared" si="75"/>
        <v/>
      </c>
      <c r="Z456" s="101" t="str">
        <f t="shared" si="76"/>
        <v/>
      </c>
      <c r="AA456" s="101" t="str">
        <f t="shared" si="77"/>
        <v/>
      </c>
      <c r="AB456" s="101" t="str">
        <f t="shared" si="78"/>
        <v/>
      </c>
      <c r="AC456" s="101" t="str">
        <f t="shared" si="73"/>
        <v/>
      </c>
      <c r="AD456" s="101" t="str">
        <f t="shared" si="73"/>
        <v/>
      </c>
      <c r="AE456" s="101" t="str">
        <f t="shared" si="73"/>
        <v/>
      </c>
      <c r="AF456" s="101" t="str">
        <f t="shared" si="72"/>
        <v/>
      </c>
      <c r="AG456" s="101" t="str">
        <f t="shared" si="72"/>
        <v/>
      </c>
      <c r="AH456" s="101" t="str">
        <f t="shared" si="72"/>
        <v/>
      </c>
      <c r="AI456" s="101" t="str">
        <f t="shared" si="72"/>
        <v/>
      </c>
      <c r="AJ456" s="101" t="str">
        <f t="shared" si="72"/>
        <v/>
      </c>
      <c r="AK456" s="101" t="str">
        <f t="shared" si="72"/>
        <v/>
      </c>
      <c r="AL456" s="101" t="str">
        <f t="shared" si="72"/>
        <v/>
      </c>
      <c r="AM456" s="101" t="str">
        <f t="shared" si="72"/>
        <v/>
      </c>
      <c r="AN456" s="101" t="str">
        <f t="shared" si="72"/>
        <v/>
      </c>
      <c r="AP456" s="101" t="str">
        <f>IF(AND(N456="vendido",I456='1° Passo'!$D$12),'1° Passo'!$D$12,"")</f>
        <v/>
      </c>
    </row>
    <row r="457" spans="3:42" ht="30" customHeight="1">
      <c r="C457" s="11">
        <v>453</v>
      </c>
      <c r="D457" s="88"/>
      <c r="E457" s="88"/>
      <c r="F457" s="88"/>
      <c r="G457" s="95"/>
      <c r="H457" s="96"/>
      <c r="I457" s="88"/>
      <c r="J457" s="88"/>
      <c r="K457" s="96"/>
      <c r="L457" s="88"/>
      <c r="M457" s="97" t="str">
        <f t="shared" ca="1" si="79"/>
        <v/>
      </c>
      <c r="N457" s="88"/>
      <c r="O457" s="88"/>
      <c r="P457" s="14"/>
      <c r="R457" s="59" t="str">
        <f>IFERROR(VLOOKUP($D457,'4° Passo'!$D$5:$M$804,7,FALSE),"-")</f>
        <v>-</v>
      </c>
      <c r="S457" s="59" t="str">
        <f>IFERROR(VLOOKUP($D457,'4° Passo'!$D$5:$M$804,8,FALSE),"-")</f>
        <v>-</v>
      </c>
      <c r="T457" s="59" t="str">
        <f>IFERROR(VLOOKUP($D457,'4° Passo'!$D$5:$M$804,9,FALSE),"-")</f>
        <v>-</v>
      </c>
      <c r="U457" s="59" t="str">
        <f>IFERROR(VLOOKUP($D457,'4° Passo'!$D$5:$M$804,10,FALSE),"-")</f>
        <v>-</v>
      </c>
      <c r="V457" s="59" t="str">
        <f t="shared" si="74"/>
        <v/>
      </c>
      <c r="W457" s="4">
        <f t="shared" si="80"/>
        <v>0</v>
      </c>
      <c r="X457" s="101">
        <v>1</v>
      </c>
      <c r="Y457" s="101" t="str">
        <f t="shared" si="75"/>
        <v/>
      </c>
      <c r="Z457" s="101" t="str">
        <f t="shared" si="76"/>
        <v/>
      </c>
      <c r="AA457" s="101" t="str">
        <f t="shared" si="77"/>
        <v/>
      </c>
      <c r="AB457" s="101" t="str">
        <f t="shared" si="78"/>
        <v/>
      </c>
      <c r="AC457" s="101" t="str">
        <f t="shared" si="73"/>
        <v/>
      </c>
      <c r="AD457" s="101" t="str">
        <f t="shared" si="73"/>
        <v/>
      </c>
      <c r="AE457" s="101" t="str">
        <f t="shared" si="73"/>
        <v/>
      </c>
      <c r="AF457" s="101" t="str">
        <f t="shared" si="72"/>
        <v/>
      </c>
      <c r="AG457" s="101" t="str">
        <f t="shared" si="72"/>
        <v/>
      </c>
      <c r="AH457" s="101" t="str">
        <f t="shared" si="72"/>
        <v/>
      </c>
      <c r="AI457" s="101" t="str">
        <f t="shared" si="72"/>
        <v/>
      </c>
      <c r="AJ457" s="101" t="str">
        <f t="shared" si="72"/>
        <v/>
      </c>
      <c r="AK457" s="101" t="str">
        <f t="shared" si="72"/>
        <v/>
      </c>
      <c r="AL457" s="101" t="str">
        <f t="shared" si="72"/>
        <v/>
      </c>
      <c r="AM457" s="101" t="str">
        <f t="shared" si="72"/>
        <v/>
      </c>
      <c r="AN457" s="101" t="str">
        <f t="shared" si="72"/>
        <v/>
      </c>
      <c r="AP457" s="101" t="str">
        <f>IF(AND(N457="vendido",I457='1° Passo'!$D$12),'1° Passo'!$D$12,"")</f>
        <v/>
      </c>
    </row>
    <row r="458" spans="3:42" ht="30" customHeight="1">
      <c r="C458" s="11">
        <v>454</v>
      </c>
      <c r="D458" s="88"/>
      <c r="E458" s="88"/>
      <c r="F458" s="88"/>
      <c r="G458" s="95"/>
      <c r="H458" s="96"/>
      <c r="I458" s="88"/>
      <c r="J458" s="88"/>
      <c r="K458" s="96"/>
      <c r="L458" s="88"/>
      <c r="M458" s="97" t="str">
        <f t="shared" ca="1" si="79"/>
        <v/>
      </c>
      <c r="N458" s="88"/>
      <c r="O458" s="88"/>
      <c r="P458" s="14"/>
      <c r="R458" s="59" t="str">
        <f>IFERROR(VLOOKUP($D458,'4° Passo'!$D$5:$M$804,7,FALSE),"-")</f>
        <v>-</v>
      </c>
      <c r="S458" s="59" t="str">
        <f>IFERROR(VLOOKUP($D458,'4° Passo'!$D$5:$M$804,8,FALSE),"-")</f>
        <v>-</v>
      </c>
      <c r="T458" s="59" t="str">
        <f>IFERROR(VLOOKUP($D458,'4° Passo'!$D$5:$M$804,9,FALSE),"-")</f>
        <v>-</v>
      </c>
      <c r="U458" s="59" t="str">
        <f>IFERROR(VLOOKUP($D458,'4° Passo'!$D$5:$M$804,10,FALSE),"-")</f>
        <v>-</v>
      </c>
      <c r="V458" s="59" t="str">
        <f t="shared" si="74"/>
        <v/>
      </c>
      <c r="W458" s="4">
        <f t="shared" si="80"/>
        <v>0</v>
      </c>
      <c r="X458" s="101">
        <v>1</v>
      </c>
      <c r="Y458" s="101" t="str">
        <f t="shared" si="75"/>
        <v/>
      </c>
      <c r="Z458" s="101" t="str">
        <f t="shared" si="76"/>
        <v/>
      </c>
      <c r="AA458" s="101" t="str">
        <f t="shared" si="77"/>
        <v/>
      </c>
      <c r="AB458" s="101" t="str">
        <f t="shared" si="78"/>
        <v/>
      </c>
      <c r="AC458" s="101" t="str">
        <f t="shared" si="73"/>
        <v/>
      </c>
      <c r="AD458" s="101" t="str">
        <f t="shared" si="73"/>
        <v/>
      </c>
      <c r="AE458" s="101" t="str">
        <f t="shared" si="73"/>
        <v/>
      </c>
      <c r="AF458" s="101" t="str">
        <f t="shared" si="72"/>
        <v/>
      </c>
      <c r="AG458" s="101" t="str">
        <f t="shared" si="72"/>
        <v/>
      </c>
      <c r="AH458" s="101" t="str">
        <f t="shared" si="72"/>
        <v/>
      </c>
      <c r="AI458" s="101" t="str">
        <f t="shared" si="72"/>
        <v/>
      </c>
      <c r="AJ458" s="101" t="str">
        <f t="shared" si="72"/>
        <v/>
      </c>
      <c r="AK458" s="101" t="str">
        <f t="shared" si="72"/>
        <v/>
      </c>
      <c r="AL458" s="101" t="str">
        <f t="shared" si="72"/>
        <v/>
      </c>
      <c r="AM458" s="101" t="str">
        <f t="shared" si="72"/>
        <v/>
      </c>
      <c r="AN458" s="101" t="str">
        <f t="shared" si="72"/>
        <v/>
      </c>
      <c r="AP458" s="101" t="str">
        <f>IF(AND(N458="vendido",I458='1° Passo'!$D$12),'1° Passo'!$D$12,"")</f>
        <v/>
      </c>
    </row>
    <row r="459" spans="3:42" ht="30" customHeight="1">
      <c r="C459" s="11">
        <v>455</v>
      </c>
      <c r="D459" s="88"/>
      <c r="E459" s="88"/>
      <c r="F459" s="88"/>
      <c r="G459" s="95"/>
      <c r="H459" s="96"/>
      <c r="I459" s="88"/>
      <c r="J459" s="88"/>
      <c r="K459" s="96"/>
      <c r="L459" s="88"/>
      <c r="M459" s="97" t="str">
        <f t="shared" ca="1" si="79"/>
        <v/>
      </c>
      <c r="N459" s="88"/>
      <c r="O459" s="88"/>
      <c r="P459" s="14"/>
      <c r="R459" s="59" t="str">
        <f>IFERROR(VLOOKUP($D459,'4° Passo'!$D$5:$M$804,7,FALSE),"-")</f>
        <v>-</v>
      </c>
      <c r="S459" s="59" t="str">
        <f>IFERROR(VLOOKUP($D459,'4° Passo'!$D$5:$M$804,8,FALSE),"-")</f>
        <v>-</v>
      </c>
      <c r="T459" s="59" t="str">
        <f>IFERROR(VLOOKUP($D459,'4° Passo'!$D$5:$M$804,9,FALSE),"-")</f>
        <v>-</v>
      </c>
      <c r="U459" s="59" t="str">
        <f>IFERROR(VLOOKUP($D459,'4° Passo'!$D$5:$M$804,10,FALSE),"-")</f>
        <v>-</v>
      </c>
      <c r="V459" s="59" t="str">
        <f t="shared" si="74"/>
        <v/>
      </c>
      <c r="W459" s="4">
        <f t="shared" si="80"/>
        <v>0</v>
      </c>
      <c r="X459" s="101">
        <v>1</v>
      </c>
      <c r="Y459" s="101" t="str">
        <f t="shared" si="75"/>
        <v/>
      </c>
      <c r="Z459" s="101" t="str">
        <f t="shared" si="76"/>
        <v/>
      </c>
      <c r="AA459" s="101" t="str">
        <f t="shared" si="77"/>
        <v/>
      </c>
      <c r="AB459" s="101" t="str">
        <f t="shared" si="78"/>
        <v/>
      </c>
      <c r="AC459" s="101" t="str">
        <f t="shared" si="73"/>
        <v/>
      </c>
      <c r="AD459" s="101" t="str">
        <f t="shared" si="73"/>
        <v/>
      </c>
      <c r="AE459" s="101" t="str">
        <f t="shared" si="73"/>
        <v/>
      </c>
      <c r="AF459" s="101" t="str">
        <f t="shared" si="72"/>
        <v/>
      </c>
      <c r="AG459" s="101" t="str">
        <f t="shared" si="72"/>
        <v/>
      </c>
      <c r="AH459" s="101" t="str">
        <f t="shared" si="72"/>
        <v/>
      </c>
      <c r="AI459" s="101" t="str">
        <f t="shared" si="72"/>
        <v/>
      </c>
      <c r="AJ459" s="101" t="str">
        <f t="shared" si="72"/>
        <v/>
      </c>
      <c r="AK459" s="101" t="str">
        <f t="shared" si="72"/>
        <v/>
      </c>
      <c r="AL459" s="101" t="str">
        <f t="shared" si="72"/>
        <v/>
      </c>
      <c r="AM459" s="101" t="str">
        <f t="shared" si="72"/>
        <v/>
      </c>
      <c r="AN459" s="101" t="str">
        <f t="shared" si="72"/>
        <v/>
      </c>
      <c r="AP459" s="101" t="str">
        <f>IF(AND(N459="vendido",I459='1° Passo'!$D$12),'1° Passo'!$D$12,"")</f>
        <v/>
      </c>
    </row>
    <row r="460" spans="3:42" ht="30" customHeight="1">
      <c r="C460" s="11">
        <v>456</v>
      </c>
      <c r="D460" s="88"/>
      <c r="E460" s="88"/>
      <c r="F460" s="88"/>
      <c r="G460" s="95"/>
      <c r="H460" s="96"/>
      <c r="I460" s="88"/>
      <c r="J460" s="88"/>
      <c r="K460" s="96"/>
      <c r="L460" s="88"/>
      <c r="M460" s="97" t="str">
        <f t="shared" ca="1" si="79"/>
        <v/>
      </c>
      <c r="N460" s="88"/>
      <c r="O460" s="88"/>
      <c r="P460" s="14"/>
      <c r="R460" s="59" t="str">
        <f>IFERROR(VLOOKUP($D460,'4° Passo'!$D$5:$M$804,7,FALSE),"-")</f>
        <v>-</v>
      </c>
      <c r="S460" s="59" t="str">
        <f>IFERROR(VLOOKUP($D460,'4° Passo'!$D$5:$M$804,8,FALSE),"-")</f>
        <v>-</v>
      </c>
      <c r="T460" s="59" t="str">
        <f>IFERROR(VLOOKUP($D460,'4° Passo'!$D$5:$M$804,9,FALSE),"-")</f>
        <v>-</v>
      </c>
      <c r="U460" s="59" t="str">
        <f>IFERROR(VLOOKUP($D460,'4° Passo'!$D$5:$M$804,10,FALSE),"-")</f>
        <v>-</v>
      </c>
      <c r="V460" s="59" t="str">
        <f t="shared" si="74"/>
        <v/>
      </c>
      <c r="W460" s="4">
        <f t="shared" si="80"/>
        <v>0</v>
      </c>
      <c r="X460" s="101">
        <v>1</v>
      </c>
      <c r="Y460" s="101" t="str">
        <f t="shared" si="75"/>
        <v/>
      </c>
      <c r="Z460" s="101" t="str">
        <f t="shared" si="76"/>
        <v/>
      </c>
      <c r="AA460" s="101" t="str">
        <f t="shared" si="77"/>
        <v/>
      </c>
      <c r="AB460" s="101" t="str">
        <f t="shared" si="78"/>
        <v/>
      </c>
      <c r="AC460" s="101" t="str">
        <f t="shared" si="73"/>
        <v/>
      </c>
      <c r="AD460" s="101" t="str">
        <f t="shared" si="73"/>
        <v/>
      </c>
      <c r="AE460" s="101" t="str">
        <f t="shared" si="73"/>
        <v/>
      </c>
      <c r="AF460" s="101" t="str">
        <f t="shared" si="72"/>
        <v/>
      </c>
      <c r="AG460" s="101" t="str">
        <f t="shared" si="72"/>
        <v/>
      </c>
      <c r="AH460" s="101" t="str">
        <f t="shared" si="72"/>
        <v/>
      </c>
      <c r="AI460" s="101" t="str">
        <f t="shared" si="72"/>
        <v/>
      </c>
      <c r="AJ460" s="101" t="str">
        <f t="shared" si="72"/>
        <v/>
      </c>
      <c r="AK460" s="101" t="str">
        <f t="shared" si="72"/>
        <v/>
      </c>
      <c r="AL460" s="101" t="str">
        <f t="shared" si="72"/>
        <v/>
      </c>
      <c r="AM460" s="101" t="str">
        <f t="shared" si="72"/>
        <v/>
      </c>
      <c r="AN460" s="101" t="str">
        <f t="shared" si="72"/>
        <v/>
      </c>
      <c r="AP460" s="101" t="str">
        <f>IF(AND(N460="vendido",I460='1° Passo'!$D$12),'1° Passo'!$D$12,"")</f>
        <v/>
      </c>
    </row>
    <row r="461" spans="3:42" ht="30" customHeight="1">
      <c r="C461" s="11">
        <v>457</v>
      </c>
      <c r="D461" s="88"/>
      <c r="E461" s="88"/>
      <c r="F461" s="88"/>
      <c r="G461" s="95"/>
      <c r="H461" s="96"/>
      <c r="I461" s="88"/>
      <c r="J461" s="88"/>
      <c r="K461" s="96"/>
      <c r="L461" s="88"/>
      <c r="M461" s="97" t="str">
        <f t="shared" ca="1" si="79"/>
        <v/>
      </c>
      <c r="N461" s="88"/>
      <c r="O461" s="88"/>
      <c r="P461" s="14"/>
      <c r="R461" s="59" t="str">
        <f>IFERROR(VLOOKUP($D461,'4° Passo'!$D$5:$M$804,7,FALSE),"-")</f>
        <v>-</v>
      </c>
      <c r="S461" s="59" t="str">
        <f>IFERROR(VLOOKUP($D461,'4° Passo'!$D$5:$M$804,8,FALSE),"-")</f>
        <v>-</v>
      </c>
      <c r="T461" s="59" t="str">
        <f>IFERROR(VLOOKUP($D461,'4° Passo'!$D$5:$M$804,9,FALSE),"-")</f>
        <v>-</v>
      </c>
      <c r="U461" s="59" t="str">
        <f>IFERROR(VLOOKUP($D461,'4° Passo'!$D$5:$M$804,10,FALSE),"-")</f>
        <v>-</v>
      </c>
      <c r="V461" s="59" t="str">
        <f t="shared" si="74"/>
        <v/>
      </c>
      <c r="W461" s="4">
        <f t="shared" si="80"/>
        <v>0</v>
      </c>
      <c r="X461" s="101">
        <v>1</v>
      </c>
      <c r="Y461" s="101" t="str">
        <f t="shared" si="75"/>
        <v/>
      </c>
      <c r="Z461" s="101" t="str">
        <f t="shared" si="76"/>
        <v/>
      </c>
      <c r="AA461" s="101" t="str">
        <f t="shared" si="77"/>
        <v/>
      </c>
      <c r="AB461" s="101" t="str">
        <f t="shared" si="78"/>
        <v/>
      </c>
      <c r="AC461" s="101" t="str">
        <f t="shared" si="73"/>
        <v/>
      </c>
      <c r="AD461" s="101" t="str">
        <f t="shared" si="73"/>
        <v/>
      </c>
      <c r="AE461" s="101" t="str">
        <f t="shared" si="73"/>
        <v/>
      </c>
      <c r="AF461" s="101" t="str">
        <f t="shared" si="72"/>
        <v/>
      </c>
      <c r="AG461" s="101" t="str">
        <f t="shared" si="72"/>
        <v/>
      </c>
      <c r="AH461" s="101" t="str">
        <f t="shared" si="72"/>
        <v/>
      </c>
      <c r="AI461" s="101" t="str">
        <f t="shared" si="72"/>
        <v/>
      </c>
      <c r="AJ461" s="101" t="str">
        <f t="shared" si="72"/>
        <v/>
      </c>
      <c r="AK461" s="101" t="str">
        <f t="shared" si="72"/>
        <v/>
      </c>
      <c r="AL461" s="101" t="str">
        <f t="shared" si="72"/>
        <v/>
      </c>
      <c r="AM461" s="101" t="str">
        <f t="shared" si="72"/>
        <v/>
      </c>
      <c r="AN461" s="101" t="str">
        <f t="shared" si="72"/>
        <v/>
      </c>
      <c r="AP461" s="101" t="str">
        <f>IF(AND(N461="vendido",I461='1° Passo'!$D$12),'1° Passo'!$D$12,"")</f>
        <v/>
      </c>
    </row>
    <row r="462" spans="3:42" ht="30" customHeight="1">
      <c r="C462" s="11">
        <v>458</v>
      </c>
      <c r="D462" s="88"/>
      <c r="E462" s="88"/>
      <c r="F462" s="88"/>
      <c r="G462" s="95"/>
      <c r="H462" s="96"/>
      <c r="I462" s="88"/>
      <c r="J462" s="88"/>
      <c r="K462" s="96"/>
      <c r="L462" s="88"/>
      <c r="M462" s="97" t="str">
        <f t="shared" ca="1" si="79"/>
        <v/>
      </c>
      <c r="N462" s="88"/>
      <c r="O462" s="88"/>
      <c r="P462" s="14"/>
      <c r="R462" s="59" t="str">
        <f>IFERROR(VLOOKUP($D462,'4° Passo'!$D$5:$M$804,7,FALSE),"-")</f>
        <v>-</v>
      </c>
      <c r="S462" s="59" t="str">
        <f>IFERROR(VLOOKUP($D462,'4° Passo'!$D$5:$M$804,8,FALSE),"-")</f>
        <v>-</v>
      </c>
      <c r="T462" s="59" t="str">
        <f>IFERROR(VLOOKUP($D462,'4° Passo'!$D$5:$M$804,9,FALSE),"-")</f>
        <v>-</v>
      </c>
      <c r="U462" s="59" t="str">
        <f>IFERROR(VLOOKUP($D462,'4° Passo'!$D$5:$M$804,10,FALSE),"-")</f>
        <v>-</v>
      </c>
      <c r="V462" s="59" t="str">
        <f t="shared" si="74"/>
        <v/>
      </c>
      <c r="W462" s="4">
        <f t="shared" si="80"/>
        <v>0</v>
      </c>
      <c r="X462" s="101">
        <v>1</v>
      </c>
      <c r="Y462" s="101" t="str">
        <f t="shared" si="75"/>
        <v/>
      </c>
      <c r="Z462" s="101" t="str">
        <f t="shared" si="76"/>
        <v/>
      </c>
      <c r="AA462" s="101" t="str">
        <f t="shared" si="77"/>
        <v/>
      </c>
      <c r="AB462" s="101" t="str">
        <f t="shared" si="78"/>
        <v/>
      </c>
      <c r="AC462" s="101" t="str">
        <f t="shared" si="73"/>
        <v/>
      </c>
      <c r="AD462" s="101" t="str">
        <f t="shared" si="73"/>
        <v/>
      </c>
      <c r="AE462" s="101" t="str">
        <f t="shared" si="73"/>
        <v/>
      </c>
      <c r="AF462" s="101" t="str">
        <f t="shared" si="72"/>
        <v/>
      </c>
      <c r="AG462" s="101" t="str">
        <f t="shared" si="72"/>
        <v/>
      </c>
      <c r="AH462" s="101" t="str">
        <f t="shared" si="72"/>
        <v/>
      </c>
      <c r="AI462" s="101" t="str">
        <f t="shared" si="72"/>
        <v/>
      </c>
      <c r="AJ462" s="101" t="str">
        <f t="shared" si="72"/>
        <v/>
      </c>
      <c r="AK462" s="101" t="str">
        <f t="shared" si="72"/>
        <v/>
      </c>
      <c r="AL462" s="101" t="str">
        <f t="shared" si="72"/>
        <v/>
      </c>
      <c r="AM462" s="101" t="str">
        <f t="shared" si="72"/>
        <v/>
      </c>
      <c r="AN462" s="101" t="str">
        <f t="shared" si="72"/>
        <v/>
      </c>
      <c r="AP462" s="101" t="str">
        <f>IF(AND(N462="vendido",I462='1° Passo'!$D$12),'1° Passo'!$D$12,"")</f>
        <v/>
      </c>
    </row>
    <row r="463" spans="3:42" ht="30" customHeight="1">
      <c r="C463" s="11">
        <v>459</v>
      </c>
      <c r="D463" s="88"/>
      <c r="E463" s="88"/>
      <c r="F463" s="88"/>
      <c r="G463" s="95"/>
      <c r="H463" s="96"/>
      <c r="I463" s="88"/>
      <c r="J463" s="88"/>
      <c r="K463" s="96"/>
      <c r="L463" s="88"/>
      <c r="M463" s="97" t="str">
        <f t="shared" ca="1" si="79"/>
        <v/>
      </c>
      <c r="N463" s="88"/>
      <c r="O463" s="88"/>
      <c r="P463" s="14"/>
      <c r="R463" s="59" t="str">
        <f>IFERROR(VLOOKUP($D463,'4° Passo'!$D$5:$M$804,7,FALSE),"-")</f>
        <v>-</v>
      </c>
      <c r="S463" s="59" t="str">
        <f>IFERROR(VLOOKUP($D463,'4° Passo'!$D$5:$M$804,8,FALSE),"-")</f>
        <v>-</v>
      </c>
      <c r="T463" s="59" t="str">
        <f>IFERROR(VLOOKUP($D463,'4° Passo'!$D$5:$M$804,9,FALSE),"-")</f>
        <v>-</v>
      </c>
      <c r="U463" s="59" t="str">
        <f>IFERROR(VLOOKUP($D463,'4° Passo'!$D$5:$M$804,10,FALSE),"-")</f>
        <v>-</v>
      </c>
      <c r="V463" s="59" t="str">
        <f t="shared" si="74"/>
        <v/>
      </c>
      <c r="W463" s="4">
        <f t="shared" si="80"/>
        <v>0</v>
      </c>
      <c r="X463" s="101">
        <v>1</v>
      </c>
      <c r="Y463" s="101" t="str">
        <f t="shared" si="75"/>
        <v/>
      </c>
      <c r="Z463" s="101" t="str">
        <f t="shared" si="76"/>
        <v/>
      </c>
      <c r="AA463" s="101" t="str">
        <f t="shared" si="77"/>
        <v/>
      </c>
      <c r="AB463" s="101" t="str">
        <f t="shared" si="78"/>
        <v/>
      </c>
      <c r="AC463" s="101" t="str">
        <f t="shared" si="73"/>
        <v/>
      </c>
      <c r="AD463" s="101" t="str">
        <f t="shared" si="73"/>
        <v/>
      </c>
      <c r="AE463" s="101" t="str">
        <f t="shared" si="73"/>
        <v/>
      </c>
      <c r="AF463" s="101" t="str">
        <f t="shared" si="72"/>
        <v/>
      </c>
      <c r="AG463" s="101" t="str">
        <f t="shared" si="72"/>
        <v/>
      </c>
      <c r="AH463" s="101" t="str">
        <f t="shared" si="72"/>
        <v/>
      </c>
      <c r="AI463" s="101" t="str">
        <f t="shared" si="72"/>
        <v/>
      </c>
      <c r="AJ463" s="101" t="str">
        <f t="shared" si="72"/>
        <v/>
      </c>
      <c r="AK463" s="101" t="str">
        <f t="shared" si="72"/>
        <v/>
      </c>
      <c r="AL463" s="101" t="str">
        <f t="shared" si="72"/>
        <v/>
      </c>
      <c r="AM463" s="101" t="str">
        <f t="shared" si="72"/>
        <v/>
      </c>
      <c r="AN463" s="101" t="str">
        <f t="shared" si="72"/>
        <v/>
      </c>
      <c r="AP463" s="101" t="str">
        <f>IF(AND(N463="vendido",I463='1° Passo'!$D$12),'1° Passo'!$D$12,"")</f>
        <v/>
      </c>
    </row>
    <row r="464" spans="3:42" ht="30" customHeight="1">
      <c r="C464" s="11">
        <v>460</v>
      </c>
      <c r="D464" s="88"/>
      <c r="E464" s="88"/>
      <c r="F464" s="88"/>
      <c r="G464" s="95"/>
      <c r="H464" s="96"/>
      <c r="I464" s="88"/>
      <c r="J464" s="88"/>
      <c r="K464" s="96"/>
      <c r="L464" s="88"/>
      <c r="M464" s="97" t="str">
        <f t="shared" ca="1" si="79"/>
        <v/>
      </c>
      <c r="N464" s="88"/>
      <c r="O464" s="88"/>
      <c r="P464" s="14"/>
      <c r="R464" s="59" t="str">
        <f>IFERROR(VLOOKUP($D464,'4° Passo'!$D$5:$M$804,7,FALSE),"-")</f>
        <v>-</v>
      </c>
      <c r="S464" s="59" t="str">
        <f>IFERROR(VLOOKUP($D464,'4° Passo'!$D$5:$M$804,8,FALSE),"-")</f>
        <v>-</v>
      </c>
      <c r="T464" s="59" t="str">
        <f>IFERROR(VLOOKUP($D464,'4° Passo'!$D$5:$M$804,9,FALSE),"-")</f>
        <v>-</v>
      </c>
      <c r="U464" s="59" t="str">
        <f>IFERROR(VLOOKUP($D464,'4° Passo'!$D$5:$M$804,10,FALSE),"-")</f>
        <v>-</v>
      </c>
      <c r="V464" s="59" t="str">
        <f t="shared" si="74"/>
        <v/>
      </c>
      <c r="W464" s="4">
        <f t="shared" si="80"/>
        <v>0</v>
      </c>
      <c r="X464" s="101">
        <v>1</v>
      </c>
      <c r="Y464" s="101" t="str">
        <f t="shared" si="75"/>
        <v/>
      </c>
      <c r="Z464" s="101" t="str">
        <f t="shared" si="76"/>
        <v/>
      </c>
      <c r="AA464" s="101" t="str">
        <f t="shared" si="77"/>
        <v/>
      </c>
      <c r="AB464" s="101" t="str">
        <f t="shared" si="78"/>
        <v/>
      </c>
      <c r="AC464" s="101" t="str">
        <f t="shared" si="73"/>
        <v/>
      </c>
      <c r="AD464" s="101" t="str">
        <f t="shared" si="73"/>
        <v/>
      </c>
      <c r="AE464" s="101" t="str">
        <f t="shared" si="73"/>
        <v/>
      </c>
      <c r="AF464" s="101" t="str">
        <f t="shared" si="72"/>
        <v/>
      </c>
      <c r="AG464" s="101" t="str">
        <f t="shared" si="72"/>
        <v/>
      </c>
      <c r="AH464" s="101" t="str">
        <f t="shared" si="72"/>
        <v/>
      </c>
      <c r="AI464" s="101" t="str">
        <f t="shared" si="72"/>
        <v/>
      </c>
      <c r="AJ464" s="101" t="str">
        <f t="shared" si="72"/>
        <v/>
      </c>
      <c r="AK464" s="101" t="str">
        <f t="shared" si="72"/>
        <v/>
      </c>
      <c r="AL464" s="101" t="str">
        <f t="shared" si="72"/>
        <v/>
      </c>
      <c r="AM464" s="101" t="str">
        <f t="shared" si="72"/>
        <v/>
      </c>
      <c r="AN464" s="101" t="str">
        <f t="shared" si="72"/>
        <v/>
      </c>
      <c r="AP464" s="101" t="str">
        <f>IF(AND(N464="vendido",I464='1° Passo'!$D$12),'1° Passo'!$D$12,"")</f>
        <v/>
      </c>
    </row>
    <row r="465" spans="3:42" ht="30" customHeight="1">
      <c r="C465" s="11">
        <v>461</v>
      </c>
      <c r="D465" s="88"/>
      <c r="E465" s="88"/>
      <c r="F465" s="88"/>
      <c r="G465" s="95"/>
      <c r="H465" s="96"/>
      <c r="I465" s="88"/>
      <c r="J465" s="88"/>
      <c r="K465" s="96"/>
      <c r="L465" s="88"/>
      <c r="M465" s="97" t="str">
        <f t="shared" ca="1" si="79"/>
        <v/>
      </c>
      <c r="N465" s="88"/>
      <c r="O465" s="88"/>
      <c r="P465" s="14"/>
      <c r="R465" s="59" t="str">
        <f>IFERROR(VLOOKUP($D465,'4° Passo'!$D$5:$M$804,7,FALSE),"-")</f>
        <v>-</v>
      </c>
      <c r="S465" s="59" t="str">
        <f>IFERROR(VLOOKUP($D465,'4° Passo'!$D$5:$M$804,8,FALSE),"-")</f>
        <v>-</v>
      </c>
      <c r="T465" s="59" t="str">
        <f>IFERROR(VLOOKUP($D465,'4° Passo'!$D$5:$M$804,9,FALSE),"-")</f>
        <v>-</v>
      </c>
      <c r="U465" s="59" t="str">
        <f>IFERROR(VLOOKUP($D465,'4° Passo'!$D$5:$M$804,10,FALSE),"-")</f>
        <v>-</v>
      </c>
      <c r="V465" s="59" t="str">
        <f t="shared" si="74"/>
        <v/>
      </c>
      <c r="W465" s="4">
        <f t="shared" si="80"/>
        <v>0</v>
      </c>
      <c r="X465" s="101">
        <v>1</v>
      </c>
      <c r="Y465" s="101" t="str">
        <f t="shared" si="75"/>
        <v/>
      </c>
      <c r="Z465" s="101" t="str">
        <f t="shared" si="76"/>
        <v/>
      </c>
      <c r="AA465" s="101" t="str">
        <f t="shared" si="77"/>
        <v/>
      </c>
      <c r="AB465" s="101" t="str">
        <f t="shared" si="78"/>
        <v/>
      </c>
      <c r="AC465" s="101" t="str">
        <f t="shared" si="73"/>
        <v/>
      </c>
      <c r="AD465" s="101" t="str">
        <f t="shared" si="73"/>
        <v/>
      </c>
      <c r="AE465" s="101" t="str">
        <f t="shared" si="73"/>
        <v/>
      </c>
      <c r="AF465" s="101" t="str">
        <f t="shared" si="72"/>
        <v/>
      </c>
      <c r="AG465" s="101" t="str">
        <f t="shared" si="72"/>
        <v/>
      </c>
      <c r="AH465" s="101" t="str">
        <f t="shared" si="72"/>
        <v/>
      </c>
      <c r="AI465" s="101" t="str">
        <f t="shared" si="72"/>
        <v/>
      </c>
      <c r="AJ465" s="101" t="str">
        <f t="shared" si="72"/>
        <v/>
      </c>
      <c r="AK465" s="101" t="str">
        <f t="shared" si="72"/>
        <v/>
      </c>
      <c r="AL465" s="101" t="str">
        <f t="shared" si="72"/>
        <v/>
      </c>
      <c r="AM465" s="101" t="str">
        <f t="shared" si="72"/>
        <v/>
      </c>
      <c r="AN465" s="101" t="str">
        <f t="shared" si="72"/>
        <v/>
      </c>
      <c r="AP465" s="101" t="str">
        <f>IF(AND(N465="vendido",I465='1° Passo'!$D$12),'1° Passo'!$D$12,"")</f>
        <v/>
      </c>
    </row>
    <row r="466" spans="3:42" ht="30" customHeight="1">
      <c r="C466" s="11">
        <v>462</v>
      </c>
      <c r="D466" s="88"/>
      <c r="E466" s="88"/>
      <c r="F466" s="88"/>
      <c r="G466" s="95"/>
      <c r="H466" s="96"/>
      <c r="I466" s="88"/>
      <c r="J466" s="88"/>
      <c r="K466" s="96"/>
      <c r="L466" s="88"/>
      <c r="M466" s="97" t="str">
        <f t="shared" ca="1" si="79"/>
        <v/>
      </c>
      <c r="N466" s="88"/>
      <c r="O466" s="88"/>
      <c r="P466" s="14"/>
      <c r="R466" s="59" t="str">
        <f>IFERROR(VLOOKUP($D466,'4° Passo'!$D$5:$M$804,7,FALSE),"-")</f>
        <v>-</v>
      </c>
      <c r="S466" s="59" t="str">
        <f>IFERROR(VLOOKUP($D466,'4° Passo'!$D$5:$M$804,8,FALSE),"-")</f>
        <v>-</v>
      </c>
      <c r="T466" s="59" t="str">
        <f>IFERROR(VLOOKUP($D466,'4° Passo'!$D$5:$M$804,9,FALSE),"-")</f>
        <v>-</v>
      </c>
      <c r="U466" s="59" t="str">
        <f>IFERROR(VLOOKUP($D466,'4° Passo'!$D$5:$M$804,10,FALSE),"-")</f>
        <v>-</v>
      </c>
      <c r="V466" s="59" t="str">
        <f t="shared" si="74"/>
        <v/>
      </c>
      <c r="W466" s="4">
        <f t="shared" si="80"/>
        <v>0</v>
      </c>
      <c r="X466" s="101">
        <v>1</v>
      </c>
      <c r="Y466" s="101" t="str">
        <f t="shared" si="75"/>
        <v/>
      </c>
      <c r="Z466" s="101" t="str">
        <f t="shared" si="76"/>
        <v/>
      </c>
      <c r="AA466" s="101" t="str">
        <f t="shared" si="77"/>
        <v/>
      </c>
      <c r="AB466" s="101" t="str">
        <f t="shared" si="78"/>
        <v/>
      </c>
      <c r="AC466" s="101" t="str">
        <f t="shared" si="73"/>
        <v/>
      </c>
      <c r="AD466" s="101" t="str">
        <f t="shared" si="73"/>
        <v/>
      </c>
      <c r="AE466" s="101" t="str">
        <f t="shared" si="73"/>
        <v/>
      </c>
      <c r="AF466" s="101" t="str">
        <f t="shared" si="72"/>
        <v/>
      </c>
      <c r="AG466" s="101" t="str">
        <f t="shared" si="72"/>
        <v/>
      </c>
      <c r="AH466" s="101" t="str">
        <f t="shared" si="72"/>
        <v/>
      </c>
      <c r="AI466" s="101" t="str">
        <f t="shared" si="72"/>
        <v/>
      </c>
      <c r="AJ466" s="101" t="str">
        <f t="shared" si="72"/>
        <v/>
      </c>
      <c r="AK466" s="101" t="str">
        <f t="shared" si="72"/>
        <v/>
      </c>
      <c r="AL466" s="101" t="str">
        <f t="shared" si="72"/>
        <v/>
      </c>
      <c r="AM466" s="101" t="str">
        <f t="shared" si="72"/>
        <v/>
      </c>
      <c r="AN466" s="101" t="str">
        <f t="shared" si="72"/>
        <v/>
      </c>
      <c r="AP466" s="101" t="str">
        <f>IF(AND(N466="vendido",I466='1° Passo'!$D$12),'1° Passo'!$D$12,"")</f>
        <v/>
      </c>
    </row>
    <row r="467" spans="3:42" ht="30" customHeight="1">
      <c r="C467" s="11">
        <v>463</v>
      </c>
      <c r="D467" s="88"/>
      <c r="E467" s="88"/>
      <c r="F467" s="88"/>
      <c r="G467" s="95"/>
      <c r="H467" s="96"/>
      <c r="I467" s="88"/>
      <c r="J467" s="88"/>
      <c r="K467" s="96"/>
      <c r="L467" s="88"/>
      <c r="M467" s="97" t="str">
        <f t="shared" ca="1" si="79"/>
        <v/>
      </c>
      <c r="N467" s="88"/>
      <c r="O467" s="88"/>
      <c r="P467" s="14"/>
      <c r="R467" s="59" t="str">
        <f>IFERROR(VLOOKUP($D467,'4° Passo'!$D$5:$M$804,7,FALSE),"-")</f>
        <v>-</v>
      </c>
      <c r="S467" s="59" t="str">
        <f>IFERROR(VLOOKUP($D467,'4° Passo'!$D$5:$M$804,8,FALSE),"-")</f>
        <v>-</v>
      </c>
      <c r="T467" s="59" t="str">
        <f>IFERROR(VLOOKUP($D467,'4° Passo'!$D$5:$M$804,9,FALSE),"-")</f>
        <v>-</v>
      </c>
      <c r="U467" s="59" t="str">
        <f>IFERROR(VLOOKUP($D467,'4° Passo'!$D$5:$M$804,10,FALSE),"-")</f>
        <v>-</v>
      </c>
      <c r="V467" s="59" t="str">
        <f t="shared" si="74"/>
        <v/>
      </c>
      <c r="W467" s="4">
        <f t="shared" si="80"/>
        <v>0</v>
      </c>
      <c r="X467" s="101">
        <v>1</v>
      </c>
      <c r="Y467" s="101" t="str">
        <f t="shared" si="75"/>
        <v/>
      </c>
      <c r="Z467" s="101" t="str">
        <f t="shared" si="76"/>
        <v/>
      </c>
      <c r="AA467" s="101" t="str">
        <f t="shared" si="77"/>
        <v/>
      </c>
      <c r="AB467" s="101" t="str">
        <f t="shared" si="78"/>
        <v/>
      </c>
      <c r="AC467" s="101" t="str">
        <f t="shared" si="73"/>
        <v/>
      </c>
      <c r="AD467" s="101" t="str">
        <f t="shared" si="73"/>
        <v/>
      </c>
      <c r="AE467" s="101" t="str">
        <f t="shared" si="73"/>
        <v/>
      </c>
      <c r="AF467" s="101" t="str">
        <f t="shared" si="72"/>
        <v/>
      </c>
      <c r="AG467" s="101" t="str">
        <f t="shared" si="72"/>
        <v/>
      </c>
      <c r="AH467" s="101" t="str">
        <f t="shared" si="72"/>
        <v/>
      </c>
      <c r="AI467" s="101" t="str">
        <f t="shared" si="72"/>
        <v/>
      </c>
      <c r="AJ467" s="101" t="str">
        <f t="shared" si="72"/>
        <v/>
      </c>
      <c r="AK467" s="101" t="str">
        <f t="shared" si="72"/>
        <v/>
      </c>
      <c r="AL467" s="101" t="str">
        <f t="shared" si="72"/>
        <v/>
      </c>
      <c r="AM467" s="101" t="str">
        <f t="shared" si="72"/>
        <v/>
      </c>
      <c r="AN467" s="101" t="str">
        <f t="shared" si="72"/>
        <v/>
      </c>
      <c r="AP467" s="101" t="str">
        <f>IF(AND(N467="vendido",I467='1° Passo'!$D$12),'1° Passo'!$D$12,"")</f>
        <v/>
      </c>
    </row>
    <row r="468" spans="3:42" ht="30" customHeight="1">
      <c r="C468" s="11">
        <v>464</v>
      </c>
      <c r="D468" s="88"/>
      <c r="E468" s="88"/>
      <c r="F468" s="88"/>
      <c r="G468" s="95"/>
      <c r="H468" s="96"/>
      <c r="I468" s="88"/>
      <c r="J468" s="88"/>
      <c r="K468" s="96"/>
      <c r="L468" s="88"/>
      <c r="M468" s="97" t="str">
        <f t="shared" ca="1" si="79"/>
        <v/>
      </c>
      <c r="N468" s="88"/>
      <c r="O468" s="88"/>
      <c r="P468" s="14"/>
      <c r="R468" s="59" t="str">
        <f>IFERROR(VLOOKUP($D468,'4° Passo'!$D$5:$M$804,7,FALSE),"-")</f>
        <v>-</v>
      </c>
      <c r="S468" s="59" t="str">
        <f>IFERROR(VLOOKUP($D468,'4° Passo'!$D$5:$M$804,8,FALSE),"-")</f>
        <v>-</v>
      </c>
      <c r="T468" s="59" t="str">
        <f>IFERROR(VLOOKUP($D468,'4° Passo'!$D$5:$M$804,9,FALSE),"-")</f>
        <v>-</v>
      </c>
      <c r="U468" s="59" t="str">
        <f>IFERROR(VLOOKUP($D468,'4° Passo'!$D$5:$M$804,10,FALSE),"-")</f>
        <v>-</v>
      </c>
      <c r="V468" s="59" t="str">
        <f t="shared" si="74"/>
        <v/>
      </c>
      <c r="W468" s="4">
        <f t="shared" si="80"/>
        <v>0</v>
      </c>
      <c r="X468" s="101">
        <v>1</v>
      </c>
      <c r="Y468" s="101" t="str">
        <f t="shared" si="75"/>
        <v/>
      </c>
      <c r="Z468" s="101" t="str">
        <f t="shared" si="76"/>
        <v/>
      </c>
      <c r="AA468" s="101" t="str">
        <f t="shared" si="77"/>
        <v/>
      </c>
      <c r="AB468" s="101" t="str">
        <f t="shared" si="78"/>
        <v/>
      </c>
      <c r="AC468" s="101" t="str">
        <f t="shared" si="73"/>
        <v/>
      </c>
      <c r="AD468" s="101" t="str">
        <f t="shared" si="73"/>
        <v/>
      </c>
      <c r="AE468" s="101" t="str">
        <f t="shared" si="73"/>
        <v/>
      </c>
      <c r="AF468" s="101" t="str">
        <f t="shared" si="72"/>
        <v/>
      </c>
      <c r="AG468" s="101" t="str">
        <f t="shared" si="72"/>
        <v/>
      </c>
      <c r="AH468" s="101" t="str">
        <f t="shared" si="72"/>
        <v/>
      </c>
      <c r="AI468" s="101" t="str">
        <f t="shared" si="72"/>
        <v/>
      </c>
      <c r="AJ468" s="101" t="str">
        <f t="shared" si="72"/>
        <v/>
      </c>
      <c r="AK468" s="101" t="str">
        <f t="shared" si="72"/>
        <v/>
      </c>
      <c r="AL468" s="101" t="str">
        <f t="shared" si="72"/>
        <v/>
      </c>
      <c r="AM468" s="101" t="str">
        <f t="shared" si="72"/>
        <v/>
      </c>
      <c r="AN468" s="101" t="str">
        <f t="shared" si="72"/>
        <v/>
      </c>
      <c r="AP468" s="101" t="str">
        <f>IF(AND(N468="vendido",I468='1° Passo'!$D$12),'1° Passo'!$D$12,"")</f>
        <v/>
      </c>
    </row>
    <row r="469" spans="3:42" ht="30" customHeight="1">
      <c r="C469" s="11">
        <v>465</v>
      </c>
      <c r="D469" s="88"/>
      <c r="E469" s="88"/>
      <c r="F469" s="88"/>
      <c r="G469" s="95"/>
      <c r="H469" s="96"/>
      <c r="I469" s="88"/>
      <c r="J469" s="88"/>
      <c r="K469" s="96"/>
      <c r="L469" s="88"/>
      <c r="M469" s="97" t="str">
        <f t="shared" ca="1" si="79"/>
        <v/>
      </c>
      <c r="N469" s="88"/>
      <c r="O469" s="88"/>
      <c r="P469" s="14"/>
      <c r="R469" s="59" t="str">
        <f>IFERROR(VLOOKUP($D469,'4° Passo'!$D$5:$M$804,7,FALSE),"-")</f>
        <v>-</v>
      </c>
      <c r="S469" s="59" t="str">
        <f>IFERROR(VLOOKUP($D469,'4° Passo'!$D$5:$M$804,8,FALSE),"-")</f>
        <v>-</v>
      </c>
      <c r="T469" s="59" t="str">
        <f>IFERROR(VLOOKUP($D469,'4° Passo'!$D$5:$M$804,9,FALSE),"-")</f>
        <v>-</v>
      </c>
      <c r="U469" s="59" t="str">
        <f>IFERROR(VLOOKUP($D469,'4° Passo'!$D$5:$M$804,10,FALSE),"-")</f>
        <v>-</v>
      </c>
      <c r="V469" s="59" t="str">
        <f t="shared" si="74"/>
        <v/>
      </c>
      <c r="W469" s="4">
        <f t="shared" si="80"/>
        <v>0</v>
      </c>
      <c r="X469" s="101">
        <v>1</v>
      </c>
      <c r="Y469" s="101" t="str">
        <f t="shared" si="75"/>
        <v/>
      </c>
      <c r="Z469" s="101" t="str">
        <f t="shared" si="76"/>
        <v/>
      </c>
      <c r="AA469" s="101" t="str">
        <f t="shared" si="77"/>
        <v/>
      </c>
      <c r="AB469" s="101" t="str">
        <f t="shared" si="78"/>
        <v/>
      </c>
      <c r="AC469" s="101" t="str">
        <f t="shared" si="73"/>
        <v/>
      </c>
      <c r="AD469" s="101" t="str">
        <f t="shared" si="73"/>
        <v/>
      </c>
      <c r="AE469" s="101" t="str">
        <f t="shared" si="73"/>
        <v/>
      </c>
      <c r="AF469" s="101" t="str">
        <f t="shared" si="72"/>
        <v/>
      </c>
      <c r="AG469" s="101" t="str">
        <f t="shared" si="72"/>
        <v/>
      </c>
      <c r="AH469" s="101" t="str">
        <f t="shared" si="72"/>
        <v/>
      </c>
      <c r="AI469" s="101" t="str">
        <f t="shared" si="72"/>
        <v/>
      </c>
      <c r="AJ469" s="101" t="str">
        <f t="shared" si="72"/>
        <v/>
      </c>
      <c r="AK469" s="101" t="str">
        <f t="shared" si="72"/>
        <v/>
      </c>
      <c r="AL469" s="101" t="str">
        <f t="shared" si="72"/>
        <v/>
      </c>
      <c r="AM469" s="101" t="str">
        <f t="shared" si="72"/>
        <v/>
      </c>
      <c r="AN469" s="101" t="str">
        <f t="shared" si="72"/>
        <v/>
      </c>
      <c r="AP469" s="101" t="str">
        <f>IF(AND(N469="vendido",I469='1° Passo'!$D$12),'1° Passo'!$D$12,"")</f>
        <v/>
      </c>
    </row>
    <row r="470" spans="3:42" ht="30" customHeight="1">
      <c r="C470" s="11">
        <v>466</v>
      </c>
      <c r="D470" s="88"/>
      <c r="E470" s="88"/>
      <c r="F470" s="88"/>
      <c r="G470" s="95"/>
      <c r="H470" s="96"/>
      <c r="I470" s="88"/>
      <c r="J470" s="88"/>
      <c r="K470" s="96"/>
      <c r="L470" s="88"/>
      <c r="M470" s="97" t="str">
        <f t="shared" ca="1" si="79"/>
        <v/>
      </c>
      <c r="N470" s="88"/>
      <c r="O470" s="88"/>
      <c r="P470" s="14"/>
      <c r="R470" s="59" t="str">
        <f>IFERROR(VLOOKUP($D470,'4° Passo'!$D$5:$M$804,7,FALSE),"-")</f>
        <v>-</v>
      </c>
      <c r="S470" s="59" t="str">
        <f>IFERROR(VLOOKUP($D470,'4° Passo'!$D$5:$M$804,8,FALSE),"-")</f>
        <v>-</v>
      </c>
      <c r="T470" s="59" t="str">
        <f>IFERROR(VLOOKUP($D470,'4° Passo'!$D$5:$M$804,9,FALSE),"-")</f>
        <v>-</v>
      </c>
      <c r="U470" s="59" t="str">
        <f>IFERROR(VLOOKUP($D470,'4° Passo'!$D$5:$M$804,10,FALSE),"-")</f>
        <v>-</v>
      </c>
      <c r="V470" s="59" t="str">
        <f t="shared" si="74"/>
        <v/>
      </c>
      <c r="W470" s="4">
        <f t="shared" si="80"/>
        <v>0</v>
      </c>
      <c r="X470" s="101">
        <v>1</v>
      </c>
      <c r="Y470" s="101" t="str">
        <f t="shared" si="75"/>
        <v/>
      </c>
      <c r="Z470" s="101" t="str">
        <f t="shared" si="76"/>
        <v/>
      </c>
      <c r="AA470" s="101" t="str">
        <f t="shared" si="77"/>
        <v/>
      </c>
      <c r="AB470" s="101" t="str">
        <f t="shared" si="78"/>
        <v/>
      </c>
      <c r="AC470" s="101" t="str">
        <f t="shared" si="73"/>
        <v/>
      </c>
      <c r="AD470" s="101" t="str">
        <f t="shared" si="73"/>
        <v/>
      </c>
      <c r="AE470" s="101" t="str">
        <f t="shared" si="73"/>
        <v/>
      </c>
      <c r="AF470" s="101" t="str">
        <f t="shared" si="72"/>
        <v/>
      </c>
      <c r="AG470" s="101" t="str">
        <f t="shared" si="72"/>
        <v/>
      </c>
      <c r="AH470" s="101" t="str">
        <f t="shared" si="72"/>
        <v/>
      </c>
      <c r="AI470" s="101" t="str">
        <f t="shared" si="72"/>
        <v/>
      </c>
      <c r="AJ470" s="101" t="str">
        <f t="shared" si="72"/>
        <v/>
      </c>
      <c r="AK470" s="101" t="str">
        <f t="shared" si="72"/>
        <v/>
      </c>
      <c r="AL470" s="101" t="str">
        <f t="shared" si="72"/>
        <v/>
      </c>
      <c r="AM470" s="101" t="str">
        <f t="shared" si="72"/>
        <v/>
      </c>
      <c r="AN470" s="101" t="str">
        <f t="shared" si="72"/>
        <v/>
      </c>
      <c r="AP470" s="101" t="str">
        <f>IF(AND(N470="vendido",I470='1° Passo'!$D$12),'1° Passo'!$D$12,"")</f>
        <v/>
      </c>
    </row>
    <row r="471" spans="3:42" ht="30" customHeight="1">
      <c r="C471" s="11">
        <v>467</v>
      </c>
      <c r="D471" s="88"/>
      <c r="E471" s="88"/>
      <c r="F471" s="88"/>
      <c r="G471" s="95"/>
      <c r="H471" s="96"/>
      <c r="I471" s="88"/>
      <c r="J471" s="88"/>
      <c r="K471" s="96"/>
      <c r="L471" s="88"/>
      <c r="M471" s="97" t="str">
        <f t="shared" ca="1" si="79"/>
        <v/>
      </c>
      <c r="N471" s="88"/>
      <c r="O471" s="88"/>
      <c r="P471" s="14"/>
      <c r="R471" s="59" t="str">
        <f>IFERROR(VLOOKUP($D471,'4° Passo'!$D$5:$M$804,7,FALSE),"-")</f>
        <v>-</v>
      </c>
      <c r="S471" s="59" t="str">
        <f>IFERROR(VLOOKUP($D471,'4° Passo'!$D$5:$M$804,8,FALSE),"-")</f>
        <v>-</v>
      </c>
      <c r="T471" s="59" t="str">
        <f>IFERROR(VLOOKUP($D471,'4° Passo'!$D$5:$M$804,9,FALSE),"-")</f>
        <v>-</v>
      </c>
      <c r="U471" s="59" t="str">
        <f>IFERROR(VLOOKUP($D471,'4° Passo'!$D$5:$M$804,10,FALSE),"-")</f>
        <v>-</v>
      </c>
      <c r="V471" s="59" t="str">
        <f t="shared" si="74"/>
        <v/>
      </c>
      <c r="W471" s="4">
        <f t="shared" si="80"/>
        <v>0</v>
      </c>
      <c r="X471" s="101">
        <v>1</v>
      </c>
      <c r="Y471" s="101" t="str">
        <f t="shared" si="75"/>
        <v/>
      </c>
      <c r="Z471" s="101" t="str">
        <f t="shared" si="76"/>
        <v/>
      </c>
      <c r="AA471" s="101" t="str">
        <f t="shared" si="77"/>
        <v/>
      </c>
      <c r="AB471" s="101" t="str">
        <f t="shared" si="78"/>
        <v/>
      </c>
      <c r="AC471" s="101" t="str">
        <f t="shared" si="73"/>
        <v/>
      </c>
      <c r="AD471" s="101" t="str">
        <f t="shared" si="73"/>
        <v/>
      </c>
      <c r="AE471" s="101" t="str">
        <f t="shared" si="73"/>
        <v/>
      </c>
      <c r="AF471" s="101" t="str">
        <f t="shared" si="72"/>
        <v/>
      </c>
      <c r="AG471" s="101" t="str">
        <f t="shared" si="72"/>
        <v/>
      </c>
      <c r="AH471" s="101" t="str">
        <f t="shared" si="72"/>
        <v/>
      </c>
      <c r="AI471" s="101" t="str">
        <f t="shared" si="72"/>
        <v/>
      </c>
      <c r="AJ471" s="101" t="str">
        <f t="shared" si="72"/>
        <v/>
      </c>
      <c r="AK471" s="101" t="str">
        <f t="shared" si="72"/>
        <v/>
      </c>
      <c r="AL471" s="101" t="str">
        <f t="shared" si="72"/>
        <v/>
      </c>
      <c r="AM471" s="101" t="str">
        <f t="shared" si="72"/>
        <v/>
      </c>
      <c r="AN471" s="101" t="str">
        <f t="shared" si="72"/>
        <v/>
      </c>
      <c r="AP471" s="101" t="str">
        <f>IF(AND(N471="vendido",I471='1° Passo'!$D$12),'1° Passo'!$D$12,"")</f>
        <v/>
      </c>
    </row>
    <row r="472" spans="3:42" ht="30" customHeight="1">
      <c r="C472" s="11">
        <v>468</v>
      </c>
      <c r="D472" s="88"/>
      <c r="E472" s="88"/>
      <c r="F472" s="88"/>
      <c r="G472" s="95"/>
      <c r="H472" s="96"/>
      <c r="I472" s="88"/>
      <c r="J472" s="88"/>
      <c r="K472" s="96"/>
      <c r="L472" s="88"/>
      <c r="M472" s="97" t="str">
        <f t="shared" ca="1" si="79"/>
        <v/>
      </c>
      <c r="N472" s="88"/>
      <c r="O472" s="88"/>
      <c r="P472" s="14"/>
      <c r="R472" s="59" t="str">
        <f>IFERROR(VLOOKUP($D472,'4° Passo'!$D$5:$M$804,7,FALSE),"-")</f>
        <v>-</v>
      </c>
      <c r="S472" s="59" t="str">
        <f>IFERROR(VLOOKUP($D472,'4° Passo'!$D$5:$M$804,8,FALSE),"-")</f>
        <v>-</v>
      </c>
      <c r="T472" s="59" t="str">
        <f>IFERROR(VLOOKUP($D472,'4° Passo'!$D$5:$M$804,9,FALSE),"-")</f>
        <v>-</v>
      </c>
      <c r="U472" s="59" t="str">
        <f>IFERROR(VLOOKUP($D472,'4° Passo'!$D$5:$M$804,10,FALSE),"-")</f>
        <v>-</v>
      </c>
      <c r="V472" s="59" t="str">
        <f t="shared" si="74"/>
        <v/>
      </c>
      <c r="W472" s="4">
        <f t="shared" si="80"/>
        <v>0</v>
      </c>
      <c r="X472" s="101">
        <v>1</v>
      </c>
      <c r="Y472" s="101" t="str">
        <f t="shared" si="75"/>
        <v/>
      </c>
      <c r="Z472" s="101" t="str">
        <f t="shared" si="76"/>
        <v/>
      </c>
      <c r="AA472" s="101" t="str">
        <f t="shared" si="77"/>
        <v/>
      </c>
      <c r="AB472" s="101" t="str">
        <f t="shared" si="78"/>
        <v/>
      </c>
      <c r="AC472" s="101" t="str">
        <f t="shared" si="73"/>
        <v/>
      </c>
      <c r="AD472" s="101" t="str">
        <f t="shared" si="73"/>
        <v/>
      </c>
      <c r="AE472" s="101" t="str">
        <f t="shared" si="73"/>
        <v/>
      </c>
      <c r="AF472" s="101" t="str">
        <f t="shared" si="72"/>
        <v/>
      </c>
      <c r="AG472" s="101" t="str">
        <f t="shared" si="72"/>
        <v/>
      </c>
      <c r="AH472" s="101" t="str">
        <f t="shared" si="72"/>
        <v/>
      </c>
      <c r="AI472" s="101" t="str">
        <f t="shared" si="72"/>
        <v/>
      </c>
      <c r="AJ472" s="101" t="str">
        <f t="shared" si="72"/>
        <v/>
      </c>
      <c r="AK472" s="101" t="str">
        <f t="shared" si="72"/>
        <v/>
      </c>
      <c r="AL472" s="101" t="str">
        <f t="shared" si="72"/>
        <v/>
      </c>
      <c r="AM472" s="101" t="str">
        <f t="shared" si="72"/>
        <v/>
      </c>
      <c r="AN472" s="101" t="str">
        <f t="shared" si="72"/>
        <v/>
      </c>
      <c r="AP472" s="101" t="str">
        <f>IF(AND(N472="vendido",I472='1° Passo'!$D$12),'1° Passo'!$D$12,"")</f>
        <v/>
      </c>
    </row>
    <row r="473" spans="3:42" ht="30" customHeight="1">
      <c r="C473" s="11">
        <v>469</v>
      </c>
      <c r="D473" s="88"/>
      <c r="E473" s="88"/>
      <c r="F473" s="88"/>
      <c r="G473" s="95"/>
      <c r="H473" s="96"/>
      <c r="I473" s="88"/>
      <c r="J473" s="88"/>
      <c r="K473" s="96"/>
      <c r="L473" s="88"/>
      <c r="M473" s="97" t="str">
        <f t="shared" ca="1" si="79"/>
        <v/>
      </c>
      <c r="N473" s="88"/>
      <c r="O473" s="88"/>
      <c r="P473" s="14"/>
      <c r="R473" s="59" t="str">
        <f>IFERROR(VLOOKUP($D473,'4° Passo'!$D$5:$M$804,7,FALSE),"-")</f>
        <v>-</v>
      </c>
      <c r="S473" s="59" t="str">
        <f>IFERROR(VLOOKUP($D473,'4° Passo'!$D$5:$M$804,8,FALSE),"-")</f>
        <v>-</v>
      </c>
      <c r="T473" s="59" t="str">
        <f>IFERROR(VLOOKUP($D473,'4° Passo'!$D$5:$M$804,9,FALSE),"-")</f>
        <v>-</v>
      </c>
      <c r="U473" s="59" t="str">
        <f>IFERROR(VLOOKUP($D473,'4° Passo'!$D$5:$M$804,10,FALSE),"-")</f>
        <v>-</v>
      </c>
      <c r="V473" s="59" t="str">
        <f t="shared" si="74"/>
        <v/>
      </c>
      <c r="W473" s="4">
        <f t="shared" si="80"/>
        <v>0</v>
      </c>
      <c r="X473" s="101">
        <v>1</v>
      </c>
      <c r="Y473" s="101" t="str">
        <f t="shared" si="75"/>
        <v/>
      </c>
      <c r="Z473" s="101" t="str">
        <f t="shared" si="76"/>
        <v/>
      </c>
      <c r="AA473" s="101" t="str">
        <f t="shared" si="77"/>
        <v/>
      </c>
      <c r="AB473" s="101" t="str">
        <f t="shared" si="78"/>
        <v/>
      </c>
      <c r="AC473" s="101" t="str">
        <f t="shared" si="73"/>
        <v/>
      </c>
      <c r="AD473" s="101" t="str">
        <f t="shared" si="73"/>
        <v/>
      </c>
      <c r="AE473" s="101" t="str">
        <f t="shared" si="73"/>
        <v/>
      </c>
      <c r="AF473" s="101" t="str">
        <f t="shared" si="72"/>
        <v/>
      </c>
      <c r="AG473" s="101" t="str">
        <f t="shared" si="72"/>
        <v/>
      </c>
      <c r="AH473" s="101" t="str">
        <f t="shared" si="72"/>
        <v/>
      </c>
      <c r="AI473" s="101" t="str">
        <f t="shared" si="72"/>
        <v/>
      </c>
      <c r="AJ473" s="101" t="str">
        <f t="shared" si="72"/>
        <v/>
      </c>
      <c r="AK473" s="101" t="str">
        <f t="shared" si="72"/>
        <v/>
      </c>
      <c r="AL473" s="101" t="str">
        <f t="shared" si="72"/>
        <v/>
      </c>
      <c r="AM473" s="101" t="str">
        <f t="shared" si="72"/>
        <v/>
      </c>
      <c r="AN473" s="101" t="str">
        <f t="shared" si="72"/>
        <v/>
      </c>
      <c r="AP473" s="101" t="str">
        <f>IF(AND(N473="vendido",I473='1° Passo'!$D$12),'1° Passo'!$D$12,"")</f>
        <v/>
      </c>
    </row>
    <row r="474" spans="3:42" ht="30" customHeight="1">
      <c r="C474" s="11">
        <v>470</v>
      </c>
      <c r="D474" s="88"/>
      <c r="E474" s="88"/>
      <c r="F474" s="88"/>
      <c r="G474" s="95"/>
      <c r="H474" s="96"/>
      <c r="I474" s="88"/>
      <c r="J474" s="88"/>
      <c r="K474" s="96"/>
      <c r="L474" s="88"/>
      <c r="M474" s="97" t="str">
        <f t="shared" ca="1" si="79"/>
        <v/>
      </c>
      <c r="N474" s="88"/>
      <c r="O474" s="88"/>
      <c r="P474" s="14"/>
      <c r="R474" s="59" t="str">
        <f>IFERROR(VLOOKUP($D474,'4° Passo'!$D$5:$M$804,7,FALSE),"-")</f>
        <v>-</v>
      </c>
      <c r="S474" s="59" t="str">
        <f>IFERROR(VLOOKUP($D474,'4° Passo'!$D$5:$M$804,8,FALSE),"-")</f>
        <v>-</v>
      </c>
      <c r="T474" s="59" t="str">
        <f>IFERROR(VLOOKUP($D474,'4° Passo'!$D$5:$M$804,9,FALSE),"-")</f>
        <v>-</v>
      </c>
      <c r="U474" s="59" t="str">
        <f>IFERROR(VLOOKUP($D474,'4° Passo'!$D$5:$M$804,10,FALSE),"-")</f>
        <v>-</v>
      </c>
      <c r="V474" s="59" t="str">
        <f t="shared" si="74"/>
        <v/>
      </c>
      <c r="W474" s="4">
        <f t="shared" si="80"/>
        <v>0</v>
      </c>
      <c r="X474" s="101">
        <v>1</v>
      </c>
      <c r="Y474" s="101" t="str">
        <f t="shared" si="75"/>
        <v/>
      </c>
      <c r="Z474" s="101" t="str">
        <f t="shared" si="76"/>
        <v/>
      </c>
      <c r="AA474" s="101" t="str">
        <f t="shared" si="77"/>
        <v/>
      </c>
      <c r="AB474" s="101" t="str">
        <f t="shared" si="78"/>
        <v/>
      </c>
      <c r="AC474" s="101" t="str">
        <f t="shared" si="73"/>
        <v/>
      </c>
      <c r="AD474" s="101" t="str">
        <f t="shared" si="73"/>
        <v/>
      </c>
      <c r="AE474" s="101" t="str">
        <f t="shared" si="73"/>
        <v/>
      </c>
      <c r="AF474" s="101" t="str">
        <f t="shared" si="72"/>
        <v/>
      </c>
      <c r="AG474" s="101" t="str">
        <f t="shared" si="72"/>
        <v/>
      </c>
      <c r="AH474" s="101" t="str">
        <f t="shared" si="72"/>
        <v/>
      </c>
      <c r="AI474" s="101" t="str">
        <f t="shared" si="72"/>
        <v/>
      </c>
      <c r="AJ474" s="101" t="str">
        <f t="shared" si="72"/>
        <v/>
      </c>
      <c r="AK474" s="101" t="str">
        <f t="shared" si="72"/>
        <v/>
      </c>
      <c r="AL474" s="101" t="str">
        <f t="shared" si="72"/>
        <v/>
      </c>
      <c r="AM474" s="101" t="str">
        <f t="shared" si="72"/>
        <v/>
      </c>
      <c r="AN474" s="101" t="str">
        <f t="shared" si="72"/>
        <v/>
      </c>
      <c r="AP474" s="101" t="str">
        <f>IF(AND(N474="vendido",I474='1° Passo'!$D$12),'1° Passo'!$D$12,"")</f>
        <v/>
      </c>
    </row>
    <row r="475" spans="3:42" ht="30" customHeight="1">
      <c r="C475" s="11">
        <v>471</v>
      </c>
      <c r="D475" s="88"/>
      <c r="E475" s="88"/>
      <c r="F475" s="88"/>
      <c r="G475" s="95"/>
      <c r="H475" s="96"/>
      <c r="I475" s="88"/>
      <c r="J475" s="88"/>
      <c r="K475" s="96"/>
      <c r="L475" s="88"/>
      <c r="M475" s="97" t="str">
        <f t="shared" ca="1" si="79"/>
        <v/>
      </c>
      <c r="N475" s="88"/>
      <c r="O475" s="88"/>
      <c r="P475" s="14"/>
      <c r="R475" s="59" t="str">
        <f>IFERROR(VLOOKUP($D475,'4° Passo'!$D$5:$M$804,7,FALSE),"-")</f>
        <v>-</v>
      </c>
      <c r="S475" s="59" t="str">
        <f>IFERROR(VLOOKUP($D475,'4° Passo'!$D$5:$M$804,8,FALSE),"-")</f>
        <v>-</v>
      </c>
      <c r="T475" s="59" t="str">
        <f>IFERROR(VLOOKUP($D475,'4° Passo'!$D$5:$M$804,9,FALSE),"-")</f>
        <v>-</v>
      </c>
      <c r="U475" s="59" t="str">
        <f>IFERROR(VLOOKUP($D475,'4° Passo'!$D$5:$M$804,10,FALSE),"-")</f>
        <v>-</v>
      </c>
      <c r="V475" s="59" t="str">
        <f t="shared" si="74"/>
        <v/>
      </c>
      <c r="W475" s="4">
        <f t="shared" si="80"/>
        <v>0</v>
      </c>
      <c r="X475" s="101">
        <v>1</v>
      </c>
      <c r="Y475" s="101" t="str">
        <f t="shared" si="75"/>
        <v/>
      </c>
      <c r="Z475" s="101" t="str">
        <f t="shared" si="76"/>
        <v/>
      </c>
      <c r="AA475" s="101" t="str">
        <f t="shared" si="77"/>
        <v/>
      </c>
      <c r="AB475" s="101" t="str">
        <f t="shared" si="78"/>
        <v/>
      </c>
      <c r="AC475" s="101" t="str">
        <f t="shared" si="73"/>
        <v/>
      </c>
      <c r="AD475" s="101" t="str">
        <f t="shared" si="73"/>
        <v/>
      </c>
      <c r="AE475" s="101" t="str">
        <f t="shared" si="73"/>
        <v/>
      </c>
      <c r="AF475" s="101" t="str">
        <f t="shared" si="72"/>
        <v/>
      </c>
      <c r="AG475" s="101" t="str">
        <f t="shared" si="72"/>
        <v/>
      </c>
      <c r="AH475" s="101" t="str">
        <f t="shared" si="72"/>
        <v/>
      </c>
      <c r="AI475" s="101" t="str">
        <f t="shared" si="72"/>
        <v/>
      </c>
      <c r="AJ475" s="101" t="str">
        <f t="shared" si="72"/>
        <v/>
      </c>
      <c r="AK475" s="101" t="str">
        <f t="shared" si="72"/>
        <v/>
      </c>
      <c r="AL475" s="101" t="str">
        <f t="shared" si="72"/>
        <v/>
      </c>
      <c r="AM475" s="101" t="str">
        <f t="shared" si="72"/>
        <v/>
      </c>
      <c r="AN475" s="101" t="str">
        <f t="shared" si="72"/>
        <v/>
      </c>
      <c r="AP475" s="101" t="str">
        <f>IF(AND(N475="vendido",I475='1° Passo'!$D$12),'1° Passo'!$D$12,"")</f>
        <v/>
      </c>
    </row>
    <row r="476" spans="3:42" ht="30" customHeight="1">
      <c r="C476" s="11">
        <v>472</v>
      </c>
      <c r="D476" s="88"/>
      <c r="E476" s="88"/>
      <c r="F476" s="88"/>
      <c r="G476" s="95"/>
      <c r="H476" s="96"/>
      <c r="I476" s="88"/>
      <c r="J476" s="88"/>
      <c r="K476" s="96"/>
      <c r="L476" s="88"/>
      <c r="M476" s="97" t="str">
        <f t="shared" ca="1" si="79"/>
        <v/>
      </c>
      <c r="N476" s="88"/>
      <c r="O476" s="88"/>
      <c r="P476" s="14"/>
      <c r="R476" s="59" t="str">
        <f>IFERROR(VLOOKUP($D476,'4° Passo'!$D$5:$M$804,7,FALSE),"-")</f>
        <v>-</v>
      </c>
      <c r="S476" s="59" t="str">
        <f>IFERROR(VLOOKUP($D476,'4° Passo'!$D$5:$M$804,8,FALSE),"-")</f>
        <v>-</v>
      </c>
      <c r="T476" s="59" t="str">
        <f>IFERROR(VLOOKUP($D476,'4° Passo'!$D$5:$M$804,9,FALSE),"-")</f>
        <v>-</v>
      </c>
      <c r="U476" s="59" t="str">
        <f>IFERROR(VLOOKUP($D476,'4° Passo'!$D$5:$M$804,10,FALSE),"-")</f>
        <v>-</v>
      </c>
      <c r="V476" s="59" t="str">
        <f t="shared" si="74"/>
        <v/>
      </c>
      <c r="W476" s="4">
        <f t="shared" si="80"/>
        <v>0</v>
      </c>
      <c r="X476" s="101">
        <v>1</v>
      </c>
      <c r="Y476" s="101" t="str">
        <f t="shared" si="75"/>
        <v/>
      </c>
      <c r="Z476" s="101" t="str">
        <f t="shared" si="76"/>
        <v/>
      </c>
      <c r="AA476" s="101" t="str">
        <f t="shared" si="77"/>
        <v/>
      </c>
      <c r="AB476" s="101" t="str">
        <f t="shared" si="78"/>
        <v/>
      </c>
      <c r="AC476" s="101" t="str">
        <f t="shared" si="73"/>
        <v/>
      </c>
      <c r="AD476" s="101" t="str">
        <f t="shared" si="73"/>
        <v/>
      </c>
      <c r="AE476" s="101" t="str">
        <f t="shared" si="73"/>
        <v/>
      </c>
      <c r="AF476" s="101" t="str">
        <f t="shared" si="72"/>
        <v/>
      </c>
      <c r="AG476" s="101" t="str">
        <f t="shared" si="72"/>
        <v/>
      </c>
      <c r="AH476" s="101" t="str">
        <f t="shared" si="72"/>
        <v/>
      </c>
      <c r="AI476" s="101" t="str">
        <f t="shared" si="72"/>
        <v/>
      </c>
      <c r="AJ476" s="101" t="str">
        <f t="shared" si="72"/>
        <v/>
      </c>
      <c r="AK476" s="101" t="str">
        <f t="shared" si="72"/>
        <v/>
      </c>
      <c r="AL476" s="101" t="str">
        <f t="shared" si="72"/>
        <v/>
      </c>
      <c r="AM476" s="101" t="str">
        <f t="shared" si="72"/>
        <v/>
      </c>
      <c r="AN476" s="101" t="str">
        <f t="shared" si="72"/>
        <v/>
      </c>
      <c r="AP476" s="101" t="str">
        <f>IF(AND(N476="vendido",I476='1° Passo'!$D$12),'1° Passo'!$D$12,"")</f>
        <v/>
      </c>
    </row>
    <row r="477" spans="3:42" ht="30" customHeight="1">
      <c r="C477" s="11">
        <v>473</v>
      </c>
      <c r="D477" s="88"/>
      <c r="E477" s="88"/>
      <c r="F477" s="88"/>
      <c r="G477" s="95"/>
      <c r="H477" s="96"/>
      <c r="I477" s="88"/>
      <c r="J477" s="88"/>
      <c r="K477" s="96"/>
      <c r="L477" s="88"/>
      <c r="M477" s="97" t="str">
        <f t="shared" ca="1" si="79"/>
        <v/>
      </c>
      <c r="N477" s="88"/>
      <c r="O477" s="88"/>
      <c r="P477" s="14"/>
      <c r="R477" s="59" t="str">
        <f>IFERROR(VLOOKUP($D477,'4° Passo'!$D$5:$M$804,7,FALSE),"-")</f>
        <v>-</v>
      </c>
      <c r="S477" s="59" t="str">
        <f>IFERROR(VLOOKUP($D477,'4° Passo'!$D$5:$M$804,8,FALSE),"-")</f>
        <v>-</v>
      </c>
      <c r="T477" s="59" t="str">
        <f>IFERROR(VLOOKUP($D477,'4° Passo'!$D$5:$M$804,9,FALSE),"-")</f>
        <v>-</v>
      </c>
      <c r="U477" s="59" t="str">
        <f>IFERROR(VLOOKUP($D477,'4° Passo'!$D$5:$M$804,10,FALSE),"-")</f>
        <v>-</v>
      </c>
      <c r="V477" s="59" t="str">
        <f t="shared" si="74"/>
        <v/>
      </c>
      <c r="W477" s="4">
        <f t="shared" si="80"/>
        <v>0</v>
      </c>
      <c r="X477" s="101">
        <v>1</v>
      </c>
      <c r="Y477" s="101" t="str">
        <f t="shared" si="75"/>
        <v/>
      </c>
      <c r="Z477" s="101" t="str">
        <f t="shared" si="76"/>
        <v/>
      </c>
      <c r="AA477" s="101" t="str">
        <f t="shared" si="77"/>
        <v/>
      </c>
      <c r="AB477" s="101" t="str">
        <f t="shared" si="78"/>
        <v/>
      </c>
      <c r="AC477" s="101" t="str">
        <f t="shared" si="73"/>
        <v/>
      </c>
      <c r="AD477" s="101" t="str">
        <f t="shared" si="73"/>
        <v/>
      </c>
      <c r="AE477" s="101" t="str">
        <f t="shared" si="73"/>
        <v/>
      </c>
      <c r="AF477" s="101" t="str">
        <f t="shared" si="72"/>
        <v/>
      </c>
      <c r="AG477" s="101" t="str">
        <f t="shared" si="72"/>
        <v/>
      </c>
      <c r="AH477" s="101" t="str">
        <f t="shared" si="72"/>
        <v/>
      </c>
      <c r="AI477" s="101" t="str">
        <f t="shared" si="72"/>
        <v/>
      </c>
      <c r="AJ477" s="101" t="str">
        <f t="shared" si="72"/>
        <v/>
      </c>
      <c r="AK477" s="101" t="str">
        <f t="shared" si="72"/>
        <v/>
      </c>
      <c r="AL477" s="101" t="str">
        <f t="shared" si="72"/>
        <v/>
      </c>
      <c r="AM477" s="101" t="str">
        <f t="shared" si="72"/>
        <v/>
      </c>
      <c r="AN477" s="101" t="str">
        <f t="shared" si="72"/>
        <v/>
      </c>
      <c r="AP477" s="101" t="str">
        <f>IF(AND(N477="vendido",I477='1° Passo'!$D$12),'1° Passo'!$D$12,"")</f>
        <v/>
      </c>
    </row>
    <row r="478" spans="3:42" ht="30" customHeight="1">
      <c r="C478" s="11">
        <v>474</v>
      </c>
      <c r="D478" s="88"/>
      <c r="E478" s="88"/>
      <c r="F478" s="88"/>
      <c r="G478" s="95"/>
      <c r="H478" s="96"/>
      <c r="I478" s="88"/>
      <c r="J478" s="88"/>
      <c r="K478" s="96"/>
      <c r="L478" s="88"/>
      <c r="M478" s="97" t="str">
        <f t="shared" ca="1" si="79"/>
        <v/>
      </c>
      <c r="N478" s="88"/>
      <c r="O478" s="88"/>
      <c r="P478" s="14"/>
      <c r="R478" s="59" t="str">
        <f>IFERROR(VLOOKUP($D478,'4° Passo'!$D$5:$M$804,7,FALSE),"-")</f>
        <v>-</v>
      </c>
      <c r="S478" s="59" t="str">
        <f>IFERROR(VLOOKUP($D478,'4° Passo'!$D$5:$M$804,8,FALSE),"-")</f>
        <v>-</v>
      </c>
      <c r="T478" s="59" t="str">
        <f>IFERROR(VLOOKUP($D478,'4° Passo'!$D$5:$M$804,9,FALSE),"-")</f>
        <v>-</v>
      </c>
      <c r="U478" s="59" t="str">
        <f>IFERROR(VLOOKUP($D478,'4° Passo'!$D$5:$M$804,10,FALSE),"-")</f>
        <v>-</v>
      </c>
      <c r="V478" s="59" t="str">
        <f t="shared" si="74"/>
        <v/>
      </c>
      <c r="W478" s="4">
        <f t="shared" si="80"/>
        <v>0</v>
      </c>
      <c r="X478" s="101">
        <v>1</v>
      </c>
      <c r="Y478" s="101" t="str">
        <f t="shared" si="75"/>
        <v/>
      </c>
      <c r="Z478" s="101" t="str">
        <f t="shared" si="76"/>
        <v/>
      </c>
      <c r="AA478" s="101" t="str">
        <f t="shared" si="77"/>
        <v/>
      </c>
      <c r="AB478" s="101" t="str">
        <f t="shared" si="78"/>
        <v/>
      </c>
      <c r="AC478" s="101" t="str">
        <f t="shared" si="73"/>
        <v/>
      </c>
      <c r="AD478" s="101" t="str">
        <f t="shared" si="73"/>
        <v/>
      </c>
      <c r="AE478" s="101" t="str">
        <f t="shared" si="73"/>
        <v/>
      </c>
      <c r="AF478" s="101" t="str">
        <f t="shared" si="72"/>
        <v/>
      </c>
      <c r="AG478" s="101" t="str">
        <f t="shared" si="72"/>
        <v/>
      </c>
      <c r="AH478" s="101" t="str">
        <f t="shared" si="72"/>
        <v/>
      </c>
      <c r="AI478" s="101" t="str">
        <f t="shared" ref="AI478:AN520" si="81">IF($Y478=AI$3,$AB478,"")</f>
        <v/>
      </c>
      <c r="AJ478" s="101" t="str">
        <f t="shared" si="81"/>
        <v/>
      </c>
      <c r="AK478" s="101" t="str">
        <f t="shared" si="81"/>
        <v/>
      </c>
      <c r="AL478" s="101" t="str">
        <f t="shared" si="81"/>
        <v/>
      </c>
      <c r="AM478" s="101" t="str">
        <f t="shared" si="81"/>
        <v/>
      </c>
      <c r="AN478" s="101" t="str">
        <f t="shared" si="81"/>
        <v/>
      </c>
      <c r="AP478" s="101" t="str">
        <f>IF(AND(N478="vendido",I478='1° Passo'!$D$12),'1° Passo'!$D$12,"")</f>
        <v/>
      </c>
    </row>
    <row r="479" spans="3:42" ht="30" customHeight="1">
      <c r="C479" s="11">
        <v>475</v>
      </c>
      <c r="D479" s="88"/>
      <c r="E479" s="88"/>
      <c r="F479" s="88"/>
      <c r="G479" s="95"/>
      <c r="H479" s="96"/>
      <c r="I479" s="88"/>
      <c r="J479" s="88"/>
      <c r="K479" s="96"/>
      <c r="L479" s="88"/>
      <c r="M479" s="97" t="str">
        <f t="shared" ca="1" si="79"/>
        <v/>
      </c>
      <c r="N479" s="88"/>
      <c r="O479" s="88"/>
      <c r="P479" s="14"/>
      <c r="R479" s="59" t="str">
        <f>IFERROR(VLOOKUP($D479,'4° Passo'!$D$5:$M$804,7,FALSE),"-")</f>
        <v>-</v>
      </c>
      <c r="S479" s="59" t="str">
        <f>IFERROR(VLOOKUP($D479,'4° Passo'!$D$5:$M$804,8,FALSE),"-")</f>
        <v>-</v>
      </c>
      <c r="T479" s="59" t="str">
        <f>IFERROR(VLOOKUP($D479,'4° Passo'!$D$5:$M$804,9,FALSE),"-")</f>
        <v>-</v>
      </c>
      <c r="U479" s="59" t="str">
        <f>IFERROR(VLOOKUP($D479,'4° Passo'!$D$5:$M$804,10,FALSE),"-")</f>
        <v>-</v>
      </c>
      <c r="V479" s="59" t="str">
        <f t="shared" si="74"/>
        <v/>
      </c>
      <c r="W479" s="4">
        <f t="shared" si="80"/>
        <v>0</v>
      </c>
      <c r="X479" s="101">
        <v>1</v>
      </c>
      <c r="Y479" s="101" t="str">
        <f t="shared" si="75"/>
        <v/>
      </c>
      <c r="Z479" s="101" t="str">
        <f t="shared" si="76"/>
        <v/>
      </c>
      <c r="AA479" s="101" t="str">
        <f t="shared" si="77"/>
        <v/>
      </c>
      <c r="AB479" s="101" t="str">
        <f t="shared" si="78"/>
        <v/>
      </c>
      <c r="AC479" s="101" t="str">
        <f t="shared" si="73"/>
        <v/>
      </c>
      <c r="AD479" s="101" t="str">
        <f t="shared" si="73"/>
        <v/>
      </c>
      <c r="AE479" s="101" t="str">
        <f t="shared" si="73"/>
        <v/>
      </c>
      <c r="AF479" s="101" t="str">
        <f t="shared" si="73"/>
        <v/>
      </c>
      <c r="AG479" s="101" t="str">
        <f t="shared" si="73"/>
        <v/>
      </c>
      <c r="AH479" s="101" t="str">
        <f t="shared" si="73"/>
        <v/>
      </c>
      <c r="AI479" s="101" t="str">
        <f t="shared" si="81"/>
        <v/>
      </c>
      <c r="AJ479" s="101" t="str">
        <f t="shared" si="81"/>
        <v/>
      </c>
      <c r="AK479" s="101" t="str">
        <f t="shared" si="81"/>
        <v/>
      </c>
      <c r="AL479" s="101" t="str">
        <f t="shared" si="81"/>
        <v/>
      </c>
      <c r="AM479" s="101" t="str">
        <f t="shared" si="81"/>
        <v/>
      </c>
      <c r="AN479" s="101" t="str">
        <f t="shared" si="81"/>
        <v/>
      </c>
      <c r="AP479" s="101" t="str">
        <f>IF(AND(N479="vendido",I479='1° Passo'!$D$12),'1° Passo'!$D$12,"")</f>
        <v/>
      </c>
    </row>
    <row r="480" spans="3:42" ht="30" customHeight="1">
      <c r="C480" s="11">
        <v>476</v>
      </c>
      <c r="D480" s="88"/>
      <c r="E480" s="88"/>
      <c r="F480" s="88"/>
      <c r="G480" s="95"/>
      <c r="H480" s="96"/>
      <c r="I480" s="88"/>
      <c r="J480" s="88"/>
      <c r="K480" s="96"/>
      <c r="L480" s="88"/>
      <c r="M480" s="97" t="str">
        <f t="shared" ca="1" si="79"/>
        <v/>
      </c>
      <c r="N480" s="88"/>
      <c r="O480" s="88"/>
      <c r="P480" s="14"/>
      <c r="R480" s="59" t="str">
        <f>IFERROR(VLOOKUP($D480,'4° Passo'!$D$5:$M$804,7,FALSE),"-")</f>
        <v>-</v>
      </c>
      <c r="S480" s="59" t="str">
        <f>IFERROR(VLOOKUP($D480,'4° Passo'!$D$5:$M$804,8,FALSE),"-")</f>
        <v>-</v>
      </c>
      <c r="T480" s="59" t="str">
        <f>IFERROR(VLOOKUP($D480,'4° Passo'!$D$5:$M$804,9,FALSE),"-")</f>
        <v>-</v>
      </c>
      <c r="U480" s="59" t="str">
        <f>IFERROR(VLOOKUP($D480,'4° Passo'!$D$5:$M$804,10,FALSE),"-")</f>
        <v>-</v>
      </c>
      <c r="V480" s="59" t="str">
        <f t="shared" si="74"/>
        <v/>
      </c>
      <c r="W480" s="4">
        <f t="shared" si="80"/>
        <v>0</v>
      </c>
      <c r="X480" s="101">
        <v>1</v>
      </c>
      <c r="Y480" s="101" t="str">
        <f t="shared" si="75"/>
        <v/>
      </c>
      <c r="Z480" s="101" t="str">
        <f t="shared" si="76"/>
        <v/>
      </c>
      <c r="AA480" s="101" t="str">
        <f t="shared" si="77"/>
        <v/>
      </c>
      <c r="AB480" s="101" t="str">
        <f t="shared" si="78"/>
        <v/>
      </c>
      <c r="AC480" s="101" t="str">
        <f t="shared" si="73"/>
        <v/>
      </c>
      <c r="AD480" s="101" t="str">
        <f t="shared" si="73"/>
        <v/>
      </c>
      <c r="AE480" s="101" t="str">
        <f t="shared" si="73"/>
        <v/>
      </c>
      <c r="AF480" s="101" t="str">
        <f t="shared" si="73"/>
        <v/>
      </c>
      <c r="AG480" s="101" t="str">
        <f t="shared" si="73"/>
        <v/>
      </c>
      <c r="AH480" s="101" t="str">
        <f t="shared" si="73"/>
        <v/>
      </c>
      <c r="AI480" s="101" t="str">
        <f t="shared" si="81"/>
        <v/>
      </c>
      <c r="AJ480" s="101" t="str">
        <f t="shared" si="81"/>
        <v/>
      </c>
      <c r="AK480" s="101" t="str">
        <f t="shared" si="81"/>
        <v/>
      </c>
      <c r="AL480" s="101" t="str">
        <f t="shared" si="81"/>
        <v/>
      </c>
      <c r="AM480" s="101" t="str">
        <f t="shared" si="81"/>
        <v/>
      </c>
      <c r="AN480" s="101" t="str">
        <f t="shared" si="81"/>
        <v/>
      </c>
      <c r="AP480" s="101" t="str">
        <f>IF(AND(N480="vendido",I480='1° Passo'!$D$12),'1° Passo'!$D$12,"")</f>
        <v/>
      </c>
    </row>
    <row r="481" spans="3:42" ht="30" customHeight="1">
      <c r="C481" s="11">
        <v>477</v>
      </c>
      <c r="D481" s="88"/>
      <c r="E481" s="88"/>
      <c r="F481" s="88"/>
      <c r="G481" s="95"/>
      <c r="H481" s="96"/>
      <c r="I481" s="88"/>
      <c r="J481" s="88"/>
      <c r="K481" s="96"/>
      <c r="L481" s="88"/>
      <c r="M481" s="97" t="str">
        <f t="shared" ca="1" si="79"/>
        <v/>
      </c>
      <c r="N481" s="88"/>
      <c r="O481" s="88"/>
      <c r="P481" s="14"/>
      <c r="R481" s="59" t="str">
        <f>IFERROR(VLOOKUP($D481,'4° Passo'!$D$5:$M$804,7,FALSE),"-")</f>
        <v>-</v>
      </c>
      <c r="S481" s="59" t="str">
        <f>IFERROR(VLOOKUP($D481,'4° Passo'!$D$5:$M$804,8,FALSE),"-")</f>
        <v>-</v>
      </c>
      <c r="T481" s="59" t="str">
        <f>IFERROR(VLOOKUP($D481,'4° Passo'!$D$5:$M$804,9,FALSE),"-")</f>
        <v>-</v>
      </c>
      <c r="U481" s="59" t="str">
        <f>IFERROR(VLOOKUP($D481,'4° Passo'!$D$5:$M$804,10,FALSE),"-")</f>
        <v>-</v>
      </c>
      <c r="V481" s="59" t="str">
        <f t="shared" si="74"/>
        <v/>
      </c>
      <c r="W481" s="4">
        <f t="shared" si="80"/>
        <v>0</v>
      </c>
      <c r="X481" s="101">
        <v>1</v>
      </c>
      <c r="Y481" s="101" t="str">
        <f t="shared" si="75"/>
        <v/>
      </c>
      <c r="Z481" s="101" t="str">
        <f t="shared" si="76"/>
        <v/>
      </c>
      <c r="AA481" s="101" t="str">
        <f t="shared" si="77"/>
        <v/>
      </c>
      <c r="AB481" s="101" t="str">
        <f t="shared" si="78"/>
        <v/>
      </c>
      <c r="AC481" s="101" t="str">
        <f t="shared" si="73"/>
        <v/>
      </c>
      <c r="AD481" s="101" t="str">
        <f t="shared" si="73"/>
        <v/>
      </c>
      <c r="AE481" s="101" t="str">
        <f t="shared" si="73"/>
        <v/>
      </c>
      <c r="AF481" s="101" t="str">
        <f t="shared" si="73"/>
        <v/>
      </c>
      <c r="AG481" s="101" t="str">
        <f t="shared" si="73"/>
        <v/>
      </c>
      <c r="AH481" s="101" t="str">
        <f t="shared" si="73"/>
        <v/>
      </c>
      <c r="AI481" s="101" t="str">
        <f t="shared" si="81"/>
        <v/>
      </c>
      <c r="AJ481" s="101" t="str">
        <f t="shared" si="81"/>
        <v/>
      </c>
      <c r="AK481" s="101" t="str">
        <f t="shared" si="81"/>
        <v/>
      </c>
      <c r="AL481" s="101" t="str">
        <f t="shared" si="81"/>
        <v/>
      </c>
      <c r="AM481" s="101" t="str">
        <f t="shared" si="81"/>
        <v/>
      </c>
      <c r="AN481" s="101" t="str">
        <f t="shared" si="81"/>
        <v/>
      </c>
      <c r="AP481" s="101" t="str">
        <f>IF(AND(N481="vendido",I481='1° Passo'!$D$12),'1° Passo'!$D$12,"")</f>
        <v/>
      </c>
    </row>
    <row r="482" spans="3:42" ht="30" customHeight="1">
      <c r="C482" s="11">
        <v>478</v>
      </c>
      <c r="D482" s="88"/>
      <c r="E482" s="88"/>
      <c r="F482" s="88"/>
      <c r="G482" s="95"/>
      <c r="H482" s="96"/>
      <c r="I482" s="88"/>
      <c r="J482" s="88"/>
      <c r="K482" s="96"/>
      <c r="L482" s="88"/>
      <c r="M482" s="97" t="str">
        <f t="shared" ca="1" si="79"/>
        <v/>
      </c>
      <c r="N482" s="88"/>
      <c r="O482" s="88"/>
      <c r="P482" s="14"/>
      <c r="R482" s="59" t="str">
        <f>IFERROR(VLOOKUP($D482,'4° Passo'!$D$5:$M$804,7,FALSE),"-")</f>
        <v>-</v>
      </c>
      <c r="S482" s="59" t="str">
        <f>IFERROR(VLOOKUP($D482,'4° Passo'!$D$5:$M$804,8,FALSE),"-")</f>
        <v>-</v>
      </c>
      <c r="T482" s="59" t="str">
        <f>IFERROR(VLOOKUP($D482,'4° Passo'!$D$5:$M$804,9,FALSE),"-")</f>
        <v>-</v>
      </c>
      <c r="U482" s="59" t="str">
        <f>IFERROR(VLOOKUP($D482,'4° Passo'!$D$5:$M$804,10,FALSE),"-")</f>
        <v>-</v>
      </c>
      <c r="V482" s="59" t="str">
        <f t="shared" si="74"/>
        <v/>
      </c>
      <c r="W482" s="4">
        <f t="shared" si="80"/>
        <v>0</v>
      </c>
      <c r="X482" s="101">
        <v>1</v>
      </c>
      <c r="Y482" s="101" t="str">
        <f t="shared" si="75"/>
        <v/>
      </c>
      <c r="Z482" s="101" t="str">
        <f t="shared" si="76"/>
        <v/>
      </c>
      <c r="AA482" s="101" t="str">
        <f t="shared" si="77"/>
        <v/>
      </c>
      <c r="AB482" s="101" t="str">
        <f t="shared" si="78"/>
        <v/>
      </c>
      <c r="AC482" s="101" t="str">
        <f t="shared" si="73"/>
        <v/>
      </c>
      <c r="AD482" s="101" t="str">
        <f t="shared" si="73"/>
        <v/>
      </c>
      <c r="AE482" s="101" t="str">
        <f t="shared" si="73"/>
        <v/>
      </c>
      <c r="AF482" s="101" t="str">
        <f t="shared" si="73"/>
        <v/>
      </c>
      <c r="AG482" s="101" t="str">
        <f t="shared" si="73"/>
        <v/>
      </c>
      <c r="AH482" s="101" t="str">
        <f t="shared" si="73"/>
        <v/>
      </c>
      <c r="AI482" s="101" t="str">
        <f t="shared" si="81"/>
        <v/>
      </c>
      <c r="AJ482" s="101" t="str">
        <f t="shared" si="81"/>
        <v/>
      </c>
      <c r="AK482" s="101" t="str">
        <f t="shared" si="81"/>
        <v/>
      </c>
      <c r="AL482" s="101" t="str">
        <f t="shared" si="81"/>
        <v/>
      </c>
      <c r="AM482" s="101" t="str">
        <f t="shared" si="81"/>
        <v/>
      </c>
      <c r="AN482" s="101" t="str">
        <f t="shared" si="81"/>
        <v/>
      </c>
      <c r="AP482" s="101" t="str">
        <f>IF(AND(N482="vendido",I482='1° Passo'!$D$12),'1° Passo'!$D$12,"")</f>
        <v/>
      </c>
    </row>
    <row r="483" spans="3:42" ht="30" customHeight="1">
      <c r="C483" s="11">
        <v>479</v>
      </c>
      <c r="D483" s="88"/>
      <c r="E483" s="88"/>
      <c r="F483" s="88"/>
      <c r="G483" s="95"/>
      <c r="H483" s="96"/>
      <c r="I483" s="88"/>
      <c r="J483" s="88"/>
      <c r="K483" s="96"/>
      <c r="L483" s="88"/>
      <c r="M483" s="97" t="str">
        <f t="shared" ca="1" si="79"/>
        <v/>
      </c>
      <c r="N483" s="88"/>
      <c r="O483" s="88"/>
      <c r="P483" s="14"/>
      <c r="R483" s="59" t="str">
        <f>IFERROR(VLOOKUP($D483,'4° Passo'!$D$5:$M$804,7,FALSE),"-")</f>
        <v>-</v>
      </c>
      <c r="S483" s="59" t="str">
        <f>IFERROR(VLOOKUP($D483,'4° Passo'!$D$5:$M$804,8,FALSE),"-")</f>
        <v>-</v>
      </c>
      <c r="T483" s="59" t="str">
        <f>IFERROR(VLOOKUP($D483,'4° Passo'!$D$5:$M$804,9,FALSE),"-")</f>
        <v>-</v>
      </c>
      <c r="U483" s="59" t="str">
        <f>IFERROR(VLOOKUP($D483,'4° Passo'!$D$5:$M$804,10,FALSE),"-")</f>
        <v>-</v>
      </c>
      <c r="V483" s="59" t="str">
        <f t="shared" si="74"/>
        <v/>
      </c>
      <c r="W483" s="4">
        <f t="shared" si="80"/>
        <v>0</v>
      </c>
      <c r="X483" s="101">
        <v>1</v>
      </c>
      <c r="Y483" s="101" t="str">
        <f t="shared" si="75"/>
        <v/>
      </c>
      <c r="Z483" s="101" t="str">
        <f t="shared" si="76"/>
        <v/>
      </c>
      <c r="AA483" s="101" t="str">
        <f t="shared" si="77"/>
        <v/>
      </c>
      <c r="AB483" s="101" t="str">
        <f t="shared" si="78"/>
        <v/>
      </c>
      <c r="AC483" s="101" t="str">
        <f t="shared" si="73"/>
        <v/>
      </c>
      <c r="AD483" s="101" t="str">
        <f t="shared" si="73"/>
        <v/>
      </c>
      <c r="AE483" s="101" t="str">
        <f t="shared" si="73"/>
        <v/>
      </c>
      <c r="AF483" s="101" t="str">
        <f t="shared" si="73"/>
        <v/>
      </c>
      <c r="AG483" s="101" t="str">
        <f t="shared" si="73"/>
        <v/>
      </c>
      <c r="AH483" s="101" t="str">
        <f t="shared" si="73"/>
        <v/>
      </c>
      <c r="AI483" s="101" t="str">
        <f t="shared" si="81"/>
        <v/>
      </c>
      <c r="AJ483" s="101" t="str">
        <f t="shared" si="81"/>
        <v/>
      </c>
      <c r="AK483" s="101" t="str">
        <f t="shared" si="81"/>
        <v/>
      </c>
      <c r="AL483" s="101" t="str">
        <f t="shared" si="81"/>
        <v/>
      </c>
      <c r="AM483" s="101" t="str">
        <f t="shared" si="81"/>
        <v/>
      </c>
      <c r="AN483" s="101" t="str">
        <f t="shared" si="81"/>
        <v/>
      </c>
      <c r="AP483" s="101" t="str">
        <f>IF(AND(N483="vendido",I483='1° Passo'!$D$12),'1° Passo'!$D$12,"")</f>
        <v/>
      </c>
    </row>
    <row r="484" spans="3:42" ht="30" customHeight="1">
      <c r="C484" s="11">
        <v>480</v>
      </c>
      <c r="D484" s="88"/>
      <c r="E484" s="88"/>
      <c r="F484" s="88"/>
      <c r="G484" s="95"/>
      <c r="H484" s="96"/>
      <c r="I484" s="88"/>
      <c r="J484" s="88"/>
      <c r="K484" s="96"/>
      <c r="L484" s="88"/>
      <c r="M484" s="97" t="str">
        <f t="shared" ca="1" si="79"/>
        <v/>
      </c>
      <c r="N484" s="88"/>
      <c r="O484" s="88"/>
      <c r="P484" s="14"/>
      <c r="R484" s="59" t="str">
        <f>IFERROR(VLOOKUP($D484,'4° Passo'!$D$5:$M$804,7,FALSE),"-")</f>
        <v>-</v>
      </c>
      <c r="S484" s="59" t="str">
        <f>IFERROR(VLOOKUP($D484,'4° Passo'!$D$5:$M$804,8,FALSE),"-")</f>
        <v>-</v>
      </c>
      <c r="T484" s="59" t="str">
        <f>IFERROR(VLOOKUP($D484,'4° Passo'!$D$5:$M$804,9,FALSE),"-")</f>
        <v>-</v>
      </c>
      <c r="U484" s="59" t="str">
        <f>IFERROR(VLOOKUP($D484,'4° Passo'!$D$5:$M$804,10,FALSE),"-")</f>
        <v>-</v>
      </c>
      <c r="V484" s="59" t="str">
        <f t="shared" si="74"/>
        <v/>
      </c>
      <c r="W484" s="4">
        <f t="shared" si="80"/>
        <v>0</v>
      </c>
      <c r="X484" s="101">
        <v>1</v>
      </c>
      <c r="Y484" s="101" t="str">
        <f t="shared" si="75"/>
        <v/>
      </c>
      <c r="Z484" s="101" t="str">
        <f t="shared" si="76"/>
        <v/>
      </c>
      <c r="AA484" s="101" t="str">
        <f t="shared" si="77"/>
        <v/>
      </c>
      <c r="AB484" s="101" t="str">
        <f t="shared" si="78"/>
        <v/>
      </c>
      <c r="AC484" s="101" t="str">
        <f t="shared" si="73"/>
        <v/>
      </c>
      <c r="AD484" s="101" t="str">
        <f t="shared" si="73"/>
        <v/>
      </c>
      <c r="AE484" s="101" t="str">
        <f t="shared" si="73"/>
        <v/>
      </c>
      <c r="AF484" s="101" t="str">
        <f t="shared" si="73"/>
        <v/>
      </c>
      <c r="AG484" s="101" t="str">
        <f t="shared" si="73"/>
        <v/>
      </c>
      <c r="AH484" s="101" t="str">
        <f t="shared" si="73"/>
        <v/>
      </c>
      <c r="AI484" s="101" t="str">
        <f t="shared" si="81"/>
        <v/>
      </c>
      <c r="AJ484" s="101" t="str">
        <f t="shared" si="81"/>
        <v/>
      </c>
      <c r="AK484" s="101" t="str">
        <f t="shared" si="81"/>
        <v/>
      </c>
      <c r="AL484" s="101" t="str">
        <f t="shared" si="81"/>
        <v/>
      </c>
      <c r="AM484" s="101" t="str">
        <f t="shared" si="81"/>
        <v/>
      </c>
      <c r="AN484" s="101" t="str">
        <f t="shared" si="81"/>
        <v/>
      </c>
      <c r="AP484" s="101" t="str">
        <f>IF(AND(N484="vendido",I484='1° Passo'!$D$12),'1° Passo'!$D$12,"")</f>
        <v/>
      </c>
    </row>
    <row r="485" spans="3:42" ht="30" customHeight="1">
      <c r="C485" s="11">
        <v>481</v>
      </c>
      <c r="D485" s="88"/>
      <c r="E485" s="88"/>
      <c r="F485" s="88"/>
      <c r="G485" s="95"/>
      <c r="H485" s="96"/>
      <c r="I485" s="88"/>
      <c r="J485" s="88"/>
      <c r="K485" s="96"/>
      <c r="L485" s="88"/>
      <c r="M485" s="97" t="str">
        <f t="shared" ca="1" si="79"/>
        <v/>
      </c>
      <c r="N485" s="88"/>
      <c r="O485" s="88"/>
      <c r="P485" s="14"/>
      <c r="R485" s="59" t="str">
        <f>IFERROR(VLOOKUP($D485,'4° Passo'!$D$5:$M$804,7,FALSE),"-")</f>
        <v>-</v>
      </c>
      <c r="S485" s="59" t="str">
        <f>IFERROR(VLOOKUP($D485,'4° Passo'!$D$5:$M$804,8,FALSE),"-")</f>
        <v>-</v>
      </c>
      <c r="T485" s="59" t="str">
        <f>IFERROR(VLOOKUP($D485,'4° Passo'!$D$5:$M$804,9,FALSE),"-")</f>
        <v>-</v>
      </c>
      <c r="U485" s="59" t="str">
        <f>IFERROR(VLOOKUP($D485,'4° Passo'!$D$5:$M$804,10,FALSE),"-")</f>
        <v>-</v>
      </c>
      <c r="V485" s="59" t="str">
        <f t="shared" si="74"/>
        <v/>
      </c>
      <c r="W485" s="4">
        <f t="shared" si="80"/>
        <v>0</v>
      </c>
      <c r="X485" s="101">
        <v>1</v>
      </c>
      <c r="Y485" s="101" t="str">
        <f t="shared" si="75"/>
        <v/>
      </c>
      <c r="Z485" s="101" t="str">
        <f t="shared" si="76"/>
        <v/>
      </c>
      <c r="AA485" s="101" t="str">
        <f t="shared" si="77"/>
        <v/>
      </c>
      <c r="AB485" s="101" t="str">
        <f t="shared" si="78"/>
        <v/>
      </c>
      <c r="AC485" s="101" t="str">
        <f t="shared" si="73"/>
        <v/>
      </c>
      <c r="AD485" s="101" t="str">
        <f t="shared" si="73"/>
        <v/>
      </c>
      <c r="AE485" s="101" t="str">
        <f t="shared" si="73"/>
        <v/>
      </c>
      <c r="AF485" s="101" t="str">
        <f t="shared" si="73"/>
        <v/>
      </c>
      <c r="AG485" s="101" t="str">
        <f t="shared" si="73"/>
        <v/>
      </c>
      <c r="AH485" s="101" t="str">
        <f t="shared" si="73"/>
        <v/>
      </c>
      <c r="AI485" s="101" t="str">
        <f t="shared" si="81"/>
        <v/>
      </c>
      <c r="AJ485" s="101" t="str">
        <f t="shared" si="81"/>
        <v/>
      </c>
      <c r="AK485" s="101" t="str">
        <f t="shared" si="81"/>
        <v/>
      </c>
      <c r="AL485" s="101" t="str">
        <f t="shared" si="81"/>
        <v/>
      </c>
      <c r="AM485" s="101" t="str">
        <f t="shared" si="81"/>
        <v/>
      </c>
      <c r="AN485" s="101" t="str">
        <f t="shared" si="81"/>
        <v/>
      </c>
      <c r="AP485" s="101" t="str">
        <f>IF(AND(N485="vendido",I485='1° Passo'!$D$12),'1° Passo'!$D$12,"")</f>
        <v/>
      </c>
    </row>
    <row r="486" spans="3:42" ht="30" customHeight="1">
      <c r="C486" s="11">
        <v>482</v>
      </c>
      <c r="D486" s="88"/>
      <c r="E486" s="88"/>
      <c r="F486" s="88"/>
      <c r="G486" s="95"/>
      <c r="H486" s="96"/>
      <c r="I486" s="88"/>
      <c r="J486" s="88"/>
      <c r="K486" s="96"/>
      <c r="L486" s="88"/>
      <c r="M486" s="97" t="str">
        <f t="shared" ca="1" si="79"/>
        <v/>
      </c>
      <c r="N486" s="88"/>
      <c r="O486" s="88"/>
      <c r="P486" s="14"/>
      <c r="R486" s="59" t="str">
        <f>IFERROR(VLOOKUP($D486,'4° Passo'!$D$5:$M$804,7,FALSE),"-")</f>
        <v>-</v>
      </c>
      <c r="S486" s="59" t="str">
        <f>IFERROR(VLOOKUP($D486,'4° Passo'!$D$5:$M$804,8,FALSE),"-")</f>
        <v>-</v>
      </c>
      <c r="T486" s="59" t="str">
        <f>IFERROR(VLOOKUP($D486,'4° Passo'!$D$5:$M$804,9,FALSE),"-")</f>
        <v>-</v>
      </c>
      <c r="U486" s="59" t="str">
        <f>IFERROR(VLOOKUP($D486,'4° Passo'!$D$5:$M$804,10,FALSE),"-")</f>
        <v>-</v>
      </c>
      <c r="V486" s="59" t="str">
        <f t="shared" si="74"/>
        <v/>
      </c>
      <c r="W486" s="4">
        <f t="shared" si="80"/>
        <v>0</v>
      </c>
      <c r="X486" s="101">
        <v>1</v>
      </c>
      <c r="Y486" s="101" t="str">
        <f t="shared" si="75"/>
        <v/>
      </c>
      <c r="Z486" s="101" t="str">
        <f t="shared" si="76"/>
        <v/>
      </c>
      <c r="AA486" s="101" t="str">
        <f t="shared" si="77"/>
        <v/>
      </c>
      <c r="AB486" s="101" t="str">
        <f t="shared" si="78"/>
        <v/>
      </c>
      <c r="AC486" s="101" t="str">
        <f t="shared" si="73"/>
        <v/>
      </c>
      <c r="AD486" s="101" t="str">
        <f t="shared" si="73"/>
        <v/>
      </c>
      <c r="AE486" s="101" t="str">
        <f t="shared" si="73"/>
        <v/>
      </c>
      <c r="AF486" s="101" t="str">
        <f t="shared" si="73"/>
        <v/>
      </c>
      <c r="AG486" s="101" t="str">
        <f t="shared" si="73"/>
        <v/>
      </c>
      <c r="AH486" s="101" t="str">
        <f t="shared" si="73"/>
        <v/>
      </c>
      <c r="AI486" s="101" t="str">
        <f t="shared" si="81"/>
        <v/>
      </c>
      <c r="AJ486" s="101" t="str">
        <f t="shared" si="81"/>
        <v/>
      </c>
      <c r="AK486" s="101" t="str">
        <f t="shared" si="81"/>
        <v/>
      </c>
      <c r="AL486" s="101" t="str">
        <f t="shared" si="81"/>
        <v/>
      </c>
      <c r="AM486" s="101" t="str">
        <f t="shared" si="81"/>
        <v/>
      </c>
      <c r="AN486" s="101" t="str">
        <f t="shared" si="81"/>
        <v/>
      </c>
      <c r="AP486" s="101" t="str">
        <f>IF(AND(N486="vendido",I486='1° Passo'!$D$12),'1° Passo'!$D$12,"")</f>
        <v/>
      </c>
    </row>
    <row r="487" spans="3:42" ht="30" customHeight="1">
      <c r="C487" s="11">
        <v>483</v>
      </c>
      <c r="D487" s="88"/>
      <c r="E487" s="88"/>
      <c r="F487" s="88"/>
      <c r="G487" s="95"/>
      <c r="H487" s="96"/>
      <c r="I487" s="88"/>
      <c r="J487" s="88"/>
      <c r="K487" s="96"/>
      <c r="L487" s="88"/>
      <c r="M487" s="97" t="str">
        <f t="shared" ca="1" si="79"/>
        <v/>
      </c>
      <c r="N487" s="88"/>
      <c r="O487" s="88"/>
      <c r="P487" s="14"/>
      <c r="R487" s="59" t="str">
        <f>IFERROR(VLOOKUP($D487,'4° Passo'!$D$5:$M$804,7,FALSE),"-")</f>
        <v>-</v>
      </c>
      <c r="S487" s="59" t="str">
        <f>IFERROR(VLOOKUP($D487,'4° Passo'!$D$5:$M$804,8,FALSE),"-")</f>
        <v>-</v>
      </c>
      <c r="T487" s="59" t="str">
        <f>IFERROR(VLOOKUP($D487,'4° Passo'!$D$5:$M$804,9,FALSE),"-")</f>
        <v>-</v>
      </c>
      <c r="U487" s="59" t="str">
        <f>IFERROR(VLOOKUP($D487,'4° Passo'!$D$5:$M$804,10,FALSE),"-")</f>
        <v>-</v>
      </c>
      <c r="V487" s="59" t="str">
        <f t="shared" si="74"/>
        <v/>
      </c>
      <c r="W487" s="4">
        <f t="shared" si="80"/>
        <v>0</v>
      </c>
      <c r="X487" s="101">
        <v>1</v>
      </c>
      <c r="Y487" s="101" t="str">
        <f t="shared" si="75"/>
        <v/>
      </c>
      <c r="Z487" s="101" t="str">
        <f t="shared" si="76"/>
        <v/>
      </c>
      <c r="AA487" s="101" t="str">
        <f t="shared" si="77"/>
        <v/>
      </c>
      <c r="AB487" s="101" t="str">
        <f t="shared" si="78"/>
        <v/>
      </c>
      <c r="AC487" s="101" t="str">
        <f t="shared" si="73"/>
        <v/>
      </c>
      <c r="AD487" s="101" t="str">
        <f t="shared" si="73"/>
        <v/>
      </c>
      <c r="AE487" s="101" t="str">
        <f t="shared" si="73"/>
        <v/>
      </c>
      <c r="AF487" s="101" t="str">
        <f t="shared" si="73"/>
        <v/>
      </c>
      <c r="AG487" s="101" t="str">
        <f t="shared" si="73"/>
        <v/>
      </c>
      <c r="AH487" s="101" t="str">
        <f t="shared" si="73"/>
        <v/>
      </c>
      <c r="AI487" s="101" t="str">
        <f t="shared" si="81"/>
        <v/>
      </c>
      <c r="AJ487" s="101" t="str">
        <f t="shared" si="81"/>
        <v/>
      </c>
      <c r="AK487" s="101" t="str">
        <f t="shared" si="81"/>
        <v/>
      </c>
      <c r="AL487" s="101" t="str">
        <f t="shared" si="81"/>
        <v/>
      </c>
      <c r="AM487" s="101" t="str">
        <f t="shared" si="81"/>
        <v/>
      </c>
      <c r="AN487" s="101" t="str">
        <f t="shared" si="81"/>
        <v/>
      </c>
      <c r="AP487" s="101" t="str">
        <f>IF(AND(N487="vendido",I487='1° Passo'!$D$12),'1° Passo'!$D$12,"")</f>
        <v/>
      </c>
    </row>
    <row r="488" spans="3:42" ht="30" customHeight="1">
      <c r="C488" s="11">
        <v>484</v>
      </c>
      <c r="D488" s="88"/>
      <c r="E488" s="88"/>
      <c r="F488" s="88"/>
      <c r="G488" s="95"/>
      <c r="H488" s="96"/>
      <c r="I488" s="88"/>
      <c r="J488" s="88"/>
      <c r="K488" s="96"/>
      <c r="L488" s="88"/>
      <c r="M488" s="97" t="str">
        <f t="shared" ca="1" si="79"/>
        <v/>
      </c>
      <c r="N488" s="88"/>
      <c r="O488" s="88"/>
      <c r="P488" s="14"/>
      <c r="R488" s="59" t="str">
        <f>IFERROR(VLOOKUP($D488,'4° Passo'!$D$5:$M$804,7,FALSE),"-")</f>
        <v>-</v>
      </c>
      <c r="S488" s="59" t="str">
        <f>IFERROR(VLOOKUP($D488,'4° Passo'!$D$5:$M$804,8,FALSE),"-")</f>
        <v>-</v>
      </c>
      <c r="T488" s="59" t="str">
        <f>IFERROR(VLOOKUP($D488,'4° Passo'!$D$5:$M$804,9,FALSE),"-")</f>
        <v>-</v>
      </c>
      <c r="U488" s="59" t="str">
        <f>IFERROR(VLOOKUP($D488,'4° Passo'!$D$5:$M$804,10,FALSE),"-")</f>
        <v>-</v>
      </c>
      <c r="V488" s="59" t="str">
        <f t="shared" si="74"/>
        <v/>
      </c>
      <c r="W488" s="4">
        <f t="shared" si="80"/>
        <v>0</v>
      </c>
      <c r="X488" s="101">
        <v>1</v>
      </c>
      <c r="Y488" s="101" t="str">
        <f t="shared" si="75"/>
        <v/>
      </c>
      <c r="Z488" s="101" t="str">
        <f t="shared" si="76"/>
        <v/>
      </c>
      <c r="AA488" s="101" t="str">
        <f t="shared" si="77"/>
        <v/>
      </c>
      <c r="AB488" s="101" t="str">
        <f t="shared" si="78"/>
        <v/>
      </c>
      <c r="AC488" s="101" t="str">
        <f t="shared" si="73"/>
        <v/>
      </c>
      <c r="AD488" s="101" t="str">
        <f t="shared" si="73"/>
        <v/>
      </c>
      <c r="AE488" s="101" t="str">
        <f t="shared" si="73"/>
        <v/>
      </c>
      <c r="AF488" s="101" t="str">
        <f t="shared" si="73"/>
        <v/>
      </c>
      <c r="AG488" s="101" t="str">
        <f t="shared" si="73"/>
        <v/>
      </c>
      <c r="AH488" s="101" t="str">
        <f t="shared" si="73"/>
        <v/>
      </c>
      <c r="AI488" s="101" t="str">
        <f t="shared" si="81"/>
        <v/>
      </c>
      <c r="AJ488" s="101" t="str">
        <f t="shared" si="81"/>
        <v/>
      </c>
      <c r="AK488" s="101" t="str">
        <f t="shared" si="81"/>
        <v/>
      </c>
      <c r="AL488" s="101" t="str">
        <f t="shared" si="81"/>
        <v/>
      </c>
      <c r="AM488" s="101" t="str">
        <f t="shared" si="81"/>
        <v/>
      </c>
      <c r="AN488" s="101" t="str">
        <f t="shared" si="81"/>
        <v/>
      </c>
      <c r="AP488" s="101" t="str">
        <f>IF(AND(N488="vendido",I488='1° Passo'!$D$12),'1° Passo'!$D$12,"")</f>
        <v/>
      </c>
    </row>
    <row r="489" spans="3:42" ht="30" customHeight="1">
      <c r="C489" s="11">
        <v>485</v>
      </c>
      <c r="D489" s="88"/>
      <c r="E489" s="88"/>
      <c r="F489" s="88"/>
      <c r="G489" s="95"/>
      <c r="H489" s="96"/>
      <c r="I489" s="88"/>
      <c r="J489" s="88"/>
      <c r="K489" s="96"/>
      <c r="L489" s="88"/>
      <c r="M489" s="97" t="str">
        <f t="shared" ca="1" si="79"/>
        <v/>
      </c>
      <c r="N489" s="88"/>
      <c r="O489" s="88"/>
      <c r="P489" s="14"/>
      <c r="R489" s="59" t="str">
        <f>IFERROR(VLOOKUP($D489,'4° Passo'!$D$5:$M$804,7,FALSE),"-")</f>
        <v>-</v>
      </c>
      <c r="S489" s="59" t="str">
        <f>IFERROR(VLOOKUP($D489,'4° Passo'!$D$5:$M$804,8,FALSE),"-")</f>
        <v>-</v>
      </c>
      <c r="T489" s="59" t="str">
        <f>IFERROR(VLOOKUP($D489,'4° Passo'!$D$5:$M$804,9,FALSE),"-")</f>
        <v>-</v>
      </c>
      <c r="U489" s="59" t="str">
        <f>IFERROR(VLOOKUP($D489,'4° Passo'!$D$5:$M$804,10,FALSE),"-")</f>
        <v>-</v>
      </c>
      <c r="V489" s="59" t="str">
        <f t="shared" si="74"/>
        <v/>
      </c>
      <c r="W489" s="4">
        <f t="shared" si="80"/>
        <v>0</v>
      </c>
      <c r="X489" s="101">
        <v>1</v>
      </c>
      <c r="Y489" s="101" t="str">
        <f t="shared" si="75"/>
        <v/>
      </c>
      <c r="Z489" s="101" t="str">
        <f t="shared" si="76"/>
        <v/>
      </c>
      <c r="AA489" s="101" t="str">
        <f t="shared" si="77"/>
        <v/>
      </c>
      <c r="AB489" s="101" t="str">
        <f t="shared" si="78"/>
        <v/>
      </c>
      <c r="AC489" s="101" t="str">
        <f t="shared" si="73"/>
        <v/>
      </c>
      <c r="AD489" s="101" t="str">
        <f t="shared" si="73"/>
        <v/>
      </c>
      <c r="AE489" s="101" t="str">
        <f t="shared" si="73"/>
        <v/>
      </c>
      <c r="AF489" s="101" t="str">
        <f t="shared" si="73"/>
        <v/>
      </c>
      <c r="AG489" s="101" t="str">
        <f t="shared" si="73"/>
        <v/>
      </c>
      <c r="AH489" s="101" t="str">
        <f t="shared" si="73"/>
        <v/>
      </c>
      <c r="AI489" s="101" t="str">
        <f t="shared" si="81"/>
        <v/>
      </c>
      <c r="AJ489" s="101" t="str">
        <f t="shared" si="81"/>
        <v/>
      </c>
      <c r="AK489" s="101" t="str">
        <f t="shared" si="81"/>
        <v/>
      </c>
      <c r="AL489" s="101" t="str">
        <f t="shared" si="81"/>
        <v/>
      </c>
      <c r="AM489" s="101" t="str">
        <f t="shared" si="81"/>
        <v/>
      </c>
      <c r="AN489" s="101" t="str">
        <f t="shared" si="81"/>
        <v/>
      </c>
      <c r="AP489" s="101" t="str">
        <f>IF(AND(N489="vendido",I489='1° Passo'!$D$12),'1° Passo'!$D$12,"")</f>
        <v/>
      </c>
    </row>
    <row r="490" spans="3:42" ht="30" customHeight="1">
      <c r="C490" s="11">
        <v>486</v>
      </c>
      <c r="D490" s="88"/>
      <c r="E490" s="88"/>
      <c r="F490" s="88"/>
      <c r="G490" s="95"/>
      <c r="H490" s="96"/>
      <c r="I490" s="88"/>
      <c r="J490" s="88"/>
      <c r="K490" s="96"/>
      <c r="L490" s="88"/>
      <c r="M490" s="97" t="str">
        <f t="shared" ca="1" si="79"/>
        <v/>
      </c>
      <c r="N490" s="88"/>
      <c r="O490" s="88"/>
      <c r="P490" s="14"/>
      <c r="R490" s="59" t="str">
        <f>IFERROR(VLOOKUP($D490,'4° Passo'!$D$5:$M$804,7,FALSE),"-")</f>
        <v>-</v>
      </c>
      <c r="S490" s="59" t="str">
        <f>IFERROR(VLOOKUP($D490,'4° Passo'!$D$5:$M$804,8,FALSE),"-")</f>
        <v>-</v>
      </c>
      <c r="T490" s="59" t="str">
        <f>IFERROR(VLOOKUP($D490,'4° Passo'!$D$5:$M$804,9,FALSE),"-")</f>
        <v>-</v>
      </c>
      <c r="U490" s="59" t="str">
        <f>IFERROR(VLOOKUP($D490,'4° Passo'!$D$5:$M$804,10,FALSE),"-")</f>
        <v>-</v>
      </c>
      <c r="V490" s="59" t="str">
        <f t="shared" si="74"/>
        <v/>
      </c>
      <c r="W490" s="4">
        <f t="shared" si="80"/>
        <v>0</v>
      </c>
      <c r="X490" s="101">
        <v>1</v>
      </c>
      <c r="Y490" s="101" t="str">
        <f t="shared" si="75"/>
        <v/>
      </c>
      <c r="Z490" s="101" t="str">
        <f t="shared" si="76"/>
        <v/>
      </c>
      <c r="AA490" s="101" t="str">
        <f t="shared" si="77"/>
        <v/>
      </c>
      <c r="AB490" s="101" t="str">
        <f t="shared" si="78"/>
        <v/>
      </c>
      <c r="AC490" s="101" t="str">
        <f t="shared" si="73"/>
        <v/>
      </c>
      <c r="AD490" s="101" t="str">
        <f t="shared" si="73"/>
        <v/>
      </c>
      <c r="AE490" s="101" t="str">
        <f t="shared" si="73"/>
        <v/>
      </c>
      <c r="AF490" s="101" t="str">
        <f t="shared" si="73"/>
        <v/>
      </c>
      <c r="AG490" s="101" t="str">
        <f t="shared" si="73"/>
        <v/>
      </c>
      <c r="AH490" s="101" t="str">
        <f t="shared" si="73"/>
        <v/>
      </c>
      <c r="AI490" s="101" t="str">
        <f t="shared" si="81"/>
        <v/>
      </c>
      <c r="AJ490" s="101" t="str">
        <f t="shared" si="81"/>
        <v/>
      </c>
      <c r="AK490" s="101" t="str">
        <f t="shared" si="81"/>
        <v/>
      </c>
      <c r="AL490" s="101" t="str">
        <f t="shared" si="81"/>
        <v/>
      </c>
      <c r="AM490" s="101" t="str">
        <f t="shared" si="81"/>
        <v/>
      </c>
      <c r="AN490" s="101" t="str">
        <f t="shared" si="81"/>
        <v/>
      </c>
      <c r="AP490" s="101" t="str">
        <f>IF(AND(N490="vendido",I490='1° Passo'!$D$12),'1° Passo'!$D$12,"")</f>
        <v/>
      </c>
    </row>
    <row r="491" spans="3:42" ht="30" customHeight="1">
      <c r="C491" s="11">
        <v>487</v>
      </c>
      <c r="D491" s="88"/>
      <c r="E491" s="88"/>
      <c r="F491" s="88"/>
      <c r="G491" s="95"/>
      <c r="H491" s="96"/>
      <c r="I491" s="88"/>
      <c r="J491" s="88"/>
      <c r="K491" s="96"/>
      <c r="L491" s="88"/>
      <c r="M491" s="97" t="str">
        <f t="shared" ca="1" si="79"/>
        <v/>
      </c>
      <c r="N491" s="88"/>
      <c r="O491" s="88"/>
      <c r="P491" s="14"/>
      <c r="R491" s="59" t="str">
        <f>IFERROR(VLOOKUP($D491,'4° Passo'!$D$5:$M$804,7,FALSE),"-")</f>
        <v>-</v>
      </c>
      <c r="S491" s="59" t="str">
        <f>IFERROR(VLOOKUP($D491,'4° Passo'!$D$5:$M$804,8,FALSE),"-")</f>
        <v>-</v>
      </c>
      <c r="T491" s="59" t="str">
        <f>IFERROR(VLOOKUP($D491,'4° Passo'!$D$5:$M$804,9,FALSE),"-")</f>
        <v>-</v>
      </c>
      <c r="U491" s="59" t="str">
        <f>IFERROR(VLOOKUP($D491,'4° Passo'!$D$5:$M$804,10,FALSE),"-")</f>
        <v>-</v>
      </c>
      <c r="V491" s="59" t="str">
        <f t="shared" si="74"/>
        <v/>
      </c>
      <c r="W491" s="4">
        <f t="shared" si="80"/>
        <v>0</v>
      </c>
      <c r="X491" s="101">
        <v>1</v>
      </c>
      <c r="Y491" s="101" t="str">
        <f t="shared" si="75"/>
        <v/>
      </c>
      <c r="Z491" s="101" t="str">
        <f t="shared" si="76"/>
        <v/>
      </c>
      <c r="AA491" s="101" t="str">
        <f t="shared" si="77"/>
        <v/>
      </c>
      <c r="AB491" s="101" t="str">
        <f t="shared" si="78"/>
        <v/>
      </c>
      <c r="AC491" s="101" t="str">
        <f t="shared" si="73"/>
        <v/>
      </c>
      <c r="AD491" s="101" t="str">
        <f t="shared" si="73"/>
        <v/>
      </c>
      <c r="AE491" s="101" t="str">
        <f t="shared" si="73"/>
        <v/>
      </c>
      <c r="AF491" s="101" t="str">
        <f t="shared" si="73"/>
        <v/>
      </c>
      <c r="AG491" s="101" t="str">
        <f t="shared" si="73"/>
        <v/>
      </c>
      <c r="AH491" s="101" t="str">
        <f t="shared" si="73"/>
        <v/>
      </c>
      <c r="AI491" s="101" t="str">
        <f t="shared" si="81"/>
        <v/>
      </c>
      <c r="AJ491" s="101" t="str">
        <f t="shared" si="81"/>
        <v/>
      </c>
      <c r="AK491" s="101" t="str">
        <f t="shared" si="81"/>
        <v/>
      </c>
      <c r="AL491" s="101" t="str">
        <f t="shared" si="81"/>
        <v/>
      </c>
      <c r="AM491" s="101" t="str">
        <f t="shared" si="81"/>
        <v/>
      </c>
      <c r="AN491" s="101" t="str">
        <f t="shared" si="81"/>
        <v/>
      </c>
      <c r="AP491" s="101" t="str">
        <f>IF(AND(N491="vendido",I491='1° Passo'!$D$12),'1° Passo'!$D$12,"")</f>
        <v/>
      </c>
    </row>
    <row r="492" spans="3:42" ht="30" customHeight="1">
      <c r="C492" s="11">
        <v>488</v>
      </c>
      <c r="D492" s="88"/>
      <c r="E492" s="88"/>
      <c r="F492" s="88"/>
      <c r="G492" s="95"/>
      <c r="H492" s="96"/>
      <c r="I492" s="88"/>
      <c r="J492" s="88"/>
      <c r="K492" s="96"/>
      <c r="L492" s="88"/>
      <c r="M492" s="97" t="str">
        <f t="shared" ca="1" si="79"/>
        <v/>
      </c>
      <c r="N492" s="88"/>
      <c r="O492" s="88"/>
      <c r="P492" s="14"/>
      <c r="R492" s="59" t="str">
        <f>IFERROR(VLOOKUP($D492,'4° Passo'!$D$5:$M$804,7,FALSE),"-")</f>
        <v>-</v>
      </c>
      <c r="S492" s="59" t="str">
        <f>IFERROR(VLOOKUP($D492,'4° Passo'!$D$5:$M$804,8,FALSE),"-")</f>
        <v>-</v>
      </c>
      <c r="T492" s="59" t="str">
        <f>IFERROR(VLOOKUP($D492,'4° Passo'!$D$5:$M$804,9,FALSE),"-")</f>
        <v>-</v>
      </c>
      <c r="U492" s="59" t="str">
        <f>IFERROR(VLOOKUP($D492,'4° Passo'!$D$5:$M$804,10,FALSE),"-")</f>
        <v>-</v>
      </c>
      <c r="V492" s="59" t="str">
        <f t="shared" si="74"/>
        <v/>
      </c>
      <c r="W492" s="4">
        <f t="shared" si="80"/>
        <v>0</v>
      </c>
      <c r="X492" s="101">
        <v>1</v>
      </c>
      <c r="Y492" s="101" t="str">
        <f t="shared" si="75"/>
        <v/>
      </c>
      <c r="Z492" s="101" t="str">
        <f t="shared" si="76"/>
        <v/>
      </c>
      <c r="AA492" s="101" t="str">
        <f t="shared" si="77"/>
        <v/>
      </c>
      <c r="AB492" s="101" t="str">
        <f t="shared" si="78"/>
        <v/>
      </c>
      <c r="AC492" s="101" t="str">
        <f t="shared" si="73"/>
        <v/>
      </c>
      <c r="AD492" s="101" t="str">
        <f t="shared" si="73"/>
        <v/>
      </c>
      <c r="AE492" s="101" t="str">
        <f t="shared" si="73"/>
        <v/>
      </c>
      <c r="AF492" s="101" t="str">
        <f t="shared" si="73"/>
        <v/>
      </c>
      <c r="AG492" s="101" t="str">
        <f t="shared" si="73"/>
        <v/>
      </c>
      <c r="AH492" s="101" t="str">
        <f t="shared" si="73"/>
        <v/>
      </c>
      <c r="AI492" s="101" t="str">
        <f t="shared" si="81"/>
        <v/>
      </c>
      <c r="AJ492" s="101" t="str">
        <f t="shared" si="81"/>
        <v/>
      </c>
      <c r="AK492" s="101" t="str">
        <f t="shared" si="81"/>
        <v/>
      </c>
      <c r="AL492" s="101" t="str">
        <f t="shared" si="81"/>
        <v/>
      </c>
      <c r="AM492" s="101" t="str">
        <f t="shared" si="81"/>
        <v/>
      </c>
      <c r="AN492" s="101" t="str">
        <f t="shared" si="81"/>
        <v/>
      </c>
      <c r="AP492" s="101" t="str">
        <f>IF(AND(N492="vendido",I492='1° Passo'!$D$12),'1° Passo'!$D$12,"")</f>
        <v/>
      </c>
    </row>
    <row r="493" spans="3:42" ht="30" customHeight="1">
      <c r="C493" s="11">
        <v>489</v>
      </c>
      <c r="D493" s="88"/>
      <c r="E493" s="88"/>
      <c r="F493" s="88"/>
      <c r="G493" s="95"/>
      <c r="H493" s="96"/>
      <c r="I493" s="88"/>
      <c r="J493" s="88"/>
      <c r="K493" s="96"/>
      <c r="L493" s="88"/>
      <c r="M493" s="97" t="str">
        <f t="shared" ca="1" si="79"/>
        <v/>
      </c>
      <c r="N493" s="88"/>
      <c r="O493" s="88"/>
      <c r="P493" s="14"/>
      <c r="R493" s="59" t="str">
        <f>IFERROR(VLOOKUP($D493,'4° Passo'!$D$5:$M$804,7,FALSE),"-")</f>
        <v>-</v>
      </c>
      <c r="S493" s="59" t="str">
        <f>IFERROR(VLOOKUP($D493,'4° Passo'!$D$5:$M$804,8,FALSE),"-")</f>
        <v>-</v>
      </c>
      <c r="T493" s="59" t="str">
        <f>IFERROR(VLOOKUP($D493,'4° Passo'!$D$5:$M$804,9,FALSE),"-")</f>
        <v>-</v>
      </c>
      <c r="U493" s="59" t="str">
        <f>IFERROR(VLOOKUP($D493,'4° Passo'!$D$5:$M$804,10,FALSE),"-")</f>
        <v>-</v>
      </c>
      <c r="V493" s="59" t="str">
        <f t="shared" si="74"/>
        <v/>
      </c>
      <c r="W493" s="4">
        <f t="shared" si="80"/>
        <v>0</v>
      </c>
      <c r="X493" s="101">
        <v>1</v>
      </c>
      <c r="Y493" s="101" t="str">
        <f t="shared" si="75"/>
        <v/>
      </c>
      <c r="Z493" s="101" t="str">
        <f t="shared" si="76"/>
        <v/>
      </c>
      <c r="AA493" s="101" t="str">
        <f t="shared" si="77"/>
        <v/>
      </c>
      <c r="AB493" s="101" t="str">
        <f t="shared" si="78"/>
        <v/>
      </c>
      <c r="AC493" s="101" t="str">
        <f t="shared" si="73"/>
        <v/>
      </c>
      <c r="AD493" s="101" t="str">
        <f t="shared" si="73"/>
        <v/>
      </c>
      <c r="AE493" s="101" t="str">
        <f t="shared" si="73"/>
        <v/>
      </c>
      <c r="AF493" s="101" t="str">
        <f t="shared" si="73"/>
        <v/>
      </c>
      <c r="AG493" s="101" t="str">
        <f t="shared" si="73"/>
        <v/>
      </c>
      <c r="AH493" s="101" t="str">
        <f t="shared" si="73"/>
        <v/>
      </c>
      <c r="AI493" s="101" t="str">
        <f t="shared" si="81"/>
        <v/>
      </c>
      <c r="AJ493" s="101" t="str">
        <f t="shared" si="81"/>
        <v/>
      </c>
      <c r="AK493" s="101" t="str">
        <f t="shared" si="81"/>
        <v/>
      </c>
      <c r="AL493" s="101" t="str">
        <f t="shared" si="81"/>
        <v/>
      </c>
      <c r="AM493" s="101" t="str">
        <f t="shared" si="81"/>
        <v/>
      </c>
      <c r="AN493" s="101" t="str">
        <f t="shared" si="81"/>
        <v/>
      </c>
      <c r="AP493" s="101" t="str">
        <f>IF(AND(N493="vendido",I493='1° Passo'!$D$12),'1° Passo'!$D$12,"")</f>
        <v/>
      </c>
    </row>
    <row r="494" spans="3:42" ht="30" customHeight="1">
      <c r="C494" s="11">
        <v>490</v>
      </c>
      <c r="D494" s="88"/>
      <c r="E494" s="88"/>
      <c r="F494" s="88"/>
      <c r="G494" s="95"/>
      <c r="H494" s="96"/>
      <c r="I494" s="88"/>
      <c r="J494" s="88"/>
      <c r="K494" s="96"/>
      <c r="L494" s="88"/>
      <c r="M494" s="97" t="str">
        <f t="shared" ca="1" si="79"/>
        <v/>
      </c>
      <c r="N494" s="88"/>
      <c r="O494" s="88"/>
      <c r="P494" s="14"/>
      <c r="R494" s="59" t="str">
        <f>IFERROR(VLOOKUP($D494,'4° Passo'!$D$5:$M$804,7,FALSE),"-")</f>
        <v>-</v>
      </c>
      <c r="S494" s="59" t="str">
        <f>IFERROR(VLOOKUP($D494,'4° Passo'!$D$5:$M$804,8,FALSE),"-")</f>
        <v>-</v>
      </c>
      <c r="T494" s="59" t="str">
        <f>IFERROR(VLOOKUP($D494,'4° Passo'!$D$5:$M$804,9,FALSE),"-")</f>
        <v>-</v>
      </c>
      <c r="U494" s="59" t="str">
        <f>IFERROR(VLOOKUP($D494,'4° Passo'!$D$5:$M$804,10,FALSE),"-")</f>
        <v>-</v>
      </c>
      <c r="V494" s="59" t="str">
        <f t="shared" si="74"/>
        <v/>
      </c>
      <c r="W494" s="4">
        <f t="shared" si="80"/>
        <v>0</v>
      </c>
      <c r="X494" s="101">
        <v>1</v>
      </c>
      <c r="Y494" s="101" t="str">
        <f t="shared" si="75"/>
        <v/>
      </c>
      <c r="Z494" s="101" t="str">
        <f t="shared" si="76"/>
        <v/>
      </c>
      <c r="AA494" s="101" t="str">
        <f t="shared" si="77"/>
        <v/>
      </c>
      <c r="AB494" s="101" t="str">
        <f t="shared" si="78"/>
        <v/>
      </c>
      <c r="AC494" s="101" t="str">
        <f t="shared" si="73"/>
        <v/>
      </c>
      <c r="AD494" s="101" t="str">
        <f t="shared" si="73"/>
        <v/>
      </c>
      <c r="AE494" s="101" t="str">
        <f t="shared" si="73"/>
        <v/>
      </c>
      <c r="AF494" s="101" t="str">
        <f t="shared" si="73"/>
        <v/>
      </c>
      <c r="AG494" s="101" t="str">
        <f t="shared" si="73"/>
        <v/>
      </c>
      <c r="AH494" s="101" t="str">
        <f t="shared" si="73"/>
        <v/>
      </c>
      <c r="AI494" s="101" t="str">
        <f t="shared" si="81"/>
        <v/>
      </c>
      <c r="AJ494" s="101" t="str">
        <f t="shared" si="81"/>
        <v/>
      </c>
      <c r="AK494" s="101" t="str">
        <f t="shared" si="81"/>
        <v/>
      </c>
      <c r="AL494" s="101" t="str">
        <f t="shared" si="81"/>
        <v/>
      </c>
      <c r="AM494" s="101" t="str">
        <f t="shared" si="81"/>
        <v/>
      </c>
      <c r="AN494" s="101" t="str">
        <f t="shared" si="81"/>
        <v/>
      </c>
      <c r="AP494" s="101" t="str">
        <f>IF(AND(N494="vendido",I494='1° Passo'!$D$12),'1° Passo'!$D$12,"")</f>
        <v/>
      </c>
    </row>
    <row r="495" spans="3:42" ht="30" customHeight="1">
      <c r="C495" s="11">
        <v>491</v>
      </c>
      <c r="D495" s="88"/>
      <c r="E495" s="88"/>
      <c r="F495" s="88"/>
      <c r="G495" s="95"/>
      <c r="H495" s="96"/>
      <c r="I495" s="88"/>
      <c r="J495" s="88"/>
      <c r="K495" s="96"/>
      <c r="L495" s="88"/>
      <c r="M495" s="97" t="str">
        <f t="shared" ca="1" si="79"/>
        <v/>
      </c>
      <c r="N495" s="88"/>
      <c r="O495" s="88"/>
      <c r="P495" s="14"/>
      <c r="R495" s="59" t="str">
        <f>IFERROR(VLOOKUP($D495,'4° Passo'!$D$5:$M$804,7,FALSE),"-")</f>
        <v>-</v>
      </c>
      <c r="S495" s="59" t="str">
        <f>IFERROR(VLOOKUP($D495,'4° Passo'!$D$5:$M$804,8,FALSE),"-")</f>
        <v>-</v>
      </c>
      <c r="T495" s="59" t="str">
        <f>IFERROR(VLOOKUP($D495,'4° Passo'!$D$5:$M$804,9,FALSE),"-")</f>
        <v>-</v>
      </c>
      <c r="U495" s="59" t="str">
        <f>IFERROR(VLOOKUP($D495,'4° Passo'!$D$5:$M$804,10,FALSE),"-")</f>
        <v>-</v>
      </c>
      <c r="V495" s="59" t="str">
        <f t="shared" si="74"/>
        <v/>
      </c>
      <c r="W495" s="4">
        <f t="shared" si="80"/>
        <v>0</v>
      </c>
      <c r="X495" s="101">
        <v>1</v>
      </c>
      <c r="Y495" s="101" t="str">
        <f t="shared" si="75"/>
        <v/>
      </c>
      <c r="Z495" s="101" t="str">
        <f t="shared" si="76"/>
        <v/>
      </c>
      <c r="AA495" s="101" t="str">
        <f t="shared" si="77"/>
        <v/>
      </c>
      <c r="AB495" s="101" t="str">
        <f t="shared" si="78"/>
        <v/>
      </c>
      <c r="AC495" s="101" t="str">
        <f t="shared" si="73"/>
        <v/>
      </c>
      <c r="AD495" s="101" t="str">
        <f t="shared" si="73"/>
        <v/>
      </c>
      <c r="AE495" s="101" t="str">
        <f t="shared" si="73"/>
        <v/>
      </c>
      <c r="AF495" s="101" t="str">
        <f t="shared" si="73"/>
        <v/>
      </c>
      <c r="AG495" s="101" t="str">
        <f t="shared" si="73"/>
        <v/>
      </c>
      <c r="AH495" s="101" t="str">
        <f t="shared" si="73"/>
        <v/>
      </c>
      <c r="AI495" s="101" t="str">
        <f t="shared" si="81"/>
        <v/>
      </c>
      <c r="AJ495" s="101" t="str">
        <f t="shared" si="81"/>
        <v/>
      </c>
      <c r="AK495" s="101" t="str">
        <f t="shared" si="81"/>
        <v/>
      </c>
      <c r="AL495" s="101" t="str">
        <f t="shared" si="81"/>
        <v/>
      </c>
      <c r="AM495" s="101" t="str">
        <f t="shared" si="81"/>
        <v/>
      </c>
      <c r="AN495" s="101" t="str">
        <f t="shared" si="81"/>
        <v/>
      </c>
      <c r="AP495" s="101" t="str">
        <f>IF(AND(N495="vendido",I495='1° Passo'!$D$12),'1° Passo'!$D$12,"")</f>
        <v/>
      </c>
    </row>
    <row r="496" spans="3:42" ht="30" customHeight="1">
      <c r="C496" s="11">
        <v>492</v>
      </c>
      <c r="D496" s="88"/>
      <c r="E496" s="88"/>
      <c r="F496" s="88"/>
      <c r="G496" s="95"/>
      <c r="H496" s="96"/>
      <c r="I496" s="88"/>
      <c r="J496" s="88"/>
      <c r="K496" s="96"/>
      <c r="L496" s="88"/>
      <c r="M496" s="97" t="str">
        <f t="shared" ca="1" si="79"/>
        <v/>
      </c>
      <c r="N496" s="88"/>
      <c r="O496" s="88"/>
      <c r="P496" s="14"/>
      <c r="R496" s="59" t="str">
        <f>IFERROR(VLOOKUP($D496,'4° Passo'!$D$5:$M$804,7,FALSE),"-")</f>
        <v>-</v>
      </c>
      <c r="S496" s="59" t="str">
        <f>IFERROR(VLOOKUP($D496,'4° Passo'!$D$5:$M$804,8,FALSE),"-")</f>
        <v>-</v>
      </c>
      <c r="T496" s="59" t="str">
        <f>IFERROR(VLOOKUP($D496,'4° Passo'!$D$5:$M$804,9,FALSE),"-")</f>
        <v>-</v>
      </c>
      <c r="U496" s="59" t="str">
        <f>IFERROR(VLOOKUP($D496,'4° Passo'!$D$5:$M$804,10,FALSE),"-")</f>
        <v>-</v>
      </c>
      <c r="V496" s="59" t="str">
        <f t="shared" si="74"/>
        <v/>
      </c>
      <c r="W496" s="4">
        <f t="shared" si="80"/>
        <v>0</v>
      </c>
      <c r="X496" s="101">
        <v>1</v>
      </c>
      <c r="Y496" s="101" t="str">
        <f t="shared" si="75"/>
        <v/>
      </c>
      <c r="Z496" s="101" t="str">
        <f t="shared" si="76"/>
        <v/>
      </c>
      <c r="AA496" s="101" t="str">
        <f t="shared" si="77"/>
        <v/>
      </c>
      <c r="AB496" s="101" t="str">
        <f t="shared" si="78"/>
        <v/>
      </c>
      <c r="AC496" s="101" t="str">
        <f t="shared" si="73"/>
        <v/>
      </c>
      <c r="AD496" s="101" t="str">
        <f t="shared" si="73"/>
        <v/>
      </c>
      <c r="AE496" s="101" t="str">
        <f t="shared" si="73"/>
        <v/>
      </c>
      <c r="AF496" s="101" t="str">
        <f t="shared" si="73"/>
        <v/>
      </c>
      <c r="AG496" s="101" t="str">
        <f t="shared" si="73"/>
        <v/>
      </c>
      <c r="AH496" s="101" t="str">
        <f t="shared" si="73"/>
        <v/>
      </c>
      <c r="AI496" s="101" t="str">
        <f t="shared" si="81"/>
        <v/>
      </c>
      <c r="AJ496" s="101" t="str">
        <f t="shared" si="81"/>
        <v/>
      </c>
      <c r="AK496" s="101" t="str">
        <f t="shared" si="81"/>
        <v/>
      </c>
      <c r="AL496" s="101" t="str">
        <f t="shared" si="81"/>
        <v/>
      </c>
      <c r="AM496" s="101" t="str">
        <f t="shared" si="81"/>
        <v/>
      </c>
      <c r="AN496" s="101" t="str">
        <f t="shared" si="81"/>
        <v/>
      </c>
      <c r="AP496" s="101" t="str">
        <f>IF(AND(N496="vendido",I496='1° Passo'!$D$12),'1° Passo'!$D$12,"")</f>
        <v/>
      </c>
    </row>
    <row r="497" spans="3:42" ht="30" customHeight="1">
      <c r="C497" s="11">
        <v>493</v>
      </c>
      <c r="D497" s="88"/>
      <c r="E497" s="88"/>
      <c r="F497" s="88"/>
      <c r="G497" s="95"/>
      <c r="H497" s="96"/>
      <c r="I497" s="88"/>
      <c r="J497" s="88"/>
      <c r="K497" s="96"/>
      <c r="L497" s="88"/>
      <c r="M497" s="97" t="str">
        <f t="shared" ca="1" si="79"/>
        <v/>
      </c>
      <c r="N497" s="88"/>
      <c r="O497" s="88"/>
      <c r="P497" s="14"/>
      <c r="R497" s="59" t="str">
        <f>IFERROR(VLOOKUP($D497,'4° Passo'!$D$5:$M$804,7,FALSE),"-")</f>
        <v>-</v>
      </c>
      <c r="S497" s="59" t="str">
        <f>IFERROR(VLOOKUP($D497,'4° Passo'!$D$5:$M$804,8,FALSE),"-")</f>
        <v>-</v>
      </c>
      <c r="T497" s="59" t="str">
        <f>IFERROR(VLOOKUP($D497,'4° Passo'!$D$5:$M$804,9,FALSE),"-")</f>
        <v>-</v>
      </c>
      <c r="U497" s="59" t="str">
        <f>IFERROR(VLOOKUP($D497,'4° Passo'!$D$5:$M$804,10,FALSE),"-")</f>
        <v>-</v>
      </c>
      <c r="V497" s="59" t="str">
        <f t="shared" si="74"/>
        <v/>
      </c>
      <c r="W497" s="4">
        <f t="shared" si="80"/>
        <v>0</v>
      </c>
      <c r="X497" s="101">
        <v>1</v>
      </c>
      <c r="Y497" s="101" t="str">
        <f t="shared" si="75"/>
        <v/>
      </c>
      <c r="Z497" s="101" t="str">
        <f t="shared" si="76"/>
        <v/>
      </c>
      <c r="AA497" s="101" t="str">
        <f t="shared" si="77"/>
        <v/>
      </c>
      <c r="AB497" s="101" t="str">
        <f t="shared" si="78"/>
        <v/>
      </c>
      <c r="AC497" s="101" t="str">
        <f t="shared" si="73"/>
        <v/>
      </c>
      <c r="AD497" s="101" t="str">
        <f t="shared" si="73"/>
        <v/>
      </c>
      <c r="AE497" s="101" t="str">
        <f t="shared" si="73"/>
        <v/>
      </c>
      <c r="AF497" s="101" t="str">
        <f t="shared" si="73"/>
        <v/>
      </c>
      <c r="AG497" s="101" t="str">
        <f t="shared" si="73"/>
        <v/>
      </c>
      <c r="AH497" s="101" t="str">
        <f t="shared" si="73"/>
        <v/>
      </c>
      <c r="AI497" s="101" t="str">
        <f t="shared" si="81"/>
        <v/>
      </c>
      <c r="AJ497" s="101" t="str">
        <f t="shared" si="81"/>
        <v/>
      </c>
      <c r="AK497" s="101" t="str">
        <f t="shared" si="81"/>
        <v/>
      </c>
      <c r="AL497" s="101" t="str">
        <f t="shared" si="81"/>
        <v/>
      </c>
      <c r="AM497" s="101" t="str">
        <f t="shared" si="81"/>
        <v/>
      </c>
      <c r="AN497" s="101" t="str">
        <f t="shared" si="81"/>
        <v/>
      </c>
      <c r="AP497" s="101" t="str">
        <f>IF(AND(N497="vendido",I497='1° Passo'!$D$12),'1° Passo'!$D$12,"")</f>
        <v/>
      </c>
    </row>
    <row r="498" spans="3:42" ht="30" customHeight="1">
      <c r="C498" s="11">
        <v>494</v>
      </c>
      <c r="D498" s="88"/>
      <c r="E498" s="88"/>
      <c r="F498" s="88"/>
      <c r="G498" s="95"/>
      <c r="H498" s="96"/>
      <c r="I498" s="88"/>
      <c r="J498" s="88"/>
      <c r="K498" s="96"/>
      <c r="L498" s="88"/>
      <c r="M498" s="97" t="str">
        <f t="shared" ca="1" si="79"/>
        <v/>
      </c>
      <c r="N498" s="88"/>
      <c r="O498" s="88"/>
      <c r="P498" s="14"/>
      <c r="R498" s="59" t="str">
        <f>IFERROR(VLOOKUP($D498,'4° Passo'!$D$5:$M$804,7,FALSE),"-")</f>
        <v>-</v>
      </c>
      <c r="S498" s="59" t="str">
        <f>IFERROR(VLOOKUP($D498,'4° Passo'!$D$5:$M$804,8,FALSE),"-")</f>
        <v>-</v>
      </c>
      <c r="T498" s="59" t="str">
        <f>IFERROR(VLOOKUP($D498,'4° Passo'!$D$5:$M$804,9,FALSE),"-")</f>
        <v>-</v>
      </c>
      <c r="U498" s="59" t="str">
        <f>IFERROR(VLOOKUP($D498,'4° Passo'!$D$5:$M$804,10,FALSE),"-")</f>
        <v>-</v>
      </c>
      <c r="V498" s="59" t="str">
        <f t="shared" si="74"/>
        <v/>
      </c>
      <c r="W498" s="4">
        <f t="shared" si="80"/>
        <v>0</v>
      </c>
      <c r="X498" s="101">
        <v>1</v>
      </c>
      <c r="Y498" s="101" t="str">
        <f t="shared" si="75"/>
        <v/>
      </c>
      <c r="Z498" s="101" t="str">
        <f t="shared" si="76"/>
        <v/>
      </c>
      <c r="AA498" s="101" t="str">
        <f t="shared" si="77"/>
        <v/>
      </c>
      <c r="AB498" s="101" t="str">
        <f t="shared" si="78"/>
        <v/>
      </c>
      <c r="AC498" s="101" t="str">
        <f t="shared" si="73"/>
        <v/>
      </c>
      <c r="AD498" s="101" t="str">
        <f t="shared" si="73"/>
        <v/>
      </c>
      <c r="AE498" s="101" t="str">
        <f t="shared" si="73"/>
        <v/>
      </c>
      <c r="AF498" s="101" t="str">
        <f t="shared" si="73"/>
        <v/>
      </c>
      <c r="AG498" s="101" t="str">
        <f t="shared" si="73"/>
        <v/>
      </c>
      <c r="AH498" s="101" t="str">
        <f t="shared" si="73"/>
        <v/>
      </c>
      <c r="AI498" s="101" t="str">
        <f t="shared" si="81"/>
        <v/>
      </c>
      <c r="AJ498" s="101" t="str">
        <f t="shared" si="81"/>
        <v/>
      </c>
      <c r="AK498" s="101" t="str">
        <f t="shared" si="81"/>
        <v/>
      </c>
      <c r="AL498" s="101" t="str">
        <f t="shared" si="81"/>
        <v/>
      </c>
      <c r="AM498" s="101" t="str">
        <f t="shared" si="81"/>
        <v/>
      </c>
      <c r="AN498" s="101" t="str">
        <f t="shared" si="81"/>
        <v/>
      </c>
      <c r="AP498" s="101" t="str">
        <f>IF(AND(N498="vendido",I498='1° Passo'!$D$12),'1° Passo'!$D$12,"")</f>
        <v/>
      </c>
    </row>
    <row r="499" spans="3:42" ht="30" customHeight="1">
      <c r="C499" s="11">
        <v>495</v>
      </c>
      <c r="D499" s="88"/>
      <c r="E499" s="88"/>
      <c r="F499" s="88"/>
      <c r="G499" s="95"/>
      <c r="H499" s="96"/>
      <c r="I499" s="88"/>
      <c r="J499" s="88"/>
      <c r="K499" s="96"/>
      <c r="L499" s="88"/>
      <c r="M499" s="97" t="str">
        <f t="shared" ca="1" si="79"/>
        <v/>
      </c>
      <c r="N499" s="88"/>
      <c r="O499" s="88"/>
      <c r="P499" s="14"/>
      <c r="R499" s="59" t="str">
        <f>IFERROR(VLOOKUP($D499,'4° Passo'!$D$5:$M$804,7,FALSE),"-")</f>
        <v>-</v>
      </c>
      <c r="S499" s="59" t="str">
        <f>IFERROR(VLOOKUP($D499,'4° Passo'!$D$5:$M$804,8,FALSE),"-")</f>
        <v>-</v>
      </c>
      <c r="T499" s="59" t="str">
        <f>IFERROR(VLOOKUP($D499,'4° Passo'!$D$5:$M$804,9,FALSE),"-")</f>
        <v>-</v>
      </c>
      <c r="U499" s="59" t="str">
        <f>IFERROR(VLOOKUP($D499,'4° Passo'!$D$5:$M$804,10,FALSE),"-")</f>
        <v>-</v>
      </c>
      <c r="V499" s="59" t="str">
        <f t="shared" si="74"/>
        <v/>
      </c>
      <c r="W499" s="4">
        <f t="shared" si="80"/>
        <v>0</v>
      </c>
      <c r="X499" s="101">
        <v>1</v>
      </c>
      <c r="Y499" s="101" t="str">
        <f t="shared" si="75"/>
        <v/>
      </c>
      <c r="Z499" s="101" t="str">
        <f t="shared" si="76"/>
        <v/>
      </c>
      <c r="AA499" s="101" t="str">
        <f t="shared" si="77"/>
        <v/>
      </c>
      <c r="AB499" s="101" t="str">
        <f t="shared" si="78"/>
        <v/>
      </c>
      <c r="AC499" s="101" t="str">
        <f t="shared" si="73"/>
        <v/>
      </c>
      <c r="AD499" s="101" t="str">
        <f t="shared" si="73"/>
        <v/>
      </c>
      <c r="AE499" s="101" t="str">
        <f t="shared" si="73"/>
        <v/>
      </c>
      <c r="AF499" s="101" t="str">
        <f t="shared" si="73"/>
        <v/>
      </c>
      <c r="AG499" s="101" t="str">
        <f t="shared" si="73"/>
        <v/>
      </c>
      <c r="AH499" s="101" t="str">
        <f t="shared" si="73"/>
        <v/>
      </c>
      <c r="AI499" s="101" t="str">
        <f t="shared" si="81"/>
        <v/>
      </c>
      <c r="AJ499" s="101" t="str">
        <f t="shared" si="81"/>
        <v/>
      </c>
      <c r="AK499" s="101" t="str">
        <f t="shared" si="81"/>
        <v/>
      </c>
      <c r="AL499" s="101" t="str">
        <f t="shared" si="81"/>
        <v/>
      </c>
      <c r="AM499" s="101" t="str">
        <f t="shared" si="81"/>
        <v/>
      </c>
      <c r="AN499" s="101" t="str">
        <f t="shared" si="81"/>
        <v/>
      </c>
      <c r="AP499" s="101" t="str">
        <f>IF(AND(N499="vendido",I499='1° Passo'!$D$12),'1° Passo'!$D$12,"")</f>
        <v/>
      </c>
    </row>
    <row r="500" spans="3:42" ht="30" customHeight="1">
      <c r="C500" s="11">
        <v>496</v>
      </c>
      <c r="D500" s="88"/>
      <c r="E500" s="88"/>
      <c r="F500" s="88"/>
      <c r="G500" s="95"/>
      <c r="H500" s="96"/>
      <c r="I500" s="88"/>
      <c r="J500" s="88"/>
      <c r="K500" s="96"/>
      <c r="L500" s="88"/>
      <c r="M500" s="97" t="str">
        <f t="shared" ca="1" si="79"/>
        <v/>
      </c>
      <c r="N500" s="88"/>
      <c r="O500" s="88"/>
      <c r="P500" s="14"/>
      <c r="R500" s="59" t="str">
        <f>IFERROR(VLOOKUP($D500,'4° Passo'!$D$5:$M$804,7,FALSE),"-")</f>
        <v>-</v>
      </c>
      <c r="S500" s="59" t="str">
        <f>IFERROR(VLOOKUP($D500,'4° Passo'!$D$5:$M$804,8,FALSE),"-")</f>
        <v>-</v>
      </c>
      <c r="T500" s="59" t="str">
        <f>IFERROR(VLOOKUP($D500,'4° Passo'!$D$5:$M$804,9,FALSE),"-")</f>
        <v>-</v>
      </c>
      <c r="U500" s="59" t="str">
        <f>IFERROR(VLOOKUP($D500,'4° Passo'!$D$5:$M$804,10,FALSE),"-")</f>
        <v>-</v>
      </c>
      <c r="V500" s="59" t="str">
        <f t="shared" si="74"/>
        <v/>
      </c>
      <c r="W500" s="4">
        <f t="shared" si="80"/>
        <v>0</v>
      </c>
      <c r="X500" s="101">
        <v>1</v>
      </c>
      <c r="Y500" s="101" t="str">
        <f t="shared" si="75"/>
        <v/>
      </c>
      <c r="Z500" s="101" t="str">
        <f t="shared" si="76"/>
        <v/>
      </c>
      <c r="AA500" s="101" t="str">
        <f t="shared" si="77"/>
        <v/>
      </c>
      <c r="AB500" s="101" t="str">
        <f t="shared" si="78"/>
        <v/>
      </c>
      <c r="AC500" s="101" t="str">
        <f t="shared" si="73"/>
        <v/>
      </c>
      <c r="AD500" s="101" t="str">
        <f t="shared" si="73"/>
        <v/>
      </c>
      <c r="AE500" s="101" t="str">
        <f t="shared" si="73"/>
        <v/>
      </c>
      <c r="AF500" s="101" t="str">
        <f t="shared" si="73"/>
        <v/>
      </c>
      <c r="AG500" s="101" t="str">
        <f t="shared" si="73"/>
        <v/>
      </c>
      <c r="AH500" s="101" t="str">
        <f t="shared" si="73"/>
        <v/>
      </c>
      <c r="AI500" s="101" t="str">
        <f t="shared" si="81"/>
        <v/>
      </c>
      <c r="AJ500" s="101" t="str">
        <f t="shared" si="81"/>
        <v/>
      </c>
      <c r="AK500" s="101" t="str">
        <f t="shared" si="81"/>
        <v/>
      </c>
      <c r="AL500" s="101" t="str">
        <f t="shared" si="81"/>
        <v/>
      </c>
      <c r="AM500" s="101" t="str">
        <f t="shared" si="81"/>
        <v/>
      </c>
      <c r="AN500" s="101" t="str">
        <f t="shared" si="81"/>
        <v/>
      </c>
      <c r="AP500" s="101" t="str">
        <f>IF(AND(N500="vendido",I500='1° Passo'!$D$12),'1° Passo'!$D$12,"")</f>
        <v/>
      </c>
    </row>
    <row r="501" spans="3:42" ht="30" customHeight="1">
      <c r="C501" s="11">
        <v>497</v>
      </c>
      <c r="D501" s="88"/>
      <c r="E501" s="88"/>
      <c r="F501" s="88"/>
      <c r="G501" s="95"/>
      <c r="H501" s="96"/>
      <c r="I501" s="88"/>
      <c r="J501" s="88"/>
      <c r="K501" s="96"/>
      <c r="L501" s="88"/>
      <c r="M501" s="97" t="str">
        <f t="shared" ca="1" si="79"/>
        <v/>
      </c>
      <c r="N501" s="88"/>
      <c r="O501" s="88"/>
      <c r="P501" s="14"/>
      <c r="R501" s="59" t="str">
        <f>IFERROR(VLOOKUP($D501,'4° Passo'!$D$5:$M$804,7,FALSE),"-")</f>
        <v>-</v>
      </c>
      <c r="S501" s="59" t="str">
        <f>IFERROR(VLOOKUP($D501,'4° Passo'!$D$5:$M$804,8,FALSE),"-")</f>
        <v>-</v>
      </c>
      <c r="T501" s="59" t="str">
        <f>IFERROR(VLOOKUP($D501,'4° Passo'!$D$5:$M$804,9,FALSE),"-")</f>
        <v>-</v>
      </c>
      <c r="U501" s="59" t="str">
        <f>IFERROR(VLOOKUP($D501,'4° Passo'!$D$5:$M$804,10,FALSE),"-")</f>
        <v>-</v>
      </c>
      <c r="V501" s="59" t="str">
        <f t="shared" si="74"/>
        <v/>
      </c>
      <c r="W501" s="4">
        <f t="shared" si="80"/>
        <v>0</v>
      </c>
      <c r="X501" s="101">
        <v>1</v>
      </c>
      <c r="Y501" s="101" t="str">
        <f t="shared" si="75"/>
        <v/>
      </c>
      <c r="Z501" s="101" t="str">
        <f t="shared" si="76"/>
        <v/>
      </c>
      <c r="AA501" s="101" t="str">
        <f t="shared" si="77"/>
        <v/>
      </c>
      <c r="AB501" s="101" t="str">
        <f t="shared" si="78"/>
        <v/>
      </c>
      <c r="AC501" s="101" t="str">
        <f t="shared" si="73"/>
        <v/>
      </c>
      <c r="AD501" s="101" t="str">
        <f t="shared" si="73"/>
        <v/>
      </c>
      <c r="AE501" s="101" t="str">
        <f t="shared" si="73"/>
        <v/>
      </c>
      <c r="AF501" s="101" t="str">
        <f t="shared" si="73"/>
        <v/>
      </c>
      <c r="AG501" s="101" t="str">
        <f t="shared" si="73"/>
        <v/>
      </c>
      <c r="AH501" s="101" t="str">
        <f t="shared" si="73"/>
        <v/>
      </c>
      <c r="AI501" s="101" t="str">
        <f t="shared" si="81"/>
        <v/>
      </c>
      <c r="AJ501" s="101" t="str">
        <f t="shared" si="81"/>
        <v/>
      </c>
      <c r="AK501" s="101" t="str">
        <f t="shared" si="81"/>
        <v/>
      </c>
      <c r="AL501" s="101" t="str">
        <f t="shared" si="81"/>
        <v/>
      </c>
      <c r="AM501" s="101" t="str">
        <f t="shared" si="81"/>
        <v/>
      </c>
      <c r="AN501" s="101" t="str">
        <f t="shared" si="81"/>
        <v/>
      </c>
      <c r="AP501" s="101" t="str">
        <f>IF(AND(N501="vendido",I501='1° Passo'!$D$12),'1° Passo'!$D$12,"")</f>
        <v/>
      </c>
    </row>
    <row r="502" spans="3:42" ht="30" customHeight="1">
      <c r="C502" s="11">
        <v>498</v>
      </c>
      <c r="D502" s="88"/>
      <c r="E502" s="88"/>
      <c r="F502" s="88"/>
      <c r="G502" s="95"/>
      <c r="H502" s="96"/>
      <c r="I502" s="88"/>
      <c r="J502" s="88"/>
      <c r="K502" s="96"/>
      <c r="L502" s="88"/>
      <c r="M502" s="97" t="str">
        <f t="shared" ca="1" si="79"/>
        <v/>
      </c>
      <c r="N502" s="88"/>
      <c r="O502" s="88"/>
      <c r="P502" s="14"/>
      <c r="R502" s="59" t="str">
        <f>IFERROR(VLOOKUP($D502,'4° Passo'!$D$5:$M$804,7,FALSE),"-")</f>
        <v>-</v>
      </c>
      <c r="S502" s="59" t="str">
        <f>IFERROR(VLOOKUP($D502,'4° Passo'!$D$5:$M$804,8,FALSE),"-")</f>
        <v>-</v>
      </c>
      <c r="T502" s="59" t="str">
        <f>IFERROR(VLOOKUP($D502,'4° Passo'!$D$5:$M$804,9,FALSE),"-")</f>
        <v>-</v>
      </c>
      <c r="U502" s="59" t="str">
        <f>IFERROR(VLOOKUP($D502,'4° Passo'!$D$5:$M$804,10,FALSE),"-")</f>
        <v>-</v>
      </c>
      <c r="V502" s="59" t="str">
        <f t="shared" si="74"/>
        <v/>
      </c>
      <c r="W502" s="4">
        <f t="shared" si="80"/>
        <v>0</v>
      </c>
      <c r="X502" s="101">
        <v>1</v>
      </c>
      <c r="Y502" s="101" t="str">
        <f t="shared" si="75"/>
        <v/>
      </c>
      <c r="Z502" s="101" t="str">
        <f t="shared" si="76"/>
        <v/>
      </c>
      <c r="AA502" s="101" t="str">
        <f t="shared" si="77"/>
        <v/>
      </c>
      <c r="AB502" s="101" t="str">
        <f t="shared" si="78"/>
        <v/>
      </c>
      <c r="AC502" s="101" t="str">
        <f t="shared" si="73"/>
        <v/>
      </c>
      <c r="AD502" s="101" t="str">
        <f t="shared" si="73"/>
        <v/>
      </c>
      <c r="AE502" s="101" t="str">
        <f t="shared" si="73"/>
        <v/>
      </c>
      <c r="AF502" s="101" t="str">
        <f t="shared" si="73"/>
        <v/>
      </c>
      <c r="AG502" s="101" t="str">
        <f t="shared" si="73"/>
        <v/>
      </c>
      <c r="AH502" s="101" t="str">
        <f t="shared" si="73"/>
        <v/>
      </c>
      <c r="AI502" s="101" t="str">
        <f t="shared" si="81"/>
        <v/>
      </c>
      <c r="AJ502" s="101" t="str">
        <f t="shared" si="81"/>
        <v/>
      </c>
      <c r="AK502" s="101" t="str">
        <f t="shared" si="81"/>
        <v/>
      </c>
      <c r="AL502" s="101" t="str">
        <f t="shared" si="81"/>
        <v/>
      </c>
      <c r="AM502" s="101" t="str">
        <f t="shared" si="81"/>
        <v/>
      </c>
      <c r="AN502" s="101" t="str">
        <f t="shared" si="81"/>
        <v/>
      </c>
      <c r="AP502" s="101" t="str">
        <f>IF(AND(N502="vendido",I502='1° Passo'!$D$12),'1° Passo'!$D$12,"")</f>
        <v/>
      </c>
    </row>
    <row r="503" spans="3:42" ht="30" customHeight="1">
      <c r="C503" s="11">
        <v>499</v>
      </c>
      <c r="D503" s="88"/>
      <c r="E503" s="88"/>
      <c r="F503" s="88"/>
      <c r="G503" s="95"/>
      <c r="H503" s="96"/>
      <c r="I503" s="88"/>
      <c r="J503" s="88"/>
      <c r="K503" s="96"/>
      <c r="L503" s="88"/>
      <c r="M503" s="97" t="str">
        <f t="shared" ca="1" si="79"/>
        <v/>
      </c>
      <c r="N503" s="88"/>
      <c r="O503" s="88"/>
      <c r="P503" s="14"/>
      <c r="R503" s="59" t="str">
        <f>IFERROR(VLOOKUP($D503,'4° Passo'!$D$5:$M$804,7,FALSE),"-")</f>
        <v>-</v>
      </c>
      <c r="S503" s="59" t="str">
        <f>IFERROR(VLOOKUP($D503,'4° Passo'!$D$5:$M$804,8,FALSE),"-")</f>
        <v>-</v>
      </c>
      <c r="T503" s="59" t="str">
        <f>IFERROR(VLOOKUP($D503,'4° Passo'!$D$5:$M$804,9,FALSE),"-")</f>
        <v>-</v>
      </c>
      <c r="U503" s="59" t="str">
        <f>IFERROR(VLOOKUP($D503,'4° Passo'!$D$5:$M$804,10,FALSE),"-")</f>
        <v>-</v>
      </c>
      <c r="V503" s="59" t="str">
        <f t="shared" si="74"/>
        <v/>
      </c>
      <c r="W503" s="4">
        <f t="shared" si="80"/>
        <v>0</v>
      </c>
      <c r="X503" s="101">
        <v>1</v>
      </c>
      <c r="Y503" s="101" t="str">
        <f t="shared" si="75"/>
        <v/>
      </c>
      <c r="Z503" s="101" t="str">
        <f t="shared" si="76"/>
        <v/>
      </c>
      <c r="AA503" s="101" t="str">
        <f t="shared" si="77"/>
        <v/>
      </c>
      <c r="AB503" s="101" t="str">
        <f t="shared" si="78"/>
        <v/>
      </c>
      <c r="AC503" s="101" t="str">
        <f t="shared" si="73"/>
        <v/>
      </c>
      <c r="AD503" s="101" t="str">
        <f t="shared" si="73"/>
        <v/>
      </c>
      <c r="AE503" s="101" t="str">
        <f t="shared" si="73"/>
        <v/>
      </c>
      <c r="AF503" s="101" t="str">
        <f t="shared" si="73"/>
        <v/>
      </c>
      <c r="AG503" s="101" t="str">
        <f t="shared" si="73"/>
        <v/>
      </c>
      <c r="AH503" s="101" t="str">
        <f t="shared" si="73"/>
        <v/>
      </c>
      <c r="AI503" s="101" t="str">
        <f t="shared" si="81"/>
        <v/>
      </c>
      <c r="AJ503" s="101" t="str">
        <f t="shared" si="81"/>
        <v/>
      </c>
      <c r="AK503" s="101" t="str">
        <f t="shared" si="81"/>
        <v/>
      </c>
      <c r="AL503" s="101" t="str">
        <f t="shared" si="81"/>
        <v/>
      </c>
      <c r="AM503" s="101" t="str">
        <f t="shared" si="81"/>
        <v/>
      </c>
      <c r="AN503" s="101" t="str">
        <f t="shared" si="81"/>
        <v/>
      </c>
      <c r="AP503" s="101" t="str">
        <f>IF(AND(N503="vendido",I503='1° Passo'!$D$12),'1° Passo'!$D$12,"")</f>
        <v/>
      </c>
    </row>
    <row r="504" spans="3:42" ht="30" customHeight="1">
      <c r="C504" s="11">
        <v>500</v>
      </c>
      <c r="D504" s="88"/>
      <c r="E504" s="88"/>
      <c r="F504" s="88"/>
      <c r="G504" s="95"/>
      <c r="H504" s="96"/>
      <c r="I504" s="88"/>
      <c r="J504" s="88"/>
      <c r="K504" s="96"/>
      <c r="L504" s="88"/>
      <c r="M504" s="97" t="str">
        <f t="shared" ca="1" si="79"/>
        <v/>
      </c>
      <c r="N504" s="88"/>
      <c r="O504" s="88"/>
      <c r="P504" s="14"/>
      <c r="R504" s="59" t="str">
        <f>IFERROR(VLOOKUP($D504,'4° Passo'!$D$5:$M$804,7,FALSE),"-")</f>
        <v>-</v>
      </c>
      <c r="S504" s="59" t="str">
        <f>IFERROR(VLOOKUP($D504,'4° Passo'!$D$5:$M$804,8,FALSE),"-")</f>
        <v>-</v>
      </c>
      <c r="T504" s="59" t="str">
        <f>IFERROR(VLOOKUP($D504,'4° Passo'!$D$5:$M$804,9,FALSE),"-")</f>
        <v>-</v>
      </c>
      <c r="U504" s="59" t="str">
        <f>IFERROR(VLOOKUP($D504,'4° Passo'!$D$5:$M$804,10,FALSE),"-")</f>
        <v>-</v>
      </c>
      <c r="V504" s="59" t="str">
        <f t="shared" si="74"/>
        <v/>
      </c>
      <c r="W504" s="4">
        <f t="shared" si="80"/>
        <v>0</v>
      </c>
      <c r="X504" s="101">
        <v>1</v>
      </c>
      <c r="Y504" s="101" t="str">
        <f t="shared" si="75"/>
        <v/>
      </c>
      <c r="Z504" s="101" t="str">
        <f t="shared" si="76"/>
        <v/>
      </c>
      <c r="AA504" s="101" t="str">
        <f t="shared" si="77"/>
        <v/>
      </c>
      <c r="AB504" s="101" t="str">
        <f t="shared" si="78"/>
        <v/>
      </c>
      <c r="AC504" s="101" t="str">
        <f t="shared" si="73"/>
        <v/>
      </c>
      <c r="AD504" s="101" t="str">
        <f t="shared" si="73"/>
        <v/>
      </c>
      <c r="AE504" s="101" t="str">
        <f t="shared" si="73"/>
        <v/>
      </c>
      <c r="AF504" s="101" t="str">
        <f t="shared" si="73"/>
        <v/>
      </c>
      <c r="AG504" s="101" t="str">
        <f t="shared" si="73"/>
        <v/>
      </c>
      <c r="AH504" s="101" t="str">
        <f t="shared" si="73"/>
        <v/>
      </c>
      <c r="AI504" s="101" t="str">
        <f t="shared" si="81"/>
        <v/>
      </c>
      <c r="AJ504" s="101" t="str">
        <f t="shared" si="81"/>
        <v/>
      </c>
      <c r="AK504" s="101" t="str">
        <f t="shared" si="81"/>
        <v/>
      </c>
      <c r="AL504" s="101" t="str">
        <f t="shared" si="81"/>
        <v/>
      </c>
      <c r="AM504" s="101" t="str">
        <f t="shared" si="81"/>
        <v/>
      </c>
      <c r="AN504" s="101" t="str">
        <f t="shared" si="81"/>
        <v/>
      </c>
      <c r="AP504" s="101" t="str">
        <f>IF(AND(N504="vendido",I504='1° Passo'!$D$12),'1° Passo'!$D$12,"")</f>
        <v/>
      </c>
    </row>
    <row r="505" spans="3:42" ht="30" customHeight="1">
      <c r="C505" s="11">
        <v>501</v>
      </c>
      <c r="D505" s="88"/>
      <c r="E505" s="88"/>
      <c r="F505" s="88"/>
      <c r="G505" s="95"/>
      <c r="H505" s="96"/>
      <c r="I505" s="88"/>
      <c r="J505" s="88"/>
      <c r="K505" s="96"/>
      <c r="L505" s="88"/>
      <c r="M505" s="97" t="str">
        <f t="shared" ca="1" si="79"/>
        <v/>
      </c>
      <c r="N505" s="88"/>
      <c r="O505" s="88"/>
      <c r="P505" s="14"/>
      <c r="R505" s="59" t="str">
        <f>IFERROR(VLOOKUP($D505,'4° Passo'!$D$5:$M$804,7,FALSE),"-")</f>
        <v>-</v>
      </c>
      <c r="S505" s="59" t="str">
        <f>IFERROR(VLOOKUP($D505,'4° Passo'!$D$5:$M$804,8,FALSE),"-")</f>
        <v>-</v>
      </c>
      <c r="T505" s="59" t="str">
        <f>IFERROR(VLOOKUP($D505,'4° Passo'!$D$5:$M$804,9,FALSE),"-")</f>
        <v>-</v>
      </c>
      <c r="U505" s="59" t="str">
        <f>IFERROR(VLOOKUP($D505,'4° Passo'!$D$5:$M$804,10,FALSE),"-")</f>
        <v>-</v>
      </c>
      <c r="V505" s="59" t="str">
        <f t="shared" si="74"/>
        <v/>
      </c>
      <c r="W505" s="4">
        <f t="shared" si="80"/>
        <v>0</v>
      </c>
      <c r="X505" s="101">
        <v>1</v>
      </c>
      <c r="Y505" s="101" t="str">
        <f t="shared" si="75"/>
        <v/>
      </c>
      <c r="Z505" s="101" t="str">
        <f t="shared" si="76"/>
        <v/>
      </c>
      <c r="AA505" s="101" t="str">
        <f t="shared" si="77"/>
        <v/>
      </c>
      <c r="AB505" s="101" t="str">
        <f t="shared" si="78"/>
        <v/>
      </c>
      <c r="AC505" s="101" t="str">
        <f t="shared" si="73"/>
        <v/>
      </c>
      <c r="AD505" s="101" t="str">
        <f t="shared" si="73"/>
        <v/>
      </c>
      <c r="AE505" s="101" t="str">
        <f t="shared" si="73"/>
        <v/>
      </c>
      <c r="AF505" s="101" t="str">
        <f t="shared" ref="AF505:AK555" si="82">IF($Y505=AF$3,$AB505,"")</f>
        <v/>
      </c>
      <c r="AG505" s="101" t="str">
        <f t="shared" si="82"/>
        <v/>
      </c>
      <c r="AH505" s="101" t="str">
        <f t="shared" si="82"/>
        <v/>
      </c>
      <c r="AI505" s="101" t="str">
        <f t="shared" si="81"/>
        <v/>
      </c>
      <c r="AJ505" s="101" t="str">
        <f t="shared" si="81"/>
        <v/>
      </c>
      <c r="AK505" s="101" t="str">
        <f t="shared" si="81"/>
        <v/>
      </c>
      <c r="AL505" s="101" t="str">
        <f t="shared" si="81"/>
        <v/>
      </c>
      <c r="AM505" s="101" t="str">
        <f t="shared" si="81"/>
        <v/>
      </c>
      <c r="AN505" s="101" t="str">
        <f t="shared" si="81"/>
        <v/>
      </c>
      <c r="AP505" s="101" t="str">
        <f>IF(AND(N505="vendido",I505='1° Passo'!$D$12),'1° Passo'!$D$12,"")</f>
        <v/>
      </c>
    </row>
    <row r="506" spans="3:42" ht="30" customHeight="1">
      <c r="C506" s="11">
        <v>502</v>
      </c>
      <c r="D506" s="88"/>
      <c r="E506" s="88"/>
      <c r="F506" s="88"/>
      <c r="G506" s="95"/>
      <c r="H506" s="96"/>
      <c r="I506" s="88"/>
      <c r="J506" s="88"/>
      <c r="K506" s="96"/>
      <c r="L506" s="88"/>
      <c r="M506" s="97" t="str">
        <f t="shared" ca="1" si="79"/>
        <v/>
      </c>
      <c r="N506" s="88"/>
      <c r="O506" s="88"/>
      <c r="P506" s="14"/>
      <c r="R506" s="59" t="str">
        <f>IFERROR(VLOOKUP($D506,'4° Passo'!$D$5:$M$804,7,FALSE),"-")</f>
        <v>-</v>
      </c>
      <c r="S506" s="59" t="str">
        <f>IFERROR(VLOOKUP($D506,'4° Passo'!$D$5:$M$804,8,FALSE),"-")</f>
        <v>-</v>
      </c>
      <c r="T506" s="59" t="str">
        <f>IFERROR(VLOOKUP($D506,'4° Passo'!$D$5:$M$804,9,FALSE),"-")</f>
        <v>-</v>
      </c>
      <c r="U506" s="59" t="str">
        <f>IFERROR(VLOOKUP($D506,'4° Passo'!$D$5:$M$804,10,FALSE),"-")</f>
        <v>-</v>
      </c>
      <c r="V506" s="59" t="str">
        <f t="shared" si="74"/>
        <v/>
      </c>
      <c r="W506" s="4">
        <f t="shared" si="80"/>
        <v>0</v>
      </c>
      <c r="X506" s="101">
        <v>1</v>
      </c>
      <c r="Y506" s="101" t="str">
        <f t="shared" si="75"/>
        <v/>
      </c>
      <c r="Z506" s="101" t="str">
        <f t="shared" si="76"/>
        <v/>
      </c>
      <c r="AA506" s="101" t="str">
        <f t="shared" si="77"/>
        <v/>
      </c>
      <c r="AB506" s="101" t="str">
        <f t="shared" si="78"/>
        <v/>
      </c>
      <c r="AC506" s="101" t="str">
        <f t="shared" ref="AC506:AH569" si="83">IF($Y506=AC$3,$AB506,"")</f>
        <v/>
      </c>
      <c r="AD506" s="101" t="str">
        <f t="shared" si="83"/>
        <v/>
      </c>
      <c r="AE506" s="101" t="str">
        <f t="shared" si="83"/>
        <v/>
      </c>
      <c r="AF506" s="101" t="str">
        <f t="shared" si="82"/>
        <v/>
      </c>
      <c r="AG506" s="101" t="str">
        <f t="shared" si="82"/>
        <v/>
      </c>
      <c r="AH506" s="101" t="str">
        <f t="shared" si="82"/>
        <v/>
      </c>
      <c r="AI506" s="101" t="str">
        <f t="shared" si="81"/>
        <v/>
      </c>
      <c r="AJ506" s="101" t="str">
        <f t="shared" si="81"/>
        <v/>
      </c>
      <c r="AK506" s="101" t="str">
        <f t="shared" si="81"/>
        <v/>
      </c>
      <c r="AL506" s="101" t="str">
        <f t="shared" si="81"/>
        <v/>
      </c>
      <c r="AM506" s="101" t="str">
        <f t="shared" si="81"/>
        <v/>
      </c>
      <c r="AN506" s="101" t="str">
        <f t="shared" si="81"/>
        <v/>
      </c>
      <c r="AP506" s="101" t="str">
        <f>IF(AND(N506="vendido",I506='1° Passo'!$D$12),'1° Passo'!$D$12,"")</f>
        <v/>
      </c>
    </row>
    <row r="507" spans="3:42" ht="30" customHeight="1">
      <c r="C507" s="11">
        <v>503</v>
      </c>
      <c r="D507" s="88"/>
      <c r="E507" s="88"/>
      <c r="F507" s="88"/>
      <c r="G507" s="95"/>
      <c r="H507" s="96"/>
      <c r="I507" s="88"/>
      <c r="J507" s="88"/>
      <c r="K507" s="96"/>
      <c r="L507" s="88"/>
      <c r="M507" s="97" t="str">
        <f t="shared" ca="1" si="79"/>
        <v/>
      </c>
      <c r="N507" s="88"/>
      <c r="O507" s="88"/>
      <c r="P507" s="14"/>
      <c r="R507" s="59" t="str">
        <f>IFERROR(VLOOKUP($D507,'4° Passo'!$D$5:$M$804,7,FALSE),"-")</f>
        <v>-</v>
      </c>
      <c r="S507" s="59" t="str">
        <f>IFERROR(VLOOKUP($D507,'4° Passo'!$D$5:$M$804,8,FALSE),"-")</f>
        <v>-</v>
      </c>
      <c r="T507" s="59" t="str">
        <f>IFERROR(VLOOKUP($D507,'4° Passo'!$D$5:$M$804,9,FALSE),"-")</f>
        <v>-</v>
      </c>
      <c r="U507" s="59" t="str">
        <f>IFERROR(VLOOKUP($D507,'4° Passo'!$D$5:$M$804,10,FALSE),"-")</f>
        <v>-</v>
      </c>
      <c r="V507" s="59" t="str">
        <f t="shared" si="74"/>
        <v/>
      </c>
      <c r="W507" s="4">
        <f t="shared" si="80"/>
        <v>0</v>
      </c>
      <c r="X507" s="101">
        <v>1</v>
      </c>
      <c r="Y507" s="101" t="str">
        <f t="shared" si="75"/>
        <v/>
      </c>
      <c r="Z507" s="101" t="str">
        <f t="shared" si="76"/>
        <v/>
      </c>
      <c r="AA507" s="101" t="str">
        <f t="shared" si="77"/>
        <v/>
      </c>
      <c r="AB507" s="101" t="str">
        <f t="shared" si="78"/>
        <v/>
      </c>
      <c r="AC507" s="101" t="str">
        <f t="shared" si="83"/>
        <v/>
      </c>
      <c r="AD507" s="101" t="str">
        <f t="shared" si="83"/>
        <v/>
      </c>
      <c r="AE507" s="101" t="str">
        <f t="shared" si="83"/>
        <v/>
      </c>
      <c r="AF507" s="101" t="str">
        <f t="shared" si="82"/>
        <v/>
      </c>
      <c r="AG507" s="101" t="str">
        <f t="shared" si="82"/>
        <v/>
      </c>
      <c r="AH507" s="101" t="str">
        <f t="shared" si="82"/>
        <v/>
      </c>
      <c r="AI507" s="101" t="str">
        <f t="shared" si="81"/>
        <v/>
      </c>
      <c r="AJ507" s="101" t="str">
        <f t="shared" si="81"/>
        <v/>
      </c>
      <c r="AK507" s="101" t="str">
        <f t="shared" si="81"/>
        <v/>
      </c>
      <c r="AL507" s="101" t="str">
        <f t="shared" si="81"/>
        <v/>
      </c>
      <c r="AM507" s="101" t="str">
        <f t="shared" si="81"/>
        <v/>
      </c>
      <c r="AN507" s="101" t="str">
        <f t="shared" si="81"/>
        <v/>
      </c>
      <c r="AP507" s="101" t="str">
        <f>IF(AND(N507="vendido",I507='1° Passo'!$D$12),'1° Passo'!$D$12,"")</f>
        <v/>
      </c>
    </row>
    <row r="508" spans="3:42" ht="30" customHeight="1">
      <c r="C508" s="11">
        <v>504</v>
      </c>
      <c r="D508" s="88"/>
      <c r="E508" s="88"/>
      <c r="F508" s="88"/>
      <c r="G508" s="95"/>
      <c r="H508" s="96"/>
      <c r="I508" s="88"/>
      <c r="J508" s="88"/>
      <c r="K508" s="96"/>
      <c r="L508" s="88"/>
      <c r="M508" s="97" t="str">
        <f t="shared" ca="1" si="79"/>
        <v/>
      </c>
      <c r="N508" s="88"/>
      <c r="O508" s="88"/>
      <c r="P508" s="14"/>
      <c r="R508" s="59" t="str">
        <f>IFERROR(VLOOKUP($D508,'4° Passo'!$D$5:$M$804,7,FALSE),"-")</f>
        <v>-</v>
      </c>
      <c r="S508" s="59" t="str">
        <f>IFERROR(VLOOKUP($D508,'4° Passo'!$D$5:$M$804,8,FALSE),"-")</f>
        <v>-</v>
      </c>
      <c r="T508" s="59" t="str">
        <f>IFERROR(VLOOKUP($D508,'4° Passo'!$D$5:$M$804,9,FALSE),"-")</f>
        <v>-</v>
      </c>
      <c r="U508" s="59" t="str">
        <f>IFERROR(VLOOKUP($D508,'4° Passo'!$D$5:$M$804,10,FALSE),"-")</f>
        <v>-</v>
      </c>
      <c r="V508" s="59" t="str">
        <f t="shared" si="74"/>
        <v/>
      </c>
      <c r="W508" s="4">
        <f t="shared" si="80"/>
        <v>0</v>
      </c>
      <c r="X508" s="101">
        <v>1</v>
      </c>
      <c r="Y508" s="101" t="str">
        <f t="shared" si="75"/>
        <v/>
      </c>
      <c r="Z508" s="101" t="str">
        <f t="shared" si="76"/>
        <v/>
      </c>
      <c r="AA508" s="101" t="str">
        <f t="shared" si="77"/>
        <v/>
      </c>
      <c r="AB508" s="101" t="str">
        <f t="shared" si="78"/>
        <v/>
      </c>
      <c r="AC508" s="101" t="str">
        <f t="shared" si="83"/>
        <v/>
      </c>
      <c r="AD508" s="101" t="str">
        <f t="shared" si="83"/>
        <v/>
      </c>
      <c r="AE508" s="101" t="str">
        <f t="shared" si="83"/>
        <v/>
      </c>
      <c r="AF508" s="101" t="str">
        <f t="shared" si="82"/>
        <v/>
      </c>
      <c r="AG508" s="101" t="str">
        <f t="shared" si="82"/>
        <v/>
      </c>
      <c r="AH508" s="101" t="str">
        <f t="shared" si="82"/>
        <v/>
      </c>
      <c r="AI508" s="101" t="str">
        <f t="shared" si="81"/>
        <v/>
      </c>
      <c r="AJ508" s="101" t="str">
        <f t="shared" si="81"/>
        <v/>
      </c>
      <c r="AK508" s="101" t="str">
        <f t="shared" si="81"/>
        <v/>
      </c>
      <c r="AL508" s="101" t="str">
        <f t="shared" si="81"/>
        <v/>
      </c>
      <c r="AM508" s="101" t="str">
        <f t="shared" si="81"/>
        <v/>
      </c>
      <c r="AN508" s="101" t="str">
        <f t="shared" si="81"/>
        <v/>
      </c>
      <c r="AP508" s="101" t="str">
        <f>IF(AND(N508="vendido",I508='1° Passo'!$D$12),'1° Passo'!$D$12,"")</f>
        <v/>
      </c>
    </row>
    <row r="509" spans="3:42" ht="30" customHeight="1">
      <c r="C509" s="11">
        <v>505</v>
      </c>
      <c r="D509" s="88"/>
      <c r="E509" s="88"/>
      <c r="F509" s="88"/>
      <c r="G509" s="95"/>
      <c r="H509" s="96"/>
      <c r="I509" s="88"/>
      <c r="J509" s="88"/>
      <c r="K509" s="96"/>
      <c r="L509" s="88"/>
      <c r="M509" s="97" t="str">
        <f t="shared" ca="1" si="79"/>
        <v/>
      </c>
      <c r="N509" s="88"/>
      <c r="O509" s="88"/>
      <c r="P509" s="14"/>
      <c r="R509" s="59" t="str">
        <f>IFERROR(VLOOKUP($D509,'4° Passo'!$D$5:$M$804,7,FALSE),"-")</f>
        <v>-</v>
      </c>
      <c r="S509" s="59" t="str">
        <f>IFERROR(VLOOKUP($D509,'4° Passo'!$D$5:$M$804,8,FALSE),"-")</f>
        <v>-</v>
      </c>
      <c r="T509" s="59" t="str">
        <f>IFERROR(VLOOKUP($D509,'4° Passo'!$D$5:$M$804,9,FALSE),"-")</f>
        <v>-</v>
      </c>
      <c r="U509" s="59" t="str">
        <f>IFERROR(VLOOKUP($D509,'4° Passo'!$D$5:$M$804,10,FALSE),"-")</f>
        <v>-</v>
      </c>
      <c r="V509" s="59" t="str">
        <f t="shared" si="74"/>
        <v/>
      </c>
      <c r="W509" s="4">
        <f t="shared" si="80"/>
        <v>0</v>
      </c>
      <c r="X509" s="101">
        <v>1</v>
      </c>
      <c r="Y509" s="101" t="str">
        <f t="shared" si="75"/>
        <v/>
      </c>
      <c r="Z509" s="101" t="str">
        <f t="shared" si="76"/>
        <v/>
      </c>
      <c r="AA509" s="101" t="str">
        <f t="shared" si="77"/>
        <v/>
      </c>
      <c r="AB509" s="101" t="str">
        <f t="shared" si="78"/>
        <v/>
      </c>
      <c r="AC509" s="101" t="str">
        <f t="shared" si="83"/>
        <v/>
      </c>
      <c r="AD509" s="101" t="str">
        <f t="shared" si="83"/>
        <v/>
      </c>
      <c r="AE509" s="101" t="str">
        <f t="shared" si="83"/>
        <v/>
      </c>
      <c r="AF509" s="101" t="str">
        <f t="shared" si="82"/>
        <v/>
      </c>
      <c r="AG509" s="101" t="str">
        <f t="shared" si="82"/>
        <v/>
      </c>
      <c r="AH509" s="101" t="str">
        <f t="shared" si="82"/>
        <v/>
      </c>
      <c r="AI509" s="101" t="str">
        <f t="shared" si="81"/>
        <v/>
      </c>
      <c r="AJ509" s="101" t="str">
        <f t="shared" si="81"/>
        <v/>
      </c>
      <c r="AK509" s="101" t="str">
        <f t="shared" si="81"/>
        <v/>
      </c>
      <c r="AL509" s="101" t="str">
        <f t="shared" si="81"/>
        <v/>
      </c>
      <c r="AM509" s="101" t="str">
        <f t="shared" si="81"/>
        <v/>
      </c>
      <c r="AN509" s="101" t="str">
        <f t="shared" si="81"/>
        <v/>
      </c>
      <c r="AP509" s="101" t="str">
        <f>IF(AND(N509="vendido",I509='1° Passo'!$D$12),'1° Passo'!$D$12,"")</f>
        <v/>
      </c>
    </row>
    <row r="510" spans="3:42" ht="30" customHeight="1">
      <c r="C510" s="11">
        <v>506</v>
      </c>
      <c r="D510" s="88"/>
      <c r="E510" s="88"/>
      <c r="F510" s="88"/>
      <c r="G510" s="95"/>
      <c r="H510" s="96"/>
      <c r="I510" s="88"/>
      <c r="J510" s="88"/>
      <c r="K510" s="96"/>
      <c r="L510" s="88"/>
      <c r="M510" s="97" t="str">
        <f t="shared" ca="1" si="79"/>
        <v/>
      </c>
      <c r="N510" s="88"/>
      <c r="O510" s="88"/>
      <c r="P510" s="14"/>
      <c r="R510" s="59" t="str">
        <f>IFERROR(VLOOKUP($D510,'4° Passo'!$D$5:$M$804,7,FALSE),"-")</f>
        <v>-</v>
      </c>
      <c r="S510" s="59" t="str">
        <f>IFERROR(VLOOKUP($D510,'4° Passo'!$D$5:$M$804,8,FALSE),"-")</f>
        <v>-</v>
      </c>
      <c r="T510" s="59" t="str">
        <f>IFERROR(VLOOKUP($D510,'4° Passo'!$D$5:$M$804,9,FALSE),"-")</f>
        <v>-</v>
      </c>
      <c r="U510" s="59" t="str">
        <f>IFERROR(VLOOKUP($D510,'4° Passo'!$D$5:$M$804,10,FALSE),"-")</f>
        <v>-</v>
      </c>
      <c r="V510" s="59" t="str">
        <f t="shared" si="74"/>
        <v/>
      </c>
      <c r="W510" s="4">
        <f t="shared" si="80"/>
        <v>0</v>
      </c>
      <c r="X510" s="101">
        <v>1</v>
      </c>
      <c r="Y510" s="101" t="str">
        <f t="shared" si="75"/>
        <v/>
      </c>
      <c r="Z510" s="101" t="str">
        <f t="shared" si="76"/>
        <v/>
      </c>
      <c r="AA510" s="101" t="str">
        <f t="shared" si="77"/>
        <v/>
      </c>
      <c r="AB510" s="101" t="str">
        <f t="shared" si="78"/>
        <v/>
      </c>
      <c r="AC510" s="101" t="str">
        <f t="shared" si="83"/>
        <v/>
      </c>
      <c r="AD510" s="101" t="str">
        <f t="shared" si="83"/>
        <v/>
      </c>
      <c r="AE510" s="101" t="str">
        <f t="shared" si="83"/>
        <v/>
      </c>
      <c r="AF510" s="101" t="str">
        <f t="shared" si="82"/>
        <v/>
      </c>
      <c r="AG510" s="101" t="str">
        <f t="shared" si="82"/>
        <v/>
      </c>
      <c r="AH510" s="101" t="str">
        <f t="shared" si="82"/>
        <v/>
      </c>
      <c r="AI510" s="101" t="str">
        <f t="shared" si="81"/>
        <v/>
      </c>
      <c r="AJ510" s="101" t="str">
        <f t="shared" si="81"/>
        <v/>
      </c>
      <c r="AK510" s="101" t="str">
        <f t="shared" si="81"/>
        <v/>
      </c>
      <c r="AL510" s="101" t="str">
        <f t="shared" si="81"/>
        <v/>
      </c>
      <c r="AM510" s="101" t="str">
        <f t="shared" si="81"/>
        <v/>
      </c>
      <c r="AN510" s="101" t="str">
        <f t="shared" si="81"/>
        <v/>
      </c>
      <c r="AP510" s="101" t="str">
        <f>IF(AND(N510="vendido",I510='1° Passo'!$D$12),'1° Passo'!$D$12,"")</f>
        <v/>
      </c>
    </row>
    <row r="511" spans="3:42" ht="30" customHeight="1">
      <c r="C511" s="11">
        <v>507</v>
      </c>
      <c r="D511" s="88"/>
      <c r="E511" s="88"/>
      <c r="F511" s="88"/>
      <c r="G511" s="95"/>
      <c r="H511" s="96"/>
      <c r="I511" s="88"/>
      <c r="J511" s="88"/>
      <c r="K511" s="96"/>
      <c r="L511" s="88"/>
      <c r="M511" s="97" t="str">
        <f t="shared" ca="1" si="79"/>
        <v/>
      </c>
      <c r="N511" s="88"/>
      <c r="O511" s="88"/>
      <c r="P511" s="14"/>
      <c r="R511" s="59" t="str">
        <f>IFERROR(VLOOKUP($D511,'4° Passo'!$D$5:$M$804,7,FALSE),"-")</f>
        <v>-</v>
      </c>
      <c r="S511" s="59" t="str">
        <f>IFERROR(VLOOKUP($D511,'4° Passo'!$D$5:$M$804,8,FALSE),"-")</f>
        <v>-</v>
      </c>
      <c r="T511" s="59" t="str">
        <f>IFERROR(VLOOKUP($D511,'4° Passo'!$D$5:$M$804,9,FALSE),"-")</f>
        <v>-</v>
      </c>
      <c r="U511" s="59" t="str">
        <f>IFERROR(VLOOKUP($D511,'4° Passo'!$D$5:$M$804,10,FALSE),"-")</f>
        <v>-</v>
      </c>
      <c r="V511" s="59" t="str">
        <f t="shared" si="74"/>
        <v/>
      </c>
      <c r="W511" s="4">
        <f t="shared" si="80"/>
        <v>0</v>
      </c>
      <c r="X511" s="101">
        <v>1</v>
      </c>
      <c r="Y511" s="101" t="str">
        <f t="shared" si="75"/>
        <v/>
      </c>
      <c r="Z511" s="101" t="str">
        <f t="shared" si="76"/>
        <v/>
      </c>
      <c r="AA511" s="101" t="str">
        <f t="shared" si="77"/>
        <v/>
      </c>
      <c r="AB511" s="101" t="str">
        <f t="shared" si="78"/>
        <v/>
      </c>
      <c r="AC511" s="101" t="str">
        <f t="shared" si="83"/>
        <v/>
      </c>
      <c r="AD511" s="101" t="str">
        <f t="shared" si="83"/>
        <v/>
      </c>
      <c r="AE511" s="101" t="str">
        <f t="shared" si="83"/>
        <v/>
      </c>
      <c r="AF511" s="101" t="str">
        <f t="shared" si="82"/>
        <v/>
      </c>
      <c r="AG511" s="101" t="str">
        <f t="shared" si="82"/>
        <v/>
      </c>
      <c r="AH511" s="101" t="str">
        <f t="shared" si="82"/>
        <v/>
      </c>
      <c r="AI511" s="101" t="str">
        <f t="shared" si="81"/>
        <v/>
      </c>
      <c r="AJ511" s="101" t="str">
        <f t="shared" si="81"/>
        <v/>
      </c>
      <c r="AK511" s="101" t="str">
        <f t="shared" si="81"/>
        <v/>
      </c>
      <c r="AL511" s="101" t="str">
        <f t="shared" si="81"/>
        <v/>
      </c>
      <c r="AM511" s="101" t="str">
        <f t="shared" si="81"/>
        <v/>
      </c>
      <c r="AN511" s="101" t="str">
        <f t="shared" si="81"/>
        <v/>
      </c>
      <c r="AP511" s="101" t="str">
        <f>IF(AND(N511="vendido",I511='1° Passo'!$D$12),'1° Passo'!$D$12,"")</f>
        <v/>
      </c>
    </row>
    <row r="512" spans="3:42" ht="30" customHeight="1">
      <c r="C512" s="11">
        <v>508</v>
      </c>
      <c r="D512" s="88"/>
      <c r="E512" s="88"/>
      <c r="F512" s="88"/>
      <c r="G512" s="95"/>
      <c r="H512" s="96"/>
      <c r="I512" s="88"/>
      <c r="J512" s="88"/>
      <c r="K512" s="96"/>
      <c r="L512" s="88"/>
      <c r="M512" s="97" t="str">
        <f t="shared" ca="1" si="79"/>
        <v/>
      </c>
      <c r="N512" s="88"/>
      <c r="O512" s="88"/>
      <c r="P512" s="14"/>
      <c r="R512" s="59" t="str">
        <f>IFERROR(VLOOKUP($D512,'4° Passo'!$D$5:$M$804,7,FALSE),"-")</f>
        <v>-</v>
      </c>
      <c r="S512" s="59" t="str">
        <f>IFERROR(VLOOKUP($D512,'4° Passo'!$D$5:$M$804,8,FALSE),"-")</f>
        <v>-</v>
      </c>
      <c r="T512" s="59" t="str">
        <f>IFERROR(VLOOKUP($D512,'4° Passo'!$D$5:$M$804,9,FALSE),"-")</f>
        <v>-</v>
      </c>
      <c r="U512" s="59" t="str">
        <f>IFERROR(VLOOKUP($D512,'4° Passo'!$D$5:$M$804,10,FALSE),"-")</f>
        <v>-</v>
      </c>
      <c r="V512" s="59" t="str">
        <f t="shared" si="74"/>
        <v/>
      </c>
      <c r="W512" s="4">
        <f t="shared" si="80"/>
        <v>0</v>
      </c>
      <c r="X512" s="101">
        <v>1</v>
      </c>
      <c r="Y512" s="101" t="str">
        <f t="shared" si="75"/>
        <v/>
      </c>
      <c r="Z512" s="101" t="str">
        <f t="shared" si="76"/>
        <v/>
      </c>
      <c r="AA512" s="101" t="str">
        <f t="shared" si="77"/>
        <v/>
      </c>
      <c r="AB512" s="101" t="str">
        <f t="shared" si="78"/>
        <v/>
      </c>
      <c r="AC512" s="101" t="str">
        <f t="shared" si="83"/>
        <v/>
      </c>
      <c r="AD512" s="101" t="str">
        <f t="shared" si="83"/>
        <v/>
      </c>
      <c r="AE512" s="101" t="str">
        <f t="shared" si="83"/>
        <v/>
      </c>
      <c r="AF512" s="101" t="str">
        <f t="shared" si="82"/>
        <v/>
      </c>
      <c r="AG512" s="101" t="str">
        <f t="shared" si="82"/>
        <v/>
      </c>
      <c r="AH512" s="101" t="str">
        <f t="shared" si="82"/>
        <v/>
      </c>
      <c r="AI512" s="101" t="str">
        <f t="shared" si="81"/>
        <v/>
      </c>
      <c r="AJ512" s="101" t="str">
        <f t="shared" si="81"/>
        <v/>
      </c>
      <c r="AK512" s="101" t="str">
        <f t="shared" si="81"/>
        <v/>
      </c>
      <c r="AL512" s="101" t="str">
        <f t="shared" si="81"/>
        <v/>
      </c>
      <c r="AM512" s="101" t="str">
        <f t="shared" si="81"/>
        <v/>
      </c>
      <c r="AN512" s="101" t="str">
        <f t="shared" si="81"/>
        <v/>
      </c>
      <c r="AP512" s="101" t="str">
        <f>IF(AND(N512="vendido",I512='1° Passo'!$D$12),'1° Passo'!$D$12,"")</f>
        <v/>
      </c>
    </row>
    <row r="513" spans="3:42" ht="30" customHeight="1">
      <c r="C513" s="11">
        <v>509</v>
      </c>
      <c r="D513" s="88"/>
      <c r="E513" s="88"/>
      <c r="F513" s="88"/>
      <c r="G513" s="95"/>
      <c r="H513" s="96"/>
      <c r="I513" s="88"/>
      <c r="J513" s="88"/>
      <c r="K513" s="96"/>
      <c r="L513" s="88"/>
      <c r="M513" s="97" t="str">
        <f t="shared" ca="1" si="79"/>
        <v/>
      </c>
      <c r="N513" s="88"/>
      <c r="O513" s="88"/>
      <c r="P513" s="14"/>
      <c r="R513" s="59" t="str">
        <f>IFERROR(VLOOKUP($D513,'4° Passo'!$D$5:$M$804,7,FALSE),"-")</f>
        <v>-</v>
      </c>
      <c r="S513" s="59" t="str">
        <f>IFERROR(VLOOKUP($D513,'4° Passo'!$D$5:$M$804,8,FALSE),"-")</f>
        <v>-</v>
      </c>
      <c r="T513" s="59" t="str">
        <f>IFERROR(VLOOKUP($D513,'4° Passo'!$D$5:$M$804,9,FALSE),"-")</f>
        <v>-</v>
      </c>
      <c r="U513" s="59" t="str">
        <f>IFERROR(VLOOKUP($D513,'4° Passo'!$D$5:$M$804,10,FALSE),"-")</f>
        <v>-</v>
      </c>
      <c r="V513" s="59" t="str">
        <f t="shared" si="74"/>
        <v/>
      </c>
      <c r="W513" s="4">
        <f t="shared" si="80"/>
        <v>0</v>
      </c>
      <c r="X513" s="101">
        <v>1</v>
      </c>
      <c r="Y513" s="101" t="str">
        <f t="shared" si="75"/>
        <v/>
      </c>
      <c r="Z513" s="101" t="str">
        <f t="shared" si="76"/>
        <v/>
      </c>
      <c r="AA513" s="101" t="str">
        <f t="shared" si="77"/>
        <v/>
      </c>
      <c r="AB513" s="101" t="str">
        <f t="shared" si="78"/>
        <v/>
      </c>
      <c r="AC513" s="101" t="str">
        <f t="shared" si="83"/>
        <v/>
      </c>
      <c r="AD513" s="101" t="str">
        <f t="shared" si="83"/>
        <v/>
      </c>
      <c r="AE513" s="101" t="str">
        <f t="shared" si="83"/>
        <v/>
      </c>
      <c r="AF513" s="101" t="str">
        <f t="shared" si="82"/>
        <v/>
      </c>
      <c r="AG513" s="101" t="str">
        <f t="shared" si="82"/>
        <v/>
      </c>
      <c r="AH513" s="101" t="str">
        <f t="shared" si="82"/>
        <v/>
      </c>
      <c r="AI513" s="101" t="str">
        <f t="shared" si="81"/>
        <v/>
      </c>
      <c r="AJ513" s="101" t="str">
        <f t="shared" si="81"/>
        <v/>
      </c>
      <c r="AK513" s="101" t="str">
        <f t="shared" si="81"/>
        <v/>
      </c>
      <c r="AL513" s="101" t="str">
        <f t="shared" si="81"/>
        <v/>
      </c>
      <c r="AM513" s="101" t="str">
        <f t="shared" si="81"/>
        <v/>
      </c>
      <c r="AN513" s="101" t="str">
        <f t="shared" si="81"/>
        <v/>
      </c>
      <c r="AP513" s="101" t="str">
        <f>IF(AND(N513="vendido",I513='1° Passo'!$D$12),'1° Passo'!$D$12,"")</f>
        <v/>
      </c>
    </row>
    <row r="514" spans="3:42" ht="30" customHeight="1">
      <c r="C514" s="11">
        <v>510</v>
      </c>
      <c r="D514" s="88"/>
      <c r="E514" s="88"/>
      <c r="F514" s="88"/>
      <c r="G514" s="95"/>
      <c r="H514" s="96"/>
      <c r="I514" s="88"/>
      <c r="J514" s="88"/>
      <c r="K514" s="96"/>
      <c r="L514" s="88"/>
      <c r="M514" s="97" t="str">
        <f t="shared" ca="1" si="79"/>
        <v/>
      </c>
      <c r="N514" s="88"/>
      <c r="O514" s="88"/>
      <c r="P514" s="14"/>
      <c r="R514" s="59" t="str">
        <f>IFERROR(VLOOKUP($D514,'4° Passo'!$D$5:$M$804,7,FALSE),"-")</f>
        <v>-</v>
      </c>
      <c r="S514" s="59" t="str">
        <f>IFERROR(VLOOKUP($D514,'4° Passo'!$D$5:$M$804,8,FALSE),"-")</f>
        <v>-</v>
      </c>
      <c r="T514" s="59" t="str">
        <f>IFERROR(VLOOKUP($D514,'4° Passo'!$D$5:$M$804,9,FALSE),"-")</f>
        <v>-</v>
      </c>
      <c r="U514" s="59" t="str">
        <f>IFERROR(VLOOKUP($D514,'4° Passo'!$D$5:$M$804,10,FALSE),"-")</f>
        <v>-</v>
      </c>
      <c r="V514" s="59" t="str">
        <f t="shared" si="74"/>
        <v/>
      </c>
      <c r="W514" s="4">
        <f t="shared" si="80"/>
        <v>0</v>
      </c>
      <c r="X514" s="101">
        <v>1</v>
      </c>
      <c r="Y514" s="101" t="str">
        <f t="shared" si="75"/>
        <v/>
      </c>
      <c r="Z514" s="101" t="str">
        <f t="shared" si="76"/>
        <v/>
      </c>
      <c r="AA514" s="101" t="str">
        <f t="shared" si="77"/>
        <v/>
      </c>
      <c r="AB514" s="101" t="str">
        <f t="shared" si="78"/>
        <v/>
      </c>
      <c r="AC514" s="101" t="str">
        <f t="shared" si="83"/>
        <v/>
      </c>
      <c r="AD514" s="101" t="str">
        <f t="shared" si="83"/>
        <v/>
      </c>
      <c r="AE514" s="101" t="str">
        <f t="shared" si="83"/>
        <v/>
      </c>
      <c r="AF514" s="101" t="str">
        <f t="shared" si="82"/>
        <v/>
      </c>
      <c r="AG514" s="101" t="str">
        <f t="shared" si="82"/>
        <v/>
      </c>
      <c r="AH514" s="101" t="str">
        <f t="shared" si="82"/>
        <v/>
      </c>
      <c r="AI514" s="101" t="str">
        <f t="shared" si="81"/>
        <v/>
      </c>
      <c r="AJ514" s="101" t="str">
        <f t="shared" si="81"/>
        <v/>
      </c>
      <c r="AK514" s="101" t="str">
        <f t="shared" si="81"/>
        <v/>
      </c>
      <c r="AL514" s="101" t="str">
        <f t="shared" si="81"/>
        <v/>
      </c>
      <c r="AM514" s="101" t="str">
        <f t="shared" si="81"/>
        <v/>
      </c>
      <c r="AN514" s="101" t="str">
        <f t="shared" si="81"/>
        <v/>
      </c>
      <c r="AP514" s="101" t="str">
        <f>IF(AND(N514="vendido",I514='1° Passo'!$D$12),'1° Passo'!$D$12,"")</f>
        <v/>
      </c>
    </row>
    <row r="515" spans="3:42" ht="30" customHeight="1">
      <c r="C515" s="11">
        <v>511</v>
      </c>
      <c r="D515" s="88"/>
      <c r="E515" s="88"/>
      <c r="F515" s="88"/>
      <c r="G515" s="95"/>
      <c r="H515" s="96"/>
      <c r="I515" s="88"/>
      <c r="J515" s="88"/>
      <c r="K515" s="96"/>
      <c r="L515" s="88"/>
      <c r="M515" s="97" t="str">
        <f t="shared" ca="1" si="79"/>
        <v/>
      </c>
      <c r="N515" s="88"/>
      <c r="O515" s="88"/>
      <c r="P515" s="14"/>
      <c r="R515" s="59" t="str">
        <f>IFERROR(VLOOKUP($D515,'4° Passo'!$D$5:$M$804,7,FALSE),"-")</f>
        <v>-</v>
      </c>
      <c r="S515" s="59" t="str">
        <f>IFERROR(VLOOKUP($D515,'4° Passo'!$D$5:$M$804,8,FALSE),"-")</f>
        <v>-</v>
      </c>
      <c r="T515" s="59" t="str">
        <f>IFERROR(VLOOKUP($D515,'4° Passo'!$D$5:$M$804,9,FALSE),"-")</f>
        <v>-</v>
      </c>
      <c r="U515" s="59" t="str">
        <f>IFERROR(VLOOKUP($D515,'4° Passo'!$D$5:$M$804,10,FALSE),"-")</f>
        <v>-</v>
      </c>
      <c r="V515" s="59" t="str">
        <f t="shared" si="74"/>
        <v/>
      </c>
      <c r="W515" s="4">
        <f t="shared" si="80"/>
        <v>0</v>
      </c>
      <c r="X515" s="101">
        <v>1</v>
      </c>
      <c r="Y515" s="101" t="str">
        <f t="shared" si="75"/>
        <v/>
      </c>
      <c r="Z515" s="101" t="str">
        <f t="shared" si="76"/>
        <v/>
      </c>
      <c r="AA515" s="101" t="str">
        <f t="shared" si="77"/>
        <v/>
      </c>
      <c r="AB515" s="101" t="str">
        <f t="shared" si="78"/>
        <v/>
      </c>
      <c r="AC515" s="101" t="str">
        <f t="shared" si="83"/>
        <v/>
      </c>
      <c r="AD515" s="101" t="str">
        <f t="shared" si="83"/>
        <v/>
      </c>
      <c r="AE515" s="101" t="str">
        <f t="shared" si="83"/>
        <v/>
      </c>
      <c r="AF515" s="101" t="str">
        <f t="shared" si="82"/>
        <v/>
      </c>
      <c r="AG515" s="101" t="str">
        <f t="shared" si="82"/>
        <v/>
      </c>
      <c r="AH515" s="101" t="str">
        <f t="shared" si="82"/>
        <v/>
      </c>
      <c r="AI515" s="101" t="str">
        <f t="shared" si="81"/>
        <v/>
      </c>
      <c r="AJ515" s="101" t="str">
        <f t="shared" si="81"/>
        <v/>
      </c>
      <c r="AK515" s="101" t="str">
        <f t="shared" si="81"/>
        <v/>
      </c>
      <c r="AL515" s="101" t="str">
        <f t="shared" si="81"/>
        <v/>
      </c>
      <c r="AM515" s="101" t="str">
        <f t="shared" si="81"/>
        <v/>
      </c>
      <c r="AN515" s="101" t="str">
        <f t="shared" si="81"/>
        <v/>
      </c>
      <c r="AP515" s="101" t="str">
        <f>IF(AND(N515="vendido",I515='1° Passo'!$D$12),'1° Passo'!$D$12,"")</f>
        <v/>
      </c>
    </row>
    <row r="516" spans="3:42" ht="30" customHeight="1">
      <c r="C516" s="11">
        <v>512</v>
      </c>
      <c r="D516" s="88"/>
      <c r="E516" s="88"/>
      <c r="F516" s="88"/>
      <c r="G516" s="95"/>
      <c r="H516" s="96"/>
      <c r="I516" s="88"/>
      <c r="J516" s="88"/>
      <c r="K516" s="96"/>
      <c r="L516" s="88"/>
      <c r="M516" s="97" t="str">
        <f t="shared" ca="1" si="79"/>
        <v/>
      </c>
      <c r="N516" s="88"/>
      <c r="O516" s="88"/>
      <c r="P516" s="14"/>
      <c r="R516" s="59" t="str">
        <f>IFERROR(VLOOKUP($D516,'4° Passo'!$D$5:$M$804,7,FALSE),"-")</f>
        <v>-</v>
      </c>
      <c r="S516" s="59" t="str">
        <f>IFERROR(VLOOKUP($D516,'4° Passo'!$D$5:$M$804,8,FALSE),"-")</f>
        <v>-</v>
      </c>
      <c r="T516" s="59" t="str">
        <f>IFERROR(VLOOKUP($D516,'4° Passo'!$D$5:$M$804,9,FALSE),"-")</f>
        <v>-</v>
      </c>
      <c r="U516" s="59" t="str">
        <f>IFERROR(VLOOKUP($D516,'4° Passo'!$D$5:$M$804,10,FALSE),"-")</f>
        <v>-</v>
      </c>
      <c r="V516" s="59" t="str">
        <f t="shared" si="74"/>
        <v/>
      </c>
      <c r="W516" s="4">
        <f t="shared" si="80"/>
        <v>0</v>
      </c>
      <c r="X516" s="101">
        <v>1</v>
      </c>
      <c r="Y516" s="101" t="str">
        <f t="shared" si="75"/>
        <v/>
      </c>
      <c r="Z516" s="101" t="str">
        <f t="shared" si="76"/>
        <v/>
      </c>
      <c r="AA516" s="101" t="str">
        <f t="shared" si="77"/>
        <v/>
      </c>
      <c r="AB516" s="101" t="str">
        <f t="shared" si="78"/>
        <v/>
      </c>
      <c r="AC516" s="101" t="str">
        <f t="shared" si="83"/>
        <v/>
      </c>
      <c r="AD516" s="101" t="str">
        <f t="shared" si="83"/>
        <v/>
      </c>
      <c r="AE516" s="101" t="str">
        <f t="shared" si="83"/>
        <v/>
      </c>
      <c r="AF516" s="101" t="str">
        <f t="shared" si="82"/>
        <v/>
      </c>
      <c r="AG516" s="101" t="str">
        <f t="shared" si="82"/>
        <v/>
      </c>
      <c r="AH516" s="101" t="str">
        <f t="shared" si="82"/>
        <v/>
      </c>
      <c r="AI516" s="101" t="str">
        <f t="shared" si="81"/>
        <v/>
      </c>
      <c r="AJ516" s="101" t="str">
        <f t="shared" si="81"/>
        <v/>
      </c>
      <c r="AK516" s="101" t="str">
        <f t="shared" si="81"/>
        <v/>
      </c>
      <c r="AL516" s="101" t="str">
        <f t="shared" si="81"/>
        <v/>
      </c>
      <c r="AM516" s="101" t="str">
        <f t="shared" si="81"/>
        <v/>
      </c>
      <c r="AN516" s="101" t="str">
        <f t="shared" si="81"/>
        <v/>
      </c>
      <c r="AP516" s="101" t="str">
        <f>IF(AND(N516="vendido",I516='1° Passo'!$D$12),'1° Passo'!$D$12,"")</f>
        <v/>
      </c>
    </row>
    <row r="517" spans="3:42" ht="30" customHeight="1">
      <c r="C517" s="11">
        <v>513</v>
      </c>
      <c r="D517" s="88"/>
      <c r="E517" s="88"/>
      <c r="F517" s="88"/>
      <c r="G517" s="95"/>
      <c r="H517" s="96"/>
      <c r="I517" s="88"/>
      <c r="J517" s="88"/>
      <c r="K517" s="96"/>
      <c r="L517" s="88"/>
      <c r="M517" s="97" t="str">
        <f t="shared" ca="1" si="79"/>
        <v/>
      </c>
      <c r="N517" s="88"/>
      <c r="O517" s="88"/>
      <c r="P517" s="14"/>
      <c r="R517" s="59" t="str">
        <f>IFERROR(VLOOKUP($D517,'4° Passo'!$D$5:$M$804,7,FALSE),"-")</f>
        <v>-</v>
      </c>
      <c r="S517" s="59" t="str">
        <f>IFERROR(VLOOKUP($D517,'4° Passo'!$D$5:$M$804,8,FALSE),"-")</f>
        <v>-</v>
      </c>
      <c r="T517" s="59" t="str">
        <f>IFERROR(VLOOKUP($D517,'4° Passo'!$D$5:$M$804,9,FALSE),"-")</f>
        <v>-</v>
      </c>
      <c r="U517" s="59" t="str">
        <f>IFERROR(VLOOKUP($D517,'4° Passo'!$D$5:$M$804,10,FALSE),"-")</f>
        <v>-</v>
      </c>
      <c r="V517" s="59" t="str">
        <f t="shared" ref="V517:V580" si="84">IF(N517="vendido",1,"")</f>
        <v/>
      </c>
      <c r="W517" s="4">
        <f t="shared" si="80"/>
        <v>0</v>
      </c>
      <c r="X517" s="101">
        <v>1</v>
      </c>
      <c r="Y517" s="101" t="str">
        <f t="shared" ref="Y517:Y580" si="85">IF(H517&lt;&gt;"",MONTH(H517),"")</f>
        <v/>
      </c>
      <c r="Z517" s="101" t="str">
        <f t="shared" ref="Z517:Z580" si="86">IF(N517="vendido",MONTH(H517),"")</f>
        <v/>
      </c>
      <c r="AA517" s="101" t="str">
        <f t="shared" ref="AA517:AA580" si="87">IF(N517="vendido",I517,"")</f>
        <v/>
      </c>
      <c r="AB517" s="101" t="str">
        <f t="shared" ref="AB517:AB580" si="88">IF(N517="vendido",G517,"")</f>
        <v/>
      </c>
      <c r="AC517" s="101" t="str">
        <f t="shared" si="83"/>
        <v/>
      </c>
      <c r="AD517" s="101" t="str">
        <f t="shared" si="83"/>
        <v/>
      </c>
      <c r="AE517" s="101" t="str">
        <f t="shared" si="83"/>
        <v/>
      </c>
      <c r="AF517" s="101" t="str">
        <f t="shared" si="82"/>
        <v/>
      </c>
      <c r="AG517" s="101" t="str">
        <f t="shared" si="82"/>
        <v/>
      </c>
      <c r="AH517" s="101" t="str">
        <f t="shared" si="82"/>
        <v/>
      </c>
      <c r="AI517" s="101" t="str">
        <f t="shared" si="81"/>
        <v/>
      </c>
      <c r="AJ517" s="101" t="str">
        <f t="shared" si="81"/>
        <v/>
      </c>
      <c r="AK517" s="101" t="str">
        <f t="shared" si="81"/>
        <v/>
      </c>
      <c r="AL517" s="101" t="str">
        <f t="shared" si="81"/>
        <v/>
      </c>
      <c r="AM517" s="101" t="str">
        <f t="shared" si="81"/>
        <v/>
      </c>
      <c r="AN517" s="101" t="str">
        <f t="shared" si="81"/>
        <v/>
      </c>
      <c r="AP517" s="101" t="str">
        <f>IF(AND(N517="vendido",I517='1° Passo'!$D$12),'1° Passo'!$D$12,"")</f>
        <v/>
      </c>
    </row>
    <row r="518" spans="3:42" ht="30" customHeight="1">
      <c r="C518" s="11">
        <v>514</v>
      </c>
      <c r="D518" s="88"/>
      <c r="E518" s="88"/>
      <c r="F518" s="88"/>
      <c r="G518" s="95"/>
      <c r="H518" s="96"/>
      <c r="I518" s="88"/>
      <c r="J518" s="88"/>
      <c r="K518" s="96"/>
      <c r="L518" s="88"/>
      <c r="M518" s="97" t="str">
        <f t="shared" ref="M518:M581" ca="1" si="89">IF(OR(N518="Perdido",N518="Vendido"),"Negociação finalizada",IF(OR(H518="",K518="",),"",IF(L518="realizado","Agende a Próxima Etapa ou Conclua a Venda",IF(K518&lt;TODAY(),"Prazo Para Entrar Em Contato Vencido",IF(K518-TODAY()=1,"Falta ","Faltam ")&amp;K518-TODAY()&amp;IF(K518-TODAY()=1," dia "," dias ")&amp;"Para Entrar em Contato"))))</f>
        <v/>
      </c>
      <c r="N518" s="88"/>
      <c r="O518" s="88"/>
      <c r="P518" s="14"/>
      <c r="R518" s="59" t="str">
        <f>IFERROR(VLOOKUP($D518,'4° Passo'!$D$5:$M$804,7,FALSE),"-")</f>
        <v>-</v>
      </c>
      <c r="S518" s="59" t="str">
        <f>IFERROR(VLOOKUP($D518,'4° Passo'!$D$5:$M$804,8,FALSE),"-")</f>
        <v>-</v>
      </c>
      <c r="T518" s="59" t="str">
        <f>IFERROR(VLOOKUP($D518,'4° Passo'!$D$5:$M$804,9,FALSE),"-")</f>
        <v>-</v>
      </c>
      <c r="U518" s="59" t="str">
        <f>IFERROR(VLOOKUP($D518,'4° Passo'!$D$5:$M$804,10,FALSE),"-")</f>
        <v>-</v>
      </c>
      <c r="V518" s="59" t="str">
        <f t="shared" si="84"/>
        <v/>
      </c>
      <c r="W518" s="4">
        <f t="shared" ref="W518:W581" si="90">IF(K518-H518&lt;0,0,K518-H518)</f>
        <v>0</v>
      </c>
      <c r="X518" s="101">
        <v>1</v>
      </c>
      <c r="Y518" s="101" t="str">
        <f t="shared" si="85"/>
        <v/>
      </c>
      <c r="Z518" s="101" t="str">
        <f t="shared" si="86"/>
        <v/>
      </c>
      <c r="AA518" s="101" t="str">
        <f t="shared" si="87"/>
        <v/>
      </c>
      <c r="AB518" s="101" t="str">
        <f t="shared" si="88"/>
        <v/>
      </c>
      <c r="AC518" s="101" t="str">
        <f t="shared" si="83"/>
        <v/>
      </c>
      <c r="AD518" s="101" t="str">
        <f t="shared" si="83"/>
        <v/>
      </c>
      <c r="AE518" s="101" t="str">
        <f t="shared" si="83"/>
        <v/>
      </c>
      <c r="AF518" s="101" t="str">
        <f t="shared" si="82"/>
        <v/>
      </c>
      <c r="AG518" s="101" t="str">
        <f t="shared" si="82"/>
        <v/>
      </c>
      <c r="AH518" s="101" t="str">
        <f t="shared" si="82"/>
        <v/>
      </c>
      <c r="AI518" s="101" t="str">
        <f t="shared" si="81"/>
        <v/>
      </c>
      <c r="AJ518" s="101" t="str">
        <f t="shared" si="81"/>
        <v/>
      </c>
      <c r="AK518" s="101" t="str">
        <f t="shared" si="81"/>
        <v/>
      </c>
      <c r="AL518" s="101" t="str">
        <f t="shared" si="81"/>
        <v/>
      </c>
      <c r="AM518" s="101" t="str">
        <f t="shared" si="81"/>
        <v/>
      </c>
      <c r="AN518" s="101" t="str">
        <f t="shared" si="81"/>
        <v/>
      </c>
      <c r="AP518" s="101" t="str">
        <f>IF(AND(N518="vendido",I518='1° Passo'!$D$12),'1° Passo'!$D$12,"")</f>
        <v/>
      </c>
    </row>
    <row r="519" spans="3:42" ht="30" customHeight="1">
      <c r="C519" s="11">
        <v>515</v>
      </c>
      <c r="D519" s="88"/>
      <c r="E519" s="88"/>
      <c r="F519" s="88"/>
      <c r="G519" s="95"/>
      <c r="H519" s="96"/>
      <c r="I519" s="88"/>
      <c r="J519" s="88"/>
      <c r="K519" s="96"/>
      <c r="L519" s="88"/>
      <c r="M519" s="97" t="str">
        <f t="shared" ca="1" si="89"/>
        <v/>
      </c>
      <c r="N519" s="88"/>
      <c r="O519" s="88"/>
      <c r="P519" s="14"/>
      <c r="R519" s="59" t="str">
        <f>IFERROR(VLOOKUP($D519,'4° Passo'!$D$5:$M$804,7,FALSE),"-")</f>
        <v>-</v>
      </c>
      <c r="S519" s="59" t="str">
        <f>IFERROR(VLOOKUP($D519,'4° Passo'!$D$5:$M$804,8,FALSE),"-")</f>
        <v>-</v>
      </c>
      <c r="T519" s="59" t="str">
        <f>IFERROR(VLOOKUP($D519,'4° Passo'!$D$5:$M$804,9,FALSE),"-")</f>
        <v>-</v>
      </c>
      <c r="U519" s="59" t="str">
        <f>IFERROR(VLOOKUP($D519,'4° Passo'!$D$5:$M$804,10,FALSE),"-")</f>
        <v>-</v>
      </c>
      <c r="V519" s="59" t="str">
        <f t="shared" si="84"/>
        <v/>
      </c>
      <c r="W519" s="4">
        <f t="shared" si="90"/>
        <v>0</v>
      </c>
      <c r="X519" s="101">
        <v>1</v>
      </c>
      <c r="Y519" s="101" t="str">
        <f t="shared" si="85"/>
        <v/>
      </c>
      <c r="Z519" s="101" t="str">
        <f t="shared" si="86"/>
        <v/>
      </c>
      <c r="AA519" s="101" t="str">
        <f t="shared" si="87"/>
        <v/>
      </c>
      <c r="AB519" s="101" t="str">
        <f t="shared" si="88"/>
        <v/>
      </c>
      <c r="AC519" s="101" t="str">
        <f t="shared" si="83"/>
        <v/>
      </c>
      <c r="AD519" s="101" t="str">
        <f t="shared" si="83"/>
        <v/>
      </c>
      <c r="AE519" s="101" t="str">
        <f t="shared" si="83"/>
        <v/>
      </c>
      <c r="AF519" s="101" t="str">
        <f t="shared" si="82"/>
        <v/>
      </c>
      <c r="AG519" s="101" t="str">
        <f t="shared" si="82"/>
        <v/>
      </c>
      <c r="AH519" s="101" t="str">
        <f t="shared" si="82"/>
        <v/>
      </c>
      <c r="AI519" s="101" t="str">
        <f t="shared" si="81"/>
        <v/>
      </c>
      <c r="AJ519" s="101" t="str">
        <f t="shared" si="81"/>
        <v/>
      </c>
      <c r="AK519" s="101" t="str">
        <f t="shared" si="81"/>
        <v/>
      </c>
      <c r="AL519" s="101" t="str">
        <f t="shared" si="81"/>
        <v/>
      </c>
      <c r="AM519" s="101" t="str">
        <f t="shared" si="81"/>
        <v/>
      </c>
      <c r="AN519" s="101" t="str">
        <f t="shared" si="81"/>
        <v/>
      </c>
      <c r="AP519" s="101" t="str">
        <f>IF(AND(N519="vendido",I519='1° Passo'!$D$12),'1° Passo'!$D$12,"")</f>
        <v/>
      </c>
    </row>
    <row r="520" spans="3:42" ht="30" customHeight="1">
      <c r="C520" s="11">
        <v>516</v>
      </c>
      <c r="D520" s="88"/>
      <c r="E520" s="88"/>
      <c r="F520" s="88"/>
      <c r="G520" s="95"/>
      <c r="H520" s="96"/>
      <c r="I520" s="88"/>
      <c r="J520" s="88"/>
      <c r="K520" s="96"/>
      <c r="L520" s="88"/>
      <c r="M520" s="97" t="str">
        <f t="shared" ca="1" si="89"/>
        <v/>
      </c>
      <c r="N520" s="88"/>
      <c r="O520" s="88"/>
      <c r="P520" s="14"/>
      <c r="R520" s="59" t="str">
        <f>IFERROR(VLOOKUP($D520,'4° Passo'!$D$5:$M$804,7,FALSE),"-")</f>
        <v>-</v>
      </c>
      <c r="S520" s="59" t="str">
        <f>IFERROR(VLOOKUP($D520,'4° Passo'!$D$5:$M$804,8,FALSE),"-")</f>
        <v>-</v>
      </c>
      <c r="T520" s="59" t="str">
        <f>IFERROR(VLOOKUP($D520,'4° Passo'!$D$5:$M$804,9,FALSE),"-")</f>
        <v>-</v>
      </c>
      <c r="U520" s="59" t="str">
        <f>IFERROR(VLOOKUP($D520,'4° Passo'!$D$5:$M$804,10,FALSE),"-")</f>
        <v>-</v>
      </c>
      <c r="V520" s="59" t="str">
        <f t="shared" si="84"/>
        <v/>
      </c>
      <c r="W520" s="4">
        <f t="shared" si="90"/>
        <v>0</v>
      </c>
      <c r="X520" s="101">
        <v>1</v>
      </c>
      <c r="Y520" s="101" t="str">
        <f t="shared" si="85"/>
        <v/>
      </c>
      <c r="Z520" s="101" t="str">
        <f t="shared" si="86"/>
        <v/>
      </c>
      <c r="AA520" s="101" t="str">
        <f t="shared" si="87"/>
        <v/>
      </c>
      <c r="AB520" s="101" t="str">
        <f t="shared" si="88"/>
        <v/>
      </c>
      <c r="AC520" s="101" t="str">
        <f t="shared" si="83"/>
        <v/>
      </c>
      <c r="AD520" s="101" t="str">
        <f t="shared" si="83"/>
        <v/>
      </c>
      <c r="AE520" s="101" t="str">
        <f t="shared" si="83"/>
        <v/>
      </c>
      <c r="AF520" s="101" t="str">
        <f t="shared" si="82"/>
        <v/>
      </c>
      <c r="AG520" s="101" t="str">
        <f t="shared" si="82"/>
        <v/>
      </c>
      <c r="AH520" s="101" t="str">
        <f t="shared" si="82"/>
        <v/>
      </c>
      <c r="AI520" s="101" t="str">
        <f t="shared" si="81"/>
        <v/>
      </c>
      <c r="AJ520" s="101" t="str">
        <f t="shared" si="81"/>
        <v/>
      </c>
      <c r="AK520" s="101" t="str">
        <f t="shared" si="81"/>
        <v/>
      </c>
      <c r="AL520" s="101" t="str">
        <f t="shared" ref="AL520:AN583" si="91">IF($Y520=AL$3,$AB520,"")</f>
        <v/>
      </c>
      <c r="AM520" s="101" t="str">
        <f t="shared" si="91"/>
        <v/>
      </c>
      <c r="AN520" s="101" t="str">
        <f t="shared" si="91"/>
        <v/>
      </c>
      <c r="AP520" s="101" t="str">
        <f>IF(AND(N520="vendido",I520='1° Passo'!$D$12),'1° Passo'!$D$12,"")</f>
        <v/>
      </c>
    </row>
    <row r="521" spans="3:42" ht="30" customHeight="1">
      <c r="C521" s="11">
        <v>517</v>
      </c>
      <c r="D521" s="88"/>
      <c r="E521" s="88"/>
      <c r="F521" s="88"/>
      <c r="G521" s="95"/>
      <c r="H521" s="96"/>
      <c r="I521" s="88"/>
      <c r="J521" s="88"/>
      <c r="K521" s="96"/>
      <c r="L521" s="88"/>
      <c r="M521" s="97" t="str">
        <f t="shared" ca="1" si="89"/>
        <v/>
      </c>
      <c r="N521" s="88"/>
      <c r="O521" s="88"/>
      <c r="P521" s="14"/>
      <c r="R521" s="59" t="str">
        <f>IFERROR(VLOOKUP($D521,'4° Passo'!$D$5:$M$804,7,FALSE),"-")</f>
        <v>-</v>
      </c>
      <c r="S521" s="59" t="str">
        <f>IFERROR(VLOOKUP($D521,'4° Passo'!$D$5:$M$804,8,FALSE),"-")</f>
        <v>-</v>
      </c>
      <c r="T521" s="59" t="str">
        <f>IFERROR(VLOOKUP($D521,'4° Passo'!$D$5:$M$804,9,FALSE),"-")</f>
        <v>-</v>
      </c>
      <c r="U521" s="59" t="str">
        <f>IFERROR(VLOOKUP($D521,'4° Passo'!$D$5:$M$804,10,FALSE),"-")</f>
        <v>-</v>
      </c>
      <c r="V521" s="59" t="str">
        <f t="shared" si="84"/>
        <v/>
      </c>
      <c r="W521" s="4">
        <f t="shared" si="90"/>
        <v>0</v>
      </c>
      <c r="X521" s="101">
        <v>1</v>
      </c>
      <c r="Y521" s="101" t="str">
        <f t="shared" si="85"/>
        <v/>
      </c>
      <c r="Z521" s="101" t="str">
        <f t="shared" si="86"/>
        <v/>
      </c>
      <c r="AA521" s="101" t="str">
        <f t="shared" si="87"/>
        <v/>
      </c>
      <c r="AB521" s="101" t="str">
        <f t="shared" si="88"/>
        <v/>
      </c>
      <c r="AC521" s="101" t="str">
        <f t="shared" si="83"/>
        <v/>
      </c>
      <c r="AD521" s="101" t="str">
        <f t="shared" si="83"/>
        <v/>
      </c>
      <c r="AE521" s="101" t="str">
        <f t="shared" si="83"/>
        <v/>
      </c>
      <c r="AF521" s="101" t="str">
        <f t="shared" si="82"/>
        <v/>
      </c>
      <c r="AG521" s="101" t="str">
        <f t="shared" si="82"/>
        <v/>
      </c>
      <c r="AH521" s="101" t="str">
        <f t="shared" si="82"/>
        <v/>
      </c>
      <c r="AI521" s="101" t="str">
        <f t="shared" si="82"/>
        <v/>
      </c>
      <c r="AJ521" s="101" t="str">
        <f t="shared" si="82"/>
        <v/>
      </c>
      <c r="AK521" s="101" t="str">
        <f t="shared" si="82"/>
        <v/>
      </c>
      <c r="AL521" s="101" t="str">
        <f t="shared" si="91"/>
        <v/>
      </c>
      <c r="AM521" s="101" t="str">
        <f t="shared" si="91"/>
        <v/>
      </c>
      <c r="AN521" s="101" t="str">
        <f t="shared" si="91"/>
        <v/>
      </c>
      <c r="AP521" s="101" t="str">
        <f>IF(AND(N521="vendido",I521='1° Passo'!$D$12),'1° Passo'!$D$12,"")</f>
        <v/>
      </c>
    </row>
    <row r="522" spans="3:42" ht="30" customHeight="1">
      <c r="C522" s="11">
        <v>518</v>
      </c>
      <c r="D522" s="88"/>
      <c r="E522" s="88"/>
      <c r="F522" s="88"/>
      <c r="G522" s="95"/>
      <c r="H522" s="96"/>
      <c r="I522" s="88"/>
      <c r="J522" s="88"/>
      <c r="K522" s="96"/>
      <c r="L522" s="88"/>
      <c r="M522" s="97" t="str">
        <f t="shared" ca="1" si="89"/>
        <v/>
      </c>
      <c r="N522" s="88"/>
      <c r="O522" s="88"/>
      <c r="P522" s="14"/>
      <c r="R522" s="59" t="str">
        <f>IFERROR(VLOOKUP($D522,'4° Passo'!$D$5:$M$804,7,FALSE),"-")</f>
        <v>-</v>
      </c>
      <c r="S522" s="59" t="str">
        <f>IFERROR(VLOOKUP($D522,'4° Passo'!$D$5:$M$804,8,FALSE),"-")</f>
        <v>-</v>
      </c>
      <c r="T522" s="59" t="str">
        <f>IFERROR(VLOOKUP($D522,'4° Passo'!$D$5:$M$804,9,FALSE),"-")</f>
        <v>-</v>
      </c>
      <c r="U522" s="59" t="str">
        <f>IFERROR(VLOOKUP($D522,'4° Passo'!$D$5:$M$804,10,FALSE),"-")</f>
        <v>-</v>
      </c>
      <c r="V522" s="59" t="str">
        <f t="shared" si="84"/>
        <v/>
      </c>
      <c r="W522" s="4">
        <f t="shared" si="90"/>
        <v>0</v>
      </c>
      <c r="X522" s="101">
        <v>1</v>
      </c>
      <c r="Y522" s="101" t="str">
        <f t="shared" si="85"/>
        <v/>
      </c>
      <c r="Z522" s="101" t="str">
        <f t="shared" si="86"/>
        <v/>
      </c>
      <c r="AA522" s="101" t="str">
        <f t="shared" si="87"/>
        <v/>
      </c>
      <c r="AB522" s="101" t="str">
        <f t="shared" si="88"/>
        <v/>
      </c>
      <c r="AC522" s="101" t="str">
        <f t="shared" si="83"/>
        <v/>
      </c>
      <c r="AD522" s="101" t="str">
        <f t="shared" si="83"/>
        <v/>
      </c>
      <c r="AE522" s="101" t="str">
        <f t="shared" si="83"/>
        <v/>
      </c>
      <c r="AF522" s="101" t="str">
        <f t="shared" si="82"/>
        <v/>
      </c>
      <c r="AG522" s="101" t="str">
        <f t="shared" si="82"/>
        <v/>
      </c>
      <c r="AH522" s="101" t="str">
        <f t="shared" si="82"/>
        <v/>
      </c>
      <c r="AI522" s="101" t="str">
        <f t="shared" si="82"/>
        <v/>
      </c>
      <c r="AJ522" s="101" t="str">
        <f t="shared" si="82"/>
        <v/>
      </c>
      <c r="AK522" s="101" t="str">
        <f t="shared" si="82"/>
        <v/>
      </c>
      <c r="AL522" s="101" t="str">
        <f t="shared" si="91"/>
        <v/>
      </c>
      <c r="AM522" s="101" t="str">
        <f t="shared" si="91"/>
        <v/>
      </c>
      <c r="AN522" s="101" t="str">
        <f t="shared" si="91"/>
        <v/>
      </c>
      <c r="AP522" s="101" t="str">
        <f>IF(AND(N522="vendido",I522='1° Passo'!$D$12),'1° Passo'!$D$12,"")</f>
        <v/>
      </c>
    </row>
    <row r="523" spans="3:42" ht="30" customHeight="1">
      <c r="C523" s="11">
        <v>519</v>
      </c>
      <c r="D523" s="88"/>
      <c r="E523" s="88"/>
      <c r="F523" s="88"/>
      <c r="G523" s="95"/>
      <c r="H523" s="96"/>
      <c r="I523" s="88"/>
      <c r="J523" s="88"/>
      <c r="K523" s="96"/>
      <c r="L523" s="88"/>
      <c r="M523" s="97" t="str">
        <f t="shared" ca="1" si="89"/>
        <v/>
      </c>
      <c r="N523" s="88"/>
      <c r="O523" s="88"/>
      <c r="P523" s="14"/>
      <c r="R523" s="59" t="str">
        <f>IFERROR(VLOOKUP($D523,'4° Passo'!$D$5:$M$804,7,FALSE),"-")</f>
        <v>-</v>
      </c>
      <c r="S523" s="59" t="str">
        <f>IFERROR(VLOOKUP($D523,'4° Passo'!$D$5:$M$804,8,FALSE),"-")</f>
        <v>-</v>
      </c>
      <c r="T523" s="59" t="str">
        <f>IFERROR(VLOOKUP($D523,'4° Passo'!$D$5:$M$804,9,FALSE),"-")</f>
        <v>-</v>
      </c>
      <c r="U523" s="59" t="str">
        <f>IFERROR(VLOOKUP($D523,'4° Passo'!$D$5:$M$804,10,FALSE),"-")</f>
        <v>-</v>
      </c>
      <c r="V523" s="59" t="str">
        <f t="shared" si="84"/>
        <v/>
      </c>
      <c r="W523" s="4">
        <f t="shared" si="90"/>
        <v>0</v>
      </c>
      <c r="X523" s="101">
        <v>1</v>
      </c>
      <c r="Y523" s="101" t="str">
        <f t="shared" si="85"/>
        <v/>
      </c>
      <c r="Z523" s="101" t="str">
        <f t="shared" si="86"/>
        <v/>
      </c>
      <c r="AA523" s="101" t="str">
        <f t="shared" si="87"/>
        <v/>
      </c>
      <c r="AB523" s="101" t="str">
        <f t="shared" si="88"/>
        <v/>
      </c>
      <c r="AC523" s="101" t="str">
        <f t="shared" si="83"/>
        <v/>
      </c>
      <c r="AD523" s="101" t="str">
        <f t="shared" si="83"/>
        <v/>
      </c>
      <c r="AE523" s="101" t="str">
        <f t="shared" si="83"/>
        <v/>
      </c>
      <c r="AF523" s="101" t="str">
        <f t="shared" si="82"/>
        <v/>
      </c>
      <c r="AG523" s="101" t="str">
        <f t="shared" si="82"/>
        <v/>
      </c>
      <c r="AH523" s="101" t="str">
        <f t="shared" si="82"/>
        <v/>
      </c>
      <c r="AI523" s="101" t="str">
        <f t="shared" si="82"/>
        <v/>
      </c>
      <c r="AJ523" s="101" t="str">
        <f t="shared" si="82"/>
        <v/>
      </c>
      <c r="AK523" s="101" t="str">
        <f t="shared" si="82"/>
        <v/>
      </c>
      <c r="AL523" s="101" t="str">
        <f t="shared" si="91"/>
        <v/>
      </c>
      <c r="AM523" s="101" t="str">
        <f t="shared" si="91"/>
        <v/>
      </c>
      <c r="AN523" s="101" t="str">
        <f t="shared" si="91"/>
        <v/>
      </c>
      <c r="AP523" s="101" t="str">
        <f>IF(AND(N523="vendido",I523='1° Passo'!$D$12),'1° Passo'!$D$12,"")</f>
        <v/>
      </c>
    </row>
    <row r="524" spans="3:42" ht="30" customHeight="1">
      <c r="C524" s="11">
        <v>520</v>
      </c>
      <c r="D524" s="88"/>
      <c r="E524" s="88"/>
      <c r="F524" s="88"/>
      <c r="G524" s="95"/>
      <c r="H524" s="96"/>
      <c r="I524" s="88"/>
      <c r="J524" s="88"/>
      <c r="K524" s="96"/>
      <c r="L524" s="88"/>
      <c r="M524" s="97" t="str">
        <f t="shared" ca="1" si="89"/>
        <v/>
      </c>
      <c r="N524" s="88"/>
      <c r="O524" s="88"/>
      <c r="P524" s="14"/>
      <c r="R524" s="59" t="str">
        <f>IFERROR(VLOOKUP($D524,'4° Passo'!$D$5:$M$804,7,FALSE),"-")</f>
        <v>-</v>
      </c>
      <c r="S524" s="59" t="str">
        <f>IFERROR(VLOOKUP($D524,'4° Passo'!$D$5:$M$804,8,FALSE),"-")</f>
        <v>-</v>
      </c>
      <c r="T524" s="59" t="str">
        <f>IFERROR(VLOOKUP($D524,'4° Passo'!$D$5:$M$804,9,FALSE),"-")</f>
        <v>-</v>
      </c>
      <c r="U524" s="59" t="str">
        <f>IFERROR(VLOOKUP($D524,'4° Passo'!$D$5:$M$804,10,FALSE),"-")</f>
        <v>-</v>
      </c>
      <c r="V524" s="59" t="str">
        <f t="shared" si="84"/>
        <v/>
      </c>
      <c r="W524" s="4">
        <f t="shared" si="90"/>
        <v>0</v>
      </c>
      <c r="X524" s="101">
        <v>1</v>
      </c>
      <c r="Y524" s="101" t="str">
        <f t="shared" si="85"/>
        <v/>
      </c>
      <c r="Z524" s="101" t="str">
        <f t="shared" si="86"/>
        <v/>
      </c>
      <c r="AA524" s="101" t="str">
        <f t="shared" si="87"/>
        <v/>
      </c>
      <c r="AB524" s="101" t="str">
        <f t="shared" si="88"/>
        <v/>
      </c>
      <c r="AC524" s="101" t="str">
        <f t="shared" si="83"/>
        <v/>
      </c>
      <c r="AD524" s="101" t="str">
        <f t="shared" si="83"/>
        <v/>
      </c>
      <c r="AE524" s="101" t="str">
        <f t="shared" si="83"/>
        <v/>
      </c>
      <c r="AF524" s="101" t="str">
        <f t="shared" si="82"/>
        <v/>
      </c>
      <c r="AG524" s="101" t="str">
        <f t="shared" si="82"/>
        <v/>
      </c>
      <c r="AH524" s="101" t="str">
        <f t="shared" si="82"/>
        <v/>
      </c>
      <c r="AI524" s="101" t="str">
        <f t="shared" si="82"/>
        <v/>
      </c>
      <c r="AJ524" s="101" t="str">
        <f t="shared" si="82"/>
        <v/>
      </c>
      <c r="AK524" s="101" t="str">
        <f t="shared" si="82"/>
        <v/>
      </c>
      <c r="AL524" s="101" t="str">
        <f t="shared" si="91"/>
        <v/>
      </c>
      <c r="AM524" s="101" t="str">
        <f t="shared" si="91"/>
        <v/>
      </c>
      <c r="AN524" s="101" t="str">
        <f t="shared" si="91"/>
        <v/>
      </c>
      <c r="AP524" s="101" t="str">
        <f>IF(AND(N524="vendido",I524='1° Passo'!$D$12),'1° Passo'!$D$12,"")</f>
        <v/>
      </c>
    </row>
    <row r="525" spans="3:42" ht="30" customHeight="1">
      <c r="C525" s="11">
        <v>521</v>
      </c>
      <c r="D525" s="88"/>
      <c r="E525" s="88"/>
      <c r="F525" s="88"/>
      <c r="G525" s="95"/>
      <c r="H525" s="96"/>
      <c r="I525" s="88"/>
      <c r="J525" s="88"/>
      <c r="K525" s="96"/>
      <c r="L525" s="88"/>
      <c r="M525" s="97" t="str">
        <f t="shared" ca="1" si="89"/>
        <v/>
      </c>
      <c r="N525" s="88"/>
      <c r="O525" s="88"/>
      <c r="P525" s="14"/>
      <c r="R525" s="59" t="str">
        <f>IFERROR(VLOOKUP($D525,'4° Passo'!$D$5:$M$804,7,FALSE),"-")</f>
        <v>-</v>
      </c>
      <c r="S525" s="59" t="str">
        <f>IFERROR(VLOOKUP($D525,'4° Passo'!$D$5:$M$804,8,FALSE),"-")</f>
        <v>-</v>
      </c>
      <c r="T525" s="59" t="str">
        <f>IFERROR(VLOOKUP($D525,'4° Passo'!$D$5:$M$804,9,FALSE),"-")</f>
        <v>-</v>
      </c>
      <c r="U525" s="59" t="str">
        <f>IFERROR(VLOOKUP($D525,'4° Passo'!$D$5:$M$804,10,FALSE),"-")</f>
        <v>-</v>
      </c>
      <c r="V525" s="59" t="str">
        <f t="shared" si="84"/>
        <v/>
      </c>
      <c r="W525" s="4">
        <f t="shared" si="90"/>
        <v>0</v>
      </c>
      <c r="X525" s="101">
        <v>1</v>
      </c>
      <c r="Y525" s="101" t="str">
        <f t="shared" si="85"/>
        <v/>
      </c>
      <c r="Z525" s="101" t="str">
        <f t="shared" si="86"/>
        <v/>
      </c>
      <c r="AA525" s="101" t="str">
        <f t="shared" si="87"/>
        <v/>
      </c>
      <c r="AB525" s="101" t="str">
        <f t="shared" si="88"/>
        <v/>
      </c>
      <c r="AC525" s="101" t="str">
        <f t="shared" si="83"/>
        <v/>
      </c>
      <c r="AD525" s="101" t="str">
        <f t="shared" si="83"/>
        <v/>
      </c>
      <c r="AE525" s="101" t="str">
        <f t="shared" si="83"/>
        <v/>
      </c>
      <c r="AF525" s="101" t="str">
        <f t="shared" si="82"/>
        <v/>
      </c>
      <c r="AG525" s="101" t="str">
        <f t="shared" si="82"/>
        <v/>
      </c>
      <c r="AH525" s="101" t="str">
        <f t="shared" si="82"/>
        <v/>
      </c>
      <c r="AI525" s="101" t="str">
        <f t="shared" si="82"/>
        <v/>
      </c>
      <c r="AJ525" s="101" t="str">
        <f t="shared" si="82"/>
        <v/>
      </c>
      <c r="AK525" s="101" t="str">
        <f t="shared" si="82"/>
        <v/>
      </c>
      <c r="AL525" s="101" t="str">
        <f t="shared" si="91"/>
        <v/>
      </c>
      <c r="AM525" s="101" t="str">
        <f t="shared" si="91"/>
        <v/>
      </c>
      <c r="AN525" s="101" t="str">
        <f t="shared" si="91"/>
        <v/>
      </c>
      <c r="AP525" s="101" t="str">
        <f>IF(AND(N525="vendido",I525='1° Passo'!$D$12),'1° Passo'!$D$12,"")</f>
        <v/>
      </c>
    </row>
    <row r="526" spans="3:42" ht="30" customHeight="1">
      <c r="C526" s="11">
        <v>522</v>
      </c>
      <c r="D526" s="88"/>
      <c r="E526" s="88"/>
      <c r="F526" s="88"/>
      <c r="G526" s="95"/>
      <c r="H526" s="96"/>
      <c r="I526" s="88"/>
      <c r="J526" s="88"/>
      <c r="K526" s="96"/>
      <c r="L526" s="88"/>
      <c r="M526" s="97" t="str">
        <f t="shared" ca="1" si="89"/>
        <v/>
      </c>
      <c r="N526" s="88"/>
      <c r="O526" s="88"/>
      <c r="P526" s="14"/>
      <c r="R526" s="59" t="str">
        <f>IFERROR(VLOOKUP($D526,'4° Passo'!$D$5:$M$804,7,FALSE),"-")</f>
        <v>-</v>
      </c>
      <c r="S526" s="59" t="str">
        <f>IFERROR(VLOOKUP($D526,'4° Passo'!$D$5:$M$804,8,FALSE),"-")</f>
        <v>-</v>
      </c>
      <c r="T526" s="59" t="str">
        <f>IFERROR(VLOOKUP($D526,'4° Passo'!$D$5:$M$804,9,FALSE),"-")</f>
        <v>-</v>
      </c>
      <c r="U526" s="59" t="str">
        <f>IFERROR(VLOOKUP($D526,'4° Passo'!$D$5:$M$804,10,FALSE),"-")</f>
        <v>-</v>
      </c>
      <c r="V526" s="59" t="str">
        <f t="shared" si="84"/>
        <v/>
      </c>
      <c r="W526" s="4">
        <f t="shared" si="90"/>
        <v>0</v>
      </c>
      <c r="X526" s="101">
        <v>1</v>
      </c>
      <c r="Y526" s="101" t="str">
        <f t="shared" si="85"/>
        <v/>
      </c>
      <c r="Z526" s="101" t="str">
        <f t="shared" si="86"/>
        <v/>
      </c>
      <c r="AA526" s="101" t="str">
        <f t="shared" si="87"/>
        <v/>
      </c>
      <c r="AB526" s="101" t="str">
        <f t="shared" si="88"/>
        <v/>
      </c>
      <c r="AC526" s="101" t="str">
        <f t="shared" si="83"/>
        <v/>
      </c>
      <c r="AD526" s="101" t="str">
        <f t="shared" si="83"/>
        <v/>
      </c>
      <c r="AE526" s="101" t="str">
        <f t="shared" si="83"/>
        <v/>
      </c>
      <c r="AF526" s="101" t="str">
        <f t="shared" si="82"/>
        <v/>
      </c>
      <c r="AG526" s="101" t="str">
        <f t="shared" si="82"/>
        <v/>
      </c>
      <c r="AH526" s="101" t="str">
        <f t="shared" si="82"/>
        <v/>
      </c>
      <c r="AI526" s="101" t="str">
        <f t="shared" si="82"/>
        <v/>
      </c>
      <c r="AJ526" s="101" t="str">
        <f t="shared" si="82"/>
        <v/>
      </c>
      <c r="AK526" s="101" t="str">
        <f t="shared" si="82"/>
        <v/>
      </c>
      <c r="AL526" s="101" t="str">
        <f t="shared" si="91"/>
        <v/>
      </c>
      <c r="AM526" s="101" t="str">
        <f t="shared" si="91"/>
        <v/>
      </c>
      <c r="AN526" s="101" t="str">
        <f t="shared" si="91"/>
        <v/>
      </c>
      <c r="AP526" s="101" t="str">
        <f>IF(AND(N526="vendido",I526='1° Passo'!$D$12),'1° Passo'!$D$12,"")</f>
        <v/>
      </c>
    </row>
    <row r="527" spans="3:42" ht="30" customHeight="1">
      <c r="C527" s="11">
        <v>523</v>
      </c>
      <c r="D527" s="88"/>
      <c r="E527" s="88"/>
      <c r="F527" s="88"/>
      <c r="G527" s="95"/>
      <c r="H527" s="96"/>
      <c r="I527" s="88"/>
      <c r="J527" s="88"/>
      <c r="K527" s="96"/>
      <c r="L527" s="88"/>
      <c r="M527" s="97" t="str">
        <f t="shared" ca="1" si="89"/>
        <v/>
      </c>
      <c r="N527" s="88"/>
      <c r="O527" s="88"/>
      <c r="P527" s="14"/>
      <c r="R527" s="59" t="str">
        <f>IFERROR(VLOOKUP($D527,'4° Passo'!$D$5:$M$804,7,FALSE),"-")</f>
        <v>-</v>
      </c>
      <c r="S527" s="59" t="str">
        <f>IFERROR(VLOOKUP($D527,'4° Passo'!$D$5:$M$804,8,FALSE),"-")</f>
        <v>-</v>
      </c>
      <c r="T527" s="59" t="str">
        <f>IFERROR(VLOOKUP($D527,'4° Passo'!$D$5:$M$804,9,FALSE),"-")</f>
        <v>-</v>
      </c>
      <c r="U527" s="59" t="str">
        <f>IFERROR(VLOOKUP($D527,'4° Passo'!$D$5:$M$804,10,FALSE),"-")</f>
        <v>-</v>
      </c>
      <c r="V527" s="59" t="str">
        <f t="shared" si="84"/>
        <v/>
      </c>
      <c r="W527" s="4">
        <f t="shared" si="90"/>
        <v>0</v>
      </c>
      <c r="X527" s="101">
        <v>1</v>
      </c>
      <c r="Y527" s="101" t="str">
        <f t="shared" si="85"/>
        <v/>
      </c>
      <c r="Z527" s="101" t="str">
        <f t="shared" si="86"/>
        <v/>
      </c>
      <c r="AA527" s="101" t="str">
        <f t="shared" si="87"/>
        <v/>
      </c>
      <c r="AB527" s="101" t="str">
        <f t="shared" si="88"/>
        <v/>
      </c>
      <c r="AC527" s="101" t="str">
        <f t="shared" si="83"/>
        <v/>
      </c>
      <c r="AD527" s="101" t="str">
        <f t="shared" si="83"/>
        <v/>
      </c>
      <c r="AE527" s="101" t="str">
        <f t="shared" si="83"/>
        <v/>
      </c>
      <c r="AF527" s="101" t="str">
        <f t="shared" si="82"/>
        <v/>
      </c>
      <c r="AG527" s="101" t="str">
        <f t="shared" si="82"/>
        <v/>
      </c>
      <c r="AH527" s="101" t="str">
        <f t="shared" si="82"/>
        <v/>
      </c>
      <c r="AI527" s="101" t="str">
        <f t="shared" si="82"/>
        <v/>
      </c>
      <c r="AJ527" s="101" t="str">
        <f t="shared" si="82"/>
        <v/>
      </c>
      <c r="AK527" s="101" t="str">
        <f t="shared" si="82"/>
        <v/>
      </c>
      <c r="AL527" s="101" t="str">
        <f t="shared" si="91"/>
        <v/>
      </c>
      <c r="AM527" s="101" t="str">
        <f t="shared" si="91"/>
        <v/>
      </c>
      <c r="AN527" s="101" t="str">
        <f t="shared" si="91"/>
        <v/>
      </c>
      <c r="AP527" s="101" t="str">
        <f>IF(AND(N527="vendido",I527='1° Passo'!$D$12),'1° Passo'!$D$12,"")</f>
        <v/>
      </c>
    </row>
    <row r="528" spans="3:42" ht="30" customHeight="1">
      <c r="C528" s="11">
        <v>524</v>
      </c>
      <c r="D528" s="88"/>
      <c r="E528" s="88"/>
      <c r="F528" s="88"/>
      <c r="G528" s="95"/>
      <c r="H528" s="96"/>
      <c r="I528" s="88"/>
      <c r="J528" s="88"/>
      <c r="K528" s="96"/>
      <c r="L528" s="88"/>
      <c r="M528" s="97" t="str">
        <f t="shared" ca="1" si="89"/>
        <v/>
      </c>
      <c r="N528" s="88"/>
      <c r="O528" s="88"/>
      <c r="P528" s="14"/>
      <c r="R528" s="59" t="str">
        <f>IFERROR(VLOOKUP($D528,'4° Passo'!$D$5:$M$804,7,FALSE),"-")</f>
        <v>-</v>
      </c>
      <c r="S528" s="59" t="str">
        <f>IFERROR(VLOOKUP($D528,'4° Passo'!$D$5:$M$804,8,FALSE),"-")</f>
        <v>-</v>
      </c>
      <c r="T528" s="59" t="str">
        <f>IFERROR(VLOOKUP($D528,'4° Passo'!$D$5:$M$804,9,FALSE),"-")</f>
        <v>-</v>
      </c>
      <c r="U528" s="59" t="str">
        <f>IFERROR(VLOOKUP($D528,'4° Passo'!$D$5:$M$804,10,FALSE),"-")</f>
        <v>-</v>
      </c>
      <c r="V528" s="59" t="str">
        <f t="shared" si="84"/>
        <v/>
      </c>
      <c r="W528" s="4">
        <f t="shared" si="90"/>
        <v>0</v>
      </c>
      <c r="X528" s="101">
        <v>1</v>
      </c>
      <c r="Y528" s="101" t="str">
        <f t="shared" si="85"/>
        <v/>
      </c>
      <c r="Z528" s="101" t="str">
        <f t="shared" si="86"/>
        <v/>
      </c>
      <c r="AA528" s="101" t="str">
        <f t="shared" si="87"/>
        <v/>
      </c>
      <c r="AB528" s="101" t="str">
        <f t="shared" si="88"/>
        <v/>
      </c>
      <c r="AC528" s="101" t="str">
        <f t="shared" si="83"/>
        <v/>
      </c>
      <c r="AD528" s="101" t="str">
        <f t="shared" si="83"/>
        <v/>
      </c>
      <c r="AE528" s="101" t="str">
        <f t="shared" si="83"/>
        <v/>
      </c>
      <c r="AF528" s="101" t="str">
        <f t="shared" si="82"/>
        <v/>
      </c>
      <c r="AG528" s="101" t="str">
        <f t="shared" si="82"/>
        <v/>
      </c>
      <c r="AH528" s="101" t="str">
        <f t="shared" si="82"/>
        <v/>
      </c>
      <c r="AI528" s="101" t="str">
        <f t="shared" si="82"/>
        <v/>
      </c>
      <c r="AJ528" s="101" t="str">
        <f t="shared" si="82"/>
        <v/>
      </c>
      <c r="AK528" s="101" t="str">
        <f t="shared" si="82"/>
        <v/>
      </c>
      <c r="AL528" s="101" t="str">
        <f t="shared" si="91"/>
        <v/>
      </c>
      <c r="AM528" s="101" t="str">
        <f t="shared" si="91"/>
        <v/>
      </c>
      <c r="AN528" s="101" t="str">
        <f t="shared" si="91"/>
        <v/>
      </c>
      <c r="AP528" s="101" t="str">
        <f>IF(AND(N528="vendido",I528='1° Passo'!$D$12),'1° Passo'!$D$12,"")</f>
        <v/>
      </c>
    </row>
    <row r="529" spans="3:42" ht="30" customHeight="1">
      <c r="C529" s="11">
        <v>525</v>
      </c>
      <c r="D529" s="88"/>
      <c r="E529" s="88"/>
      <c r="F529" s="88"/>
      <c r="G529" s="95"/>
      <c r="H529" s="96"/>
      <c r="I529" s="88"/>
      <c r="J529" s="88"/>
      <c r="K529" s="96"/>
      <c r="L529" s="88"/>
      <c r="M529" s="97" t="str">
        <f t="shared" ca="1" si="89"/>
        <v/>
      </c>
      <c r="N529" s="88"/>
      <c r="O529" s="88"/>
      <c r="P529" s="14"/>
      <c r="R529" s="59" t="str">
        <f>IFERROR(VLOOKUP($D529,'4° Passo'!$D$5:$M$804,7,FALSE),"-")</f>
        <v>-</v>
      </c>
      <c r="S529" s="59" t="str">
        <f>IFERROR(VLOOKUP($D529,'4° Passo'!$D$5:$M$804,8,FALSE),"-")</f>
        <v>-</v>
      </c>
      <c r="T529" s="59" t="str">
        <f>IFERROR(VLOOKUP($D529,'4° Passo'!$D$5:$M$804,9,FALSE),"-")</f>
        <v>-</v>
      </c>
      <c r="U529" s="59" t="str">
        <f>IFERROR(VLOOKUP($D529,'4° Passo'!$D$5:$M$804,10,FALSE),"-")</f>
        <v>-</v>
      </c>
      <c r="V529" s="59" t="str">
        <f t="shared" si="84"/>
        <v/>
      </c>
      <c r="W529" s="4">
        <f t="shared" si="90"/>
        <v>0</v>
      </c>
      <c r="X529" s="101">
        <v>1</v>
      </c>
      <c r="Y529" s="101" t="str">
        <f t="shared" si="85"/>
        <v/>
      </c>
      <c r="Z529" s="101" t="str">
        <f t="shared" si="86"/>
        <v/>
      </c>
      <c r="AA529" s="101" t="str">
        <f t="shared" si="87"/>
        <v/>
      </c>
      <c r="AB529" s="101" t="str">
        <f t="shared" si="88"/>
        <v/>
      </c>
      <c r="AC529" s="101" t="str">
        <f t="shared" si="83"/>
        <v/>
      </c>
      <c r="AD529" s="101" t="str">
        <f t="shared" si="83"/>
        <v/>
      </c>
      <c r="AE529" s="101" t="str">
        <f t="shared" si="83"/>
        <v/>
      </c>
      <c r="AF529" s="101" t="str">
        <f t="shared" si="82"/>
        <v/>
      </c>
      <c r="AG529" s="101" t="str">
        <f t="shared" si="82"/>
        <v/>
      </c>
      <c r="AH529" s="101" t="str">
        <f t="shared" si="82"/>
        <v/>
      </c>
      <c r="AI529" s="101" t="str">
        <f t="shared" si="82"/>
        <v/>
      </c>
      <c r="AJ529" s="101" t="str">
        <f t="shared" si="82"/>
        <v/>
      </c>
      <c r="AK529" s="101" t="str">
        <f t="shared" si="82"/>
        <v/>
      </c>
      <c r="AL529" s="101" t="str">
        <f t="shared" si="91"/>
        <v/>
      </c>
      <c r="AM529" s="101" t="str">
        <f t="shared" si="91"/>
        <v/>
      </c>
      <c r="AN529" s="101" t="str">
        <f t="shared" si="91"/>
        <v/>
      </c>
      <c r="AP529" s="101" t="str">
        <f>IF(AND(N529="vendido",I529='1° Passo'!$D$12),'1° Passo'!$D$12,"")</f>
        <v/>
      </c>
    </row>
    <row r="530" spans="3:42" ht="30" customHeight="1">
      <c r="C530" s="11">
        <v>526</v>
      </c>
      <c r="D530" s="88"/>
      <c r="E530" s="88"/>
      <c r="F530" s="88"/>
      <c r="G530" s="95"/>
      <c r="H530" s="96"/>
      <c r="I530" s="88"/>
      <c r="J530" s="88"/>
      <c r="K530" s="96"/>
      <c r="L530" s="88"/>
      <c r="M530" s="97" t="str">
        <f t="shared" ca="1" si="89"/>
        <v/>
      </c>
      <c r="N530" s="88"/>
      <c r="O530" s="88"/>
      <c r="P530" s="14"/>
      <c r="R530" s="59" t="str">
        <f>IFERROR(VLOOKUP($D530,'4° Passo'!$D$5:$M$804,7,FALSE),"-")</f>
        <v>-</v>
      </c>
      <c r="S530" s="59" t="str">
        <f>IFERROR(VLOOKUP($D530,'4° Passo'!$D$5:$M$804,8,FALSE),"-")</f>
        <v>-</v>
      </c>
      <c r="T530" s="59" t="str">
        <f>IFERROR(VLOOKUP($D530,'4° Passo'!$D$5:$M$804,9,FALSE),"-")</f>
        <v>-</v>
      </c>
      <c r="U530" s="59" t="str">
        <f>IFERROR(VLOOKUP($D530,'4° Passo'!$D$5:$M$804,10,FALSE),"-")</f>
        <v>-</v>
      </c>
      <c r="V530" s="59" t="str">
        <f t="shared" si="84"/>
        <v/>
      </c>
      <c r="W530" s="4">
        <f t="shared" si="90"/>
        <v>0</v>
      </c>
      <c r="X530" s="101">
        <v>1</v>
      </c>
      <c r="Y530" s="101" t="str">
        <f t="shared" si="85"/>
        <v/>
      </c>
      <c r="Z530" s="101" t="str">
        <f t="shared" si="86"/>
        <v/>
      </c>
      <c r="AA530" s="101" t="str">
        <f t="shared" si="87"/>
        <v/>
      </c>
      <c r="AB530" s="101" t="str">
        <f t="shared" si="88"/>
        <v/>
      </c>
      <c r="AC530" s="101" t="str">
        <f t="shared" si="83"/>
        <v/>
      </c>
      <c r="AD530" s="101" t="str">
        <f t="shared" si="83"/>
        <v/>
      </c>
      <c r="AE530" s="101" t="str">
        <f t="shared" si="83"/>
        <v/>
      </c>
      <c r="AF530" s="101" t="str">
        <f t="shared" si="82"/>
        <v/>
      </c>
      <c r="AG530" s="101" t="str">
        <f t="shared" si="82"/>
        <v/>
      </c>
      <c r="AH530" s="101" t="str">
        <f t="shared" si="82"/>
        <v/>
      </c>
      <c r="AI530" s="101" t="str">
        <f t="shared" si="82"/>
        <v/>
      </c>
      <c r="AJ530" s="101" t="str">
        <f t="shared" si="82"/>
        <v/>
      </c>
      <c r="AK530" s="101" t="str">
        <f t="shared" si="82"/>
        <v/>
      </c>
      <c r="AL530" s="101" t="str">
        <f t="shared" si="91"/>
        <v/>
      </c>
      <c r="AM530" s="101" t="str">
        <f t="shared" si="91"/>
        <v/>
      </c>
      <c r="AN530" s="101" t="str">
        <f t="shared" si="91"/>
        <v/>
      </c>
      <c r="AP530" s="101" t="str">
        <f>IF(AND(N530="vendido",I530='1° Passo'!$D$12),'1° Passo'!$D$12,"")</f>
        <v/>
      </c>
    </row>
    <row r="531" spans="3:42" ht="30" customHeight="1">
      <c r="C531" s="11">
        <v>527</v>
      </c>
      <c r="D531" s="88"/>
      <c r="E531" s="88"/>
      <c r="F531" s="88"/>
      <c r="G531" s="95"/>
      <c r="H531" s="96"/>
      <c r="I531" s="88"/>
      <c r="J531" s="88"/>
      <c r="K531" s="96"/>
      <c r="L531" s="88"/>
      <c r="M531" s="97" t="str">
        <f t="shared" ca="1" si="89"/>
        <v/>
      </c>
      <c r="N531" s="88"/>
      <c r="O531" s="88"/>
      <c r="P531" s="14"/>
      <c r="R531" s="59" t="str">
        <f>IFERROR(VLOOKUP($D531,'4° Passo'!$D$5:$M$804,7,FALSE),"-")</f>
        <v>-</v>
      </c>
      <c r="S531" s="59" t="str">
        <f>IFERROR(VLOOKUP($D531,'4° Passo'!$D$5:$M$804,8,FALSE),"-")</f>
        <v>-</v>
      </c>
      <c r="T531" s="59" t="str">
        <f>IFERROR(VLOOKUP($D531,'4° Passo'!$D$5:$M$804,9,FALSE),"-")</f>
        <v>-</v>
      </c>
      <c r="U531" s="59" t="str">
        <f>IFERROR(VLOOKUP($D531,'4° Passo'!$D$5:$M$804,10,FALSE),"-")</f>
        <v>-</v>
      </c>
      <c r="V531" s="59" t="str">
        <f t="shared" si="84"/>
        <v/>
      </c>
      <c r="W531" s="4">
        <f t="shared" si="90"/>
        <v>0</v>
      </c>
      <c r="X531" s="101">
        <v>1</v>
      </c>
      <c r="Y531" s="101" t="str">
        <f t="shared" si="85"/>
        <v/>
      </c>
      <c r="Z531" s="101" t="str">
        <f t="shared" si="86"/>
        <v/>
      </c>
      <c r="AA531" s="101" t="str">
        <f t="shared" si="87"/>
        <v/>
      </c>
      <c r="AB531" s="101" t="str">
        <f t="shared" si="88"/>
        <v/>
      </c>
      <c r="AC531" s="101" t="str">
        <f t="shared" si="83"/>
        <v/>
      </c>
      <c r="AD531" s="101" t="str">
        <f t="shared" si="83"/>
        <v/>
      </c>
      <c r="AE531" s="101" t="str">
        <f t="shared" si="83"/>
        <v/>
      </c>
      <c r="AF531" s="101" t="str">
        <f t="shared" si="82"/>
        <v/>
      </c>
      <c r="AG531" s="101" t="str">
        <f t="shared" si="82"/>
        <v/>
      </c>
      <c r="AH531" s="101" t="str">
        <f t="shared" si="82"/>
        <v/>
      </c>
      <c r="AI531" s="101" t="str">
        <f t="shared" si="82"/>
        <v/>
      </c>
      <c r="AJ531" s="101" t="str">
        <f t="shared" si="82"/>
        <v/>
      </c>
      <c r="AK531" s="101" t="str">
        <f t="shared" si="82"/>
        <v/>
      </c>
      <c r="AL531" s="101" t="str">
        <f t="shared" si="91"/>
        <v/>
      </c>
      <c r="AM531" s="101" t="str">
        <f t="shared" si="91"/>
        <v/>
      </c>
      <c r="AN531" s="101" t="str">
        <f t="shared" si="91"/>
        <v/>
      </c>
      <c r="AP531" s="101" t="str">
        <f>IF(AND(N531="vendido",I531='1° Passo'!$D$12),'1° Passo'!$D$12,"")</f>
        <v/>
      </c>
    </row>
    <row r="532" spans="3:42" ht="30" customHeight="1">
      <c r="C532" s="11">
        <v>528</v>
      </c>
      <c r="D532" s="88"/>
      <c r="E532" s="88"/>
      <c r="F532" s="88"/>
      <c r="G532" s="95"/>
      <c r="H532" s="96"/>
      <c r="I532" s="88"/>
      <c r="J532" s="88"/>
      <c r="K532" s="96"/>
      <c r="L532" s="88"/>
      <c r="M532" s="97" t="str">
        <f t="shared" ca="1" si="89"/>
        <v/>
      </c>
      <c r="N532" s="88"/>
      <c r="O532" s="88"/>
      <c r="P532" s="14"/>
      <c r="R532" s="59" t="str">
        <f>IFERROR(VLOOKUP($D532,'4° Passo'!$D$5:$M$804,7,FALSE),"-")</f>
        <v>-</v>
      </c>
      <c r="S532" s="59" t="str">
        <f>IFERROR(VLOOKUP($D532,'4° Passo'!$D$5:$M$804,8,FALSE),"-")</f>
        <v>-</v>
      </c>
      <c r="T532" s="59" t="str">
        <f>IFERROR(VLOOKUP($D532,'4° Passo'!$D$5:$M$804,9,FALSE),"-")</f>
        <v>-</v>
      </c>
      <c r="U532" s="59" t="str">
        <f>IFERROR(VLOOKUP($D532,'4° Passo'!$D$5:$M$804,10,FALSE),"-")</f>
        <v>-</v>
      </c>
      <c r="V532" s="59" t="str">
        <f t="shared" si="84"/>
        <v/>
      </c>
      <c r="W532" s="4">
        <f t="shared" si="90"/>
        <v>0</v>
      </c>
      <c r="X532" s="101">
        <v>1</v>
      </c>
      <c r="Y532" s="101" t="str">
        <f t="shared" si="85"/>
        <v/>
      </c>
      <c r="Z532" s="101" t="str">
        <f t="shared" si="86"/>
        <v/>
      </c>
      <c r="AA532" s="101" t="str">
        <f t="shared" si="87"/>
        <v/>
      </c>
      <c r="AB532" s="101" t="str">
        <f t="shared" si="88"/>
        <v/>
      </c>
      <c r="AC532" s="101" t="str">
        <f t="shared" si="83"/>
        <v/>
      </c>
      <c r="AD532" s="101" t="str">
        <f t="shared" si="83"/>
        <v/>
      </c>
      <c r="AE532" s="101" t="str">
        <f t="shared" si="83"/>
        <v/>
      </c>
      <c r="AF532" s="101" t="str">
        <f t="shared" si="82"/>
        <v/>
      </c>
      <c r="AG532" s="101" t="str">
        <f t="shared" si="82"/>
        <v/>
      </c>
      <c r="AH532" s="101" t="str">
        <f t="shared" si="82"/>
        <v/>
      </c>
      <c r="AI532" s="101" t="str">
        <f t="shared" si="82"/>
        <v/>
      </c>
      <c r="AJ532" s="101" t="str">
        <f t="shared" si="82"/>
        <v/>
      </c>
      <c r="AK532" s="101" t="str">
        <f t="shared" si="82"/>
        <v/>
      </c>
      <c r="AL532" s="101" t="str">
        <f t="shared" si="91"/>
        <v/>
      </c>
      <c r="AM532" s="101" t="str">
        <f t="shared" si="91"/>
        <v/>
      </c>
      <c r="AN532" s="101" t="str">
        <f t="shared" si="91"/>
        <v/>
      </c>
      <c r="AP532" s="101" t="str">
        <f>IF(AND(N532="vendido",I532='1° Passo'!$D$12),'1° Passo'!$D$12,"")</f>
        <v/>
      </c>
    </row>
    <row r="533" spans="3:42" ht="30" customHeight="1">
      <c r="C533" s="11">
        <v>529</v>
      </c>
      <c r="D533" s="88"/>
      <c r="E533" s="88"/>
      <c r="F533" s="88"/>
      <c r="G533" s="95"/>
      <c r="H533" s="96"/>
      <c r="I533" s="88"/>
      <c r="J533" s="88"/>
      <c r="K533" s="96"/>
      <c r="L533" s="88"/>
      <c r="M533" s="97" t="str">
        <f t="shared" ca="1" si="89"/>
        <v/>
      </c>
      <c r="N533" s="88"/>
      <c r="O533" s="88"/>
      <c r="P533" s="14"/>
      <c r="R533" s="59" t="str">
        <f>IFERROR(VLOOKUP($D533,'4° Passo'!$D$5:$M$804,7,FALSE),"-")</f>
        <v>-</v>
      </c>
      <c r="S533" s="59" t="str">
        <f>IFERROR(VLOOKUP($D533,'4° Passo'!$D$5:$M$804,8,FALSE),"-")</f>
        <v>-</v>
      </c>
      <c r="T533" s="59" t="str">
        <f>IFERROR(VLOOKUP($D533,'4° Passo'!$D$5:$M$804,9,FALSE),"-")</f>
        <v>-</v>
      </c>
      <c r="U533" s="59" t="str">
        <f>IFERROR(VLOOKUP($D533,'4° Passo'!$D$5:$M$804,10,FALSE),"-")</f>
        <v>-</v>
      </c>
      <c r="V533" s="59" t="str">
        <f t="shared" si="84"/>
        <v/>
      </c>
      <c r="W533" s="4">
        <f t="shared" si="90"/>
        <v>0</v>
      </c>
      <c r="X533" s="101">
        <v>1</v>
      </c>
      <c r="Y533" s="101" t="str">
        <f t="shared" si="85"/>
        <v/>
      </c>
      <c r="Z533" s="101" t="str">
        <f t="shared" si="86"/>
        <v/>
      </c>
      <c r="AA533" s="101" t="str">
        <f t="shared" si="87"/>
        <v/>
      </c>
      <c r="AB533" s="101" t="str">
        <f t="shared" si="88"/>
        <v/>
      </c>
      <c r="AC533" s="101" t="str">
        <f t="shared" si="83"/>
        <v/>
      </c>
      <c r="AD533" s="101" t="str">
        <f t="shared" si="83"/>
        <v/>
      </c>
      <c r="AE533" s="101" t="str">
        <f t="shared" si="83"/>
        <v/>
      </c>
      <c r="AF533" s="101" t="str">
        <f t="shared" si="82"/>
        <v/>
      </c>
      <c r="AG533" s="101" t="str">
        <f t="shared" si="82"/>
        <v/>
      </c>
      <c r="AH533" s="101" t="str">
        <f t="shared" si="82"/>
        <v/>
      </c>
      <c r="AI533" s="101" t="str">
        <f t="shared" si="82"/>
        <v/>
      </c>
      <c r="AJ533" s="101" t="str">
        <f t="shared" si="82"/>
        <v/>
      </c>
      <c r="AK533" s="101" t="str">
        <f t="shared" si="82"/>
        <v/>
      </c>
      <c r="AL533" s="101" t="str">
        <f t="shared" si="91"/>
        <v/>
      </c>
      <c r="AM533" s="101" t="str">
        <f t="shared" si="91"/>
        <v/>
      </c>
      <c r="AN533" s="101" t="str">
        <f t="shared" si="91"/>
        <v/>
      </c>
      <c r="AP533" s="101" t="str">
        <f>IF(AND(N533="vendido",I533='1° Passo'!$D$12),'1° Passo'!$D$12,"")</f>
        <v/>
      </c>
    </row>
    <row r="534" spans="3:42" ht="30" customHeight="1">
      <c r="C534" s="11">
        <v>530</v>
      </c>
      <c r="D534" s="88"/>
      <c r="E534" s="88"/>
      <c r="F534" s="88"/>
      <c r="G534" s="95"/>
      <c r="H534" s="96"/>
      <c r="I534" s="88"/>
      <c r="J534" s="88"/>
      <c r="K534" s="96"/>
      <c r="L534" s="88"/>
      <c r="M534" s="97" t="str">
        <f t="shared" ca="1" si="89"/>
        <v/>
      </c>
      <c r="N534" s="88"/>
      <c r="O534" s="88"/>
      <c r="P534" s="14"/>
      <c r="R534" s="59" t="str">
        <f>IFERROR(VLOOKUP($D534,'4° Passo'!$D$5:$M$804,7,FALSE),"-")</f>
        <v>-</v>
      </c>
      <c r="S534" s="59" t="str">
        <f>IFERROR(VLOOKUP($D534,'4° Passo'!$D$5:$M$804,8,FALSE),"-")</f>
        <v>-</v>
      </c>
      <c r="T534" s="59" t="str">
        <f>IFERROR(VLOOKUP($D534,'4° Passo'!$D$5:$M$804,9,FALSE),"-")</f>
        <v>-</v>
      </c>
      <c r="U534" s="59" t="str">
        <f>IFERROR(VLOOKUP($D534,'4° Passo'!$D$5:$M$804,10,FALSE),"-")</f>
        <v>-</v>
      </c>
      <c r="V534" s="59" t="str">
        <f t="shared" si="84"/>
        <v/>
      </c>
      <c r="W534" s="4">
        <f t="shared" si="90"/>
        <v>0</v>
      </c>
      <c r="X534" s="101">
        <v>1</v>
      </c>
      <c r="Y534" s="101" t="str">
        <f t="shared" si="85"/>
        <v/>
      </c>
      <c r="Z534" s="101" t="str">
        <f t="shared" si="86"/>
        <v/>
      </c>
      <c r="AA534" s="101" t="str">
        <f t="shared" si="87"/>
        <v/>
      </c>
      <c r="AB534" s="101" t="str">
        <f t="shared" si="88"/>
        <v/>
      </c>
      <c r="AC534" s="101" t="str">
        <f t="shared" si="83"/>
        <v/>
      </c>
      <c r="AD534" s="101" t="str">
        <f t="shared" si="83"/>
        <v/>
      </c>
      <c r="AE534" s="101" t="str">
        <f t="shared" si="83"/>
        <v/>
      </c>
      <c r="AF534" s="101" t="str">
        <f t="shared" si="82"/>
        <v/>
      </c>
      <c r="AG534" s="101" t="str">
        <f t="shared" si="82"/>
        <v/>
      </c>
      <c r="AH534" s="101" t="str">
        <f t="shared" si="82"/>
        <v/>
      </c>
      <c r="AI534" s="101" t="str">
        <f t="shared" si="82"/>
        <v/>
      </c>
      <c r="AJ534" s="101" t="str">
        <f t="shared" si="82"/>
        <v/>
      </c>
      <c r="AK534" s="101" t="str">
        <f t="shared" si="82"/>
        <v/>
      </c>
      <c r="AL534" s="101" t="str">
        <f t="shared" si="91"/>
        <v/>
      </c>
      <c r="AM534" s="101" t="str">
        <f t="shared" si="91"/>
        <v/>
      </c>
      <c r="AN534" s="101" t="str">
        <f t="shared" si="91"/>
        <v/>
      </c>
      <c r="AP534" s="101" t="str">
        <f>IF(AND(N534="vendido",I534='1° Passo'!$D$12),'1° Passo'!$D$12,"")</f>
        <v/>
      </c>
    </row>
    <row r="535" spans="3:42" ht="30" customHeight="1">
      <c r="C535" s="11">
        <v>531</v>
      </c>
      <c r="D535" s="88"/>
      <c r="E535" s="88"/>
      <c r="F535" s="88"/>
      <c r="G535" s="95"/>
      <c r="H535" s="96"/>
      <c r="I535" s="88"/>
      <c r="J535" s="88"/>
      <c r="K535" s="96"/>
      <c r="L535" s="88"/>
      <c r="M535" s="97" t="str">
        <f t="shared" ca="1" si="89"/>
        <v/>
      </c>
      <c r="N535" s="88"/>
      <c r="O535" s="88"/>
      <c r="P535" s="14"/>
      <c r="R535" s="59" t="str">
        <f>IFERROR(VLOOKUP($D535,'4° Passo'!$D$5:$M$804,7,FALSE),"-")</f>
        <v>-</v>
      </c>
      <c r="S535" s="59" t="str">
        <f>IFERROR(VLOOKUP($D535,'4° Passo'!$D$5:$M$804,8,FALSE),"-")</f>
        <v>-</v>
      </c>
      <c r="T535" s="59" t="str">
        <f>IFERROR(VLOOKUP($D535,'4° Passo'!$D$5:$M$804,9,FALSE),"-")</f>
        <v>-</v>
      </c>
      <c r="U535" s="59" t="str">
        <f>IFERROR(VLOOKUP($D535,'4° Passo'!$D$5:$M$804,10,FALSE),"-")</f>
        <v>-</v>
      </c>
      <c r="V535" s="59" t="str">
        <f t="shared" si="84"/>
        <v/>
      </c>
      <c r="W535" s="4">
        <f t="shared" si="90"/>
        <v>0</v>
      </c>
      <c r="X535" s="101">
        <v>1</v>
      </c>
      <c r="Y535" s="101" t="str">
        <f t="shared" si="85"/>
        <v/>
      </c>
      <c r="Z535" s="101" t="str">
        <f t="shared" si="86"/>
        <v/>
      </c>
      <c r="AA535" s="101" t="str">
        <f t="shared" si="87"/>
        <v/>
      </c>
      <c r="AB535" s="101" t="str">
        <f t="shared" si="88"/>
        <v/>
      </c>
      <c r="AC535" s="101" t="str">
        <f t="shared" si="83"/>
        <v/>
      </c>
      <c r="AD535" s="101" t="str">
        <f t="shared" si="83"/>
        <v/>
      </c>
      <c r="AE535" s="101" t="str">
        <f t="shared" si="83"/>
        <v/>
      </c>
      <c r="AF535" s="101" t="str">
        <f t="shared" si="82"/>
        <v/>
      </c>
      <c r="AG535" s="101" t="str">
        <f t="shared" si="82"/>
        <v/>
      </c>
      <c r="AH535" s="101" t="str">
        <f t="shared" si="82"/>
        <v/>
      </c>
      <c r="AI535" s="101" t="str">
        <f t="shared" si="82"/>
        <v/>
      </c>
      <c r="AJ535" s="101" t="str">
        <f t="shared" si="82"/>
        <v/>
      </c>
      <c r="AK535" s="101" t="str">
        <f t="shared" si="82"/>
        <v/>
      </c>
      <c r="AL535" s="101" t="str">
        <f t="shared" si="91"/>
        <v/>
      </c>
      <c r="AM535" s="101" t="str">
        <f t="shared" si="91"/>
        <v/>
      </c>
      <c r="AN535" s="101" t="str">
        <f t="shared" si="91"/>
        <v/>
      </c>
      <c r="AP535" s="101" t="str">
        <f>IF(AND(N535="vendido",I535='1° Passo'!$D$12),'1° Passo'!$D$12,"")</f>
        <v/>
      </c>
    </row>
    <row r="536" spans="3:42" ht="30" customHeight="1">
      <c r="C536" s="11">
        <v>532</v>
      </c>
      <c r="D536" s="88"/>
      <c r="E536" s="88"/>
      <c r="F536" s="88"/>
      <c r="G536" s="95"/>
      <c r="H536" s="96"/>
      <c r="I536" s="88"/>
      <c r="J536" s="88"/>
      <c r="K536" s="96"/>
      <c r="L536" s="88"/>
      <c r="M536" s="97" t="str">
        <f t="shared" ca="1" si="89"/>
        <v/>
      </c>
      <c r="N536" s="88"/>
      <c r="O536" s="88"/>
      <c r="P536" s="14"/>
      <c r="R536" s="59" t="str">
        <f>IFERROR(VLOOKUP($D536,'4° Passo'!$D$5:$M$804,7,FALSE),"-")</f>
        <v>-</v>
      </c>
      <c r="S536" s="59" t="str">
        <f>IFERROR(VLOOKUP($D536,'4° Passo'!$D$5:$M$804,8,FALSE),"-")</f>
        <v>-</v>
      </c>
      <c r="T536" s="59" t="str">
        <f>IFERROR(VLOOKUP($D536,'4° Passo'!$D$5:$M$804,9,FALSE),"-")</f>
        <v>-</v>
      </c>
      <c r="U536" s="59" t="str">
        <f>IFERROR(VLOOKUP($D536,'4° Passo'!$D$5:$M$804,10,FALSE),"-")</f>
        <v>-</v>
      </c>
      <c r="V536" s="59" t="str">
        <f t="shared" si="84"/>
        <v/>
      </c>
      <c r="W536" s="4">
        <f t="shared" si="90"/>
        <v>0</v>
      </c>
      <c r="X536" s="101">
        <v>1</v>
      </c>
      <c r="Y536" s="101" t="str">
        <f t="shared" si="85"/>
        <v/>
      </c>
      <c r="Z536" s="101" t="str">
        <f t="shared" si="86"/>
        <v/>
      </c>
      <c r="AA536" s="101" t="str">
        <f t="shared" si="87"/>
        <v/>
      </c>
      <c r="AB536" s="101" t="str">
        <f t="shared" si="88"/>
        <v/>
      </c>
      <c r="AC536" s="101" t="str">
        <f t="shared" si="83"/>
        <v/>
      </c>
      <c r="AD536" s="101" t="str">
        <f t="shared" si="83"/>
        <v/>
      </c>
      <c r="AE536" s="101" t="str">
        <f t="shared" si="83"/>
        <v/>
      </c>
      <c r="AF536" s="101" t="str">
        <f t="shared" si="82"/>
        <v/>
      </c>
      <c r="AG536" s="101" t="str">
        <f t="shared" si="82"/>
        <v/>
      </c>
      <c r="AH536" s="101" t="str">
        <f t="shared" si="82"/>
        <v/>
      </c>
      <c r="AI536" s="101" t="str">
        <f t="shared" si="82"/>
        <v/>
      </c>
      <c r="AJ536" s="101" t="str">
        <f t="shared" si="82"/>
        <v/>
      </c>
      <c r="AK536" s="101" t="str">
        <f t="shared" si="82"/>
        <v/>
      </c>
      <c r="AL536" s="101" t="str">
        <f t="shared" si="91"/>
        <v/>
      </c>
      <c r="AM536" s="101" t="str">
        <f t="shared" si="91"/>
        <v/>
      </c>
      <c r="AN536" s="101" t="str">
        <f t="shared" si="91"/>
        <v/>
      </c>
      <c r="AP536" s="101" t="str">
        <f>IF(AND(N536="vendido",I536='1° Passo'!$D$12),'1° Passo'!$D$12,"")</f>
        <v/>
      </c>
    </row>
    <row r="537" spans="3:42" ht="30" customHeight="1">
      <c r="C537" s="11">
        <v>533</v>
      </c>
      <c r="D537" s="88"/>
      <c r="E537" s="88"/>
      <c r="F537" s="88"/>
      <c r="G537" s="95"/>
      <c r="H537" s="96"/>
      <c r="I537" s="88"/>
      <c r="J537" s="88"/>
      <c r="K537" s="96"/>
      <c r="L537" s="88"/>
      <c r="M537" s="97" t="str">
        <f t="shared" ca="1" si="89"/>
        <v/>
      </c>
      <c r="N537" s="88"/>
      <c r="O537" s="88"/>
      <c r="P537" s="14"/>
      <c r="R537" s="59" t="str">
        <f>IFERROR(VLOOKUP($D537,'4° Passo'!$D$5:$M$804,7,FALSE),"-")</f>
        <v>-</v>
      </c>
      <c r="S537" s="59" t="str">
        <f>IFERROR(VLOOKUP($D537,'4° Passo'!$D$5:$M$804,8,FALSE),"-")</f>
        <v>-</v>
      </c>
      <c r="T537" s="59" t="str">
        <f>IFERROR(VLOOKUP($D537,'4° Passo'!$D$5:$M$804,9,FALSE),"-")</f>
        <v>-</v>
      </c>
      <c r="U537" s="59" t="str">
        <f>IFERROR(VLOOKUP($D537,'4° Passo'!$D$5:$M$804,10,FALSE),"-")</f>
        <v>-</v>
      </c>
      <c r="V537" s="59" t="str">
        <f t="shared" si="84"/>
        <v/>
      </c>
      <c r="W537" s="4">
        <f t="shared" si="90"/>
        <v>0</v>
      </c>
      <c r="X537" s="101">
        <v>1</v>
      </c>
      <c r="Y537" s="101" t="str">
        <f t="shared" si="85"/>
        <v/>
      </c>
      <c r="Z537" s="101" t="str">
        <f t="shared" si="86"/>
        <v/>
      </c>
      <c r="AA537" s="101" t="str">
        <f t="shared" si="87"/>
        <v/>
      </c>
      <c r="AB537" s="101" t="str">
        <f t="shared" si="88"/>
        <v/>
      </c>
      <c r="AC537" s="101" t="str">
        <f t="shared" si="83"/>
        <v/>
      </c>
      <c r="AD537" s="101" t="str">
        <f t="shared" si="83"/>
        <v/>
      </c>
      <c r="AE537" s="101" t="str">
        <f t="shared" si="83"/>
        <v/>
      </c>
      <c r="AF537" s="101" t="str">
        <f t="shared" si="82"/>
        <v/>
      </c>
      <c r="AG537" s="101" t="str">
        <f t="shared" si="82"/>
        <v/>
      </c>
      <c r="AH537" s="101" t="str">
        <f t="shared" si="82"/>
        <v/>
      </c>
      <c r="AI537" s="101" t="str">
        <f t="shared" si="82"/>
        <v/>
      </c>
      <c r="AJ537" s="101" t="str">
        <f t="shared" si="82"/>
        <v/>
      </c>
      <c r="AK537" s="101" t="str">
        <f t="shared" si="82"/>
        <v/>
      </c>
      <c r="AL537" s="101" t="str">
        <f t="shared" si="91"/>
        <v/>
      </c>
      <c r="AM537" s="101" t="str">
        <f t="shared" si="91"/>
        <v/>
      </c>
      <c r="AN537" s="101" t="str">
        <f t="shared" si="91"/>
        <v/>
      </c>
      <c r="AP537" s="101" t="str">
        <f>IF(AND(N537="vendido",I537='1° Passo'!$D$12),'1° Passo'!$D$12,"")</f>
        <v/>
      </c>
    </row>
    <row r="538" spans="3:42" ht="30" customHeight="1">
      <c r="C538" s="11">
        <v>534</v>
      </c>
      <c r="D538" s="88"/>
      <c r="E538" s="88"/>
      <c r="F538" s="88"/>
      <c r="G538" s="95"/>
      <c r="H538" s="96"/>
      <c r="I538" s="88"/>
      <c r="J538" s="88"/>
      <c r="K538" s="96"/>
      <c r="L538" s="88"/>
      <c r="M538" s="97" t="str">
        <f t="shared" ca="1" si="89"/>
        <v/>
      </c>
      <c r="N538" s="88"/>
      <c r="O538" s="88"/>
      <c r="P538" s="14"/>
      <c r="R538" s="59" t="str">
        <f>IFERROR(VLOOKUP($D538,'4° Passo'!$D$5:$M$804,7,FALSE),"-")</f>
        <v>-</v>
      </c>
      <c r="S538" s="59" t="str">
        <f>IFERROR(VLOOKUP($D538,'4° Passo'!$D$5:$M$804,8,FALSE),"-")</f>
        <v>-</v>
      </c>
      <c r="T538" s="59" t="str">
        <f>IFERROR(VLOOKUP($D538,'4° Passo'!$D$5:$M$804,9,FALSE),"-")</f>
        <v>-</v>
      </c>
      <c r="U538" s="59" t="str">
        <f>IFERROR(VLOOKUP($D538,'4° Passo'!$D$5:$M$804,10,FALSE),"-")</f>
        <v>-</v>
      </c>
      <c r="V538" s="59" t="str">
        <f t="shared" si="84"/>
        <v/>
      </c>
      <c r="W538" s="4">
        <f t="shared" si="90"/>
        <v>0</v>
      </c>
      <c r="X538" s="101">
        <v>1</v>
      </c>
      <c r="Y538" s="101" t="str">
        <f t="shared" si="85"/>
        <v/>
      </c>
      <c r="Z538" s="101" t="str">
        <f t="shared" si="86"/>
        <v/>
      </c>
      <c r="AA538" s="101" t="str">
        <f t="shared" si="87"/>
        <v/>
      </c>
      <c r="AB538" s="101" t="str">
        <f t="shared" si="88"/>
        <v/>
      </c>
      <c r="AC538" s="101" t="str">
        <f t="shared" si="83"/>
        <v/>
      </c>
      <c r="AD538" s="101" t="str">
        <f t="shared" si="83"/>
        <v/>
      </c>
      <c r="AE538" s="101" t="str">
        <f t="shared" si="83"/>
        <v/>
      </c>
      <c r="AF538" s="101" t="str">
        <f t="shared" si="82"/>
        <v/>
      </c>
      <c r="AG538" s="101" t="str">
        <f t="shared" si="82"/>
        <v/>
      </c>
      <c r="AH538" s="101" t="str">
        <f t="shared" si="82"/>
        <v/>
      </c>
      <c r="AI538" s="101" t="str">
        <f t="shared" si="82"/>
        <v/>
      </c>
      <c r="AJ538" s="101" t="str">
        <f t="shared" si="82"/>
        <v/>
      </c>
      <c r="AK538" s="101" t="str">
        <f t="shared" si="82"/>
        <v/>
      </c>
      <c r="AL538" s="101" t="str">
        <f t="shared" si="91"/>
        <v/>
      </c>
      <c r="AM538" s="101" t="str">
        <f t="shared" si="91"/>
        <v/>
      </c>
      <c r="AN538" s="101" t="str">
        <f t="shared" si="91"/>
        <v/>
      </c>
      <c r="AP538" s="101" t="str">
        <f>IF(AND(N538="vendido",I538='1° Passo'!$D$12),'1° Passo'!$D$12,"")</f>
        <v/>
      </c>
    </row>
    <row r="539" spans="3:42" ht="30" customHeight="1">
      <c r="C539" s="11">
        <v>535</v>
      </c>
      <c r="D539" s="88"/>
      <c r="E539" s="88"/>
      <c r="F539" s="88"/>
      <c r="G539" s="95"/>
      <c r="H539" s="96"/>
      <c r="I539" s="88"/>
      <c r="J539" s="88"/>
      <c r="K539" s="96"/>
      <c r="L539" s="88"/>
      <c r="M539" s="97" t="str">
        <f t="shared" ca="1" si="89"/>
        <v/>
      </c>
      <c r="N539" s="88"/>
      <c r="O539" s="88"/>
      <c r="P539" s="14"/>
      <c r="R539" s="59" t="str">
        <f>IFERROR(VLOOKUP($D539,'4° Passo'!$D$5:$M$804,7,FALSE),"-")</f>
        <v>-</v>
      </c>
      <c r="S539" s="59" t="str">
        <f>IFERROR(VLOOKUP($D539,'4° Passo'!$D$5:$M$804,8,FALSE),"-")</f>
        <v>-</v>
      </c>
      <c r="T539" s="59" t="str">
        <f>IFERROR(VLOOKUP($D539,'4° Passo'!$D$5:$M$804,9,FALSE),"-")</f>
        <v>-</v>
      </c>
      <c r="U539" s="59" t="str">
        <f>IFERROR(VLOOKUP($D539,'4° Passo'!$D$5:$M$804,10,FALSE),"-")</f>
        <v>-</v>
      </c>
      <c r="V539" s="59" t="str">
        <f t="shared" si="84"/>
        <v/>
      </c>
      <c r="W539" s="4">
        <f t="shared" si="90"/>
        <v>0</v>
      </c>
      <c r="X539" s="101">
        <v>1</v>
      </c>
      <c r="Y539" s="101" t="str">
        <f t="shared" si="85"/>
        <v/>
      </c>
      <c r="Z539" s="101" t="str">
        <f t="shared" si="86"/>
        <v/>
      </c>
      <c r="AA539" s="101" t="str">
        <f t="shared" si="87"/>
        <v/>
      </c>
      <c r="AB539" s="101" t="str">
        <f t="shared" si="88"/>
        <v/>
      </c>
      <c r="AC539" s="101" t="str">
        <f t="shared" si="83"/>
        <v/>
      </c>
      <c r="AD539" s="101" t="str">
        <f t="shared" si="83"/>
        <v/>
      </c>
      <c r="AE539" s="101" t="str">
        <f t="shared" si="83"/>
        <v/>
      </c>
      <c r="AF539" s="101" t="str">
        <f t="shared" si="82"/>
        <v/>
      </c>
      <c r="AG539" s="101" t="str">
        <f t="shared" si="82"/>
        <v/>
      </c>
      <c r="AH539" s="101" t="str">
        <f t="shared" si="82"/>
        <v/>
      </c>
      <c r="AI539" s="101" t="str">
        <f t="shared" si="82"/>
        <v/>
      </c>
      <c r="AJ539" s="101" t="str">
        <f t="shared" si="82"/>
        <v/>
      </c>
      <c r="AK539" s="101" t="str">
        <f t="shared" si="82"/>
        <v/>
      </c>
      <c r="AL539" s="101" t="str">
        <f t="shared" si="91"/>
        <v/>
      </c>
      <c r="AM539" s="101" t="str">
        <f t="shared" si="91"/>
        <v/>
      </c>
      <c r="AN539" s="101" t="str">
        <f t="shared" si="91"/>
        <v/>
      </c>
      <c r="AP539" s="101" t="str">
        <f>IF(AND(N539="vendido",I539='1° Passo'!$D$12),'1° Passo'!$D$12,"")</f>
        <v/>
      </c>
    </row>
    <row r="540" spans="3:42" ht="30" customHeight="1">
      <c r="C540" s="11">
        <v>536</v>
      </c>
      <c r="D540" s="88"/>
      <c r="E540" s="88"/>
      <c r="F540" s="88"/>
      <c r="G540" s="95"/>
      <c r="H540" s="96"/>
      <c r="I540" s="88"/>
      <c r="J540" s="88"/>
      <c r="K540" s="96"/>
      <c r="L540" s="88"/>
      <c r="M540" s="97" t="str">
        <f t="shared" ca="1" si="89"/>
        <v/>
      </c>
      <c r="N540" s="88"/>
      <c r="O540" s="88"/>
      <c r="P540" s="14"/>
      <c r="R540" s="59" t="str">
        <f>IFERROR(VLOOKUP($D540,'4° Passo'!$D$5:$M$804,7,FALSE),"-")</f>
        <v>-</v>
      </c>
      <c r="S540" s="59" t="str">
        <f>IFERROR(VLOOKUP($D540,'4° Passo'!$D$5:$M$804,8,FALSE),"-")</f>
        <v>-</v>
      </c>
      <c r="T540" s="59" t="str">
        <f>IFERROR(VLOOKUP($D540,'4° Passo'!$D$5:$M$804,9,FALSE),"-")</f>
        <v>-</v>
      </c>
      <c r="U540" s="59" t="str">
        <f>IFERROR(VLOOKUP($D540,'4° Passo'!$D$5:$M$804,10,FALSE),"-")</f>
        <v>-</v>
      </c>
      <c r="V540" s="59" t="str">
        <f t="shared" si="84"/>
        <v/>
      </c>
      <c r="W540" s="4">
        <f t="shared" si="90"/>
        <v>0</v>
      </c>
      <c r="X540" s="101">
        <v>1</v>
      </c>
      <c r="Y540" s="101" t="str">
        <f t="shared" si="85"/>
        <v/>
      </c>
      <c r="Z540" s="101" t="str">
        <f t="shared" si="86"/>
        <v/>
      </c>
      <c r="AA540" s="101" t="str">
        <f t="shared" si="87"/>
        <v/>
      </c>
      <c r="AB540" s="101" t="str">
        <f t="shared" si="88"/>
        <v/>
      </c>
      <c r="AC540" s="101" t="str">
        <f t="shared" si="83"/>
        <v/>
      </c>
      <c r="AD540" s="101" t="str">
        <f t="shared" si="83"/>
        <v/>
      </c>
      <c r="AE540" s="101" t="str">
        <f t="shared" si="83"/>
        <v/>
      </c>
      <c r="AF540" s="101" t="str">
        <f t="shared" si="82"/>
        <v/>
      </c>
      <c r="AG540" s="101" t="str">
        <f t="shared" si="82"/>
        <v/>
      </c>
      <c r="AH540" s="101" t="str">
        <f t="shared" si="82"/>
        <v/>
      </c>
      <c r="AI540" s="101" t="str">
        <f t="shared" si="82"/>
        <v/>
      </c>
      <c r="AJ540" s="101" t="str">
        <f t="shared" si="82"/>
        <v/>
      </c>
      <c r="AK540" s="101" t="str">
        <f t="shared" si="82"/>
        <v/>
      </c>
      <c r="AL540" s="101" t="str">
        <f t="shared" si="91"/>
        <v/>
      </c>
      <c r="AM540" s="101" t="str">
        <f t="shared" si="91"/>
        <v/>
      </c>
      <c r="AN540" s="101" t="str">
        <f t="shared" si="91"/>
        <v/>
      </c>
      <c r="AP540" s="101" t="str">
        <f>IF(AND(N540="vendido",I540='1° Passo'!$D$12),'1° Passo'!$D$12,"")</f>
        <v/>
      </c>
    </row>
    <row r="541" spans="3:42" ht="30" customHeight="1">
      <c r="C541" s="11">
        <v>537</v>
      </c>
      <c r="D541" s="88"/>
      <c r="E541" s="88"/>
      <c r="F541" s="88"/>
      <c r="G541" s="95"/>
      <c r="H541" s="96"/>
      <c r="I541" s="88"/>
      <c r="J541" s="88"/>
      <c r="K541" s="96"/>
      <c r="L541" s="88"/>
      <c r="M541" s="97" t="str">
        <f t="shared" ca="1" si="89"/>
        <v/>
      </c>
      <c r="N541" s="88"/>
      <c r="O541" s="88"/>
      <c r="P541" s="14"/>
      <c r="R541" s="59" t="str">
        <f>IFERROR(VLOOKUP($D541,'4° Passo'!$D$5:$M$804,7,FALSE),"-")</f>
        <v>-</v>
      </c>
      <c r="S541" s="59" t="str">
        <f>IFERROR(VLOOKUP($D541,'4° Passo'!$D$5:$M$804,8,FALSE),"-")</f>
        <v>-</v>
      </c>
      <c r="T541" s="59" t="str">
        <f>IFERROR(VLOOKUP($D541,'4° Passo'!$D$5:$M$804,9,FALSE),"-")</f>
        <v>-</v>
      </c>
      <c r="U541" s="59" t="str">
        <f>IFERROR(VLOOKUP($D541,'4° Passo'!$D$5:$M$804,10,FALSE),"-")</f>
        <v>-</v>
      </c>
      <c r="V541" s="59" t="str">
        <f t="shared" si="84"/>
        <v/>
      </c>
      <c r="W541" s="4">
        <f t="shared" si="90"/>
        <v>0</v>
      </c>
      <c r="X541" s="101">
        <v>1</v>
      </c>
      <c r="Y541" s="101" t="str">
        <f t="shared" si="85"/>
        <v/>
      </c>
      <c r="Z541" s="101" t="str">
        <f t="shared" si="86"/>
        <v/>
      </c>
      <c r="AA541" s="101" t="str">
        <f t="shared" si="87"/>
        <v/>
      </c>
      <c r="AB541" s="101" t="str">
        <f t="shared" si="88"/>
        <v/>
      </c>
      <c r="AC541" s="101" t="str">
        <f t="shared" si="83"/>
        <v/>
      </c>
      <c r="AD541" s="101" t="str">
        <f t="shared" si="83"/>
        <v/>
      </c>
      <c r="AE541" s="101" t="str">
        <f t="shared" si="83"/>
        <v/>
      </c>
      <c r="AF541" s="101" t="str">
        <f t="shared" si="82"/>
        <v/>
      </c>
      <c r="AG541" s="101" t="str">
        <f t="shared" si="82"/>
        <v/>
      </c>
      <c r="AH541" s="101" t="str">
        <f t="shared" si="82"/>
        <v/>
      </c>
      <c r="AI541" s="101" t="str">
        <f t="shared" si="82"/>
        <v/>
      </c>
      <c r="AJ541" s="101" t="str">
        <f t="shared" si="82"/>
        <v/>
      </c>
      <c r="AK541" s="101" t="str">
        <f t="shared" si="82"/>
        <v/>
      </c>
      <c r="AL541" s="101" t="str">
        <f t="shared" si="91"/>
        <v/>
      </c>
      <c r="AM541" s="101" t="str">
        <f t="shared" si="91"/>
        <v/>
      </c>
      <c r="AN541" s="101" t="str">
        <f t="shared" si="91"/>
        <v/>
      </c>
      <c r="AP541" s="101" t="str">
        <f>IF(AND(N541="vendido",I541='1° Passo'!$D$12),'1° Passo'!$D$12,"")</f>
        <v/>
      </c>
    </row>
    <row r="542" spans="3:42" ht="30" customHeight="1">
      <c r="C542" s="11">
        <v>538</v>
      </c>
      <c r="D542" s="88"/>
      <c r="E542" s="88"/>
      <c r="F542" s="88"/>
      <c r="G542" s="95"/>
      <c r="H542" s="96"/>
      <c r="I542" s="88"/>
      <c r="J542" s="88"/>
      <c r="K542" s="96"/>
      <c r="L542" s="88"/>
      <c r="M542" s="97" t="str">
        <f t="shared" ca="1" si="89"/>
        <v/>
      </c>
      <c r="N542" s="88"/>
      <c r="O542" s="88"/>
      <c r="P542" s="14"/>
      <c r="R542" s="59" t="str">
        <f>IFERROR(VLOOKUP($D542,'4° Passo'!$D$5:$M$804,7,FALSE),"-")</f>
        <v>-</v>
      </c>
      <c r="S542" s="59" t="str">
        <f>IFERROR(VLOOKUP($D542,'4° Passo'!$D$5:$M$804,8,FALSE),"-")</f>
        <v>-</v>
      </c>
      <c r="T542" s="59" t="str">
        <f>IFERROR(VLOOKUP($D542,'4° Passo'!$D$5:$M$804,9,FALSE),"-")</f>
        <v>-</v>
      </c>
      <c r="U542" s="59" t="str">
        <f>IFERROR(VLOOKUP($D542,'4° Passo'!$D$5:$M$804,10,FALSE),"-")</f>
        <v>-</v>
      </c>
      <c r="V542" s="59" t="str">
        <f t="shared" si="84"/>
        <v/>
      </c>
      <c r="W542" s="4">
        <f t="shared" si="90"/>
        <v>0</v>
      </c>
      <c r="X542" s="101">
        <v>1</v>
      </c>
      <c r="Y542" s="101" t="str">
        <f t="shared" si="85"/>
        <v/>
      </c>
      <c r="Z542" s="101" t="str">
        <f t="shared" si="86"/>
        <v/>
      </c>
      <c r="AA542" s="101" t="str">
        <f t="shared" si="87"/>
        <v/>
      </c>
      <c r="AB542" s="101" t="str">
        <f t="shared" si="88"/>
        <v/>
      </c>
      <c r="AC542" s="101" t="str">
        <f t="shared" si="83"/>
        <v/>
      </c>
      <c r="AD542" s="101" t="str">
        <f t="shared" si="83"/>
        <v/>
      </c>
      <c r="AE542" s="101" t="str">
        <f t="shared" si="83"/>
        <v/>
      </c>
      <c r="AF542" s="101" t="str">
        <f t="shared" si="82"/>
        <v/>
      </c>
      <c r="AG542" s="101" t="str">
        <f t="shared" si="82"/>
        <v/>
      </c>
      <c r="AH542" s="101" t="str">
        <f t="shared" si="82"/>
        <v/>
      </c>
      <c r="AI542" s="101" t="str">
        <f t="shared" si="82"/>
        <v/>
      </c>
      <c r="AJ542" s="101" t="str">
        <f t="shared" si="82"/>
        <v/>
      </c>
      <c r="AK542" s="101" t="str">
        <f t="shared" si="82"/>
        <v/>
      </c>
      <c r="AL542" s="101" t="str">
        <f t="shared" si="91"/>
        <v/>
      </c>
      <c r="AM542" s="101" t="str">
        <f t="shared" si="91"/>
        <v/>
      </c>
      <c r="AN542" s="101" t="str">
        <f t="shared" si="91"/>
        <v/>
      </c>
      <c r="AP542" s="101" t="str">
        <f>IF(AND(N542="vendido",I542='1° Passo'!$D$12),'1° Passo'!$D$12,"")</f>
        <v/>
      </c>
    </row>
    <row r="543" spans="3:42" ht="30" customHeight="1">
      <c r="C543" s="11">
        <v>539</v>
      </c>
      <c r="D543" s="88"/>
      <c r="E543" s="88"/>
      <c r="F543" s="88"/>
      <c r="G543" s="95"/>
      <c r="H543" s="96"/>
      <c r="I543" s="88"/>
      <c r="J543" s="88"/>
      <c r="K543" s="96"/>
      <c r="L543" s="88"/>
      <c r="M543" s="97" t="str">
        <f t="shared" ca="1" si="89"/>
        <v/>
      </c>
      <c r="N543" s="88"/>
      <c r="O543" s="88"/>
      <c r="P543" s="14"/>
      <c r="R543" s="59" t="str">
        <f>IFERROR(VLOOKUP($D543,'4° Passo'!$D$5:$M$804,7,FALSE),"-")</f>
        <v>-</v>
      </c>
      <c r="S543" s="59" t="str">
        <f>IFERROR(VLOOKUP($D543,'4° Passo'!$D$5:$M$804,8,FALSE),"-")</f>
        <v>-</v>
      </c>
      <c r="T543" s="59" t="str">
        <f>IFERROR(VLOOKUP($D543,'4° Passo'!$D$5:$M$804,9,FALSE),"-")</f>
        <v>-</v>
      </c>
      <c r="U543" s="59" t="str">
        <f>IFERROR(VLOOKUP($D543,'4° Passo'!$D$5:$M$804,10,FALSE),"-")</f>
        <v>-</v>
      </c>
      <c r="V543" s="59" t="str">
        <f t="shared" si="84"/>
        <v/>
      </c>
      <c r="W543" s="4">
        <f t="shared" si="90"/>
        <v>0</v>
      </c>
      <c r="X543" s="101">
        <v>1</v>
      </c>
      <c r="Y543" s="101" t="str">
        <f t="shared" si="85"/>
        <v/>
      </c>
      <c r="Z543" s="101" t="str">
        <f t="shared" si="86"/>
        <v/>
      </c>
      <c r="AA543" s="101" t="str">
        <f t="shared" si="87"/>
        <v/>
      </c>
      <c r="AB543" s="101" t="str">
        <f t="shared" si="88"/>
        <v/>
      </c>
      <c r="AC543" s="101" t="str">
        <f t="shared" si="83"/>
        <v/>
      </c>
      <c r="AD543" s="101" t="str">
        <f t="shared" si="83"/>
        <v/>
      </c>
      <c r="AE543" s="101" t="str">
        <f t="shared" si="83"/>
        <v/>
      </c>
      <c r="AF543" s="101" t="str">
        <f t="shared" si="82"/>
        <v/>
      </c>
      <c r="AG543" s="101" t="str">
        <f t="shared" si="82"/>
        <v/>
      </c>
      <c r="AH543" s="101" t="str">
        <f t="shared" si="82"/>
        <v/>
      </c>
      <c r="AI543" s="101" t="str">
        <f t="shared" si="82"/>
        <v/>
      </c>
      <c r="AJ543" s="101" t="str">
        <f t="shared" si="82"/>
        <v/>
      </c>
      <c r="AK543" s="101" t="str">
        <f t="shared" si="82"/>
        <v/>
      </c>
      <c r="AL543" s="101" t="str">
        <f t="shared" si="91"/>
        <v/>
      </c>
      <c r="AM543" s="101" t="str">
        <f t="shared" si="91"/>
        <v/>
      </c>
      <c r="AN543" s="101" t="str">
        <f t="shared" si="91"/>
        <v/>
      </c>
      <c r="AP543" s="101" t="str">
        <f>IF(AND(N543="vendido",I543='1° Passo'!$D$12),'1° Passo'!$D$12,"")</f>
        <v/>
      </c>
    </row>
    <row r="544" spans="3:42" ht="30" customHeight="1">
      <c r="C544" s="11">
        <v>540</v>
      </c>
      <c r="D544" s="88"/>
      <c r="E544" s="88"/>
      <c r="F544" s="88"/>
      <c r="G544" s="95"/>
      <c r="H544" s="96"/>
      <c r="I544" s="88"/>
      <c r="J544" s="88"/>
      <c r="K544" s="96"/>
      <c r="L544" s="88"/>
      <c r="M544" s="97" t="str">
        <f t="shared" ca="1" si="89"/>
        <v/>
      </c>
      <c r="N544" s="88"/>
      <c r="O544" s="88"/>
      <c r="P544" s="14"/>
      <c r="R544" s="59" t="str">
        <f>IFERROR(VLOOKUP($D544,'4° Passo'!$D$5:$M$804,7,FALSE),"-")</f>
        <v>-</v>
      </c>
      <c r="S544" s="59" t="str">
        <f>IFERROR(VLOOKUP($D544,'4° Passo'!$D$5:$M$804,8,FALSE),"-")</f>
        <v>-</v>
      </c>
      <c r="T544" s="59" t="str">
        <f>IFERROR(VLOOKUP($D544,'4° Passo'!$D$5:$M$804,9,FALSE),"-")</f>
        <v>-</v>
      </c>
      <c r="U544" s="59" t="str">
        <f>IFERROR(VLOOKUP($D544,'4° Passo'!$D$5:$M$804,10,FALSE),"-")</f>
        <v>-</v>
      </c>
      <c r="V544" s="59" t="str">
        <f t="shared" si="84"/>
        <v/>
      </c>
      <c r="W544" s="4">
        <f t="shared" si="90"/>
        <v>0</v>
      </c>
      <c r="X544" s="101">
        <v>1</v>
      </c>
      <c r="Y544" s="101" t="str">
        <f t="shared" si="85"/>
        <v/>
      </c>
      <c r="Z544" s="101" t="str">
        <f t="shared" si="86"/>
        <v/>
      </c>
      <c r="AA544" s="101" t="str">
        <f t="shared" si="87"/>
        <v/>
      </c>
      <c r="AB544" s="101" t="str">
        <f t="shared" si="88"/>
        <v/>
      </c>
      <c r="AC544" s="101" t="str">
        <f t="shared" si="83"/>
        <v/>
      </c>
      <c r="AD544" s="101" t="str">
        <f t="shared" si="83"/>
        <v/>
      </c>
      <c r="AE544" s="101" t="str">
        <f t="shared" si="83"/>
        <v/>
      </c>
      <c r="AF544" s="101" t="str">
        <f t="shared" si="82"/>
        <v/>
      </c>
      <c r="AG544" s="101" t="str">
        <f t="shared" si="82"/>
        <v/>
      </c>
      <c r="AH544" s="101" t="str">
        <f t="shared" si="82"/>
        <v/>
      </c>
      <c r="AI544" s="101" t="str">
        <f t="shared" si="82"/>
        <v/>
      </c>
      <c r="AJ544" s="101" t="str">
        <f t="shared" si="82"/>
        <v/>
      </c>
      <c r="AK544" s="101" t="str">
        <f t="shared" si="82"/>
        <v/>
      </c>
      <c r="AL544" s="101" t="str">
        <f t="shared" si="91"/>
        <v/>
      </c>
      <c r="AM544" s="101" t="str">
        <f t="shared" si="91"/>
        <v/>
      </c>
      <c r="AN544" s="101" t="str">
        <f t="shared" si="91"/>
        <v/>
      </c>
      <c r="AP544" s="101" t="str">
        <f>IF(AND(N544="vendido",I544='1° Passo'!$D$12),'1° Passo'!$D$12,"")</f>
        <v/>
      </c>
    </row>
    <row r="545" spans="3:42" ht="30" customHeight="1">
      <c r="C545" s="11">
        <v>541</v>
      </c>
      <c r="D545" s="88"/>
      <c r="E545" s="88"/>
      <c r="F545" s="88"/>
      <c r="G545" s="95"/>
      <c r="H545" s="96"/>
      <c r="I545" s="88"/>
      <c r="J545" s="88"/>
      <c r="K545" s="96"/>
      <c r="L545" s="88"/>
      <c r="M545" s="97" t="str">
        <f t="shared" ca="1" si="89"/>
        <v/>
      </c>
      <c r="N545" s="88"/>
      <c r="O545" s="88"/>
      <c r="P545" s="14"/>
      <c r="R545" s="59" t="str">
        <f>IFERROR(VLOOKUP($D545,'4° Passo'!$D$5:$M$804,7,FALSE),"-")</f>
        <v>-</v>
      </c>
      <c r="S545" s="59" t="str">
        <f>IFERROR(VLOOKUP($D545,'4° Passo'!$D$5:$M$804,8,FALSE),"-")</f>
        <v>-</v>
      </c>
      <c r="T545" s="59" t="str">
        <f>IFERROR(VLOOKUP($D545,'4° Passo'!$D$5:$M$804,9,FALSE),"-")</f>
        <v>-</v>
      </c>
      <c r="U545" s="59" t="str">
        <f>IFERROR(VLOOKUP($D545,'4° Passo'!$D$5:$M$804,10,FALSE),"-")</f>
        <v>-</v>
      </c>
      <c r="V545" s="59" t="str">
        <f t="shared" si="84"/>
        <v/>
      </c>
      <c r="W545" s="4">
        <f t="shared" si="90"/>
        <v>0</v>
      </c>
      <c r="X545" s="101">
        <v>1</v>
      </c>
      <c r="Y545" s="101" t="str">
        <f t="shared" si="85"/>
        <v/>
      </c>
      <c r="Z545" s="101" t="str">
        <f t="shared" si="86"/>
        <v/>
      </c>
      <c r="AA545" s="101" t="str">
        <f t="shared" si="87"/>
        <v/>
      </c>
      <c r="AB545" s="101" t="str">
        <f t="shared" si="88"/>
        <v/>
      </c>
      <c r="AC545" s="101" t="str">
        <f t="shared" si="83"/>
        <v/>
      </c>
      <c r="AD545" s="101" t="str">
        <f t="shared" si="83"/>
        <v/>
      </c>
      <c r="AE545" s="101" t="str">
        <f t="shared" si="83"/>
        <v/>
      </c>
      <c r="AF545" s="101" t="str">
        <f t="shared" si="82"/>
        <v/>
      </c>
      <c r="AG545" s="101" t="str">
        <f t="shared" si="82"/>
        <v/>
      </c>
      <c r="AH545" s="101" t="str">
        <f t="shared" si="82"/>
        <v/>
      </c>
      <c r="AI545" s="101" t="str">
        <f t="shared" si="82"/>
        <v/>
      </c>
      <c r="AJ545" s="101" t="str">
        <f t="shared" si="82"/>
        <v/>
      </c>
      <c r="AK545" s="101" t="str">
        <f t="shared" si="82"/>
        <v/>
      </c>
      <c r="AL545" s="101" t="str">
        <f t="shared" si="91"/>
        <v/>
      </c>
      <c r="AM545" s="101" t="str">
        <f t="shared" si="91"/>
        <v/>
      </c>
      <c r="AN545" s="101" t="str">
        <f t="shared" si="91"/>
        <v/>
      </c>
      <c r="AP545" s="101" t="str">
        <f>IF(AND(N545="vendido",I545='1° Passo'!$D$12),'1° Passo'!$D$12,"")</f>
        <v/>
      </c>
    </row>
    <row r="546" spans="3:42" ht="30" customHeight="1">
      <c r="C546" s="11">
        <v>542</v>
      </c>
      <c r="D546" s="88"/>
      <c r="E546" s="88"/>
      <c r="F546" s="88"/>
      <c r="G546" s="95"/>
      <c r="H546" s="96"/>
      <c r="I546" s="88"/>
      <c r="J546" s="88"/>
      <c r="K546" s="96"/>
      <c r="L546" s="88"/>
      <c r="M546" s="97" t="str">
        <f t="shared" ca="1" si="89"/>
        <v/>
      </c>
      <c r="N546" s="88"/>
      <c r="O546" s="88"/>
      <c r="P546" s="14"/>
      <c r="R546" s="59" t="str">
        <f>IFERROR(VLOOKUP($D546,'4° Passo'!$D$5:$M$804,7,FALSE),"-")</f>
        <v>-</v>
      </c>
      <c r="S546" s="59" t="str">
        <f>IFERROR(VLOOKUP($D546,'4° Passo'!$D$5:$M$804,8,FALSE),"-")</f>
        <v>-</v>
      </c>
      <c r="T546" s="59" t="str">
        <f>IFERROR(VLOOKUP($D546,'4° Passo'!$D$5:$M$804,9,FALSE),"-")</f>
        <v>-</v>
      </c>
      <c r="U546" s="59" t="str">
        <f>IFERROR(VLOOKUP($D546,'4° Passo'!$D$5:$M$804,10,FALSE),"-")</f>
        <v>-</v>
      </c>
      <c r="V546" s="59" t="str">
        <f t="shared" si="84"/>
        <v/>
      </c>
      <c r="W546" s="4">
        <f t="shared" si="90"/>
        <v>0</v>
      </c>
      <c r="X546" s="101">
        <v>1</v>
      </c>
      <c r="Y546" s="101" t="str">
        <f t="shared" si="85"/>
        <v/>
      </c>
      <c r="Z546" s="101" t="str">
        <f t="shared" si="86"/>
        <v/>
      </c>
      <c r="AA546" s="101" t="str">
        <f t="shared" si="87"/>
        <v/>
      </c>
      <c r="AB546" s="101" t="str">
        <f t="shared" si="88"/>
        <v/>
      </c>
      <c r="AC546" s="101" t="str">
        <f t="shared" si="83"/>
        <v/>
      </c>
      <c r="AD546" s="101" t="str">
        <f t="shared" si="83"/>
        <v/>
      </c>
      <c r="AE546" s="101" t="str">
        <f t="shared" si="83"/>
        <v/>
      </c>
      <c r="AF546" s="101" t="str">
        <f t="shared" si="82"/>
        <v/>
      </c>
      <c r="AG546" s="101" t="str">
        <f t="shared" si="82"/>
        <v/>
      </c>
      <c r="AH546" s="101" t="str">
        <f t="shared" si="82"/>
        <v/>
      </c>
      <c r="AI546" s="101" t="str">
        <f t="shared" si="82"/>
        <v/>
      </c>
      <c r="AJ546" s="101" t="str">
        <f t="shared" si="82"/>
        <v/>
      </c>
      <c r="AK546" s="101" t="str">
        <f t="shared" si="82"/>
        <v/>
      </c>
      <c r="AL546" s="101" t="str">
        <f t="shared" si="91"/>
        <v/>
      </c>
      <c r="AM546" s="101" t="str">
        <f t="shared" si="91"/>
        <v/>
      </c>
      <c r="AN546" s="101" t="str">
        <f t="shared" si="91"/>
        <v/>
      </c>
      <c r="AP546" s="101" t="str">
        <f>IF(AND(N546="vendido",I546='1° Passo'!$D$12),'1° Passo'!$D$12,"")</f>
        <v/>
      </c>
    </row>
    <row r="547" spans="3:42" ht="30" customHeight="1">
      <c r="C547" s="11">
        <v>543</v>
      </c>
      <c r="D547" s="88"/>
      <c r="E547" s="88"/>
      <c r="F547" s="88"/>
      <c r="G547" s="95"/>
      <c r="H547" s="96"/>
      <c r="I547" s="88"/>
      <c r="J547" s="88"/>
      <c r="K547" s="96"/>
      <c r="L547" s="88"/>
      <c r="M547" s="97" t="str">
        <f t="shared" ca="1" si="89"/>
        <v/>
      </c>
      <c r="N547" s="88"/>
      <c r="O547" s="88"/>
      <c r="P547" s="14"/>
      <c r="R547" s="59" t="str">
        <f>IFERROR(VLOOKUP($D547,'4° Passo'!$D$5:$M$804,7,FALSE),"-")</f>
        <v>-</v>
      </c>
      <c r="S547" s="59" t="str">
        <f>IFERROR(VLOOKUP($D547,'4° Passo'!$D$5:$M$804,8,FALSE),"-")</f>
        <v>-</v>
      </c>
      <c r="T547" s="59" t="str">
        <f>IFERROR(VLOOKUP($D547,'4° Passo'!$D$5:$M$804,9,FALSE),"-")</f>
        <v>-</v>
      </c>
      <c r="U547" s="59" t="str">
        <f>IFERROR(VLOOKUP($D547,'4° Passo'!$D$5:$M$804,10,FALSE),"-")</f>
        <v>-</v>
      </c>
      <c r="V547" s="59" t="str">
        <f t="shared" si="84"/>
        <v/>
      </c>
      <c r="W547" s="4">
        <f t="shared" si="90"/>
        <v>0</v>
      </c>
      <c r="X547" s="101">
        <v>1</v>
      </c>
      <c r="Y547" s="101" t="str">
        <f t="shared" si="85"/>
        <v/>
      </c>
      <c r="Z547" s="101" t="str">
        <f t="shared" si="86"/>
        <v/>
      </c>
      <c r="AA547" s="101" t="str">
        <f t="shared" si="87"/>
        <v/>
      </c>
      <c r="AB547" s="101" t="str">
        <f t="shared" si="88"/>
        <v/>
      </c>
      <c r="AC547" s="101" t="str">
        <f t="shared" si="83"/>
        <v/>
      </c>
      <c r="AD547" s="101" t="str">
        <f t="shared" si="83"/>
        <v/>
      </c>
      <c r="AE547" s="101" t="str">
        <f t="shared" si="83"/>
        <v/>
      </c>
      <c r="AF547" s="101" t="str">
        <f t="shared" si="82"/>
        <v/>
      </c>
      <c r="AG547" s="101" t="str">
        <f t="shared" si="82"/>
        <v/>
      </c>
      <c r="AH547" s="101" t="str">
        <f t="shared" si="82"/>
        <v/>
      </c>
      <c r="AI547" s="101" t="str">
        <f t="shared" si="82"/>
        <v/>
      </c>
      <c r="AJ547" s="101" t="str">
        <f t="shared" si="82"/>
        <v/>
      </c>
      <c r="AK547" s="101" t="str">
        <f t="shared" si="82"/>
        <v/>
      </c>
      <c r="AL547" s="101" t="str">
        <f t="shared" si="91"/>
        <v/>
      </c>
      <c r="AM547" s="101" t="str">
        <f t="shared" si="91"/>
        <v/>
      </c>
      <c r="AN547" s="101" t="str">
        <f t="shared" si="91"/>
        <v/>
      </c>
      <c r="AP547" s="101" t="str">
        <f>IF(AND(N547="vendido",I547='1° Passo'!$D$12),'1° Passo'!$D$12,"")</f>
        <v/>
      </c>
    </row>
    <row r="548" spans="3:42" ht="30" customHeight="1">
      <c r="C548" s="11">
        <v>544</v>
      </c>
      <c r="D548" s="88"/>
      <c r="E548" s="88"/>
      <c r="F548" s="88"/>
      <c r="G548" s="95"/>
      <c r="H548" s="96"/>
      <c r="I548" s="88"/>
      <c r="J548" s="88"/>
      <c r="K548" s="96"/>
      <c r="L548" s="88"/>
      <c r="M548" s="97" t="str">
        <f t="shared" ca="1" si="89"/>
        <v/>
      </c>
      <c r="N548" s="88"/>
      <c r="O548" s="88"/>
      <c r="P548" s="14"/>
      <c r="R548" s="59" t="str">
        <f>IFERROR(VLOOKUP($D548,'4° Passo'!$D$5:$M$804,7,FALSE),"-")</f>
        <v>-</v>
      </c>
      <c r="S548" s="59" t="str">
        <f>IFERROR(VLOOKUP($D548,'4° Passo'!$D$5:$M$804,8,FALSE),"-")</f>
        <v>-</v>
      </c>
      <c r="T548" s="59" t="str">
        <f>IFERROR(VLOOKUP($D548,'4° Passo'!$D$5:$M$804,9,FALSE),"-")</f>
        <v>-</v>
      </c>
      <c r="U548" s="59" t="str">
        <f>IFERROR(VLOOKUP($D548,'4° Passo'!$D$5:$M$804,10,FALSE),"-")</f>
        <v>-</v>
      </c>
      <c r="V548" s="59" t="str">
        <f t="shared" si="84"/>
        <v/>
      </c>
      <c r="W548" s="4">
        <f t="shared" si="90"/>
        <v>0</v>
      </c>
      <c r="X548" s="101">
        <v>1</v>
      </c>
      <c r="Y548" s="101" t="str">
        <f t="shared" si="85"/>
        <v/>
      </c>
      <c r="Z548" s="101" t="str">
        <f t="shared" si="86"/>
        <v/>
      </c>
      <c r="AA548" s="101" t="str">
        <f t="shared" si="87"/>
        <v/>
      </c>
      <c r="AB548" s="101" t="str">
        <f t="shared" si="88"/>
        <v/>
      </c>
      <c r="AC548" s="101" t="str">
        <f t="shared" si="83"/>
        <v/>
      </c>
      <c r="AD548" s="101" t="str">
        <f t="shared" si="83"/>
        <v/>
      </c>
      <c r="AE548" s="101" t="str">
        <f t="shared" si="83"/>
        <v/>
      </c>
      <c r="AF548" s="101" t="str">
        <f t="shared" si="82"/>
        <v/>
      </c>
      <c r="AG548" s="101" t="str">
        <f t="shared" si="82"/>
        <v/>
      </c>
      <c r="AH548" s="101" t="str">
        <f t="shared" si="82"/>
        <v/>
      </c>
      <c r="AI548" s="101" t="str">
        <f t="shared" si="82"/>
        <v/>
      </c>
      <c r="AJ548" s="101" t="str">
        <f t="shared" si="82"/>
        <v/>
      </c>
      <c r="AK548" s="101" t="str">
        <f t="shared" si="82"/>
        <v/>
      </c>
      <c r="AL548" s="101" t="str">
        <f t="shared" si="91"/>
        <v/>
      </c>
      <c r="AM548" s="101" t="str">
        <f t="shared" si="91"/>
        <v/>
      </c>
      <c r="AN548" s="101" t="str">
        <f t="shared" si="91"/>
        <v/>
      </c>
      <c r="AP548" s="101" t="str">
        <f>IF(AND(N548="vendido",I548='1° Passo'!$D$12),'1° Passo'!$D$12,"")</f>
        <v/>
      </c>
    </row>
    <row r="549" spans="3:42" ht="30" customHeight="1">
      <c r="C549" s="11">
        <v>545</v>
      </c>
      <c r="D549" s="88"/>
      <c r="E549" s="88"/>
      <c r="F549" s="88"/>
      <c r="G549" s="95"/>
      <c r="H549" s="96"/>
      <c r="I549" s="88"/>
      <c r="J549" s="88"/>
      <c r="K549" s="96"/>
      <c r="L549" s="88"/>
      <c r="M549" s="97" t="str">
        <f t="shared" ca="1" si="89"/>
        <v/>
      </c>
      <c r="N549" s="88"/>
      <c r="O549" s="88"/>
      <c r="P549" s="14"/>
      <c r="R549" s="59" t="str">
        <f>IFERROR(VLOOKUP($D549,'4° Passo'!$D$5:$M$804,7,FALSE),"-")</f>
        <v>-</v>
      </c>
      <c r="S549" s="59" t="str">
        <f>IFERROR(VLOOKUP($D549,'4° Passo'!$D$5:$M$804,8,FALSE),"-")</f>
        <v>-</v>
      </c>
      <c r="T549" s="59" t="str">
        <f>IFERROR(VLOOKUP($D549,'4° Passo'!$D$5:$M$804,9,FALSE),"-")</f>
        <v>-</v>
      </c>
      <c r="U549" s="59" t="str">
        <f>IFERROR(VLOOKUP($D549,'4° Passo'!$D$5:$M$804,10,FALSE),"-")</f>
        <v>-</v>
      </c>
      <c r="V549" s="59" t="str">
        <f t="shared" si="84"/>
        <v/>
      </c>
      <c r="W549" s="4">
        <f t="shared" si="90"/>
        <v>0</v>
      </c>
      <c r="X549" s="101">
        <v>1</v>
      </c>
      <c r="Y549" s="101" t="str">
        <f t="shared" si="85"/>
        <v/>
      </c>
      <c r="Z549" s="101" t="str">
        <f t="shared" si="86"/>
        <v/>
      </c>
      <c r="AA549" s="101" t="str">
        <f t="shared" si="87"/>
        <v/>
      </c>
      <c r="AB549" s="101" t="str">
        <f t="shared" si="88"/>
        <v/>
      </c>
      <c r="AC549" s="101" t="str">
        <f t="shared" si="83"/>
        <v/>
      </c>
      <c r="AD549" s="101" t="str">
        <f t="shared" si="83"/>
        <v/>
      </c>
      <c r="AE549" s="101" t="str">
        <f t="shared" si="83"/>
        <v/>
      </c>
      <c r="AF549" s="101" t="str">
        <f t="shared" si="82"/>
        <v/>
      </c>
      <c r="AG549" s="101" t="str">
        <f t="shared" si="82"/>
        <v/>
      </c>
      <c r="AH549" s="101" t="str">
        <f t="shared" si="82"/>
        <v/>
      </c>
      <c r="AI549" s="101" t="str">
        <f t="shared" si="82"/>
        <v/>
      </c>
      <c r="AJ549" s="101" t="str">
        <f t="shared" si="82"/>
        <v/>
      </c>
      <c r="AK549" s="101" t="str">
        <f t="shared" si="82"/>
        <v/>
      </c>
      <c r="AL549" s="101" t="str">
        <f t="shared" si="91"/>
        <v/>
      </c>
      <c r="AM549" s="101" t="str">
        <f t="shared" si="91"/>
        <v/>
      </c>
      <c r="AN549" s="101" t="str">
        <f t="shared" si="91"/>
        <v/>
      </c>
      <c r="AP549" s="101" t="str">
        <f>IF(AND(N549="vendido",I549='1° Passo'!$D$12),'1° Passo'!$D$12,"")</f>
        <v/>
      </c>
    </row>
    <row r="550" spans="3:42" ht="30" customHeight="1">
      <c r="C550" s="11">
        <v>546</v>
      </c>
      <c r="D550" s="88"/>
      <c r="E550" s="88"/>
      <c r="F550" s="88"/>
      <c r="G550" s="95"/>
      <c r="H550" s="96"/>
      <c r="I550" s="88"/>
      <c r="J550" s="88"/>
      <c r="K550" s="96"/>
      <c r="L550" s="88"/>
      <c r="M550" s="97" t="str">
        <f t="shared" ca="1" si="89"/>
        <v/>
      </c>
      <c r="N550" s="88"/>
      <c r="O550" s="88"/>
      <c r="P550" s="14"/>
      <c r="R550" s="59" t="str">
        <f>IFERROR(VLOOKUP($D550,'4° Passo'!$D$5:$M$804,7,FALSE),"-")</f>
        <v>-</v>
      </c>
      <c r="S550" s="59" t="str">
        <f>IFERROR(VLOOKUP($D550,'4° Passo'!$D$5:$M$804,8,FALSE),"-")</f>
        <v>-</v>
      </c>
      <c r="T550" s="59" t="str">
        <f>IFERROR(VLOOKUP($D550,'4° Passo'!$D$5:$M$804,9,FALSE),"-")</f>
        <v>-</v>
      </c>
      <c r="U550" s="59" t="str">
        <f>IFERROR(VLOOKUP($D550,'4° Passo'!$D$5:$M$804,10,FALSE),"-")</f>
        <v>-</v>
      </c>
      <c r="V550" s="59" t="str">
        <f t="shared" si="84"/>
        <v/>
      </c>
      <c r="W550" s="4">
        <f t="shared" si="90"/>
        <v>0</v>
      </c>
      <c r="X550" s="101">
        <v>1</v>
      </c>
      <c r="Y550" s="101" t="str">
        <f t="shared" si="85"/>
        <v/>
      </c>
      <c r="Z550" s="101" t="str">
        <f t="shared" si="86"/>
        <v/>
      </c>
      <c r="AA550" s="101" t="str">
        <f t="shared" si="87"/>
        <v/>
      </c>
      <c r="AB550" s="101" t="str">
        <f t="shared" si="88"/>
        <v/>
      </c>
      <c r="AC550" s="101" t="str">
        <f t="shared" si="83"/>
        <v/>
      </c>
      <c r="AD550" s="101" t="str">
        <f t="shared" si="83"/>
        <v/>
      </c>
      <c r="AE550" s="101" t="str">
        <f t="shared" si="83"/>
        <v/>
      </c>
      <c r="AF550" s="101" t="str">
        <f t="shared" si="82"/>
        <v/>
      </c>
      <c r="AG550" s="101" t="str">
        <f t="shared" si="82"/>
        <v/>
      </c>
      <c r="AH550" s="101" t="str">
        <f t="shared" si="82"/>
        <v/>
      </c>
      <c r="AI550" s="101" t="str">
        <f t="shared" si="82"/>
        <v/>
      </c>
      <c r="AJ550" s="101" t="str">
        <f t="shared" si="82"/>
        <v/>
      </c>
      <c r="AK550" s="101" t="str">
        <f t="shared" si="82"/>
        <v/>
      </c>
      <c r="AL550" s="101" t="str">
        <f t="shared" si="91"/>
        <v/>
      </c>
      <c r="AM550" s="101" t="str">
        <f t="shared" si="91"/>
        <v/>
      </c>
      <c r="AN550" s="101" t="str">
        <f t="shared" si="91"/>
        <v/>
      </c>
      <c r="AP550" s="101" t="str">
        <f>IF(AND(N550="vendido",I550='1° Passo'!$D$12),'1° Passo'!$D$12,"")</f>
        <v/>
      </c>
    </row>
    <row r="551" spans="3:42" ht="30" customHeight="1">
      <c r="C551" s="11">
        <v>547</v>
      </c>
      <c r="D551" s="88"/>
      <c r="E551" s="88"/>
      <c r="F551" s="88"/>
      <c r="G551" s="95"/>
      <c r="H551" s="96"/>
      <c r="I551" s="88"/>
      <c r="J551" s="88"/>
      <c r="K551" s="96"/>
      <c r="L551" s="88"/>
      <c r="M551" s="97" t="str">
        <f t="shared" ca="1" si="89"/>
        <v/>
      </c>
      <c r="N551" s="88"/>
      <c r="O551" s="88"/>
      <c r="P551" s="14"/>
      <c r="R551" s="59" t="str">
        <f>IFERROR(VLOOKUP($D551,'4° Passo'!$D$5:$M$804,7,FALSE),"-")</f>
        <v>-</v>
      </c>
      <c r="S551" s="59" t="str">
        <f>IFERROR(VLOOKUP($D551,'4° Passo'!$D$5:$M$804,8,FALSE),"-")</f>
        <v>-</v>
      </c>
      <c r="T551" s="59" t="str">
        <f>IFERROR(VLOOKUP($D551,'4° Passo'!$D$5:$M$804,9,FALSE),"-")</f>
        <v>-</v>
      </c>
      <c r="U551" s="59" t="str">
        <f>IFERROR(VLOOKUP($D551,'4° Passo'!$D$5:$M$804,10,FALSE),"-")</f>
        <v>-</v>
      </c>
      <c r="V551" s="59" t="str">
        <f t="shared" si="84"/>
        <v/>
      </c>
      <c r="W551" s="4">
        <f t="shared" si="90"/>
        <v>0</v>
      </c>
      <c r="X551" s="101">
        <v>1</v>
      </c>
      <c r="Y551" s="101" t="str">
        <f t="shared" si="85"/>
        <v/>
      </c>
      <c r="Z551" s="101" t="str">
        <f t="shared" si="86"/>
        <v/>
      </c>
      <c r="AA551" s="101" t="str">
        <f t="shared" si="87"/>
        <v/>
      </c>
      <c r="AB551" s="101" t="str">
        <f t="shared" si="88"/>
        <v/>
      </c>
      <c r="AC551" s="101" t="str">
        <f t="shared" si="83"/>
        <v/>
      </c>
      <c r="AD551" s="101" t="str">
        <f t="shared" si="83"/>
        <v/>
      </c>
      <c r="AE551" s="101" t="str">
        <f t="shared" si="83"/>
        <v/>
      </c>
      <c r="AF551" s="101" t="str">
        <f t="shared" si="82"/>
        <v/>
      </c>
      <c r="AG551" s="101" t="str">
        <f t="shared" si="82"/>
        <v/>
      </c>
      <c r="AH551" s="101" t="str">
        <f t="shared" si="82"/>
        <v/>
      </c>
      <c r="AI551" s="101" t="str">
        <f t="shared" si="82"/>
        <v/>
      </c>
      <c r="AJ551" s="101" t="str">
        <f t="shared" si="82"/>
        <v/>
      </c>
      <c r="AK551" s="101" t="str">
        <f t="shared" si="82"/>
        <v/>
      </c>
      <c r="AL551" s="101" t="str">
        <f t="shared" si="91"/>
        <v/>
      </c>
      <c r="AM551" s="101" t="str">
        <f t="shared" si="91"/>
        <v/>
      </c>
      <c r="AN551" s="101" t="str">
        <f t="shared" si="91"/>
        <v/>
      </c>
      <c r="AP551" s="101" t="str">
        <f>IF(AND(N551="vendido",I551='1° Passo'!$D$12),'1° Passo'!$D$12,"")</f>
        <v/>
      </c>
    </row>
    <row r="552" spans="3:42" ht="30" customHeight="1">
      <c r="C552" s="11">
        <v>548</v>
      </c>
      <c r="D552" s="88"/>
      <c r="E552" s="88"/>
      <c r="F552" s="88"/>
      <c r="G552" s="95"/>
      <c r="H552" s="96"/>
      <c r="I552" s="88"/>
      <c r="J552" s="88"/>
      <c r="K552" s="96"/>
      <c r="L552" s="88"/>
      <c r="M552" s="97" t="str">
        <f t="shared" ca="1" si="89"/>
        <v/>
      </c>
      <c r="N552" s="88"/>
      <c r="O552" s="88"/>
      <c r="P552" s="14"/>
      <c r="R552" s="59" t="str">
        <f>IFERROR(VLOOKUP($D552,'4° Passo'!$D$5:$M$804,7,FALSE),"-")</f>
        <v>-</v>
      </c>
      <c r="S552" s="59" t="str">
        <f>IFERROR(VLOOKUP($D552,'4° Passo'!$D$5:$M$804,8,FALSE),"-")</f>
        <v>-</v>
      </c>
      <c r="T552" s="59" t="str">
        <f>IFERROR(VLOOKUP($D552,'4° Passo'!$D$5:$M$804,9,FALSE),"-")</f>
        <v>-</v>
      </c>
      <c r="U552" s="59" t="str">
        <f>IFERROR(VLOOKUP($D552,'4° Passo'!$D$5:$M$804,10,FALSE),"-")</f>
        <v>-</v>
      </c>
      <c r="V552" s="59" t="str">
        <f t="shared" si="84"/>
        <v/>
      </c>
      <c r="W552" s="4">
        <f t="shared" si="90"/>
        <v>0</v>
      </c>
      <c r="X552" s="101">
        <v>1</v>
      </c>
      <c r="Y552" s="101" t="str">
        <f t="shared" si="85"/>
        <v/>
      </c>
      <c r="Z552" s="101" t="str">
        <f t="shared" si="86"/>
        <v/>
      </c>
      <c r="AA552" s="101" t="str">
        <f t="shared" si="87"/>
        <v/>
      </c>
      <c r="AB552" s="101" t="str">
        <f t="shared" si="88"/>
        <v/>
      </c>
      <c r="AC552" s="101" t="str">
        <f t="shared" si="83"/>
        <v/>
      </c>
      <c r="AD552" s="101" t="str">
        <f t="shared" si="83"/>
        <v/>
      </c>
      <c r="AE552" s="101" t="str">
        <f t="shared" si="83"/>
        <v/>
      </c>
      <c r="AF552" s="101" t="str">
        <f t="shared" si="82"/>
        <v/>
      </c>
      <c r="AG552" s="101" t="str">
        <f t="shared" si="82"/>
        <v/>
      </c>
      <c r="AH552" s="101" t="str">
        <f t="shared" si="82"/>
        <v/>
      </c>
      <c r="AI552" s="101" t="str">
        <f t="shared" si="82"/>
        <v/>
      </c>
      <c r="AJ552" s="101" t="str">
        <f t="shared" si="82"/>
        <v/>
      </c>
      <c r="AK552" s="101" t="str">
        <f t="shared" si="82"/>
        <v/>
      </c>
      <c r="AL552" s="101" t="str">
        <f t="shared" si="91"/>
        <v/>
      </c>
      <c r="AM552" s="101" t="str">
        <f t="shared" si="91"/>
        <v/>
      </c>
      <c r="AN552" s="101" t="str">
        <f t="shared" si="91"/>
        <v/>
      </c>
      <c r="AP552" s="101" t="str">
        <f>IF(AND(N552="vendido",I552='1° Passo'!$D$12),'1° Passo'!$D$12,"")</f>
        <v/>
      </c>
    </row>
    <row r="553" spans="3:42" ht="30" customHeight="1">
      <c r="C553" s="11">
        <v>549</v>
      </c>
      <c r="D553" s="88"/>
      <c r="E553" s="88"/>
      <c r="F553" s="88"/>
      <c r="G553" s="95"/>
      <c r="H553" s="96"/>
      <c r="I553" s="88"/>
      <c r="J553" s="88"/>
      <c r="K553" s="96"/>
      <c r="L553" s="88"/>
      <c r="M553" s="97" t="str">
        <f t="shared" ca="1" si="89"/>
        <v/>
      </c>
      <c r="N553" s="88"/>
      <c r="O553" s="88"/>
      <c r="P553" s="14"/>
      <c r="R553" s="59" t="str">
        <f>IFERROR(VLOOKUP($D553,'4° Passo'!$D$5:$M$804,7,FALSE),"-")</f>
        <v>-</v>
      </c>
      <c r="S553" s="59" t="str">
        <f>IFERROR(VLOOKUP($D553,'4° Passo'!$D$5:$M$804,8,FALSE),"-")</f>
        <v>-</v>
      </c>
      <c r="T553" s="59" t="str">
        <f>IFERROR(VLOOKUP($D553,'4° Passo'!$D$5:$M$804,9,FALSE),"-")</f>
        <v>-</v>
      </c>
      <c r="U553" s="59" t="str">
        <f>IFERROR(VLOOKUP($D553,'4° Passo'!$D$5:$M$804,10,FALSE),"-")</f>
        <v>-</v>
      </c>
      <c r="V553" s="59" t="str">
        <f t="shared" si="84"/>
        <v/>
      </c>
      <c r="W553" s="4">
        <f t="shared" si="90"/>
        <v>0</v>
      </c>
      <c r="X553" s="101">
        <v>1</v>
      </c>
      <c r="Y553" s="101" t="str">
        <f t="shared" si="85"/>
        <v/>
      </c>
      <c r="Z553" s="101" t="str">
        <f t="shared" si="86"/>
        <v/>
      </c>
      <c r="AA553" s="101" t="str">
        <f t="shared" si="87"/>
        <v/>
      </c>
      <c r="AB553" s="101" t="str">
        <f t="shared" si="88"/>
        <v/>
      </c>
      <c r="AC553" s="101" t="str">
        <f t="shared" si="83"/>
        <v/>
      </c>
      <c r="AD553" s="101" t="str">
        <f t="shared" si="83"/>
        <v/>
      </c>
      <c r="AE553" s="101" t="str">
        <f t="shared" si="83"/>
        <v/>
      </c>
      <c r="AF553" s="101" t="str">
        <f t="shared" si="82"/>
        <v/>
      </c>
      <c r="AG553" s="101" t="str">
        <f t="shared" si="82"/>
        <v/>
      </c>
      <c r="AH553" s="101" t="str">
        <f t="shared" si="82"/>
        <v/>
      </c>
      <c r="AI553" s="101" t="str">
        <f t="shared" si="82"/>
        <v/>
      </c>
      <c r="AJ553" s="101" t="str">
        <f t="shared" si="82"/>
        <v/>
      </c>
      <c r="AK553" s="101" t="str">
        <f t="shared" si="82"/>
        <v/>
      </c>
      <c r="AL553" s="101" t="str">
        <f t="shared" si="91"/>
        <v/>
      </c>
      <c r="AM553" s="101" t="str">
        <f t="shared" si="91"/>
        <v/>
      </c>
      <c r="AN553" s="101" t="str">
        <f t="shared" si="91"/>
        <v/>
      </c>
      <c r="AP553" s="101" t="str">
        <f>IF(AND(N553="vendido",I553='1° Passo'!$D$12),'1° Passo'!$D$12,"")</f>
        <v/>
      </c>
    </row>
    <row r="554" spans="3:42" ht="30" customHeight="1">
      <c r="C554" s="11">
        <v>550</v>
      </c>
      <c r="D554" s="88"/>
      <c r="E554" s="88"/>
      <c r="F554" s="88"/>
      <c r="G554" s="95"/>
      <c r="H554" s="96"/>
      <c r="I554" s="88"/>
      <c r="J554" s="88"/>
      <c r="K554" s="96"/>
      <c r="L554" s="88"/>
      <c r="M554" s="97" t="str">
        <f t="shared" ca="1" si="89"/>
        <v/>
      </c>
      <c r="N554" s="88"/>
      <c r="O554" s="88"/>
      <c r="P554" s="14"/>
      <c r="R554" s="59" t="str">
        <f>IFERROR(VLOOKUP($D554,'4° Passo'!$D$5:$M$804,7,FALSE),"-")</f>
        <v>-</v>
      </c>
      <c r="S554" s="59" t="str">
        <f>IFERROR(VLOOKUP($D554,'4° Passo'!$D$5:$M$804,8,FALSE),"-")</f>
        <v>-</v>
      </c>
      <c r="T554" s="59" t="str">
        <f>IFERROR(VLOOKUP($D554,'4° Passo'!$D$5:$M$804,9,FALSE),"-")</f>
        <v>-</v>
      </c>
      <c r="U554" s="59" t="str">
        <f>IFERROR(VLOOKUP($D554,'4° Passo'!$D$5:$M$804,10,FALSE),"-")</f>
        <v>-</v>
      </c>
      <c r="V554" s="59" t="str">
        <f t="shared" si="84"/>
        <v/>
      </c>
      <c r="W554" s="4">
        <f t="shared" si="90"/>
        <v>0</v>
      </c>
      <c r="X554" s="101">
        <v>1</v>
      </c>
      <c r="Y554" s="101" t="str">
        <f t="shared" si="85"/>
        <v/>
      </c>
      <c r="Z554" s="101" t="str">
        <f t="shared" si="86"/>
        <v/>
      </c>
      <c r="AA554" s="101" t="str">
        <f t="shared" si="87"/>
        <v/>
      </c>
      <c r="AB554" s="101" t="str">
        <f t="shared" si="88"/>
        <v/>
      </c>
      <c r="AC554" s="101" t="str">
        <f t="shared" si="83"/>
        <v/>
      </c>
      <c r="AD554" s="101" t="str">
        <f t="shared" si="83"/>
        <v/>
      </c>
      <c r="AE554" s="101" t="str">
        <f t="shared" si="83"/>
        <v/>
      </c>
      <c r="AF554" s="101" t="str">
        <f t="shared" si="82"/>
        <v/>
      </c>
      <c r="AG554" s="101" t="str">
        <f t="shared" si="82"/>
        <v/>
      </c>
      <c r="AH554" s="101" t="str">
        <f t="shared" si="82"/>
        <v/>
      </c>
      <c r="AI554" s="101" t="str">
        <f t="shared" si="82"/>
        <v/>
      </c>
      <c r="AJ554" s="101" t="str">
        <f t="shared" si="82"/>
        <v/>
      </c>
      <c r="AK554" s="101" t="str">
        <f t="shared" si="82"/>
        <v/>
      </c>
      <c r="AL554" s="101" t="str">
        <f t="shared" si="91"/>
        <v/>
      </c>
      <c r="AM554" s="101" t="str">
        <f t="shared" si="91"/>
        <v/>
      </c>
      <c r="AN554" s="101" t="str">
        <f t="shared" si="91"/>
        <v/>
      </c>
      <c r="AP554" s="101" t="str">
        <f>IF(AND(N554="vendido",I554='1° Passo'!$D$12),'1° Passo'!$D$12,"")</f>
        <v/>
      </c>
    </row>
    <row r="555" spans="3:42" ht="30" customHeight="1">
      <c r="C555" s="11">
        <v>551</v>
      </c>
      <c r="D555" s="88"/>
      <c r="E555" s="88"/>
      <c r="F555" s="88"/>
      <c r="G555" s="95"/>
      <c r="H555" s="96"/>
      <c r="I555" s="88"/>
      <c r="J555" s="88"/>
      <c r="K555" s="96"/>
      <c r="L555" s="88"/>
      <c r="M555" s="97" t="str">
        <f t="shared" ca="1" si="89"/>
        <v/>
      </c>
      <c r="N555" s="88"/>
      <c r="O555" s="88"/>
      <c r="P555" s="14"/>
      <c r="R555" s="59" t="str">
        <f>IFERROR(VLOOKUP($D555,'4° Passo'!$D$5:$M$804,7,FALSE),"-")</f>
        <v>-</v>
      </c>
      <c r="S555" s="59" t="str">
        <f>IFERROR(VLOOKUP($D555,'4° Passo'!$D$5:$M$804,8,FALSE),"-")</f>
        <v>-</v>
      </c>
      <c r="T555" s="59" t="str">
        <f>IFERROR(VLOOKUP($D555,'4° Passo'!$D$5:$M$804,9,FALSE),"-")</f>
        <v>-</v>
      </c>
      <c r="U555" s="59" t="str">
        <f>IFERROR(VLOOKUP($D555,'4° Passo'!$D$5:$M$804,10,FALSE),"-")</f>
        <v>-</v>
      </c>
      <c r="V555" s="59" t="str">
        <f t="shared" si="84"/>
        <v/>
      </c>
      <c r="W555" s="4">
        <f t="shared" si="90"/>
        <v>0</v>
      </c>
      <c r="X555" s="101">
        <v>1</v>
      </c>
      <c r="Y555" s="101" t="str">
        <f t="shared" si="85"/>
        <v/>
      </c>
      <c r="Z555" s="101" t="str">
        <f t="shared" si="86"/>
        <v/>
      </c>
      <c r="AA555" s="101" t="str">
        <f t="shared" si="87"/>
        <v/>
      </c>
      <c r="AB555" s="101" t="str">
        <f t="shared" si="88"/>
        <v/>
      </c>
      <c r="AC555" s="101" t="str">
        <f t="shared" si="83"/>
        <v/>
      </c>
      <c r="AD555" s="101" t="str">
        <f t="shared" si="83"/>
        <v/>
      </c>
      <c r="AE555" s="101" t="str">
        <f t="shared" si="83"/>
        <v/>
      </c>
      <c r="AF555" s="101" t="str">
        <f t="shared" si="82"/>
        <v/>
      </c>
      <c r="AG555" s="101" t="str">
        <f t="shared" si="82"/>
        <v/>
      </c>
      <c r="AH555" s="101" t="str">
        <f t="shared" si="82"/>
        <v/>
      </c>
      <c r="AI555" s="101" t="str">
        <f t="shared" ref="AI555:AN611" si="92">IF($Y555=AI$3,$AB555,"")</f>
        <v/>
      </c>
      <c r="AJ555" s="101" t="str">
        <f t="shared" si="92"/>
        <v/>
      </c>
      <c r="AK555" s="101" t="str">
        <f t="shared" si="92"/>
        <v/>
      </c>
      <c r="AL555" s="101" t="str">
        <f t="shared" si="91"/>
        <v/>
      </c>
      <c r="AM555" s="101" t="str">
        <f t="shared" si="91"/>
        <v/>
      </c>
      <c r="AN555" s="101" t="str">
        <f t="shared" si="91"/>
        <v/>
      </c>
      <c r="AP555" s="101" t="str">
        <f>IF(AND(N555="vendido",I555='1° Passo'!$D$12),'1° Passo'!$D$12,"")</f>
        <v/>
      </c>
    </row>
    <row r="556" spans="3:42" ht="30" customHeight="1">
      <c r="C556" s="11">
        <v>552</v>
      </c>
      <c r="D556" s="88"/>
      <c r="E556" s="88"/>
      <c r="F556" s="88"/>
      <c r="G556" s="95"/>
      <c r="H556" s="96"/>
      <c r="I556" s="88"/>
      <c r="J556" s="88"/>
      <c r="K556" s="96"/>
      <c r="L556" s="88"/>
      <c r="M556" s="97" t="str">
        <f t="shared" ca="1" si="89"/>
        <v/>
      </c>
      <c r="N556" s="88"/>
      <c r="O556" s="88"/>
      <c r="P556" s="14"/>
      <c r="R556" s="59" t="str">
        <f>IFERROR(VLOOKUP($D556,'4° Passo'!$D$5:$M$804,7,FALSE),"-")</f>
        <v>-</v>
      </c>
      <c r="S556" s="59" t="str">
        <f>IFERROR(VLOOKUP($D556,'4° Passo'!$D$5:$M$804,8,FALSE),"-")</f>
        <v>-</v>
      </c>
      <c r="T556" s="59" t="str">
        <f>IFERROR(VLOOKUP($D556,'4° Passo'!$D$5:$M$804,9,FALSE),"-")</f>
        <v>-</v>
      </c>
      <c r="U556" s="59" t="str">
        <f>IFERROR(VLOOKUP($D556,'4° Passo'!$D$5:$M$804,10,FALSE),"-")</f>
        <v>-</v>
      </c>
      <c r="V556" s="59" t="str">
        <f t="shared" si="84"/>
        <v/>
      </c>
      <c r="W556" s="4">
        <f t="shared" si="90"/>
        <v>0</v>
      </c>
      <c r="X556" s="101">
        <v>1</v>
      </c>
      <c r="Y556" s="101" t="str">
        <f t="shared" si="85"/>
        <v/>
      </c>
      <c r="Z556" s="101" t="str">
        <f t="shared" si="86"/>
        <v/>
      </c>
      <c r="AA556" s="101" t="str">
        <f t="shared" si="87"/>
        <v/>
      </c>
      <c r="AB556" s="101" t="str">
        <f t="shared" si="88"/>
        <v/>
      </c>
      <c r="AC556" s="101" t="str">
        <f t="shared" si="83"/>
        <v/>
      </c>
      <c r="AD556" s="101" t="str">
        <f t="shared" si="83"/>
        <v/>
      </c>
      <c r="AE556" s="101" t="str">
        <f t="shared" si="83"/>
        <v/>
      </c>
      <c r="AF556" s="101" t="str">
        <f t="shared" si="83"/>
        <v/>
      </c>
      <c r="AG556" s="101" t="str">
        <f t="shared" si="83"/>
        <v/>
      </c>
      <c r="AH556" s="101" t="str">
        <f t="shared" si="83"/>
        <v/>
      </c>
      <c r="AI556" s="101" t="str">
        <f t="shared" si="92"/>
        <v/>
      </c>
      <c r="AJ556" s="101" t="str">
        <f t="shared" si="92"/>
        <v/>
      </c>
      <c r="AK556" s="101" t="str">
        <f t="shared" si="92"/>
        <v/>
      </c>
      <c r="AL556" s="101" t="str">
        <f t="shared" si="91"/>
        <v/>
      </c>
      <c r="AM556" s="101" t="str">
        <f t="shared" si="91"/>
        <v/>
      </c>
      <c r="AN556" s="101" t="str">
        <f t="shared" si="91"/>
        <v/>
      </c>
      <c r="AP556" s="101" t="str">
        <f>IF(AND(N556="vendido",I556='1° Passo'!$D$12),'1° Passo'!$D$12,"")</f>
        <v/>
      </c>
    </row>
    <row r="557" spans="3:42" ht="30" customHeight="1">
      <c r="C557" s="11">
        <v>553</v>
      </c>
      <c r="D557" s="88"/>
      <c r="E557" s="88"/>
      <c r="F557" s="88"/>
      <c r="G557" s="95"/>
      <c r="H557" s="96"/>
      <c r="I557" s="88"/>
      <c r="J557" s="88"/>
      <c r="K557" s="96"/>
      <c r="L557" s="88"/>
      <c r="M557" s="97" t="str">
        <f t="shared" ca="1" si="89"/>
        <v/>
      </c>
      <c r="N557" s="88"/>
      <c r="O557" s="88"/>
      <c r="P557" s="14"/>
      <c r="R557" s="59" t="str">
        <f>IFERROR(VLOOKUP($D557,'4° Passo'!$D$5:$M$804,7,FALSE),"-")</f>
        <v>-</v>
      </c>
      <c r="S557" s="59" t="str">
        <f>IFERROR(VLOOKUP($D557,'4° Passo'!$D$5:$M$804,8,FALSE),"-")</f>
        <v>-</v>
      </c>
      <c r="T557" s="59" t="str">
        <f>IFERROR(VLOOKUP($D557,'4° Passo'!$D$5:$M$804,9,FALSE),"-")</f>
        <v>-</v>
      </c>
      <c r="U557" s="59" t="str">
        <f>IFERROR(VLOOKUP($D557,'4° Passo'!$D$5:$M$804,10,FALSE),"-")</f>
        <v>-</v>
      </c>
      <c r="V557" s="59" t="str">
        <f t="shared" si="84"/>
        <v/>
      </c>
      <c r="W557" s="4">
        <f t="shared" si="90"/>
        <v>0</v>
      </c>
      <c r="X557" s="101">
        <v>1</v>
      </c>
      <c r="Y557" s="101" t="str">
        <f t="shared" si="85"/>
        <v/>
      </c>
      <c r="Z557" s="101" t="str">
        <f t="shared" si="86"/>
        <v/>
      </c>
      <c r="AA557" s="101" t="str">
        <f t="shared" si="87"/>
        <v/>
      </c>
      <c r="AB557" s="101" t="str">
        <f t="shared" si="88"/>
        <v/>
      </c>
      <c r="AC557" s="101" t="str">
        <f t="shared" si="83"/>
        <v/>
      </c>
      <c r="AD557" s="101" t="str">
        <f t="shared" si="83"/>
        <v/>
      </c>
      <c r="AE557" s="101" t="str">
        <f t="shared" si="83"/>
        <v/>
      </c>
      <c r="AF557" s="101" t="str">
        <f t="shared" si="83"/>
        <v/>
      </c>
      <c r="AG557" s="101" t="str">
        <f t="shared" si="83"/>
        <v/>
      </c>
      <c r="AH557" s="101" t="str">
        <f t="shared" si="83"/>
        <v/>
      </c>
      <c r="AI557" s="101" t="str">
        <f t="shared" si="92"/>
        <v/>
      </c>
      <c r="AJ557" s="101" t="str">
        <f t="shared" si="92"/>
        <v/>
      </c>
      <c r="AK557" s="101" t="str">
        <f t="shared" si="92"/>
        <v/>
      </c>
      <c r="AL557" s="101" t="str">
        <f t="shared" si="91"/>
        <v/>
      </c>
      <c r="AM557" s="101" t="str">
        <f t="shared" si="91"/>
        <v/>
      </c>
      <c r="AN557" s="101" t="str">
        <f t="shared" si="91"/>
        <v/>
      </c>
      <c r="AP557" s="101" t="str">
        <f>IF(AND(N557="vendido",I557='1° Passo'!$D$12),'1° Passo'!$D$12,"")</f>
        <v/>
      </c>
    </row>
    <row r="558" spans="3:42" ht="30" customHeight="1">
      <c r="C558" s="11">
        <v>554</v>
      </c>
      <c r="D558" s="88"/>
      <c r="E558" s="88"/>
      <c r="F558" s="88"/>
      <c r="G558" s="95"/>
      <c r="H558" s="96"/>
      <c r="I558" s="88"/>
      <c r="J558" s="88"/>
      <c r="K558" s="96"/>
      <c r="L558" s="88"/>
      <c r="M558" s="97" t="str">
        <f t="shared" ca="1" si="89"/>
        <v/>
      </c>
      <c r="N558" s="88"/>
      <c r="O558" s="88"/>
      <c r="P558" s="14"/>
      <c r="R558" s="59" t="str">
        <f>IFERROR(VLOOKUP($D558,'4° Passo'!$D$5:$M$804,7,FALSE),"-")</f>
        <v>-</v>
      </c>
      <c r="S558" s="59" t="str">
        <f>IFERROR(VLOOKUP($D558,'4° Passo'!$D$5:$M$804,8,FALSE),"-")</f>
        <v>-</v>
      </c>
      <c r="T558" s="59" t="str">
        <f>IFERROR(VLOOKUP($D558,'4° Passo'!$D$5:$M$804,9,FALSE),"-")</f>
        <v>-</v>
      </c>
      <c r="U558" s="59" t="str">
        <f>IFERROR(VLOOKUP($D558,'4° Passo'!$D$5:$M$804,10,FALSE),"-")</f>
        <v>-</v>
      </c>
      <c r="V558" s="59" t="str">
        <f t="shared" si="84"/>
        <v/>
      </c>
      <c r="W558" s="4">
        <f t="shared" si="90"/>
        <v>0</v>
      </c>
      <c r="X558" s="101">
        <v>1</v>
      </c>
      <c r="Y558" s="101" t="str">
        <f t="shared" si="85"/>
        <v/>
      </c>
      <c r="Z558" s="101" t="str">
        <f t="shared" si="86"/>
        <v/>
      </c>
      <c r="AA558" s="101" t="str">
        <f t="shared" si="87"/>
        <v/>
      </c>
      <c r="AB558" s="101" t="str">
        <f t="shared" si="88"/>
        <v/>
      </c>
      <c r="AC558" s="101" t="str">
        <f t="shared" si="83"/>
        <v/>
      </c>
      <c r="AD558" s="101" t="str">
        <f t="shared" si="83"/>
        <v/>
      </c>
      <c r="AE558" s="101" t="str">
        <f t="shared" si="83"/>
        <v/>
      </c>
      <c r="AF558" s="101" t="str">
        <f t="shared" si="83"/>
        <v/>
      </c>
      <c r="AG558" s="101" t="str">
        <f t="shared" si="83"/>
        <v/>
      </c>
      <c r="AH558" s="101" t="str">
        <f t="shared" si="83"/>
        <v/>
      </c>
      <c r="AI558" s="101" t="str">
        <f t="shared" si="92"/>
        <v/>
      </c>
      <c r="AJ558" s="101" t="str">
        <f t="shared" si="92"/>
        <v/>
      </c>
      <c r="AK558" s="101" t="str">
        <f t="shared" si="92"/>
        <v/>
      </c>
      <c r="AL558" s="101" t="str">
        <f t="shared" si="91"/>
        <v/>
      </c>
      <c r="AM558" s="101" t="str">
        <f t="shared" si="91"/>
        <v/>
      </c>
      <c r="AN558" s="101" t="str">
        <f t="shared" si="91"/>
        <v/>
      </c>
      <c r="AP558" s="101" t="str">
        <f>IF(AND(N558="vendido",I558='1° Passo'!$D$12),'1° Passo'!$D$12,"")</f>
        <v/>
      </c>
    </row>
    <row r="559" spans="3:42" ht="30" customHeight="1">
      <c r="C559" s="11">
        <v>555</v>
      </c>
      <c r="D559" s="88"/>
      <c r="E559" s="88"/>
      <c r="F559" s="88"/>
      <c r="G559" s="95"/>
      <c r="H559" s="96"/>
      <c r="I559" s="88"/>
      <c r="J559" s="88"/>
      <c r="K559" s="96"/>
      <c r="L559" s="88"/>
      <c r="M559" s="97" t="str">
        <f t="shared" ca="1" si="89"/>
        <v/>
      </c>
      <c r="N559" s="88"/>
      <c r="O559" s="88"/>
      <c r="P559" s="14"/>
      <c r="R559" s="59" t="str">
        <f>IFERROR(VLOOKUP($D559,'4° Passo'!$D$5:$M$804,7,FALSE),"-")</f>
        <v>-</v>
      </c>
      <c r="S559" s="59" t="str">
        <f>IFERROR(VLOOKUP($D559,'4° Passo'!$D$5:$M$804,8,FALSE),"-")</f>
        <v>-</v>
      </c>
      <c r="T559" s="59" t="str">
        <f>IFERROR(VLOOKUP($D559,'4° Passo'!$D$5:$M$804,9,FALSE),"-")</f>
        <v>-</v>
      </c>
      <c r="U559" s="59" t="str">
        <f>IFERROR(VLOOKUP($D559,'4° Passo'!$D$5:$M$804,10,FALSE),"-")</f>
        <v>-</v>
      </c>
      <c r="V559" s="59" t="str">
        <f t="shared" si="84"/>
        <v/>
      </c>
      <c r="W559" s="4">
        <f t="shared" si="90"/>
        <v>0</v>
      </c>
      <c r="X559" s="101">
        <v>1</v>
      </c>
      <c r="Y559" s="101" t="str">
        <f t="shared" si="85"/>
        <v/>
      </c>
      <c r="Z559" s="101" t="str">
        <f t="shared" si="86"/>
        <v/>
      </c>
      <c r="AA559" s="101" t="str">
        <f t="shared" si="87"/>
        <v/>
      </c>
      <c r="AB559" s="101" t="str">
        <f t="shared" si="88"/>
        <v/>
      </c>
      <c r="AC559" s="101" t="str">
        <f t="shared" si="83"/>
        <v/>
      </c>
      <c r="AD559" s="101" t="str">
        <f t="shared" si="83"/>
        <v/>
      </c>
      <c r="AE559" s="101" t="str">
        <f t="shared" si="83"/>
        <v/>
      </c>
      <c r="AF559" s="101" t="str">
        <f t="shared" si="83"/>
        <v/>
      </c>
      <c r="AG559" s="101" t="str">
        <f t="shared" si="83"/>
        <v/>
      </c>
      <c r="AH559" s="101" t="str">
        <f t="shared" si="83"/>
        <v/>
      </c>
      <c r="AI559" s="101" t="str">
        <f t="shared" si="92"/>
        <v/>
      </c>
      <c r="AJ559" s="101" t="str">
        <f t="shared" si="92"/>
        <v/>
      </c>
      <c r="AK559" s="101" t="str">
        <f t="shared" si="92"/>
        <v/>
      </c>
      <c r="AL559" s="101" t="str">
        <f t="shared" si="91"/>
        <v/>
      </c>
      <c r="AM559" s="101" t="str">
        <f t="shared" si="91"/>
        <v/>
      </c>
      <c r="AN559" s="101" t="str">
        <f t="shared" si="91"/>
        <v/>
      </c>
      <c r="AP559" s="101" t="str">
        <f>IF(AND(N559="vendido",I559='1° Passo'!$D$12),'1° Passo'!$D$12,"")</f>
        <v/>
      </c>
    </row>
    <row r="560" spans="3:42" ht="30" customHeight="1">
      <c r="C560" s="11">
        <v>556</v>
      </c>
      <c r="D560" s="88"/>
      <c r="E560" s="88"/>
      <c r="F560" s="88"/>
      <c r="G560" s="95"/>
      <c r="H560" s="96"/>
      <c r="I560" s="88"/>
      <c r="J560" s="88"/>
      <c r="K560" s="96"/>
      <c r="L560" s="88"/>
      <c r="M560" s="97" t="str">
        <f t="shared" ca="1" si="89"/>
        <v/>
      </c>
      <c r="N560" s="88"/>
      <c r="O560" s="88"/>
      <c r="P560" s="14"/>
      <c r="R560" s="59" t="str">
        <f>IFERROR(VLOOKUP($D560,'4° Passo'!$D$5:$M$804,7,FALSE),"-")</f>
        <v>-</v>
      </c>
      <c r="S560" s="59" t="str">
        <f>IFERROR(VLOOKUP($D560,'4° Passo'!$D$5:$M$804,8,FALSE),"-")</f>
        <v>-</v>
      </c>
      <c r="T560" s="59" t="str">
        <f>IFERROR(VLOOKUP($D560,'4° Passo'!$D$5:$M$804,9,FALSE),"-")</f>
        <v>-</v>
      </c>
      <c r="U560" s="59" t="str">
        <f>IFERROR(VLOOKUP($D560,'4° Passo'!$D$5:$M$804,10,FALSE),"-")</f>
        <v>-</v>
      </c>
      <c r="V560" s="59" t="str">
        <f t="shared" si="84"/>
        <v/>
      </c>
      <c r="W560" s="4">
        <f t="shared" si="90"/>
        <v>0</v>
      </c>
      <c r="X560" s="101">
        <v>1</v>
      </c>
      <c r="Y560" s="101" t="str">
        <f t="shared" si="85"/>
        <v/>
      </c>
      <c r="Z560" s="101" t="str">
        <f t="shared" si="86"/>
        <v/>
      </c>
      <c r="AA560" s="101" t="str">
        <f t="shared" si="87"/>
        <v/>
      </c>
      <c r="AB560" s="101" t="str">
        <f t="shared" si="88"/>
        <v/>
      </c>
      <c r="AC560" s="101" t="str">
        <f t="shared" si="83"/>
        <v/>
      </c>
      <c r="AD560" s="101" t="str">
        <f t="shared" si="83"/>
        <v/>
      </c>
      <c r="AE560" s="101" t="str">
        <f t="shared" si="83"/>
        <v/>
      </c>
      <c r="AF560" s="101" t="str">
        <f t="shared" si="83"/>
        <v/>
      </c>
      <c r="AG560" s="101" t="str">
        <f t="shared" si="83"/>
        <v/>
      </c>
      <c r="AH560" s="101" t="str">
        <f t="shared" si="83"/>
        <v/>
      </c>
      <c r="AI560" s="101" t="str">
        <f t="shared" si="92"/>
        <v/>
      </c>
      <c r="AJ560" s="101" t="str">
        <f t="shared" si="92"/>
        <v/>
      </c>
      <c r="AK560" s="101" t="str">
        <f t="shared" si="92"/>
        <v/>
      </c>
      <c r="AL560" s="101" t="str">
        <f t="shared" si="91"/>
        <v/>
      </c>
      <c r="AM560" s="101" t="str">
        <f t="shared" si="91"/>
        <v/>
      </c>
      <c r="AN560" s="101" t="str">
        <f t="shared" si="91"/>
        <v/>
      </c>
      <c r="AP560" s="101" t="str">
        <f>IF(AND(N560="vendido",I560='1° Passo'!$D$12),'1° Passo'!$D$12,"")</f>
        <v/>
      </c>
    </row>
    <row r="561" spans="3:42" ht="30" customHeight="1">
      <c r="C561" s="11">
        <v>557</v>
      </c>
      <c r="D561" s="88"/>
      <c r="E561" s="88"/>
      <c r="F561" s="88"/>
      <c r="G561" s="95"/>
      <c r="H561" s="96"/>
      <c r="I561" s="88"/>
      <c r="J561" s="88"/>
      <c r="K561" s="96"/>
      <c r="L561" s="88"/>
      <c r="M561" s="97" t="str">
        <f t="shared" ca="1" si="89"/>
        <v/>
      </c>
      <c r="N561" s="88"/>
      <c r="O561" s="88"/>
      <c r="P561" s="14"/>
      <c r="R561" s="59" t="str">
        <f>IFERROR(VLOOKUP($D561,'4° Passo'!$D$5:$M$804,7,FALSE),"-")</f>
        <v>-</v>
      </c>
      <c r="S561" s="59" t="str">
        <f>IFERROR(VLOOKUP($D561,'4° Passo'!$D$5:$M$804,8,FALSE),"-")</f>
        <v>-</v>
      </c>
      <c r="T561" s="59" t="str">
        <f>IFERROR(VLOOKUP($D561,'4° Passo'!$D$5:$M$804,9,FALSE),"-")</f>
        <v>-</v>
      </c>
      <c r="U561" s="59" t="str">
        <f>IFERROR(VLOOKUP($D561,'4° Passo'!$D$5:$M$804,10,FALSE),"-")</f>
        <v>-</v>
      </c>
      <c r="V561" s="59" t="str">
        <f t="shared" si="84"/>
        <v/>
      </c>
      <c r="W561" s="4">
        <f t="shared" si="90"/>
        <v>0</v>
      </c>
      <c r="X561" s="101">
        <v>1</v>
      </c>
      <c r="Y561" s="101" t="str">
        <f t="shared" si="85"/>
        <v/>
      </c>
      <c r="Z561" s="101" t="str">
        <f t="shared" si="86"/>
        <v/>
      </c>
      <c r="AA561" s="101" t="str">
        <f t="shared" si="87"/>
        <v/>
      </c>
      <c r="AB561" s="101" t="str">
        <f t="shared" si="88"/>
        <v/>
      </c>
      <c r="AC561" s="101" t="str">
        <f t="shared" si="83"/>
        <v/>
      </c>
      <c r="AD561" s="101" t="str">
        <f t="shared" si="83"/>
        <v/>
      </c>
      <c r="AE561" s="101" t="str">
        <f t="shared" si="83"/>
        <v/>
      </c>
      <c r="AF561" s="101" t="str">
        <f t="shared" si="83"/>
        <v/>
      </c>
      <c r="AG561" s="101" t="str">
        <f t="shared" si="83"/>
        <v/>
      </c>
      <c r="AH561" s="101" t="str">
        <f t="shared" si="83"/>
        <v/>
      </c>
      <c r="AI561" s="101" t="str">
        <f t="shared" si="92"/>
        <v/>
      </c>
      <c r="AJ561" s="101" t="str">
        <f t="shared" si="92"/>
        <v/>
      </c>
      <c r="AK561" s="101" t="str">
        <f t="shared" si="92"/>
        <v/>
      </c>
      <c r="AL561" s="101" t="str">
        <f t="shared" si="91"/>
        <v/>
      </c>
      <c r="AM561" s="101" t="str">
        <f t="shared" si="91"/>
        <v/>
      </c>
      <c r="AN561" s="101" t="str">
        <f t="shared" si="91"/>
        <v/>
      </c>
      <c r="AP561" s="101" t="str">
        <f>IF(AND(N561="vendido",I561='1° Passo'!$D$12),'1° Passo'!$D$12,"")</f>
        <v/>
      </c>
    </row>
    <row r="562" spans="3:42" ht="30" customHeight="1">
      <c r="C562" s="11">
        <v>558</v>
      </c>
      <c r="D562" s="88"/>
      <c r="E562" s="88"/>
      <c r="F562" s="88"/>
      <c r="G562" s="95"/>
      <c r="H562" s="96"/>
      <c r="I562" s="88"/>
      <c r="J562" s="88"/>
      <c r="K562" s="96"/>
      <c r="L562" s="88"/>
      <c r="M562" s="97" t="str">
        <f t="shared" ca="1" si="89"/>
        <v/>
      </c>
      <c r="N562" s="88"/>
      <c r="O562" s="88"/>
      <c r="P562" s="14"/>
      <c r="R562" s="59" t="str">
        <f>IFERROR(VLOOKUP($D562,'4° Passo'!$D$5:$M$804,7,FALSE),"-")</f>
        <v>-</v>
      </c>
      <c r="S562" s="59" t="str">
        <f>IFERROR(VLOOKUP($D562,'4° Passo'!$D$5:$M$804,8,FALSE),"-")</f>
        <v>-</v>
      </c>
      <c r="T562" s="59" t="str">
        <f>IFERROR(VLOOKUP($D562,'4° Passo'!$D$5:$M$804,9,FALSE),"-")</f>
        <v>-</v>
      </c>
      <c r="U562" s="59" t="str">
        <f>IFERROR(VLOOKUP($D562,'4° Passo'!$D$5:$M$804,10,FALSE),"-")</f>
        <v>-</v>
      </c>
      <c r="V562" s="59" t="str">
        <f t="shared" si="84"/>
        <v/>
      </c>
      <c r="W562" s="4">
        <f t="shared" si="90"/>
        <v>0</v>
      </c>
      <c r="X562" s="101">
        <v>1</v>
      </c>
      <c r="Y562" s="101" t="str">
        <f t="shared" si="85"/>
        <v/>
      </c>
      <c r="Z562" s="101" t="str">
        <f t="shared" si="86"/>
        <v/>
      </c>
      <c r="AA562" s="101" t="str">
        <f t="shared" si="87"/>
        <v/>
      </c>
      <c r="AB562" s="101" t="str">
        <f t="shared" si="88"/>
        <v/>
      </c>
      <c r="AC562" s="101" t="str">
        <f t="shared" si="83"/>
        <v/>
      </c>
      <c r="AD562" s="101" t="str">
        <f t="shared" si="83"/>
        <v/>
      </c>
      <c r="AE562" s="101" t="str">
        <f t="shared" si="83"/>
        <v/>
      </c>
      <c r="AF562" s="101" t="str">
        <f t="shared" si="83"/>
        <v/>
      </c>
      <c r="AG562" s="101" t="str">
        <f t="shared" si="83"/>
        <v/>
      </c>
      <c r="AH562" s="101" t="str">
        <f t="shared" si="83"/>
        <v/>
      </c>
      <c r="AI562" s="101" t="str">
        <f t="shared" si="92"/>
        <v/>
      </c>
      <c r="AJ562" s="101" t="str">
        <f t="shared" si="92"/>
        <v/>
      </c>
      <c r="AK562" s="101" t="str">
        <f t="shared" si="92"/>
        <v/>
      </c>
      <c r="AL562" s="101" t="str">
        <f t="shared" si="91"/>
        <v/>
      </c>
      <c r="AM562" s="101" t="str">
        <f t="shared" si="91"/>
        <v/>
      </c>
      <c r="AN562" s="101" t="str">
        <f t="shared" si="91"/>
        <v/>
      </c>
      <c r="AP562" s="101" t="str">
        <f>IF(AND(N562="vendido",I562='1° Passo'!$D$12),'1° Passo'!$D$12,"")</f>
        <v/>
      </c>
    </row>
    <row r="563" spans="3:42" ht="30" customHeight="1">
      <c r="C563" s="11">
        <v>559</v>
      </c>
      <c r="D563" s="88"/>
      <c r="E563" s="88"/>
      <c r="F563" s="88"/>
      <c r="G563" s="95"/>
      <c r="H563" s="96"/>
      <c r="I563" s="88"/>
      <c r="J563" s="88"/>
      <c r="K563" s="96"/>
      <c r="L563" s="88"/>
      <c r="M563" s="97" t="str">
        <f t="shared" ca="1" si="89"/>
        <v/>
      </c>
      <c r="N563" s="88"/>
      <c r="O563" s="88"/>
      <c r="P563" s="14"/>
      <c r="R563" s="59" t="str">
        <f>IFERROR(VLOOKUP($D563,'4° Passo'!$D$5:$M$804,7,FALSE),"-")</f>
        <v>-</v>
      </c>
      <c r="S563" s="59" t="str">
        <f>IFERROR(VLOOKUP($D563,'4° Passo'!$D$5:$M$804,8,FALSE),"-")</f>
        <v>-</v>
      </c>
      <c r="T563" s="59" t="str">
        <f>IFERROR(VLOOKUP($D563,'4° Passo'!$D$5:$M$804,9,FALSE),"-")</f>
        <v>-</v>
      </c>
      <c r="U563" s="59" t="str">
        <f>IFERROR(VLOOKUP($D563,'4° Passo'!$D$5:$M$804,10,FALSE),"-")</f>
        <v>-</v>
      </c>
      <c r="V563" s="59" t="str">
        <f t="shared" si="84"/>
        <v/>
      </c>
      <c r="W563" s="4">
        <f t="shared" si="90"/>
        <v>0</v>
      </c>
      <c r="X563" s="101">
        <v>1</v>
      </c>
      <c r="Y563" s="101" t="str">
        <f t="shared" si="85"/>
        <v/>
      </c>
      <c r="Z563" s="101" t="str">
        <f t="shared" si="86"/>
        <v/>
      </c>
      <c r="AA563" s="101" t="str">
        <f t="shared" si="87"/>
        <v/>
      </c>
      <c r="AB563" s="101" t="str">
        <f t="shared" si="88"/>
        <v/>
      </c>
      <c r="AC563" s="101" t="str">
        <f t="shared" si="83"/>
        <v/>
      </c>
      <c r="AD563" s="101" t="str">
        <f t="shared" si="83"/>
        <v/>
      </c>
      <c r="AE563" s="101" t="str">
        <f t="shared" si="83"/>
        <v/>
      </c>
      <c r="AF563" s="101" t="str">
        <f t="shared" si="83"/>
        <v/>
      </c>
      <c r="AG563" s="101" t="str">
        <f t="shared" si="83"/>
        <v/>
      </c>
      <c r="AH563" s="101" t="str">
        <f t="shared" si="83"/>
        <v/>
      </c>
      <c r="AI563" s="101" t="str">
        <f t="shared" si="92"/>
        <v/>
      </c>
      <c r="AJ563" s="101" t="str">
        <f t="shared" si="92"/>
        <v/>
      </c>
      <c r="AK563" s="101" t="str">
        <f t="shared" si="92"/>
        <v/>
      </c>
      <c r="AL563" s="101" t="str">
        <f t="shared" si="91"/>
        <v/>
      </c>
      <c r="AM563" s="101" t="str">
        <f t="shared" si="91"/>
        <v/>
      </c>
      <c r="AN563" s="101" t="str">
        <f t="shared" si="91"/>
        <v/>
      </c>
      <c r="AP563" s="101" t="str">
        <f>IF(AND(N563="vendido",I563='1° Passo'!$D$12),'1° Passo'!$D$12,"")</f>
        <v/>
      </c>
    </row>
    <row r="564" spans="3:42" ht="30" customHeight="1">
      <c r="C564" s="11">
        <v>560</v>
      </c>
      <c r="D564" s="88"/>
      <c r="E564" s="88"/>
      <c r="F564" s="88"/>
      <c r="G564" s="95"/>
      <c r="H564" s="96"/>
      <c r="I564" s="88"/>
      <c r="J564" s="88"/>
      <c r="K564" s="96"/>
      <c r="L564" s="88"/>
      <c r="M564" s="97" t="str">
        <f t="shared" ca="1" si="89"/>
        <v/>
      </c>
      <c r="N564" s="88"/>
      <c r="O564" s="88"/>
      <c r="P564" s="14"/>
      <c r="R564" s="59" t="str">
        <f>IFERROR(VLOOKUP($D564,'4° Passo'!$D$5:$M$804,7,FALSE),"-")</f>
        <v>-</v>
      </c>
      <c r="S564" s="59" t="str">
        <f>IFERROR(VLOOKUP($D564,'4° Passo'!$D$5:$M$804,8,FALSE),"-")</f>
        <v>-</v>
      </c>
      <c r="T564" s="59" t="str">
        <f>IFERROR(VLOOKUP($D564,'4° Passo'!$D$5:$M$804,9,FALSE),"-")</f>
        <v>-</v>
      </c>
      <c r="U564" s="59" t="str">
        <f>IFERROR(VLOOKUP($D564,'4° Passo'!$D$5:$M$804,10,FALSE),"-")</f>
        <v>-</v>
      </c>
      <c r="V564" s="59" t="str">
        <f t="shared" si="84"/>
        <v/>
      </c>
      <c r="W564" s="4">
        <f t="shared" si="90"/>
        <v>0</v>
      </c>
      <c r="X564" s="101">
        <v>1</v>
      </c>
      <c r="Y564" s="101" t="str">
        <f t="shared" si="85"/>
        <v/>
      </c>
      <c r="Z564" s="101" t="str">
        <f t="shared" si="86"/>
        <v/>
      </c>
      <c r="AA564" s="101" t="str">
        <f t="shared" si="87"/>
        <v/>
      </c>
      <c r="AB564" s="101" t="str">
        <f t="shared" si="88"/>
        <v/>
      </c>
      <c r="AC564" s="101" t="str">
        <f t="shared" si="83"/>
        <v/>
      </c>
      <c r="AD564" s="101" t="str">
        <f t="shared" si="83"/>
        <v/>
      </c>
      <c r="AE564" s="101" t="str">
        <f t="shared" si="83"/>
        <v/>
      </c>
      <c r="AF564" s="101" t="str">
        <f t="shared" si="83"/>
        <v/>
      </c>
      <c r="AG564" s="101" t="str">
        <f t="shared" si="83"/>
        <v/>
      </c>
      <c r="AH564" s="101" t="str">
        <f t="shared" si="83"/>
        <v/>
      </c>
      <c r="AI564" s="101" t="str">
        <f t="shared" si="92"/>
        <v/>
      </c>
      <c r="AJ564" s="101" t="str">
        <f t="shared" si="92"/>
        <v/>
      </c>
      <c r="AK564" s="101" t="str">
        <f t="shared" si="92"/>
        <v/>
      </c>
      <c r="AL564" s="101" t="str">
        <f t="shared" si="91"/>
        <v/>
      </c>
      <c r="AM564" s="101" t="str">
        <f t="shared" si="91"/>
        <v/>
      </c>
      <c r="AN564" s="101" t="str">
        <f t="shared" si="91"/>
        <v/>
      </c>
      <c r="AP564" s="101" t="str">
        <f>IF(AND(N564="vendido",I564='1° Passo'!$D$12),'1° Passo'!$D$12,"")</f>
        <v/>
      </c>
    </row>
    <row r="565" spans="3:42" ht="30" customHeight="1">
      <c r="C565" s="11">
        <v>561</v>
      </c>
      <c r="D565" s="88"/>
      <c r="E565" s="88"/>
      <c r="F565" s="88"/>
      <c r="G565" s="95"/>
      <c r="H565" s="96"/>
      <c r="I565" s="88"/>
      <c r="J565" s="88"/>
      <c r="K565" s="96"/>
      <c r="L565" s="88"/>
      <c r="M565" s="97" t="str">
        <f t="shared" ca="1" si="89"/>
        <v/>
      </c>
      <c r="N565" s="88"/>
      <c r="O565" s="88"/>
      <c r="P565" s="14"/>
      <c r="R565" s="59" t="str">
        <f>IFERROR(VLOOKUP($D565,'4° Passo'!$D$5:$M$804,7,FALSE),"-")</f>
        <v>-</v>
      </c>
      <c r="S565" s="59" t="str">
        <f>IFERROR(VLOOKUP($D565,'4° Passo'!$D$5:$M$804,8,FALSE),"-")</f>
        <v>-</v>
      </c>
      <c r="T565" s="59" t="str">
        <f>IFERROR(VLOOKUP($D565,'4° Passo'!$D$5:$M$804,9,FALSE),"-")</f>
        <v>-</v>
      </c>
      <c r="U565" s="59" t="str">
        <f>IFERROR(VLOOKUP($D565,'4° Passo'!$D$5:$M$804,10,FALSE),"-")</f>
        <v>-</v>
      </c>
      <c r="V565" s="59" t="str">
        <f t="shared" si="84"/>
        <v/>
      </c>
      <c r="W565" s="4">
        <f t="shared" si="90"/>
        <v>0</v>
      </c>
      <c r="X565" s="101">
        <v>1</v>
      </c>
      <c r="Y565" s="101" t="str">
        <f t="shared" si="85"/>
        <v/>
      </c>
      <c r="Z565" s="101" t="str">
        <f t="shared" si="86"/>
        <v/>
      </c>
      <c r="AA565" s="101" t="str">
        <f t="shared" si="87"/>
        <v/>
      </c>
      <c r="AB565" s="101" t="str">
        <f t="shared" si="88"/>
        <v/>
      </c>
      <c r="AC565" s="101" t="str">
        <f t="shared" si="83"/>
        <v/>
      </c>
      <c r="AD565" s="101" t="str">
        <f t="shared" si="83"/>
        <v/>
      </c>
      <c r="AE565" s="101" t="str">
        <f t="shared" si="83"/>
        <v/>
      </c>
      <c r="AF565" s="101" t="str">
        <f t="shared" si="83"/>
        <v/>
      </c>
      <c r="AG565" s="101" t="str">
        <f t="shared" si="83"/>
        <v/>
      </c>
      <c r="AH565" s="101" t="str">
        <f t="shared" si="83"/>
        <v/>
      </c>
      <c r="AI565" s="101" t="str">
        <f t="shared" si="92"/>
        <v/>
      </c>
      <c r="AJ565" s="101" t="str">
        <f t="shared" si="92"/>
        <v/>
      </c>
      <c r="AK565" s="101" t="str">
        <f t="shared" si="92"/>
        <v/>
      </c>
      <c r="AL565" s="101" t="str">
        <f t="shared" si="91"/>
        <v/>
      </c>
      <c r="AM565" s="101" t="str">
        <f t="shared" si="91"/>
        <v/>
      </c>
      <c r="AN565" s="101" t="str">
        <f t="shared" si="91"/>
        <v/>
      </c>
      <c r="AP565" s="101" t="str">
        <f>IF(AND(N565="vendido",I565='1° Passo'!$D$12),'1° Passo'!$D$12,"")</f>
        <v/>
      </c>
    </row>
    <row r="566" spans="3:42" ht="30" customHeight="1">
      <c r="C566" s="11">
        <v>562</v>
      </c>
      <c r="D566" s="88"/>
      <c r="E566" s="88"/>
      <c r="F566" s="88"/>
      <c r="G566" s="95"/>
      <c r="H566" s="96"/>
      <c r="I566" s="88"/>
      <c r="J566" s="88"/>
      <c r="K566" s="96"/>
      <c r="L566" s="88"/>
      <c r="M566" s="97" t="str">
        <f t="shared" ca="1" si="89"/>
        <v/>
      </c>
      <c r="N566" s="88"/>
      <c r="O566" s="88"/>
      <c r="P566" s="14"/>
      <c r="R566" s="59" t="str">
        <f>IFERROR(VLOOKUP($D566,'4° Passo'!$D$5:$M$804,7,FALSE),"-")</f>
        <v>-</v>
      </c>
      <c r="S566" s="59" t="str">
        <f>IFERROR(VLOOKUP($D566,'4° Passo'!$D$5:$M$804,8,FALSE),"-")</f>
        <v>-</v>
      </c>
      <c r="T566" s="59" t="str">
        <f>IFERROR(VLOOKUP($D566,'4° Passo'!$D$5:$M$804,9,FALSE),"-")</f>
        <v>-</v>
      </c>
      <c r="U566" s="59" t="str">
        <f>IFERROR(VLOOKUP($D566,'4° Passo'!$D$5:$M$804,10,FALSE),"-")</f>
        <v>-</v>
      </c>
      <c r="V566" s="59" t="str">
        <f t="shared" si="84"/>
        <v/>
      </c>
      <c r="W566" s="4">
        <f t="shared" si="90"/>
        <v>0</v>
      </c>
      <c r="X566" s="101">
        <v>1</v>
      </c>
      <c r="Y566" s="101" t="str">
        <f t="shared" si="85"/>
        <v/>
      </c>
      <c r="Z566" s="101" t="str">
        <f t="shared" si="86"/>
        <v/>
      </c>
      <c r="AA566" s="101" t="str">
        <f t="shared" si="87"/>
        <v/>
      </c>
      <c r="AB566" s="101" t="str">
        <f t="shared" si="88"/>
        <v/>
      </c>
      <c r="AC566" s="101" t="str">
        <f t="shared" si="83"/>
        <v/>
      </c>
      <c r="AD566" s="101" t="str">
        <f t="shared" si="83"/>
        <v/>
      </c>
      <c r="AE566" s="101" t="str">
        <f t="shared" si="83"/>
        <v/>
      </c>
      <c r="AF566" s="101" t="str">
        <f t="shared" si="83"/>
        <v/>
      </c>
      <c r="AG566" s="101" t="str">
        <f t="shared" si="83"/>
        <v/>
      </c>
      <c r="AH566" s="101" t="str">
        <f t="shared" si="83"/>
        <v/>
      </c>
      <c r="AI566" s="101" t="str">
        <f t="shared" si="92"/>
        <v/>
      </c>
      <c r="AJ566" s="101" t="str">
        <f t="shared" si="92"/>
        <v/>
      </c>
      <c r="AK566" s="101" t="str">
        <f t="shared" si="92"/>
        <v/>
      </c>
      <c r="AL566" s="101" t="str">
        <f t="shared" si="91"/>
        <v/>
      </c>
      <c r="AM566" s="101" t="str">
        <f t="shared" si="91"/>
        <v/>
      </c>
      <c r="AN566" s="101" t="str">
        <f t="shared" si="91"/>
        <v/>
      </c>
      <c r="AP566" s="101" t="str">
        <f>IF(AND(N566="vendido",I566='1° Passo'!$D$12),'1° Passo'!$D$12,"")</f>
        <v/>
      </c>
    </row>
    <row r="567" spans="3:42" ht="30" customHeight="1">
      <c r="C567" s="11">
        <v>563</v>
      </c>
      <c r="D567" s="88"/>
      <c r="E567" s="88"/>
      <c r="F567" s="88"/>
      <c r="G567" s="95"/>
      <c r="H567" s="96"/>
      <c r="I567" s="88"/>
      <c r="J567" s="88"/>
      <c r="K567" s="96"/>
      <c r="L567" s="88"/>
      <c r="M567" s="97" t="str">
        <f t="shared" ca="1" si="89"/>
        <v/>
      </c>
      <c r="N567" s="88"/>
      <c r="O567" s="88"/>
      <c r="P567" s="14"/>
      <c r="R567" s="59" t="str">
        <f>IFERROR(VLOOKUP($D567,'4° Passo'!$D$5:$M$804,7,FALSE),"-")</f>
        <v>-</v>
      </c>
      <c r="S567" s="59" t="str">
        <f>IFERROR(VLOOKUP($D567,'4° Passo'!$D$5:$M$804,8,FALSE),"-")</f>
        <v>-</v>
      </c>
      <c r="T567" s="59" t="str">
        <f>IFERROR(VLOOKUP($D567,'4° Passo'!$D$5:$M$804,9,FALSE),"-")</f>
        <v>-</v>
      </c>
      <c r="U567" s="59" t="str">
        <f>IFERROR(VLOOKUP($D567,'4° Passo'!$D$5:$M$804,10,FALSE),"-")</f>
        <v>-</v>
      </c>
      <c r="V567" s="59" t="str">
        <f t="shared" si="84"/>
        <v/>
      </c>
      <c r="W567" s="4">
        <f t="shared" si="90"/>
        <v>0</v>
      </c>
      <c r="X567" s="101">
        <v>1</v>
      </c>
      <c r="Y567" s="101" t="str">
        <f t="shared" si="85"/>
        <v/>
      </c>
      <c r="Z567" s="101" t="str">
        <f t="shared" si="86"/>
        <v/>
      </c>
      <c r="AA567" s="101" t="str">
        <f t="shared" si="87"/>
        <v/>
      </c>
      <c r="AB567" s="101" t="str">
        <f t="shared" si="88"/>
        <v/>
      </c>
      <c r="AC567" s="101" t="str">
        <f t="shared" si="83"/>
        <v/>
      </c>
      <c r="AD567" s="101" t="str">
        <f t="shared" si="83"/>
        <v/>
      </c>
      <c r="AE567" s="101" t="str">
        <f t="shared" si="83"/>
        <v/>
      </c>
      <c r="AF567" s="101" t="str">
        <f t="shared" si="83"/>
        <v/>
      </c>
      <c r="AG567" s="101" t="str">
        <f t="shared" si="83"/>
        <v/>
      </c>
      <c r="AH567" s="101" t="str">
        <f t="shared" si="83"/>
        <v/>
      </c>
      <c r="AI567" s="101" t="str">
        <f t="shared" si="92"/>
        <v/>
      </c>
      <c r="AJ567" s="101" t="str">
        <f t="shared" si="92"/>
        <v/>
      </c>
      <c r="AK567" s="101" t="str">
        <f t="shared" si="92"/>
        <v/>
      </c>
      <c r="AL567" s="101" t="str">
        <f t="shared" si="91"/>
        <v/>
      </c>
      <c r="AM567" s="101" t="str">
        <f t="shared" si="91"/>
        <v/>
      </c>
      <c r="AN567" s="101" t="str">
        <f t="shared" si="91"/>
        <v/>
      </c>
      <c r="AP567" s="101" t="str">
        <f>IF(AND(N567="vendido",I567='1° Passo'!$D$12),'1° Passo'!$D$12,"")</f>
        <v/>
      </c>
    </row>
    <row r="568" spans="3:42" ht="30" customHeight="1">
      <c r="C568" s="11">
        <v>564</v>
      </c>
      <c r="D568" s="88"/>
      <c r="E568" s="88"/>
      <c r="F568" s="88"/>
      <c r="G568" s="95"/>
      <c r="H568" s="96"/>
      <c r="I568" s="88"/>
      <c r="J568" s="88"/>
      <c r="K568" s="96"/>
      <c r="L568" s="88"/>
      <c r="M568" s="97" t="str">
        <f t="shared" ca="1" si="89"/>
        <v/>
      </c>
      <c r="N568" s="88"/>
      <c r="O568" s="88"/>
      <c r="P568" s="14"/>
      <c r="R568" s="59" t="str">
        <f>IFERROR(VLOOKUP($D568,'4° Passo'!$D$5:$M$804,7,FALSE),"-")</f>
        <v>-</v>
      </c>
      <c r="S568" s="59" t="str">
        <f>IFERROR(VLOOKUP($D568,'4° Passo'!$D$5:$M$804,8,FALSE),"-")</f>
        <v>-</v>
      </c>
      <c r="T568" s="59" t="str">
        <f>IFERROR(VLOOKUP($D568,'4° Passo'!$D$5:$M$804,9,FALSE),"-")</f>
        <v>-</v>
      </c>
      <c r="U568" s="59" t="str">
        <f>IFERROR(VLOOKUP($D568,'4° Passo'!$D$5:$M$804,10,FALSE),"-")</f>
        <v>-</v>
      </c>
      <c r="V568" s="59" t="str">
        <f t="shared" si="84"/>
        <v/>
      </c>
      <c r="W568" s="4">
        <f t="shared" si="90"/>
        <v>0</v>
      </c>
      <c r="X568" s="101">
        <v>1</v>
      </c>
      <c r="Y568" s="101" t="str">
        <f t="shared" si="85"/>
        <v/>
      </c>
      <c r="Z568" s="101" t="str">
        <f t="shared" si="86"/>
        <v/>
      </c>
      <c r="AA568" s="101" t="str">
        <f t="shared" si="87"/>
        <v/>
      </c>
      <c r="AB568" s="101" t="str">
        <f t="shared" si="88"/>
        <v/>
      </c>
      <c r="AC568" s="101" t="str">
        <f t="shared" si="83"/>
        <v/>
      </c>
      <c r="AD568" s="101" t="str">
        <f t="shared" si="83"/>
        <v/>
      </c>
      <c r="AE568" s="101" t="str">
        <f t="shared" si="83"/>
        <v/>
      </c>
      <c r="AF568" s="101" t="str">
        <f t="shared" si="83"/>
        <v/>
      </c>
      <c r="AG568" s="101" t="str">
        <f t="shared" si="83"/>
        <v/>
      </c>
      <c r="AH568" s="101" t="str">
        <f t="shared" si="83"/>
        <v/>
      </c>
      <c r="AI568" s="101" t="str">
        <f t="shared" si="92"/>
        <v/>
      </c>
      <c r="AJ568" s="101" t="str">
        <f t="shared" si="92"/>
        <v/>
      </c>
      <c r="AK568" s="101" t="str">
        <f t="shared" si="92"/>
        <v/>
      </c>
      <c r="AL568" s="101" t="str">
        <f t="shared" si="91"/>
        <v/>
      </c>
      <c r="AM568" s="101" t="str">
        <f t="shared" si="91"/>
        <v/>
      </c>
      <c r="AN568" s="101" t="str">
        <f t="shared" si="91"/>
        <v/>
      </c>
      <c r="AP568" s="101" t="str">
        <f>IF(AND(N568="vendido",I568='1° Passo'!$D$12),'1° Passo'!$D$12,"")</f>
        <v/>
      </c>
    </row>
    <row r="569" spans="3:42" ht="30" customHeight="1">
      <c r="C569" s="11">
        <v>565</v>
      </c>
      <c r="D569" s="88"/>
      <c r="E569" s="88"/>
      <c r="F569" s="88"/>
      <c r="G569" s="95"/>
      <c r="H569" s="96"/>
      <c r="I569" s="88"/>
      <c r="J569" s="88"/>
      <c r="K569" s="96"/>
      <c r="L569" s="88"/>
      <c r="M569" s="97" t="str">
        <f t="shared" ca="1" si="89"/>
        <v/>
      </c>
      <c r="N569" s="88"/>
      <c r="O569" s="88"/>
      <c r="P569" s="14"/>
      <c r="R569" s="59" t="str">
        <f>IFERROR(VLOOKUP($D569,'4° Passo'!$D$5:$M$804,7,FALSE),"-")</f>
        <v>-</v>
      </c>
      <c r="S569" s="59" t="str">
        <f>IFERROR(VLOOKUP($D569,'4° Passo'!$D$5:$M$804,8,FALSE),"-")</f>
        <v>-</v>
      </c>
      <c r="T569" s="59" t="str">
        <f>IFERROR(VLOOKUP($D569,'4° Passo'!$D$5:$M$804,9,FALSE),"-")</f>
        <v>-</v>
      </c>
      <c r="U569" s="59" t="str">
        <f>IFERROR(VLOOKUP($D569,'4° Passo'!$D$5:$M$804,10,FALSE),"-")</f>
        <v>-</v>
      </c>
      <c r="V569" s="59" t="str">
        <f t="shared" si="84"/>
        <v/>
      </c>
      <c r="W569" s="4">
        <f t="shared" si="90"/>
        <v>0</v>
      </c>
      <c r="X569" s="101">
        <v>1</v>
      </c>
      <c r="Y569" s="101" t="str">
        <f t="shared" si="85"/>
        <v/>
      </c>
      <c r="Z569" s="101" t="str">
        <f t="shared" si="86"/>
        <v/>
      </c>
      <c r="AA569" s="101" t="str">
        <f t="shared" si="87"/>
        <v/>
      </c>
      <c r="AB569" s="101" t="str">
        <f t="shared" si="88"/>
        <v/>
      </c>
      <c r="AC569" s="101" t="str">
        <f t="shared" si="83"/>
        <v/>
      </c>
      <c r="AD569" s="101" t="str">
        <f t="shared" si="83"/>
        <v/>
      </c>
      <c r="AE569" s="101" t="str">
        <f t="shared" si="83"/>
        <v/>
      </c>
      <c r="AF569" s="101" t="str">
        <f t="shared" si="83"/>
        <v/>
      </c>
      <c r="AG569" s="101" t="str">
        <f t="shared" si="83"/>
        <v/>
      </c>
      <c r="AH569" s="101" t="str">
        <f t="shared" si="83"/>
        <v/>
      </c>
      <c r="AI569" s="101" t="str">
        <f t="shared" si="92"/>
        <v/>
      </c>
      <c r="AJ569" s="101" t="str">
        <f t="shared" si="92"/>
        <v/>
      </c>
      <c r="AK569" s="101" t="str">
        <f t="shared" si="92"/>
        <v/>
      </c>
      <c r="AL569" s="101" t="str">
        <f t="shared" si="91"/>
        <v/>
      </c>
      <c r="AM569" s="101" t="str">
        <f t="shared" si="91"/>
        <v/>
      </c>
      <c r="AN569" s="101" t="str">
        <f t="shared" si="91"/>
        <v/>
      </c>
      <c r="AP569" s="101" t="str">
        <f>IF(AND(N569="vendido",I569='1° Passo'!$D$12),'1° Passo'!$D$12,"")</f>
        <v/>
      </c>
    </row>
    <row r="570" spans="3:42" ht="30" customHeight="1">
      <c r="C570" s="11">
        <v>566</v>
      </c>
      <c r="D570" s="88"/>
      <c r="E570" s="88"/>
      <c r="F570" s="88"/>
      <c r="G570" s="95"/>
      <c r="H570" s="96"/>
      <c r="I570" s="88"/>
      <c r="J570" s="88"/>
      <c r="K570" s="96"/>
      <c r="L570" s="88"/>
      <c r="M570" s="97" t="str">
        <f t="shared" ca="1" si="89"/>
        <v/>
      </c>
      <c r="N570" s="88"/>
      <c r="O570" s="88"/>
      <c r="P570" s="14"/>
      <c r="R570" s="59" t="str">
        <f>IFERROR(VLOOKUP($D570,'4° Passo'!$D$5:$M$804,7,FALSE),"-")</f>
        <v>-</v>
      </c>
      <c r="S570" s="59" t="str">
        <f>IFERROR(VLOOKUP($D570,'4° Passo'!$D$5:$M$804,8,FALSE),"-")</f>
        <v>-</v>
      </c>
      <c r="T570" s="59" t="str">
        <f>IFERROR(VLOOKUP($D570,'4° Passo'!$D$5:$M$804,9,FALSE),"-")</f>
        <v>-</v>
      </c>
      <c r="U570" s="59" t="str">
        <f>IFERROR(VLOOKUP($D570,'4° Passo'!$D$5:$M$804,10,FALSE),"-")</f>
        <v>-</v>
      </c>
      <c r="V570" s="59" t="str">
        <f t="shared" si="84"/>
        <v/>
      </c>
      <c r="W570" s="4">
        <f t="shared" si="90"/>
        <v>0</v>
      </c>
      <c r="X570" s="101">
        <v>1</v>
      </c>
      <c r="Y570" s="101" t="str">
        <f t="shared" si="85"/>
        <v/>
      </c>
      <c r="Z570" s="101" t="str">
        <f t="shared" si="86"/>
        <v/>
      </c>
      <c r="AA570" s="101" t="str">
        <f t="shared" si="87"/>
        <v/>
      </c>
      <c r="AB570" s="101" t="str">
        <f t="shared" si="88"/>
        <v/>
      </c>
      <c r="AC570" s="101" t="str">
        <f t="shared" ref="AC570:AH612" si="93">IF($Y570=AC$3,$AB570,"")</f>
        <v/>
      </c>
      <c r="AD570" s="101" t="str">
        <f t="shared" si="93"/>
        <v/>
      </c>
      <c r="AE570" s="101" t="str">
        <f t="shared" si="93"/>
        <v/>
      </c>
      <c r="AF570" s="101" t="str">
        <f t="shared" si="93"/>
        <v/>
      </c>
      <c r="AG570" s="101" t="str">
        <f t="shared" si="93"/>
        <v/>
      </c>
      <c r="AH570" s="101" t="str">
        <f t="shared" si="93"/>
        <v/>
      </c>
      <c r="AI570" s="101" t="str">
        <f t="shared" si="92"/>
        <v/>
      </c>
      <c r="AJ570" s="101" t="str">
        <f t="shared" si="92"/>
        <v/>
      </c>
      <c r="AK570" s="101" t="str">
        <f t="shared" si="92"/>
        <v/>
      </c>
      <c r="AL570" s="101" t="str">
        <f t="shared" si="91"/>
        <v/>
      </c>
      <c r="AM570" s="101" t="str">
        <f t="shared" si="91"/>
        <v/>
      </c>
      <c r="AN570" s="101" t="str">
        <f t="shared" si="91"/>
        <v/>
      </c>
      <c r="AP570" s="101" t="str">
        <f>IF(AND(N570="vendido",I570='1° Passo'!$D$12),'1° Passo'!$D$12,"")</f>
        <v/>
      </c>
    </row>
    <row r="571" spans="3:42" ht="30" customHeight="1">
      <c r="C571" s="11">
        <v>567</v>
      </c>
      <c r="D571" s="88"/>
      <c r="E571" s="88"/>
      <c r="F571" s="88"/>
      <c r="G571" s="95"/>
      <c r="H571" s="96"/>
      <c r="I571" s="88"/>
      <c r="J571" s="88"/>
      <c r="K571" s="96"/>
      <c r="L571" s="88"/>
      <c r="M571" s="97" t="str">
        <f t="shared" ca="1" si="89"/>
        <v/>
      </c>
      <c r="N571" s="88"/>
      <c r="O571" s="88"/>
      <c r="P571" s="14"/>
      <c r="R571" s="59" t="str">
        <f>IFERROR(VLOOKUP($D571,'4° Passo'!$D$5:$M$804,7,FALSE),"-")</f>
        <v>-</v>
      </c>
      <c r="S571" s="59" t="str">
        <f>IFERROR(VLOOKUP($D571,'4° Passo'!$D$5:$M$804,8,FALSE),"-")</f>
        <v>-</v>
      </c>
      <c r="T571" s="59" t="str">
        <f>IFERROR(VLOOKUP($D571,'4° Passo'!$D$5:$M$804,9,FALSE),"-")</f>
        <v>-</v>
      </c>
      <c r="U571" s="59" t="str">
        <f>IFERROR(VLOOKUP($D571,'4° Passo'!$D$5:$M$804,10,FALSE),"-")</f>
        <v>-</v>
      </c>
      <c r="V571" s="59" t="str">
        <f t="shared" si="84"/>
        <v/>
      </c>
      <c r="W571" s="4">
        <f t="shared" si="90"/>
        <v>0</v>
      </c>
      <c r="X571" s="101">
        <v>1</v>
      </c>
      <c r="Y571" s="101" t="str">
        <f t="shared" si="85"/>
        <v/>
      </c>
      <c r="Z571" s="101" t="str">
        <f t="shared" si="86"/>
        <v/>
      </c>
      <c r="AA571" s="101" t="str">
        <f t="shared" si="87"/>
        <v/>
      </c>
      <c r="AB571" s="101" t="str">
        <f t="shared" si="88"/>
        <v/>
      </c>
      <c r="AC571" s="101" t="str">
        <f t="shared" si="93"/>
        <v/>
      </c>
      <c r="AD571" s="101" t="str">
        <f t="shared" si="93"/>
        <v/>
      </c>
      <c r="AE571" s="101" t="str">
        <f t="shared" si="93"/>
        <v/>
      </c>
      <c r="AF571" s="101" t="str">
        <f t="shared" si="93"/>
        <v/>
      </c>
      <c r="AG571" s="101" t="str">
        <f t="shared" si="93"/>
        <v/>
      </c>
      <c r="AH571" s="101" t="str">
        <f t="shared" si="93"/>
        <v/>
      </c>
      <c r="AI571" s="101" t="str">
        <f t="shared" si="92"/>
        <v/>
      </c>
      <c r="AJ571" s="101" t="str">
        <f t="shared" si="92"/>
        <v/>
      </c>
      <c r="AK571" s="101" t="str">
        <f t="shared" si="92"/>
        <v/>
      </c>
      <c r="AL571" s="101" t="str">
        <f t="shared" si="91"/>
        <v/>
      </c>
      <c r="AM571" s="101" t="str">
        <f t="shared" si="91"/>
        <v/>
      </c>
      <c r="AN571" s="101" t="str">
        <f t="shared" si="91"/>
        <v/>
      </c>
      <c r="AP571" s="101" t="str">
        <f>IF(AND(N571="vendido",I571='1° Passo'!$D$12),'1° Passo'!$D$12,"")</f>
        <v/>
      </c>
    </row>
    <row r="572" spans="3:42" ht="30" customHeight="1">
      <c r="C572" s="11">
        <v>568</v>
      </c>
      <c r="D572" s="88"/>
      <c r="E572" s="88"/>
      <c r="F572" s="88"/>
      <c r="G572" s="95"/>
      <c r="H572" s="96"/>
      <c r="I572" s="88"/>
      <c r="J572" s="88"/>
      <c r="K572" s="96"/>
      <c r="L572" s="88"/>
      <c r="M572" s="97" t="str">
        <f t="shared" ca="1" si="89"/>
        <v/>
      </c>
      <c r="N572" s="88"/>
      <c r="O572" s="88"/>
      <c r="P572" s="14"/>
      <c r="R572" s="59" t="str">
        <f>IFERROR(VLOOKUP($D572,'4° Passo'!$D$5:$M$804,7,FALSE),"-")</f>
        <v>-</v>
      </c>
      <c r="S572" s="59" t="str">
        <f>IFERROR(VLOOKUP($D572,'4° Passo'!$D$5:$M$804,8,FALSE),"-")</f>
        <v>-</v>
      </c>
      <c r="T572" s="59" t="str">
        <f>IFERROR(VLOOKUP($D572,'4° Passo'!$D$5:$M$804,9,FALSE),"-")</f>
        <v>-</v>
      </c>
      <c r="U572" s="59" t="str">
        <f>IFERROR(VLOOKUP($D572,'4° Passo'!$D$5:$M$804,10,FALSE),"-")</f>
        <v>-</v>
      </c>
      <c r="V572" s="59" t="str">
        <f t="shared" si="84"/>
        <v/>
      </c>
      <c r="W572" s="4">
        <f t="shared" si="90"/>
        <v>0</v>
      </c>
      <c r="X572" s="101">
        <v>1</v>
      </c>
      <c r="Y572" s="101" t="str">
        <f t="shared" si="85"/>
        <v/>
      </c>
      <c r="Z572" s="101" t="str">
        <f t="shared" si="86"/>
        <v/>
      </c>
      <c r="AA572" s="101" t="str">
        <f t="shared" si="87"/>
        <v/>
      </c>
      <c r="AB572" s="101" t="str">
        <f t="shared" si="88"/>
        <v/>
      </c>
      <c r="AC572" s="101" t="str">
        <f t="shared" si="93"/>
        <v/>
      </c>
      <c r="AD572" s="101" t="str">
        <f t="shared" si="93"/>
        <v/>
      </c>
      <c r="AE572" s="101" t="str">
        <f t="shared" si="93"/>
        <v/>
      </c>
      <c r="AF572" s="101" t="str">
        <f t="shared" si="93"/>
        <v/>
      </c>
      <c r="AG572" s="101" t="str">
        <f t="shared" si="93"/>
        <v/>
      </c>
      <c r="AH572" s="101" t="str">
        <f t="shared" si="93"/>
        <v/>
      </c>
      <c r="AI572" s="101" t="str">
        <f t="shared" si="92"/>
        <v/>
      </c>
      <c r="AJ572" s="101" t="str">
        <f t="shared" si="92"/>
        <v/>
      </c>
      <c r="AK572" s="101" t="str">
        <f t="shared" si="92"/>
        <v/>
      </c>
      <c r="AL572" s="101" t="str">
        <f t="shared" si="91"/>
        <v/>
      </c>
      <c r="AM572" s="101" t="str">
        <f t="shared" si="91"/>
        <v/>
      </c>
      <c r="AN572" s="101" t="str">
        <f t="shared" si="91"/>
        <v/>
      </c>
      <c r="AP572" s="101" t="str">
        <f>IF(AND(N572="vendido",I572='1° Passo'!$D$12),'1° Passo'!$D$12,"")</f>
        <v/>
      </c>
    </row>
    <row r="573" spans="3:42" ht="30" customHeight="1">
      <c r="C573" s="11">
        <v>569</v>
      </c>
      <c r="D573" s="88"/>
      <c r="E573" s="88"/>
      <c r="F573" s="88"/>
      <c r="G573" s="95"/>
      <c r="H573" s="96"/>
      <c r="I573" s="88"/>
      <c r="J573" s="88"/>
      <c r="K573" s="96"/>
      <c r="L573" s="88"/>
      <c r="M573" s="97" t="str">
        <f t="shared" ca="1" si="89"/>
        <v/>
      </c>
      <c r="N573" s="88"/>
      <c r="O573" s="88"/>
      <c r="P573" s="14"/>
      <c r="R573" s="59" t="str">
        <f>IFERROR(VLOOKUP($D573,'4° Passo'!$D$5:$M$804,7,FALSE),"-")</f>
        <v>-</v>
      </c>
      <c r="S573" s="59" t="str">
        <f>IFERROR(VLOOKUP($D573,'4° Passo'!$D$5:$M$804,8,FALSE),"-")</f>
        <v>-</v>
      </c>
      <c r="T573" s="59" t="str">
        <f>IFERROR(VLOOKUP($D573,'4° Passo'!$D$5:$M$804,9,FALSE),"-")</f>
        <v>-</v>
      </c>
      <c r="U573" s="59" t="str">
        <f>IFERROR(VLOOKUP($D573,'4° Passo'!$D$5:$M$804,10,FALSE),"-")</f>
        <v>-</v>
      </c>
      <c r="V573" s="59" t="str">
        <f t="shared" si="84"/>
        <v/>
      </c>
      <c r="W573" s="4">
        <f t="shared" si="90"/>
        <v>0</v>
      </c>
      <c r="X573" s="101">
        <v>1</v>
      </c>
      <c r="Y573" s="101" t="str">
        <f t="shared" si="85"/>
        <v/>
      </c>
      <c r="Z573" s="101" t="str">
        <f t="shared" si="86"/>
        <v/>
      </c>
      <c r="AA573" s="101" t="str">
        <f t="shared" si="87"/>
        <v/>
      </c>
      <c r="AB573" s="101" t="str">
        <f t="shared" si="88"/>
        <v/>
      </c>
      <c r="AC573" s="101" t="str">
        <f t="shared" si="93"/>
        <v/>
      </c>
      <c r="AD573" s="101" t="str">
        <f t="shared" si="93"/>
        <v/>
      </c>
      <c r="AE573" s="101" t="str">
        <f t="shared" si="93"/>
        <v/>
      </c>
      <c r="AF573" s="101" t="str">
        <f t="shared" si="93"/>
        <v/>
      </c>
      <c r="AG573" s="101" t="str">
        <f t="shared" si="93"/>
        <v/>
      </c>
      <c r="AH573" s="101" t="str">
        <f t="shared" si="93"/>
        <v/>
      </c>
      <c r="AI573" s="101" t="str">
        <f t="shared" si="92"/>
        <v/>
      </c>
      <c r="AJ573" s="101" t="str">
        <f t="shared" si="92"/>
        <v/>
      </c>
      <c r="AK573" s="101" t="str">
        <f t="shared" si="92"/>
        <v/>
      </c>
      <c r="AL573" s="101" t="str">
        <f t="shared" si="91"/>
        <v/>
      </c>
      <c r="AM573" s="101" t="str">
        <f t="shared" si="91"/>
        <v/>
      </c>
      <c r="AN573" s="101" t="str">
        <f t="shared" si="91"/>
        <v/>
      </c>
      <c r="AP573" s="101" t="str">
        <f>IF(AND(N573="vendido",I573='1° Passo'!$D$12),'1° Passo'!$D$12,"")</f>
        <v/>
      </c>
    </row>
    <row r="574" spans="3:42" ht="30" customHeight="1">
      <c r="C574" s="11">
        <v>570</v>
      </c>
      <c r="D574" s="88"/>
      <c r="E574" s="88"/>
      <c r="F574" s="88"/>
      <c r="G574" s="95"/>
      <c r="H574" s="96"/>
      <c r="I574" s="88"/>
      <c r="J574" s="88"/>
      <c r="K574" s="96"/>
      <c r="L574" s="88"/>
      <c r="M574" s="97" t="str">
        <f t="shared" ca="1" si="89"/>
        <v/>
      </c>
      <c r="N574" s="88"/>
      <c r="O574" s="88"/>
      <c r="P574" s="14"/>
      <c r="R574" s="59" t="str">
        <f>IFERROR(VLOOKUP($D574,'4° Passo'!$D$5:$M$804,7,FALSE),"-")</f>
        <v>-</v>
      </c>
      <c r="S574" s="59" t="str">
        <f>IFERROR(VLOOKUP($D574,'4° Passo'!$D$5:$M$804,8,FALSE),"-")</f>
        <v>-</v>
      </c>
      <c r="T574" s="59" t="str">
        <f>IFERROR(VLOOKUP($D574,'4° Passo'!$D$5:$M$804,9,FALSE),"-")</f>
        <v>-</v>
      </c>
      <c r="U574" s="59" t="str">
        <f>IFERROR(VLOOKUP($D574,'4° Passo'!$D$5:$M$804,10,FALSE),"-")</f>
        <v>-</v>
      </c>
      <c r="V574" s="59" t="str">
        <f t="shared" si="84"/>
        <v/>
      </c>
      <c r="W574" s="4">
        <f t="shared" si="90"/>
        <v>0</v>
      </c>
      <c r="X574" s="101">
        <v>1</v>
      </c>
      <c r="Y574" s="101" t="str">
        <f t="shared" si="85"/>
        <v/>
      </c>
      <c r="Z574" s="101" t="str">
        <f t="shared" si="86"/>
        <v/>
      </c>
      <c r="AA574" s="101" t="str">
        <f t="shared" si="87"/>
        <v/>
      </c>
      <c r="AB574" s="101" t="str">
        <f t="shared" si="88"/>
        <v/>
      </c>
      <c r="AC574" s="101" t="str">
        <f t="shared" si="93"/>
        <v/>
      </c>
      <c r="AD574" s="101" t="str">
        <f t="shared" si="93"/>
        <v/>
      </c>
      <c r="AE574" s="101" t="str">
        <f t="shared" si="93"/>
        <v/>
      </c>
      <c r="AF574" s="101" t="str">
        <f t="shared" si="93"/>
        <v/>
      </c>
      <c r="AG574" s="101" t="str">
        <f t="shared" si="93"/>
        <v/>
      </c>
      <c r="AH574" s="101" t="str">
        <f t="shared" si="93"/>
        <v/>
      </c>
      <c r="AI574" s="101" t="str">
        <f t="shared" si="92"/>
        <v/>
      </c>
      <c r="AJ574" s="101" t="str">
        <f t="shared" si="92"/>
        <v/>
      </c>
      <c r="AK574" s="101" t="str">
        <f t="shared" si="92"/>
        <v/>
      </c>
      <c r="AL574" s="101" t="str">
        <f t="shared" si="91"/>
        <v/>
      </c>
      <c r="AM574" s="101" t="str">
        <f t="shared" si="91"/>
        <v/>
      </c>
      <c r="AN574" s="101" t="str">
        <f t="shared" si="91"/>
        <v/>
      </c>
      <c r="AP574" s="101" t="str">
        <f>IF(AND(N574="vendido",I574='1° Passo'!$D$12),'1° Passo'!$D$12,"")</f>
        <v/>
      </c>
    </row>
    <row r="575" spans="3:42" ht="30" customHeight="1">
      <c r="C575" s="11">
        <v>571</v>
      </c>
      <c r="D575" s="88"/>
      <c r="E575" s="88"/>
      <c r="F575" s="88"/>
      <c r="G575" s="95"/>
      <c r="H575" s="96"/>
      <c r="I575" s="88"/>
      <c r="J575" s="88"/>
      <c r="K575" s="96"/>
      <c r="L575" s="88"/>
      <c r="M575" s="97" t="str">
        <f t="shared" ca="1" si="89"/>
        <v/>
      </c>
      <c r="N575" s="88"/>
      <c r="O575" s="88"/>
      <c r="P575" s="14"/>
      <c r="R575" s="59" t="str">
        <f>IFERROR(VLOOKUP($D575,'4° Passo'!$D$5:$M$804,7,FALSE),"-")</f>
        <v>-</v>
      </c>
      <c r="S575" s="59" t="str">
        <f>IFERROR(VLOOKUP($D575,'4° Passo'!$D$5:$M$804,8,FALSE),"-")</f>
        <v>-</v>
      </c>
      <c r="T575" s="59" t="str">
        <f>IFERROR(VLOOKUP($D575,'4° Passo'!$D$5:$M$804,9,FALSE),"-")</f>
        <v>-</v>
      </c>
      <c r="U575" s="59" t="str">
        <f>IFERROR(VLOOKUP($D575,'4° Passo'!$D$5:$M$804,10,FALSE),"-")</f>
        <v>-</v>
      </c>
      <c r="V575" s="59" t="str">
        <f t="shared" si="84"/>
        <v/>
      </c>
      <c r="W575" s="4">
        <f t="shared" si="90"/>
        <v>0</v>
      </c>
      <c r="X575" s="101">
        <v>1</v>
      </c>
      <c r="Y575" s="101" t="str">
        <f t="shared" si="85"/>
        <v/>
      </c>
      <c r="Z575" s="101" t="str">
        <f t="shared" si="86"/>
        <v/>
      </c>
      <c r="AA575" s="101" t="str">
        <f t="shared" si="87"/>
        <v/>
      </c>
      <c r="AB575" s="101" t="str">
        <f t="shared" si="88"/>
        <v/>
      </c>
      <c r="AC575" s="101" t="str">
        <f t="shared" si="93"/>
        <v/>
      </c>
      <c r="AD575" s="101" t="str">
        <f t="shared" si="93"/>
        <v/>
      </c>
      <c r="AE575" s="101" t="str">
        <f t="shared" si="93"/>
        <v/>
      </c>
      <c r="AF575" s="101" t="str">
        <f t="shared" si="93"/>
        <v/>
      </c>
      <c r="AG575" s="101" t="str">
        <f t="shared" si="93"/>
        <v/>
      </c>
      <c r="AH575" s="101" t="str">
        <f t="shared" si="93"/>
        <v/>
      </c>
      <c r="AI575" s="101" t="str">
        <f t="shared" si="92"/>
        <v/>
      </c>
      <c r="AJ575" s="101" t="str">
        <f t="shared" si="92"/>
        <v/>
      </c>
      <c r="AK575" s="101" t="str">
        <f t="shared" si="92"/>
        <v/>
      </c>
      <c r="AL575" s="101" t="str">
        <f t="shared" si="91"/>
        <v/>
      </c>
      <c r="AM575" s="101" t="str">
        <f t="shared" si="91"/>
        <v/>
      </c>
      <c r="AN575" s="101" t="str">
        <f t="shared" si="91"/>
        <v/>
      </c>
      <c r="AP575" s="101" t="str">
        <f>IF(AND(N575="vendido",I575='1° Passo'!$D$12),'1° Passo'!$D$12,"")</f>
        <v/>
      </c>
    </row>
    <row r="576" spans="3:42" ht="30" customHeight="1">
      <c r="C576" s="11">
        <v>572</v>
      </c>
      <c r="D576" s="88"/>
      <c r="E576" s="88"/>
      <c r="F576" s="88"/>
      <c r="G576" s="95"/>
      <c r="H576" s="96"/>
      <c r="I576" s="88"/>
      <c r="J576" s="88"/>
      <c r="K576" s="96"/>
      <c r="L576" s="88"/>
      <c r="M576" s="97" t="str">
        <f t="shared" ca="1" si="89"/>
        <v/>
      </c>
      <c r="N576" s="88"/>
      <c r="O576" s="88"/>
      <c r="P576" s="14"/>
      <c r="R576" s="59" t="str">
        <f>IFERROR(VLOOKUP($D576,'4° Passo'!$D$5:$M$804,7,FALSE),"-")</f>
        <v>-</v>
      </c>
      <c r="S576" s="59" t="str">
        <f>IFERROR(VLOOKUP($D576,'4° Passo'!$D$5:$M$804,8,FALSE),"-")</f>
        <v>-</v>
      </c>
      <c r="T576" s="59" t="str">
        <f>IFERROR(VLOOKUP($D576,'4° Passo'!$D$5:$M$804,9,FALSE),"-")</f>
        <v>-</v>
      </c>
      <c r="U576" s="59" t="str">
        <f>IFERROR(VLOOKUP($D576,'4° Passo'!$D$5:$M$804,10,FALSE),"-")</f>
        <v>-</v>
      </c>
      <c r="V576" s="59" t="str">
        <f t="shared" si="84"/>
        <v/>
      </c>
      <c r="W576" s="4">
        <f t="shared" si="90"/>
        <v>0</v>
      </c>
      <c r="X576" s="101">
        <v>1</v>
      </c>
      <c r="Y576" s="101" t="str">
        <f t="shared" si="85"/>
        <v/>
      </c>
      <c r="Z576" s="101" t="str">
        <f t="shared" si="86"/>
        <v/>
      </c>
      <c r="AA576" s="101" t="str">
        <f t="shared" si="87"/>
        <v/>
      </c>
      <c r="AB576" s="101" t="str">
        <f t="shared" si="88"/>
        <v/>
      </c>
      <c r="AC576" s="101" t="str">
        <f t="shared" si="93"/>
        <v/>
      </c>
      <c r="AD576" s="101" t="str">
        <f t="shared" si="93"/>
        <v/>
      </c>
      <c r="AE576" s="101" t="str">
        <f t="shared" si="93"/>
        <v/>
      </c>
      <c r="AF576" s="101" t="str">
        <f t="shared" si="93"/>
        <v/>
      </c>
      <c r="AG576" s="101" t="str">
        <f t="shared" si="93"/>
        <v/>
      </c>
      <c r="AH576" s="101" t="str">
        <f t="shared" si="93"/>
        <v/>
      </c>
      <c r="AI576" s="101" t="str">
        <f t="shared" si="92"/>
        <v/>
      </c>
      <c r="AJ576" s="101" t="str">
        <f t="shared" si="92"/>
        <v/>
      </c>
      <c r="AK576" s="101" t="str">
        <f t="shared" si="92"/>
        <v/>
      </c>
      <c r="AL576" s="101" t="str">
        <f t="shared" si="91"/>
        <v/>
      </c>
      <c r="AM576" s="101" t="str">
        <f t="shared" si="91"/>
        <v/>
      </c>
      <c r="AN576" s="101" t="str">
        <f t="shared" si="91"/>
        <v/>
      </c>
      <c r="AP576" s="101" t="str">
        <f>IF(AND(N576="vendido",I576='1° Passo'!$D$12),'1° Passo'!$D$12,"")</f>
        <v/>
      </c>
    </row>
    <row r="577" spans="3:42" ht="30" customHeight="1">
      <c r="C577" s="11">
        <v>573</v>
      </c>
      <c r="D577" s="88"/>
      <c r="E577" s="88"/>
      <c r="F577" s="88"/>
      <c r="G577" s="95"/>
      <c r="H577" s="96"/>
      <c r="I577" s="88"/>
      <c r="J577" s="88"/>
      <c r="K577" s="96"/>
      <c r="L577" s="88"/>
      <c r="M577" s="97" t="str">
        <f t="shared" ca="1" si="89"/>
        <v/>
      </c>
      <c r="N577" s="88"/>
      <c r="O577" s="88"/>
      <c r="P577" s="14"/>
      <c r="R577" s="59" t="str">
        <f>IFERROR(VLOOKUP($D577,'4° Passo'!$D$5:$M$804,7,FALSE),"-")</f>
        <v>-</v>
      </c>
      <c r="S577" s="59" t="str">
        <f>IFERROR(VLOOKUP($D577,'4° Passo'!$D$5:$M$804,8,FALSE),"-")</f>
        <v>-</v>
      </c>
      <c r="T577" s="59" t="str">
        <f>IFERROR(VLOOKUP($D577,'4° Passo'!$D$5:$M$804,9,FALSE),"-")</f>
        <v>-</v>
      </c>
      <c r="U577" s="59" t="str">
        <f>IFERROR(VLOOKUP($D577,'4° Passo'!$D$5:$M$804,10,FALSE),"-")</f>
        <v>-</v>
      </c>
      <c r="V577" s="59" t="str">
        <f t="shared" si="84"/>
        <v/>
      </c>
      <c r="W577" s="4">
        <f t="shared" si="90"/>
        <v>0</v>
      </c>
      <c r="X577" s="101">
        <v>1</v>
      </c>
      <c r="Y577" s="101" t="str">
        <f t="shared" si="85"/>
        <v/>
      </c>
      <c r="Z577" s="101" t="str">
        <f t="shared" si="86"/>
        <v/>
      </c>
      <c r="AA577" s="101" t="str">
        <f t="shared" si="87"/>
        <v/>
      </c>
      <c r="AB577" s="101" t="str">
        <f t="shared" si="88"/>
        <v/>
      </c>
      <c r="AC577" s="101" t="str">
        <f t="shared" si="93"/>
        <v/>
      </c>
      <c r="AD577" s="101" t="str">
        <f t="shared" si="93"/>
        <v/>
      </c>
      <c r="AE577" s="101" t="str">
        <f t="shared" si="93"/>
        <v/>
      </c>
      <c r="AF577" s="101" t="str">
        <f t="shared" si="93"/>
        <v/>
      </c>
      <c r="AG577" s="101" t="str">
        <f t="shared" si="93"/>
        <v/>
      </c>
      <c r="AH577" s="101" t="str">
        <f t="shared" si="93"/>
        <v/>
      </c>
      <c r="AI577" s="101" t="str">
        <f t="shared" si="92"/>
        <v/>
      </c>
      <c r="AJ577" s="101" t="str">
        <f t="shared" si="92"/>
        <v/>
      </c>
      <c r="AK577" s="101" t="str">
        <f t="shared" si="92"/>
        <v/>
      </c>
      <c r="AL577" s="101" t="str">
        <f t="shared" si="91"/>
        <v/>
      </c>
      <c r="AM577" s="101" t="str">
        <f t="shared" si="91"/>
        <v/>
      </c>
      <c r="AN577" s="101" t="str">
        <f t="shared" si="91"/>
        <v/>
      </c>
      <c r="AP577" s="101" t="str">
        <f>IF(AND(N577="vendido",I577='1° Passo'!$D$12),'1° Passo'!$D$12,"")</f>
        <v/>
      </c>
    </row>
    <row r="578" spans="3:42" ht="30" customHeight="1">
      <c r="C578" s="11">
        <v>574</v>
      </c>
      <c r="D578" s="88"/>
      <c r="E578" s="88"/>
      <c r="F578" s="88"/>
      <c r="G578" s="95"/>
      <c r="H578" s="96"/>
      <c r="I578" s="88"/>
      <c r="J578" s="88"/>
      <c r="K578" s="96"/>
      <c r="L578" s="88"/>
      <c r="M578" s="97" t="str">
        <f t="shared" ca="1" si="89"/>
        <v/>
      </c>
      <c r="N578" s="88"/>
      <c r="O578" s="88"/>
      <c r="P578" s="14"/>
      <c r="R578" s="59" t="str">
        <f>IFERROR(VLOOKUP($D578,'4° Passo'!$D$5:$M$804,7,FALSE),"-")</f>
        <v>-</v>
      </c>
      <c r="S578" s="59" t="str">
        <f>IFERROR(VLOOKUP($D578,'4° Passo'!$D$5:$M$804,8,FALSE),"-")</f>
        <v>-</v>
      </c>
      <c r="T578" s="59" t="str">
        <f>IFERROR(VLOOKUP($D578,'4° Passo'!$D$5:$M$804,9,FALSE),"-")</f>
        <v>-</v>
      </c>
      <c r="U578" s="59" t="str">
        <f>IFERROR(VLOOKUP($D578,'4° Passo'!$D$5:$M$804,10,FALSE),"-")</f>
        <v>-</v>
      </c>
      <c r="V578" s="59" t="str">
        <f t="shared" si="84"/>
        <v/>
      </c>
      <c r="W578" s="4">
        <f t="shared" si="90"/>
        <v>0</v>
      </c>
      <c r="X578" s="101">
        <v>1</v>
      </c>
      <c r="Y578" s="101" t="str">
        <f t="shared" si="85"/>
        <v/>
      </c>
      <c r="Z578" s="101" t="str">
        <f t="shared" si="86"/>
        <v/>
      </c>
      <c r="AA578" s="101" t="str">
        <f t="shared" si="87"/>
        <v/>
      </c>
      <c r="AB578" s="101" t="str">
        <f t="shared" si="88"/>
        <v/>
      </c>
      <c r="AC578" s="101" t="str">
        <f t="shared" si="93"/>
        <v/>
      </c>
      <c r="AD578" s="101" t="str">
        <f t="shared" si="93"/>
        <v/>
      </c>
      <c r="AE578" s="101" t="str">
        <f t="shared" si="93"/>
        <v/>
      </c>
      <c r="AF578" s="101" t="str">
        <f t="shared" si="93"/>
        <v/>
      </c>
      <c r="AG578" s="101" t="str">
        <f t="shared" si="93"/>
        <v/>
      </c>
      <c r="AH578" s="101" t="str">
        <f t="shared" si="93"/>
        <v/>
      </c>
      <c r="AI578" s="101" t="str">
        <f t="shared" si="92"/>
        <v/>
      </c>
      <c r="AJ578" s="101" t="str">
        <f t="shared" si="92"/>
        <v/>
      </c>
      <c r="AK578" s="101" t="str">
        <f t="shared" si="92"/>
        <v/>
      </c>
      <c r="AL578" s="101" t="str">
        <f t="shared" si="91"/>
        <v/>
      </c>
      <c r="AM578" s="101" t="str">
        <f t="shared" si="91"/>
        <v/>
      </c>
      <c r="AN578" s="101" t="str">
        <f t="shared" si="91"/>
        <v/>
      </c>
      <c r="AP578" s="101" t="str">
        <f>IF(AND(N578="vendido",I578='1° Passo'!$D$12),'1° Passo'!$D$12,"")</f>
        <v/>
      </c>
    </row>
    <row r="579" spans="3:42" ht="30" customHeight="1">
      <c r="C579" s="11">
        <v>575</v>
      </c>
      <c r="D579" s="88"/>
      <c r="E579" s="88"/>
      <c r="F579" s="88"/>
      <c r="G579" s="95"/>
      <c r="H579" s="96"/>
      <c r="I579" s="88"/>
      <c r="J579" s="88"/>
      <c r="K579" s="96"/>
      <c r="L579" s="88"/>
      <c r="M579" s="97" t="str">
        <f t="shared" ca="1" si="89"/>
        <v/>
      </c>
      <c r="N579" s="88"/>
      <c r="O579" s="88"/>
      <c r="P579" s="14"/>
      <c r="R579" s="59" t="str">
        <f>IFERROR(VLOOKUP($D579,'4° Passo'!$D$5:$M$804,7,FALSE),"-")</f>
        <v>-</v>
      </c>
      <c r="S579" s="59" t="str">
        <f>IFERROR(VLOOKUP($D579,'4° Passo'!$D$5:$M$804,8,FALSE),"-")</f>
        <v>-</v>
      </c>
      <c r="T579" s="59" t="str">
        <f>IFERROR(VLOOKUP($D579,'4° Passo'!$D$5:$M$804,9,FALSE),"-")</f>
        <v>-</v>
      </c>
      <c r="U579" s="59" t="str">
        <f>IFERROR(VLOOKUP($D579,'4° Passo'!$D$5:$M$804,10,FALSE),"-")</f>
        <v>-</v>
      </c>
      <c r="V579" s="59" t="str">
        <f t="shared" si="84"/>
        <v/>
      </c>
      <c r="W579" s="4">
        <f t="shared" si="90"/>
        <v>0</v>
      </c>
      <c r="X579" s="101">
        <v>1</v>
      </c>
      <c r="Y579" s="101" t="str">
        <f t="shared" si="85"/>
        <v/>
      </c>
      <c r="Z579" s="101" t="str">
        <f t="shared" si="86"/>
        <v/>
      </c>
      <c r="AA579" s="101" t="str">
        <f t="shared" si="87"/>
        <v/>
      </c>
      <c r="AB579" s="101" t="str">
        <f t="shared" si="88"/>
        <v/>
      </c>
      <c r="AC579" s="101" t="str">
        <f t="shared" si="93"/>
        <v/>
      </c>
      <c r="AD579" s="101" t="str">
        <f t="shared" si="93"/>
        <v/>
      </c>
      <c r="AE579" s="101" t="str">
        <f t="shared" si="93"/>
        <v/>
      </c>
      <c r="AF579" s="101" t="str">
        <f t="shared" si="93"/>
        <v/>
      </c>
      <c r="AG579" s="101" t="str">
        <f t="shared" si="93"/>
        <v/>
      </c>
      <c r="AH579" s="101" t="str">
        <f t="shared" si="93"/>
        <v/>
      </c>
      <c r="AI579" s="101" t="str">
        <f t="shared" si="92"/>
        <v/>
      </c>
      <c r="AJ579" s="101" t="str">
        <f t="shared" si="92"/>
        <v/>
      </c>
      <c r="AK579" s="101" t="str">
        <f t="shared" si="92"/>
        <v/>
      </c>
      <c r="AL579" s="101" t="str">
        <f t="shared" si="91"/>
        <v/>
      </c>
      <c r="AM579" s="101" t="str">
        <f t="shared" si="91"/>
        <v/>
      </c>
      <c r="AN579" s="101" t="str">
        <f t="shared" si="91"/>
        <v/>
      </c>
      <c r="AP579" s="101" t="str">
        <f>IF(AND(N579="vendido",I579='1° Passo'!$D$12),'1° Passo'!$D$12,"")</f>
        <v/>
      </c>
    </row>
    <row r="580" spans="3:42" ht="30" customHeight="1">
      <c r="C580" s="11">
        <v>576</v>
      </c>
      <c r="D580" s="88"/>
      <c r="E580" s="88"/>
      <c r="F580" s="88"/>
      <c r="G580" s="95"/>
      <c r="H580" s="96"/>
      <c r="I580" s="88"/>
      <c r="J580" s="88"/>
      <c r="K580" s="96"/>
      <c r="L580" s="88"/>
      <c r="M580" s="97" t="str">
        <f t="shared" ca="1" si="89"/>
        <v/>
      </c>
      <c r="N580" s="88"/>
      <c r="O580" s="88"/>
      <c r="P580" s="14"/>
      <c r="R580" s="59" t="str">
        <f>IFERROR(VLOOKUP($D580,'4° Passo'!$D$5:$M$804,7,FALSE),"-")</f>
        <v>-</v>
      </c>
      <c r="S580" s="59" t="str">
        <f>IFERROR(VLOOKUP($D580,'4° Passo'!$D$5:$M$804,8,FALSE),"-")</f>
        <v>-</v>
      </c>
      <c r="T580" s="59" t="str">
        <f>IFERROR(VLOOKUP($D580,'4° Passo'!$D$5:$M$804,9,FALSE),"-")</f>
        <v>-</v>
      </c>
      <c r="U580" s="59" t="str">
        <f>IFERROR(VLOOKUP($D580,'4° Passo'!$D$5:$M$804,10,FALSE),"-")</f>
        <v>-</v>
      </c>
      <c r="V580" s="59" t="str">
        <f t="shared" si="84"/>
        <v/>
      </c>
      <c r="W580" s="4">
        <f t="shared" si="90"/>
        <v>0</v>
      </c>
      <c r="X580" s="101">
        <v>1</v>
      </c>
      <c r="Y580" s="101" t="str">
        <f t="shared" si="85"/>
        <v/>
      </c>
      <c r="Z580" s="101" t="str">
        <f t="shared" si="86"/>
        <v/>
      </c>
      <c r="AA580" s="101" t="str">
        <f t="shared" si="87"/>
        <v/>
      </c>
      <c r="AB580" s="101" t="str">
        <f t="shared" si="88"/>
        <v/>
      </c>
      <c r="AC580" s="101" t="str">
        <f t="shared" si="93"/>
        <v/>
      </c>
      <c r="AD580" s="101" t="str">
        <f t="shared" si="93"/>
        <v/>
      </c>
      <c r="AE580" s="101" t="str">
        <f t="shared" si="93"/>
        <v/>
      </c>
      <c r="AF580" s="101" t="str">
        <f t="shared" si="93"/>
        <v/>
      </c>
      <c r="AG580" s="101" t="str">
        <f t="shared" si="93"/>
        <v/>
      </c>
      <c r="AH580" s="101" t="str">
        <f t="shared" si="93"/>
        <v/>
      </c>
      <c r="AI580" s="101" t="str">
        <f t="shared" si="92"/>
        <v/>
      </c>
      <c r="AJ580" s="101" t="str">
        <f t="shared" si="92"/>
        <v/>
      </c>
      <c r="AK580" s="101" t="str">
        <f t="shared" si="92"/>
        <v/>
      </c>
      <c r="AL580" s="101" t="str">
        <f t="shared" si="91"/>
        <v/>
      </c>
      <c r="AM580" s="101" t="str">
        <f t="shared" si="91"/>
        <v/>
      </c>
      <c r="AN580" s="101" t="str">
        <f t="shared" si="91"/>
        <v/>
      </c>
      <c r="AP580" s="101" t="str">
        <f>IF(AND(N580="vendido",I580='1° Passo'!$D$12),'1° Passo'!$D$12,"")</f>
        <v/>
      </c>
    </row>
    <row r="581" spans="3:42" ht="30" customHeight="1">
      <c r="C581" s="11">
        <v>577</v>
      </c>
      <c r="D581" s="88"/>
      <c r="E581" s="88"/>
      <c r="F581" s="88"/>
      <c r="G581" s="95"/>
      <c r="H581" s="96"/>
      <c r="I581" s="88"/>
      <c r="J581" s="88"/>
      <c r="K581" s="96"/>
      <c r="L581" s="88"/>
      <c r="M581" s="97" t="str">
        <f t="shared" ca="1" si="89"/>
        <v/>
      </c>
      <c r="N581" s="88"/>
      <c r="O581" s="88"/>
      <c r="P581" s="14"/>
      <c r="R581" s="59" t="str">
        <f>IFERROR(VLOOKUP($D581,'4° Passo'!$D$5:$M$804,7,FALSE),"-")</f>
        <v>-</v>
      </c>
      <c r="S581" s="59" t="str">
        <f>IFERROR(VLOOKUP($D581,'4° Passo'!$D$5:$M$804,8,FALSE),"-")</f>
        <v>-</v>
      </c>
      <c r="T581" s="59" t="str">
        <f>IFERROR(VLOOKUP($D581,'4° Passo'!$D$5:$M$804,9,FALSE),"-")</f>
        <v>-</v>
      </c>
      <c r="U581" s="59" t="str">
        <f>IFERROR(VLOOKUP($D581,'4° Passo'!$D$5:$M$804,10,FALSE),"-")</f>
        <v>-</v>
      </c>
      <c r="V581" s="59" t="str">
        <f t="shared" ref="V581:V644" si="94">IF(N581="vendido",1,"")</f>
        <v/>
      </c>
      <c r="W581" s="4">
        <f t="shared" si="90"/>
        <v>0</v>
      </c>
      <c r="X581" s="101">
        <v>1</v>
      </c>
      <c r="Y581" s="101" t="str">
        <f t="shared" ref="Y581:Y644" si="95">IF(H581&lt;&gt;"",MONTH(H581),"")</f>
        <v/>
      </c>
      <c r="Z581" s="101" t="str">
        <f t="shared" ref="Z581:Z644" si="96">IF(N581="vendido",MONTH(H581),"")</f>
        <v/>
      </c>
      <c r="AA581" s="101" t="str">
        <f t="shared" ref="AA581:AA644" si="97">IF(N581="vendido",I581,"")</f>
        <v/>
      </c>
      <c r="AB581" s="101" t="str">
        <f t="shared" ref="AB581:AB644" si="98">IF(N581="vendido",G581,"")</f>
        <v/>
      </c>
      <c r="AC581" s="101" t="str">
        <f t="shared" si="93"/>
        <v/>
      </c>
      <c r="AD581" s="101" t="str">
        <f t="shared" si="93"/>
        <v/>
      </c>
      <c r="AE581" s="101" t="str">
        <f t="shared" si="93"/>
        <v/>
      </c>
      <c r="AF581" s="101" t="str">
        <f t="shared" si="93"/>
        <v/>
      </c>
      <c r="AG581" s="101" t="str">
        <f t="shared" si="93"/>
        <v/>
      </c>
      <c r="AH581" s="101" t="str">
        <f t="shared" si="93"/>
        <v/>
      </c>
      <c r="AI581" s="101" t="str">
        <f t="shared" si="92"/>
        <v/>
      </c>
      <c r="AJ581" s="101" t="str">
        <f t="shared" si="92"/>
        <v/>
      </c>
      <c r="AK581" s="101" t="str">
        <f t="shared" si="92"/>
        <v/>
      </c>
      <c r="AL581" s="101" t="str">
        <f t="shared" si="91"/>
        <v/>
      </c>
      <c r="AM581" s="101" t="str">
        <f t="shared" si="91"/>
        <v/>
      </c>
      <c r="AN581" s="101" t="str">
        <f t="shared" si="91"/>
        <v/>
      </c>
      <c r="AP581" s="101" t="str">
        <f>IF(AND(N581="vendido",I581='1° Passo'!$D$12),'1° Passo'!$D$12,"")</f>
        <v/>
      </c>
    </row>
    <row r="582" spans="3:42" ht="30" customHeight="1">
      <c r="C582" s="11">
        <v>578</v>
      </c>
      <c r="D582" s="88"/>
      <c r="E582" s="88"/>
      <c r="F582" s="88"/>
      <c r="G582" s="95"/>
      <c r="H582" s="96"/>
      <c r="I582" s="88"/>
      <c r="J582" s="88"/>
      <c r="K582" s="96"/>
      <c r="L582" s="88"/>
      <c r="M582" s="97" t="str">
        <f t="shared" ref="M582:M645" ca="1" si="99">IF(OR(N582="Perdido",N582="Vendido"),"Negociação finalizada",IF(OR(H582="",K582="",),"",IF(L582="realizado","Agende a Próxima Etapa ou Conclua a Venda",IF(K582&lt;TODAY(),"Prazo Para Entrar Em Contato Vencido",IF(K582-TODAY()=1,"Falta ","Faltam ")&amp;K582-TODAY()&amp;IF(K582-TODAY()=1," dia "," dias ")&amp;"Para Entrar em Contato"))))</f>
        <v/>
      </c>
      <c r="N582" s="88"/>
      <c r="O582" s="88"/>
      <c r="P582" s="14"/>
      <c r="R582" s="59" t="str">
        <f>IFERROR(VLOOKUP($D582,'4° Passo'!$D$5:$M$804,7,FALSE),"-")</f>
        <v>-</v>
      </c>
      <c r="S582" s="59" t="str">
        <f>IFERROR(VLOOKUP($D582,'4° Passo'!$D$5:$M$804,8,FALSE),"-")</f>
        <v>-</v>
      </c>
      <c r="T582" s="59" t="str">
        <f>IFERROR(VLOOKUP($D582,'4° Passo'!$D$5:$M$804,9,FALSE),"-")</f>
        <v>-</v>
      </c>
      <c r="U582" s="59" t="str">
        <f>IFERROR(VLOOKUP($D582,'4° Passo'!$D$5:$M$804,10,FALSE),"-")</f>
        <v>-</v>
      </c>
      <c r="V582" s="59" t="str">
        <f t="shared" si="94"/>
        <v/>
      </c>
      <c r="W582" s="4">
        <f t="shared" ref="W582:W645" si="100">IF(K582-H582&lt;0,0,K582-H582)</f>
        <v>0</v>
      </c>
      <c r="X582" s="101">
        <v>1</v>
      </c>
      <c r="Y582" s="101" t="str">
        <f t="shared" si="95"/>
        <v/>
      </c>
      <c r="Z582" s="101" t="str">
        <f t="shared" si="96"/>
        <v/>
      </c>
      <c r="AA582" s="101" t="str">
        <f t="shared" si="97"/>
        <v/>
      </c>
      <c r="AB582" s="101" t="str">
        <f t="shared" si="98"/>
        <v/>
      </c>
      <c r="AC582" s="101" t="str">
        <f t="shared" si="93"/>
        <v/>
      </c>
      <c r="AD582" s="101" t="str">
        <f t="shared" si="93"/>
        <v/>
      </c>
      <c r="AE582" s="101" t="str">
        <f t="shared" si="93"/>
        <v/>
      </c>
      <c r="AF582" s="101" t="str">
        <f t="shared" si="93"/>
        <v/>
      </c>
      <c r="AG582" s="101" t="str">
        <f t="shared" si="93"/>
        <v/>
      </c>
      <c r="AH582" s="101" t="str">
        <f t="shared" si="93"/>
        <v/>
      </c>
      <c r="AI582" s="101" t="str">
        <f t="shared" si="92"/>
        <v/>
      </c>
      <c r="AJ582" s="101" t="str">
        <f t="shared" si="92"/>
        <v/>
      </c>
      <c r="AK582" s="101" t="str">
        <f t="shared" si="92"/>
        <v/>
      </c>
      <c r="AL582" s="101" t="str">
        <f t="shared" si="91"/>
        <v/>
      </c>
      <c r="AM582" s="101" t="str">
        <f t="shared" si="91"/>
        <v/>
      </c>
      <c r="AN582" s="101" t="str">
        <f t="shared" si="91"/>
        <v/>
      </c>
      <c r="AP582" s="101" t="str">
        <f>IF(AND(N582="vendido",I582='1° Passo'!$D$12),'1° Passo'!$D$12,"")</f>
        <v/>
      </c>
    </row>
    <row r="583" spans="3:42" ht="30" customHeight="1">
      <c r="C583" s="11">
        <v>579</v>
      </c>
      <c r="D583" s="88"/>
      <c r="E583" s="88"/>
      <c r="F583" s="88"/>
      <c r="G583" s="95"/>
      <c r="H583" s="96"/>
      <c r="I583" s="88"/>
      <c r="J583" s="88"/>
      <c r="K583" s="96"/>
      <c r="L583" s="88"/>
      <c r="M583" s="97" t="str">
        <f t="shared" ca="1" si="99"/>
        <v/>
      </c>
      <c r="N583" s="88"/>
      <c r="O583" s="88"/>
      <c r="P583" s="14"/>
      <c r="R583" s="59" t="str">
        <f>IFERROR(VLOOKUP($D583,'4° Passo'!$D$5:$M$804,7,FALSE),"-")</f>
        <v>-</v>
      </c>
      <c r="S583" s="59" t="str">
        <f>IFERROR(VLOOKUP($D583,'4° Passo'!$D$5:$M$804,8,FALSE),"-")</f>
        <v>-</v>
      </c>
      <c r="T583" s="59" t="str">
        <f>IFERROR(VLOOKUP($D583,'4° Passo'!$D$5:$M$804,9,FALSE),"-")</f>
        <v>-</v>
      </c>
      <c r="U583" s="59" t="str">
        <f>IFERROR(VLOOKUP($D583,'4° Passo'!$D$5:$M$804,10,FALSE),"-")</f>
        <v>-</v>
      </c>
      <c r="V583" s="59" t="str">
        <f t="shared" si="94"/>
        <v/>
      </c>
      <c r="W583" s="4">
        <f t="shared" si="100"/>
        <v>0</v>
      </c>
      <c r="X583" s="101">
        <v>1</v>
      </c>
      <c r="Y583" s="101" t="str">
        <f t="shared" si="95"/>
        <v/>
      </c>
      <c r="Z583" s="101" t="str">
        <f t="shared" si="96"/>
        <v/>
      </c>
      <c r="AA583" s="101" t="str">
        <f t="shared" si="97"/>
        <v/>
      </c>
      <c r="AB583" s="101" t="str">
        <f t="shared" si="98"/>
        <v/>
      </c>
      <c r="AC583" s="101" t="str">
        <f t="shared" si="93"/>
        <v/>
      </c>
      <c r="AD583" s="101" t="str">
        <f t="shared" si="93"/>
        <v/>
      </c>
      <c r="AE583" s="101" t="str">
        <f t="shared" si="93"/>
        <v/>
      </c>
      <c r="AF583" s="101" t="str">
        <f t="shared" si="93"/>
        <v/>
      </c>
      <c r="AG583" s="101" t="str">
        <f t="shared" si="93"/>
        <v/>
      </c>
      <c r="AH583" s="101" t="str">
        <f t="shared" si="93"/>
        <v/>
      </c>
      <c r="AI583" s="101" t="str">
        <f t="shared" si="92"/>
        <v/>
      </c>
      <c r="AJ583" s="101" t="str">
        <f t="shared" si="92"/>
        <v/>
      </c>
      <c r="AK583" s="101" t="str">
        <f t="shared" si="92"/>
        <v/>
      </c>
      <c r="AL583" s="101" t="str">
        <f t="shared" si="91"/>
        <v/>
      </c>
      <c r="AM583" s="101" t="str">
        <f t="shared" si="91"/>
        <v/>
      </c>
      <c r="AN583" s="101" t="str">
        <f t="shared" si="91"/>
        <v/>
      </c>
      <c r="AP583" s="101" t="str">
        <f>IF(AND(N583="vendido",I583='1° Passo'!$D$12),'1° Passo'!$D$12,"")</f>
        <v/>
      </c>
    </row>
    <row r="584" spans="3:42" ht="30" customHeight="1">
      <c r="C584" s="11">
        <v>580</v>
      </c>
      <c r="D584" s="88"/>
      <c r="E584" s="88"/>
      <c r="F584" s="88"/>
      <c r="G584" s="95"/>
      <c r="H584" s="96"/>
      <c r="I584" s="88"/>
      <c r="J584" s="88"/>
      <c r="K584" s="96"/>
      <c r="L584" s="88"/>
      <c r="M584" s="97" t="str">
        <f t="shared" ca="1" si="99"/>
        <v/>
      </c>
      <c r="N584" s="88"/>
      <c r="O584" s="88"/>
      <c r="P584" s="14"/>
      <c r="R584" s="59" t="str">
        <f>IFERROR(VLOOKUP($D584,'4° Passo'!$D$5:$M$804,7,FALSE),"-")</f>
        <v>-</v>
      </c>
      <c r="S584" s="59" t="str">
        <f>IFERROR(VLOOKUP($D584,'4° Passo'!$D$5:$M$804,8,FALSE),"-")</f>
        <v>-</v>
      </c>
      <c r="T584" s="59" t="str">
        <f>IFERROR(VLOOKUP($D584,'4° Passo'!$D$5:$M$804,9,FALSE),"-")</f>
        <v>-</v>
      </c>
      <c r="U584" s="59" t="str">
        <f>IFERROR(VLOOKUP($D584,'4° Passo'!$D$5:$M$804,10,FALSE),"-")</f>
        <v>-</v>
      </c>
      <c r="V584" s="59" t="str">
        <f t="shared" si="94"/>
        <v/>
      </c>
      <c r="W584" s="4">
        <f t="shared" si="100"/>
        <v>0</v>
      </c>
      <c r="X584" s="101">
        <v>1</v>
      </c>
      <c r="Y584" s="101" t="str">
        <f t="shared" si="95"/>
        <v/>
      </c>
      <c r="Z584" s="101" t="str">
        <f t="shared" si="96"/>
        <v/>
      </c>
      <c r="AA584" s="101" t="str">
        <f t="shared" si="97"/>
        <v/>
      </c>
      <c r="AB584" s="101" t="str">
        <f t="shared" si="98"/>
        <v/>
      </c>
      <c r="AC584" s="101" t="str">
        <f t="shared" si="93"/>
        <v/>
      </c>
      <c r="AD584" s="101" t="str">
        <f t="shared" si="93"/>
        <v/>
      </c>
      <c r="AE584" s="101" t="str">
        <f t="shared" si="93"/>
        <v/>
      </c>
      <c r="AF584" s="101" t="str">
        <f t="shared" si="93"/>
        <v/>
      </c>
      <c r="AG584" s="101" t="str">
        <f t="shared" si="93"/>
        <v/>
      </c>
      <c r="AH584" s="101" t="str">
        <f t="shared" si="93"/>
        <v/>
      </c>
      <c r="AI584" s="101" t="str">
        <f t="shared" si="92"/>
        <v/>
      </c>
      <c r="AJ584" s="101" t="str">
        <f t="shared" si="92"/>
        <v/>
      </c>
      <c r="AK584" s="101" t="str">
        <f t="shared" si="92"/>
        <v/>
      </c>
      <c r="AL584" s="101" t="str">
        <f t="shared" si="92"/>
        <v/>
      </c>
      <c r="AM584" s="101" t="str">
        <f t="shared" si="92"/>
        <v/>
      </c>
      <c r="AN584" s="101" t="str">
        <f t="shared" si="92"/>
        <v/>
      </c>
      <c r="AP584" s="101" t="str">
        <f>IF(AND(N584="vendido",I584='1° Passo'!$D$12),'1° Passo'!$D$12,"")</f>
        <v/>
      </c>
    </row>
    <row r="585" spans="3:42" ht="30" customHeight="1">
      <c r="C585" s="11">
        <v>581</v>
      </c>
      <c r="D585" s="88"/>
      <c r="E585" s="88"/>
      <c r="F585" s="88"/>
      <c r="G585" s="95"/>
      <c r="H585" s="96"/>
      <c r="I585" s="88"/>
      <c r="J585" s="88"/>
      <c r="K585" s="96"/>
      <c r="L585" s="88"/>
      <c r="M585" s="97" t="str">
        <f t="shared" ca="1" si="99"/>
        <v/>
      </c>
      <c r="N585" s="88"/>
      <c r="O585" s="88"/>
      <c r="P585" s="14"/>
      <c r="R585" s="59" t="str">
        <f>IFERROR(VLOOKUP($D585,'4° Passo'!$D$5:$M$804,7,FALSE),"-")</f>
        <v>-</v>
      </c>
      <c r="S585" s="59" t="str">
        <f>IFERROR(VLOOKUP($D585,'4° Passo'!$D$5:$M$804,8,FALSE),"-")</f>
        <v>-</v>
      </c>
      <c r="T585" s="59" t="str">
        <f>IFERROR(VLOOKUP($D585,'4° Passo'!$D$5:$M$804,9,FALSE),"-")</f>
        <v>-</v>
      </c>
      <c r="U585" s="59" t="str">
        <f>IFERROR(VLOOKUP($D585,'4° Passo'!$D$5:$M$804,10,FALSE),"-")</f>
        <v>-</v>
      </c>
      <c r="V585" s="59" t="str">
        <f t="shared" si="94"/>
        <v/>
      </c>
      <c r="W585" s="4">
        <f t="shared" si="100"/>
        <v>0</v>
      </c>
      <c r="X585" s="101">
        <v>1</v>
      </c>
      <c r="Y585" s="101" t="str">
        <f t="shared" si="95"/>
        <v/>
      </c>
      <c r="Z585" s="101" t="str">
        <f t="shared" si="96"/>
        <v/>
      </c>
      <c r="AA585" s="101" t="str">
        <f t="shared" si="97"/>
        <v/>
      </c>
      <c r="AB585" s="101" t="str">
        <f t="shared" si="98"/>
        <v/>
      </c>
      <c r="AC585" s="101" t="str">
        <f t="shared" si="93"/>
        <v/>
      </c>
      <c r="AD585" s="101" t="str">
        <f t="shared" si="93"/>
        <v/>
      </c>
      <c r="AE585" s="101" t="str">
        <f t="shared" si="93"/>
        <v/>
      </c>
      <c r="AF585" s="101" t="str">
        <f t="shared" si="93"/>
        <v/>
      </c>
      <c r="AG585" s="101" t="str">
        <f t="shared" si="93"/>
        <v/>
      </c>
      <c r="AH585" s="101" t="str">
        <f t="shared" si="93"/>
        <v/>
      </c>
      <c r="AI585" s="101" t="str">
        <f t="shared" si="92"/>
        <v/>
      </c>
      <c r="AJ585" s="101" t="str">
        <f t="shared" si="92"/>
        <v/>
      </c>
      <c r="AK585" s="101" t="str">
        <f t="shared" si="92"/>
        <v/>
      </c>
      <c r="AL585" s="101" t="str">
        <f t="shared" si="92"/>
        <v/>
      </c>
      <c r="AM585" s="101" t="str">
        <f t="shared" si="92"/>
        <v/>
      </c>
      <c r="AN585" s="101" t="str">
        <f t="shared" si="92"/>
        <v/>
      </c>
      <c r="AP585" s="101" t="str">
        <f>IF(AND(N585="vendido",I585='1° Passo'!$D$12),'1° Passo'!$D$12,"")</f>
        <v/>
      </c>
    </row>
    <row r="586" spans="3:42" ht="30" customHeight="1">
      <c r="C586" s="11">
        <v>582</v>
      </c>
      <c r="D586" s="88"/>
      <c r="E586" s="88"/>
      <c r="F586" s="88"/>
      <c r="G586" s="95"/>
      <c r="H586" s="96"/>
      <c r="I586" s="88"/>
      <c r="J586" s="88"/>
      <c r="K586" s="96"/>
      <c r="L586" s="88"/>
      <c r="M586" s="97" t="str">
        <f t="shared" ca="1" si="99"/>
        <v/>
      </c>
      <c r="N586" s="88"/>
      <c r="O586" s="88"/>
      <c r="P586" s="14"/>
      <c r="R586" s="59" t="str">
        <f>IFERROR(VLOOKUP($D586,'4° Passo'!$D$5:$M$804,7,FALSE),"-")</f>
        <v>-</v>
      </c>
      <c r="S586" s="59" t="str">
        <f>IFERROR(VLOOKUP($D586,'4° Passo'!$D$5:$M$804,8,FALSE),"-")</f>
        <v>-</v>
      </c>
      <c r="T586" s="59" t="str">
        <f>IFERROR(VLOOKUP($D586,'4° Passo'!$D$5:$M$804,9,FALSE),"-")</f>
        <v>-</v>
      </c>
      <c r="U586" s="59" t="str">
        <f>IFERROR(VLOOKUP($D586,'4° Passo'!$D$5:$M$804,10,FALSE),"-")</f>
        <v>-</v>
      </c>
      <c r="V586" s="59" t="str">
        <f t="shared" si="94"/>
        <v/>
      </c>
      <c r="W586" s="4">
        <f t="shared" si="100"/>
        <v>0</v>
      </c>
      <c r="X586" s="101">
        <v>1</v>
      </c>
      <c r="Y586" s="101" t="str">
        <f t="shared" si="95"/>
        <v/>
      </c>
      <c r="Z586" s="101" t="str">
        <f t="shared" si="96"/>
        <v/>
      </c>
      <c r="AA586" s="101" t="str">
        <f t="shared" si="97"/>
        <v/>
      </c>
      <c r="AB586" s="101" t="str">
        <f t="shared" si="98"/>
        <v/>
      </c>
      <c r="AC586" s="101" t="str">
        <f t="shared" si="93"/>
        <v/>
      </c>
      <c r="AD586" s="101" t="str">
        <f t="shared" si="93"/>
        <v/>
      </c>
      <c r="AE586" s="101" t="str">
        <f t="shared" si="93"/>
        <v/>
      </c>
      <c r="AF586" s="101" t="str">
        <f t="shared" si="93"/>
        <v/>
      </c>
      <c r="AG586" s="101" t="str">
        <f t="shared" si="93"/>
        <v/>
      </c>
      <c r="AH586" s="101" t="str">
        <f t="shared" si="93"/>
        <v/>
      </c>
      <c r="AI586" s="101" t="str">
        <f t="shared" si="92"/>
        <v/>
      </c>
      <c r="AJ586" s="101" t="str">
        <f t="shared" si="92"/>
        <v/>
      </c>
      <c r="AK586" s="101" t="str">
        <f t="shared" si="92"/>
        <v/>
      </c>
      <c r="AL586" s="101" t="str">
        <f t="shared" si="92"/>
        <v/>
      </c>
      <c r="AM586" s="101" t="str">
        <f t="shared" si="92"/>
        <v/>
      </c>
      <c r="AN586" s="101" t="str">
        <f t="shared" si="92"/>
        <v/>
      </c>
      <c r="AP586" s="101" t="str">
        <f>IF(AND(N586="vendido",I586='1° Passo'!$D$12),'1° Passo'!$D$12,"")</f>
        <v/>
      </c>
    </row>
    <row r="587" spans="3:42" ht="30" customHeight="1">
      <c r="C587" s="11">
        <v>583</v>
      </c>
      <c r="D587" s="88"/>
      <c r="E587" s="88"/>
      <c r="F587" s="88"/>
      <c r="G587" s="95"/>
      <c r="H587" s="96"/>
      <c r="I587" s="88"/>
      <c r="J587" s="88"/>
      <c r="K587" s="96"/>
      <c r="L587" s="88"/>
      <c r="M587" s="97" t="str">
        <f t="shared" ca="1" si="99"/>
        <v/>
      </c>
      <c r="N587" s="88"/>
      <c r="O587" s="88"/>
      <c r="P587" s="14"/>
      <c r="R587" s="59" t="str">
        <f>IFERROR(VLOOKUP($D587,'4° Passo'!$D$5:$M$804,7,FALSE),"-")</f>
        <v>-</v>
      </c>
      <c r="S587" s="59" t="str">
        <f>IFERROR(VLOOKUP($D587,'4° Passo'!$D$5:$M$804,8,FALSE),"-")</f>
        <v>-</v>
      </c>
      <c r="T587" s="59" t="str">
        <f>IFERROR(VLOOKUP($D587,'4° Passo'!$D$5:$M$804,9,FALSE),"-")</f>
        <v>-</v>
      </c>
      <c r="U587" s="59" t="str">
        <f>IFERROR(VLOOKUP($D587,'4° Passo'!$D$5:$M$804,10,FALSE),"-")</f>
        <v>-</v>
      </c>
      <c r="V587" s="59" t="str">
        <f t="shared" si="94"/>
        <v/>
      </c>
      <c r="W587" s="4">
        <f t="shared" si="100"/>
        <v>0</v>
      </c>
      <c r="X587" s="101">
        <v>1</v>
      </c>
      <c r="Y587" s="101" t="str">
        <f t="shared" si="95"/>
        <v/>
      </c>
      <c r="Z587" s="101" t="str">
        <f t="shared" si="96"/>
        <v/>
      </c>
      <c r="AA587" s="101" t="str">
        <f t="shared" si="97"/>
        <v/>
      </c>
      <c r="AB587" s="101" t="str">
        <f t="shared" si="98"/>
        <v/>
      </c>
      <c r="AC587" s="101" t="str">
        <f t="shared" si="93"/>
        <v/>
      </c>
      <c r="AD587" s="101" t="str">
        <f t="shared" si="93"/>
        <v/>
      </c>
      <c r="AE587" s="101" t="str">
        <f t="shared" si="93"/>
        <v/>
      </c>
      <c r="AF587" s="101" t="str">
        <f t="shared" si="93"/>
        <v/>
      </c>
      <c r="AG587" s="101" t="str">
        <f t="shared" si="93"/>
        <v/>
      </c>
      <c r="AH587" s="101" t="str">
        <f t="shared" si="93"/>
        <v/>
      </c>
      <c r="AI587" s="101" t="str">
        <f t="shared" si="92"/>
        <v/>
      </c>
      <c r="AJ587" s="101" t="str">
        <f t="shared" si="92"/>
        <v/>
      </c>
      <c r="AK587" s="101" t="str">
        <f t="shared" si="92"/>
        <v/>
      </c>
      <c r="AL587" s="101" t="str">
        <f t="shared" si="92"/>
        <v/>
      </c>
      <c r="AM587" s="101" t="str">
        <f t="shared" si="92"/>
        <v/>
      </c>
      <c r="AN587" s="101" t="str">
        <f t="shared" si="92"/>
        <v/>
      </c>
      <c r="AP587" s="101" t="str">
        <f>IF(AND(N587="vendido",I587='1° Passo'!$D$12),'1° Passo'!$D$12,"")</f>
        <v/>
      </c>
    </row>
    <row r="588" spans="3:42" ht="30" customHeight="1">
      <c r="C588" s="11">
        <v>584</v>
      </c>
      <c r="D588" s="88"/>
      <c r="E588" s="88"/>
      <c r="F588" s="88"/>
      <c r="G588" s="95"/>
      <c r="H588" s="96"/>
      <c r="I588" s="88"/>
      <c r="J588" s="88"/>
      <c r="K588" s="96"/>
      <c r="L588" s="88"/>
      <c r="M588" s="97" t="str">
        <f t="shared" ca="1" si="99"/>
        <v/>
      </c>
      <c r="N588" s="88"/>
      <c r="O588" s="88"/>
      <c r="P588" s="14"/>
      <c r="R588" s="59" t="str">
        <f>IFERROR(VLOOKUP($D588,'4° Passo'!$D$5:$M$804,7,FALSE),"-")</f>
        <v>-</v>
      </c>
      <c r="S588" s="59" t="str">
        <f>IFERROR(VLOOKUP($D588,'4° Passo'!$D$5:$M$804,8,FALSE),"-")</f>
        <v>-</v>
      </c>
      <c r="T588" s="59" t="str">
        <f>IFERROR(VLOOKUP($D588,'4° Passo'!$D$5:$M$804,9,FALSE),"-")</f>
        <v>-</v>
      </c>
      <c r="U588" s="59" t="str">
        <f>IFERROR(VLOOKUP($D588,'4° Passo'!$D$5:$M$804,10,FALSE),"-")</f>
        <v>-</v>
      </c>
      <c r="V588" s="59" t="str">
        <f t="shared" si="94"/>
        <v/>
      </c>
      <c r="W588" s="4">
        <f t="shared" si="100"/>
        <v>0</v>
      </c>
      <c r="X588" s="101">
        <v>1</v>
      </c>
      <c r="Y588" s="101" t="str">
        <f t="shared" si="95"/>
        <v/>
      </c>
      <c r="Z588" s="101" t="str">
        <f t="shared" si="96"/>
        <v/>
      </c>
      <c r="AA588" s="101" t="str">
        <f t="shared" si="97"/>
        <v/>
      </c>
      <c r="AB588" s="101" t="str">
        <f t="shared" si="98"/>
        <v/>
      </c>
      <c r="AC588" s="101" t="str">
        <f t="shared" si="93"/>
        <v/>
      </c>
      <c r="AD588" s="101" t="str">
        <f t="shared" si="93"/>
        <v/>
      </c>
      <c r="AE588" s="101" t="str">
        <f t="shared" si="93"/>
        <v/>
      </c>
      <c r="AF588" s="101" t="str">
        <f t="shared" si="93"/>
        <v/>
      </c>
      <c r="AG588" s="101" t="str">
        <f t="shared" si="93"/>
        <v/>
      </c>
      <c r="AH588" s="101" t="str">
        <f t="shared" si="93"/>
        <v/>
      </c>
      <c r="AI588" s="101" t="str">
        <f t="shared" si="92"/>
        <v/>
      </c>
      <c r="AJ588" s="101" t="str">
        <f t="shared" si="92"/>
        <v/>
      </c>
      <c r="AK588" s="101" t="str">
        <f t="shared" si="92"/>
        <v/>
      </c>
      <c r="AL588" s="101" t="str">
        <f t="shared" si="92"/>
        <v/>
      </c>
      <c r="AM588" s="101" t="str">
        <f t="shared" si="92"/>
        <v/>
      </c>
      <c r="AN588" s="101" t="str">
        <f t="shared" si="92"/>
        <v/>
      </c>
      <c r="AP588" s="101" t="str">
        <f>IF(AND(N588="vendido",I588='1° Passo'!$D$12),'1° Passo'!$D$12,"")</f>
        <v/>
      </c>
    </row>
    <row r="589" spans="3:42" ht="30" customHeight="1">
      <c r="C589" s="11">
        <v>585</v>
      </c>
      <c r="D589" s="88"/>
      <c r="E589" s="88"/>
      <c r="F589" s="88"/>
      <c r="G589" s="95"/>
      <c r="H589" s="96"/>
      <c r="I589" s="88"/>
      <c r="J589" s="88"/>
      <c r="K589" s="96"/>
      <c r="L589" s="88"/>
      <c r="M589" s="97" t="str">
        <f t="shared" ca="1" si="99"/>
        <v/>
      </c>
      <c r="N589" s="88"/>
      <c r="O589" s="88"/>
      <c r="P589" s="14"/>
      <c r="R589" s="59" t="str">
        <f>IFERROR(VLOOKUP($D589,'4° Passo'!$D$5:$M$804,7,FALSE),"-")</f>
        <v>-</v>
      </c>
      <c r="S589" s="59" t="str">
        <f>IFERROR(VLOOKUP($D589,'4° Passo'!$D$5:$M$804,8,FALSE),"-")</f>
        <v>-</v>
      </c>
      <c r="T589" s="59" t="str">
        <f>IFERROR(VLOOKUP($D589,'4° Passo'!$D$5:$M$804,9,FALSE),"-")</f>
        <v>-</v>
      </c>
      <c r="U589" s="59" t="str">
        <f>IFERROR(VLOOKUP($D589,'4° Passo'!$D$5:$M$804,10,FALSE),"-")</f>
        <v>-</v>
      </c>
      <c r="V589" s="59" t="str">
        <f t="shared" si="94"/>
        <v/>
      </c>
      <c r="W589" s="4">
        <f t="shared" si="100"/>
        <v>0</v>
      </c>
      <c r="X589" s="101">
        <v>1</v>
      </c>
      <c r="Y589" s="101" t="str">
        <f t="shared" si="95"/>
        <v/>
      </c>
      <c r="Z589" s="101" t="str">
        <f t="shared" si="96"/>
        <v/>
      </c>
      <c r="AA589" s="101" t="str">
        <f t="shared" si="97"/>
        <v/>
      </c>
      <c r="AB589" s="101" t="str">
        <f t="shared" si="98"/>
        <v/>
      </c>
      <c r="AC589" s="101" t="str">
        <f t="shared" si="93"/>
        <v/>
      </c>
      <c r="AD589" s="101" t="str">
        <f t="shared" si="93"/>
        <v/>
      </c>
      <c r="AE589" s="101" t="str">
        <f t="shared" si="93"/>
        <v/>
      </c>
      <c r="AF589" s="101" t="str">
        <f t="shared" si="93"/>
        <v/>
      </c>
      <c r="AG589" s="101" t="str">
        <f t="shared" si="93"/>
        <v/>
      </c>
      <c r="AH589" s="101" t="str">
        <f t="shared" si="93"/>
        <v/>
      </c>
      <c r="AI589" s="101" t="str">
        <f t="shared" si="92"/>
        <v/>
      </c>
      <c r="AJ589" s="101" t="str">
        <f t="shared" si="92"/>
        <v/>
      </c>
      <c r="AK589" s="101" t="str">
        <f t="shared" si="92"/>
        <v/>
      </c>
      <c r="AL589" s="101" t="str">
        <f t="shared" si="92"/>
        <v/>
      </c>
      <c r="AM589" s="101" t="str">
        <f t="shared" si="92"/>
        <v/>
      </c>
      <c r="AN589" s="101" t="str">
        <f t="shared" si="92"/>
        <v/>
      </c>
      <c r="AP589" s="101" t="str">
        <f>IF(AND(N589="vendido",I589='1° Passo'!$D$12),'1° Passo'!$D$12,"")</f>
        <v/>
      </c>
    </row>
    <row r="590" spans="3:42" ht="30" customHeight="1">
      <c r="C590" s="11">
        <v>586</v>
      </c>
      <c r="D590" s="88"/>
      <c r="E590" s="88"/>
      <c r="F590" s="88"/>
      <c r="G590" s="95"/>
      <c r="H590" s="96"/>
      <c r="I590" s="88"/>
      <c r="J590" s="88"/>
      <c r="K590" s="96"/>
      <c r="L590" s="88"/>
      <c r="M590" s="97" t="str">
        <f t="shared" ca="1" si="99"/>
        <v/>
      </c>
      <c r="N590" s="88"/>
      <c r="O590" s="88"/>
      <c r="P590" s="14"/>
      <c r="R590" s="59" t="str">
        <f>IFERROR(VLOOKUP($D590,'4° Passo'!$D$5:$M$804,7,FALSE),"-")</f>
        <v>-</v>
      </c>
      <c r="S590" s="59" t="str">
        <f>IFERROR(VLOOKUP($D590,'4° Passo'!$D$5:$M$804,8,FALSE),"-")</f>
        <v>-</v>
      </c>
      <c r="T590" s="59" t="str">
        <f>IFERROR(VLOOKUP($D590,'4° Passo'!$D$5:$M$804,9,FALSE),"-")</f>
        <v>-</v>
      </c>
      <c r="U590" s="59" t="str">
        <f>IFERROR(VLOOKUP($D590,'4° Passo'!$D$5:$M$804,10,FALSE),"-")</f>
        <v>-</v>
      </c>
      <c r="V590" s="59" t="str">
        <f t="shared" si="94"/>
        <v/>
      </c>
      <c r="W590" s="4">
        <f t="shared" si="100"/>
        <v>0</v>
      </c>
      <c r="X590" s="101">
        <v>1</v>
      </c>
      <c r="Y590" s="101" t="str">
        <f t="shared" si="95"/>
        <v/>
      </c>
      <c r="Z590" s="101" t="str">
        <f t="shared" si="96"/>
        <v/>
      </c>
      <c r="AA590" s="101" t="str">
        <f t="shared" si="97"/>
        <v/>
      </c>
      <c r="AB590" s="101" t="str">
        <f t="shared" si="98"/>
        <v/>
      </c>
      <c r="AC590" s="101" t="str">
        <f t="shared" si="93"/>
        <v/>
      </c>
      <c r="AD590" s="101" t="str">
        <f t="shared" si="93"/>
        <v/>
      </c>
      <c r="AE590" s="101" t="str">
        <f t="shared" si="93"/>
        <v/>
      </c>
      <c r="AF590" s="101" t="str">
        <f t="shared" si="93"/>
        <v/>
      </c>
      <c r="AG590" s="101" t="str">
        <f t="shared" si="93"/>
        <v/>
      </c>
      <c r="AH590" s="101" t="str">
        <f t="shared" si="93"/>
        <v/>
      </c>
      <c r="AI590" s="101" t="str">
        <f t="shared" si="92"/>
        <v/>
      </c>
      <c r="AJ590" s="101" t="str">
        <f t="shared" si="92"/>
        <v/>
      </c>
      <c r="AK590" s="101" t="str">
        <f t="shared" si="92"/>
        <v/>
      </c>
      <c r="AL590" s="101" t="str">
        <f t="shared" si="92"/>
        <v/>
      </c>
      <c r="AM590" s="101" t="str">
        <f t="shared" si="92"/>
        <v/>
      </c>
      <c r="AN590" s="101" t="str">
        <f t="shared" si="92"/>
        <v/>
      </c>
      <c r="AP590" s="101" t="str">
        <f>IF(AND(N590="vendido",I590='1° Passo'!$D$12),'1° Passo'!$D$12,"")</f>
        <v/>
      </c>
    </row>
    <row r="591" spans="3:42" ht="30" customHeight="1">
      <c r="C591" s="11">
        <v>587</v>
      </c>
      <c r="D591" s="88"/>
      <c r="E591" s="88"/>
      <c r="F591" s="88"/>
      <c r="G591" s="95"/>
      <c r="H591" s="96"/>
      <c r="I591" s="88"/>
      <c r="J591" s="88"/>
      <c r="K591" s="96"/>
      <c r="L591" s="88"/>
      <c r="M591" s="97" t="str">
        <f t="shared" ca="1" si="99"/>
        <v/>
      </c>
      <c r="N591" s="88"/>
      <c r="O591" s="88"/>
      <c r="P591" s="14"/>
      <c r="R591" s="59" t="str">
        <f>IFERROR(VLOOKUP($D591,'4° Passo'!$D$5:$M$804,7,FALSE),"-")</f>
        <v>-</v>
      </c>
      <c r="S591" s="59" t="str">
        <f>IFERROR(VLOOKUP($D591,'4° Passo'!$D$5:$M$804,8,FALSE),"-")</f>
        <v>-</v>
      </c>
      <c r="T591" s="59" t="str">
        <f>IFERROR(VLOOKUP($D591,'4° Passo'!$D$5:$M$804,9,FALSE),"-")</f>
        <v>-</v>
      </c>
      <c r="U591" s="59" t="str">
        <f>IFERROR(VLOOKUP($D591,'4° Passo'!$D$5:$M$804,10,FALSE),"-")</f>
        <v>-</v>
      </c>
      <c r="V591" s="59" t="str">
        <f t="shared" si="94"/>
        <v/>
      </c>
      <c r="W591" s="4">
        <f t="shared" si="100"/>
        <v>0</v>
      </c>
      <c r="X591" s="101">
        <v>1</v>
      </c>
      <c r="Y591" s="101" t="str">
        <f t="shared" si="95"/>
        <v/>
      </c>
      <c r="Z591" s="101" t="str">
        <f t="shared" si="96"/>
        <v/>
      </c>
      <c r="AA591" s="101" t="str">
        <f t="shared" si="97"/>
        <v/>
      </c>
      <c r="AB591" s="101" t="str">
        <f t="shared" si="98"/>
        <v/>
      </c>
      <c r="AC591" s="101" t="str">
        <f t="shared" si="93"/>
        <v/>
      </c>
      <c r="AD591" s="101" t="str">
        <f t="shared" si="93"/>
        <v/>
      </c>
      <c r="AE591" s="101" t="str">
        <f t="shared" si="93"/>
        <v/>
      </c>
      <c r="AF591" s="101" t="str">
        <f t="shared" si="93"/>
        <v/>
      </c>
      <c r="AG591" s="101" t="str">
        <f t="shared" si="93"/>
        <v/>
      </c>
      <c r="AH591" s="101" t="str">
        <f t="shared" si="93"/>
        <v/>
      </c>
      <c r="AI591" s="101" t="str">
        <f t="shared" si="92"/>
        <v/>
      </c>
      <c r="AJ591" s="101" t="str">
        <f t="shared" si="92"/>
        <v/>
      </c>
      <c r="AK591" s="101" t="str">
        <f t="shared" si="92"/>
        <v/>
      </c>
      <c r="AL591" s="101" t="str">
        <f t="shared" si="92"/>
        <v/>
      </c>
      <c r="AM591" s="101" t="str">
        <f t="shared" si="92"/>
        <v/>
      </c>
      <c r="AN591" s="101" t="str">
        <f t="shared" si="92"/>
        <v/>
      </c>
      <c r="AP591" s="101" t="str">
        <f>IF(AND(N591="vendido",I591='1° Passo'!$D$12),'1° Passo'!$D$12,"")</f>
        <v/>
      </c>
    </row>
    <row r="592" spans="3:42" ht="30" customHeight="1">
      <c r="C592" s="11">
        <v>588</v>
      </c>
      <c r="D592" s="88"/>
      <c r="E592" s="88"/>
      <c r="F592" s="88"/>
      <c r="G592" s="95"/>
      <c r="H592" s="96"/>
      <c r="I592" s="88"/>
      <c r="J592" s="88"/>
      <c r="K592" s="96"/>
      <c r="L592" s="88"/>
      <c r="M592" s="97" t="str">
        <f t="shared" ca="1" si="99"/>
        <v/>
      </c>
      <c r="N592" s="88"/>
      <c r="O592" s="88"/>
      <c r="P592" s="14"/>
      <c r="R592" s="59" t="str">
        <f>IFERROR(VLOOKUP($D592,'4° Passo'!$D$5:$M$804,7,FALSE),"-")</f>
        <v>-</v>
      </c>
      <c r="S592" s="59" t="str">
        <f>IFERROR(VLOOKUP($D592,'4° Passo'!$D$5:$M$804,8,FALSE),"-")</f>
        <v>-</v>
      </c>
      <c r="T592" s="59" t="str">
        <f>IFERROR(VLOOKUP($D592,'4° Passo'!$D$5:$M$804,9,FALSE),"-")</f>
        <v>-</v>
      </c>
      <c r="U592" s="59" t="str">
        <f>IFERROR(VLOOKUP($D592,'4° Passo'!$D$5:$M$804,10,FALSE),"-")</f>
        <v>-</v>
      </c>
      <c r="V592" s="59" t="str">
        <f t="shared" si="94"/>
        <v/>
      </c>
      <c r="W592" s="4">
        <f t="shared" si="100"/>
        <v>0</v>
      </c>
      <c r="X592" s="101">
        <v>1</v>
      </c>
      <c r="Y592" s="101" t="str">
        <f t="shared" si="95"/>
        <v/>
      </c>
      <c r="Z592" s="101" t="str">
        <f t="shared" si="96"/>
        <v/>
      </c>
      <c r="AA592" s="101" t="str">
        <f t="shared" si="97"/>
        <v/>
      </c>
      <c r="AB592" s="101" t="str">
        <f t="shared" si="98"/>
        <v/>
      </c>
      <c r="AC592" s="101" t="str">
        <f t="shared" si="93"/>
        <v/>
      </c>
      <c r="AD592" s="101" t="str">
        <f t="shared" si="93"/>
        <v/>
      </c>
      <c r="AE592" s="101" t="str">
        <f t="shared" si="93"/>
        <v/>
      </c>
      <c r="AF592" s="101" t="str">
        <f t="shared" si="93"/>
        <v/>
      </c>
      <c r="AG592" s="101" t="str">
        <f t="shared" si="93"/>
        <v/>
      </c>
      <c r="AH592" s="101" t="str">
        <f t="shared" si="93"/>
        <v/>
      </c>
      <c r="AI592" s="101" t="str">
        <f t="shared" si="92"/>
        <v/>
      </c>
      <c r="AJ592" s="101" t="str">
        <f t="shared" si="92"/>
        <v/>
      </c>
      <c r="AK592" s="101" t="str">
        <f t="shared" si="92"/>
        <v/>
      </c>
      <c r="AL592" s="101" t="str">
        <f t="shared" si="92"/>
        <v/>
      </c>
      <c r="AM592" s="101" t="str">
        <f t="shared" si="92"/>
        <v/>
      </c>
      <c r="AN592" s="101" t="str">
        <f t="shared" si="92"/>
        <v/>
      </c>
      <c r="AP592" s="101" t="str">
        <f>IF(AND(N592="vendido",I592='1° Passo'!$D$12),'1° Passo'!$D$12,"")</f>
        <v/>
      </c>
    </row>
    <row r="593" spans="3:42" ht="30" customHeight="1">
      <c r="C593" s="11">
        <v>589</v>
      </c>
      <c r="D593" s="88"/>
      <c r="E593" s="88"/>
      <c r="F593" s="88"/>
      <c r="G593" s="95"/>
      <c r="H593" s="96"/>
      <c r="I593" s="88"/>
      <c r="J593" s="88"/>
      <c r="K593" s="96"/>
      <c r="L593" s="88"/>
      <c r="M593" s="97" t="str">
        <f t="shared" ca="1" si="99"/>
        <v/>
      </c>
      <c r="N593" s="88"/>
      <c r="O593" s="88"/>
      <c r="P593" s="14"/>
      <c r="R593" s="59" t="str">
        <f>IFERROR(VLOOKUP($D593,'4° Passo'!$D$5:$M$804,7,FALSE),"-")</f>
        <v>-</v>
      </c>
      <c r="S593" s="59" t="str">
        <f>IFERROR(VLOOKUP($D593,'4° Passo'!$D$5:$M$804,8,FALSE),"-")</f>
        <v>-</v>
      </c>
      <c r="T593" s="59" t="str">
        <f>IFERROR(VLOOKUP($D593,'4° Passo'!$D$5:$M$804,9,FALSE),"-")</f>
        <v>-</v>
      </c>
      <c r="U593" s="59" t="str">
        <f>IFERROR(VLOOKUP($D593,'4° Passo'!$D$5:$M$804,10,FALSE),"-")</f>
        <v>-</v>
      </c>
      <c r="V593" s="59" t="str">
        <f t="shared" si="94"/>
        <v/>
      </c>
      <c r="W593" s="4">
        <f t="shared" si="100"/>
        <v>0</v>
      </c>
      <c r="X593" s="101">
        <v>1</v>
      </c>
      <c r="Y593" s="101" t="str">
        <f t="shared" si="95"/>
        <v/>
      </c>
      <c r="Z593" s="101" t="str">
        <f t="shared" si="96"/>
        <v/>
      </c>
      <c r="AA593" s="101" t="str">
        <f t="shared" si="97"/>
        <v/>
      </c>
      <c r="AB593" s="101" t="str">
        <f t="shared" si="98"/>
        <v/>
      </c>
      <c r="AC593" s="101" t="str">
        <f t="shared" si="93"/>
        <v/>
      </c>
      <c r="AD593" s="101" t="str">
        <f t="shared" si="93"/>
        <v/>
      </c>
      <c r="AE593" s="101" t="str">
        <f t="shared" si="93"/>
        <v/>
      </c>
      <c r="AF593" s="101" t="str">
        <f t="shared" si="93"/>
        <v/>
      </c>
      <c r="AG593" s="101" t="str">
        <f t="shared" si="93"/>
        <v/>
      </c>
      <c r="AH593" s="101" t="str">
        <f t="shared" si="93"/>
        <v/>
      </c>
      <c r="AI593" s="101" t="str">
        <f t="shared" si="92"/>
        <v/>
      </c>
      <c r="AJ593" s="101" t="str">
        <f t="shared" si="92"/>
        <v/>
      </c>
      <c r="AK593" s="101" t="str">
        <f t="shared" si="92"/>
        <v/>
      </c>
      <c r="AL593" s="101" t="str">
        <f t="shared" si="92"/>
        <v/>
      </c>
      <c r="AM593" s="101" t="str">
        <f t="shared" si="92"/>
        <v/>
      </c>
      <c r="AN593" s="101" t="str">
        <f t="shared" si="92"/>
        <v/>
      </c>
      <c r="AP593" s="101" t="str">
        <f>IF(AND(N593="vendido",I593='1° Passo'!$D$12),'1° Passo'!$D$12,"")</f>
        <v/>
      </c>
    </row>
    <row r="594" spans="3:42" ht="30" customHeight="1">
      <c r="C594" s="11">
        <v>590</v>
      </c>
      <c r="D594" s="88"/>
      <c r="E594" s="88"/>
      <c r="F594" s="88"/>
      <c r="G594" s="95"/>
      <c r="H594" s="96"/>
      <c r="I594" s="88"/>
      <c r="J594" s="88"/>
      <c r="K594" s="96"/>
      <c r="L594" s="88"/>
      <c r="M594" s="97" t="str">
        <f t="shared" ca="1" si="99"/>
        <v/>
      </c>
      <c r="N594" s="88"/>
      <c r="O594" s="88"/>
      <c r="P594" s="14"/>
      <c r="R594" s="59" t="str">
        <f>IFERROR(VLOOKUP($D594,'4° Passo'!$D$5:$M$804,7,FALSE),"-")</f>
        <v>-</v>
      </c>
      <c r="S594" s="59" t="str">
        <f>IFERROR(VLOOKUP($D594,'4° Passo'!$D$5:$M$804,8,FALSE),"-")</f>
        <v>-</v>
      </c>
      <c r="T594" s="59" t="str">
        <f>IFERROR(VLOOKUP($D594,'4° Passo'!$D$5:$M$804,9,FALSE),"-")</f>
        <v>-</v>
      </c>
      <c r="U594" s="59" t="str">
        <f>IFERROR(VLOOKUP($D594,'4° Passo'!$D$5:$M$804,10,FALSE),"-")</f>
        <v>-</v>
      </c>
      <c r="V594" s="59" t="str">
        <f t="shared" si="94"/>
        <v/>
      </c>
      <c r="W594" s="4">
        <f t="shared" si="100"/>
        <v>0</v>
      </c>
      <c r="X594" s="101">
        <v>1</v>
      </c>
      <c r="Y594" s="101" t="str">
        <f t="shared" si="95"/>
        <v/>
      </c>
      <c r="Z594" s="101" t="str">
        <f t="shared" si="96"/>
        <v/>
      </c>
      <c r="AA594" s="101" t="str">
        <f t="shared" si="97"/>
        <v/>
      </c>
      <c r="AB594" s="101" t="str">
        <f t="shared" si="98"/>
        <v/>
      </c>
      <c r="AC594" s="101" t="str">
        <f t="shared" si="93"/>
        <v/>
      </c>
      <c r="AD594" s="101" t="str">
        <f t="shared" si="93"/>
        <v/>
      </c>
      <c r="AE594" s="101" t="str">
        <f t="shared" si="93"/>
        <v/>
      </c>
      <c r="AF594" s="101" t="str">
        <f t="shared" si="93"/>
        <v/>
      </c>
      <c r="AG594" s="101" t="str">
        <f t="shared" si="93"/>
        <v/>
      </c>
      <c r="AH594" s="101" t="str">
        <f t="shared" si="93"/>
        <v/>
      </c>
      <c r="AI594" s="101" t="str">
        <f t="shared" si="92"/>
        <v/>
      </c>
      <c r="AJ594" s="101" t="str">
        <f t="shared" si="92"/>
        <v/>
      </c>
      <c r="AK594" s="101" t="str">
        <f t="shared" si="92"/>
        <v/>
      </c>
      <c r="AL594" s="101" t="str">
        <f t="shared" si="92"/>
        <v/>
      </c>
      <c r="AM594" s="101" t="str">
        <f t="shared" si="92"/>
        <v/>
      </c>
      <c r="AN594" s="101" t="str">
        <f t="shared" si="92"/>
        <v/>
      </c>
      <c r="AP594" s="101" t="str">
        <f>IF(AND(N594="vendido",I594='1° Passo'!$D$12),'1° Passo'!$D$12,"")</f>
        <v/>
      </c>
    </row>
    <row r="595" spans="3:42" ht="30" customHeight="1">
      <c r="C595" s="11">
        <v>591</v>
      </c>
      <c r="D595" s="88"/>
      <c r="E595" s="88"/>
      <c r="F595" s="88"/>
      <c r="G595" s="95"/>
      <c r="H595" s="96"/>
      <c r="I595" s="88"/>
      <c r="J595" s="88"/>
      <c r="K595" s="96"/>
      <c r="L595" s="88"/>
      <c r="M595" s="97" t="str">
        <f t="shared" ca="1" si="99"/>
        <v/>
      </c>
      <c r="N595" s="88"/>
      <c r="O595" s="88"/>
      <c r="P595" s="14"/>
      <c r="R595" s="59" t="str">
        <f>IFERROR(VLOOKUP($D595,'4° Passo'!$D$5:$M$804,7,FALSE),"-")</f>
        <v>-</v>
      </c>
      <c r="S595" s="59" t="str">
        <f>IFERROR(VLOOKUP($D595,'4° Passo'!$D$5:$M$804,8,FALSE),"-")</f>
        <v>-</v>
      </c>
      <c r="T595" s="59" t="str">
        <f>IFERROR(VLOOKUP($D595,'4° Passo'!$D$5:$M$804,9,FALSE),"-")</f>
        <v>-</v>
      </c>
      <c r="U595" s="59" t="str">
        <f>IFERROR(VLOOKUP($D595,'4° Passo'!$D$5:$M$804,10,FALSE),"-")</f>
        <v>-</v>
      </c>
      <c r="V595" s="59" t="str">
        <f t="shared" si="94"/>
        <v/>
      </c>
      <c r="W595" s="4">
        <f t="shared" si="100"/>
        <v>0</v>
      </c>
      <c r="X595" s="101">
        <v>1</v>
      </c>
      <c r="Y595" s="101" t="str">
        <f t="shared" si="95"/>
        <v/>
      </c>
      <c r="Z595" s="101" t="str">
        <f t="shared" si="96"/>
        <v/>
      </c>
      <c r="AA595" s="101" t="str">
        <f t="shared" si="97"/>
        <v/>
      </c>
      <c r="AB595" s="101" t="str">
        <f t="shared" si="98"/>
        <v/>
      </c>
      <c r="AC595" s="101" t="str">
        <f t="shared" si="93"/>
        <v/>
      </c>
      <c r="AD595" s="101" t="str">
        <f t="shared" si="93"/>
        <v/>
      </c>
      <c r="AE595" s="101" t="str">
        <f t="shared" si="93"/>
        <v/>
      </c>
      <c r="AF595" s="101" t="str">
        <f t="shared" si="93"/>
        <v/>
      </c>
      <c r="AG595" s="101" t="str">
        <f t="shared" si="93"/>
        <v/>
      </c>
      <c r="AH595" s="101" t="str">
        <f t="shared" si="93"/>
        <v/>
      </c>
      <c r="AI595" s="101" t="str">
        <f t="shared" si="92"/>
        <v/>
      </c>
      <c r="AJ595" s="101" t="str">
        <f t="shared" si="92"/>
        <v/>
      </c>
      <c r="AK595" s="101" t="str">
        <f t="shared" si="92"/>
        <v/>
      </c>
      <c r="AL595" s="101" t="str">
        <f t="shared" si="92"/>
        <v/>
      </c>
      <c r="AM595" s="101" t="str">
        <f t="shared" si="92"/>
        <v/>
      </c>
      <c r="AN595" s="101" t="str">
        <f t="shared" si="92"/>
        <v/>
      </c>
      <c r="AP595" s="101" t="str">
        <f>IF(AND(N595="vendido",I595='1° Passo'!$D$12),'1° Passo'!$D$12,"")</f>
        <v/>
      </c>
    </row>
    <row r="596" spans="3:42" ht="30" customHeight="1">
      <c r="C596" s="11">
        <v>592</v>
      </c>
      <c r="D596" s="88"/>
      <c r="E596" s="88"/>
      <c r="F596" s="88"/>
      <c r="G596" s="95"/>
      <c r="H596" s="96"/>
      <c r="I596" s="88"/>
      <c r="J596" s="88"/>
      <c r="K596" s="96"/>
      <c r="L596" s="88"/>
      <c r="M596" s="97" t="str">
        <f t="shared" ca="1" si="99"/>
        <v/>
      </c>
      <c r="N596" s="88"/>
      <c r="O596" s="88"/>
      <c r="P596" s="14"/>
      <c r="R596" s="59" t="str">
        <f>IFERROR(VLOOKUP($D596,'4° Passo'!$D$5:$M$804,7,FALSE),"-")</f>
        <v>-</v>
      </c>
      <c r="S596" s="59" t="str">
        <f>IFERROR(VLOOKUP($D596,'4° Passo'!$D$5:$M$804,8,FALSE),"-")</f>
        <v>-</v>
      </c>
      <c r="T596" s="59" t="str">
        <f>IFERROR(VLOOKUP($D596,'4° Passo'!$D$5:$M$804,9,FALSE),"-")</f>
        <v>-</v>
      </c>
      <c r="U596" s="59" t="str">
        <f>IFERROR(VLOOKUP($D596,'4° Passo'!$D$5:$M$804,10,FALSE),"-")</f>
        <v>-</v>
      </c>
      <c r="V596" s="59" t="str">
        <f t="shared" si="94"/>
        <v/>
      </c>
      <c r="W596" s="4">
        <f t="shared" si="100"/>
        <v>0</v>
      </c>
      <c r="X596" s="101">
        <v>1</v>
      </c>
      <c r="Y596" s="101" t="str">
        <f t="shared" si="95"/>
        <v/>
      </c>
      <c r="Z596" s="101" t="str">
        <f t="shared" si="96"/>
        <v/>
      </c>
      <c r="AA596" s="101" t="str">
        <f t="shared" si="97"/>
        <v/>
      </c>
      <c r="AB596" s="101" t="str">
        <f t="shared" si="98"/>
        <v/>
      </c>
      <c r="AC596" s="101" t="str">
        <f t="shared" si="93"/>
        <v/>
      </c>
      <c r="AD596" s="101" t="str">
        <f t="shared" si="93"/>
        <v/>
      </c>
      <c r="AE596" s="101" t="str">
        <f t="shared" si="93"/>
        <v/>
      </c>
      <c r="AF596" s="101" t="str">
        <f t="shared" si="93"/>
        <v/>
      </c>
      <c r="AG596" s="101" t="str">
        <f t="shared" si="93"/>
        <v/>
      </c>
      <c r="AH596" s="101" t="str">
        <f t="shared" si="93"/>
        <v/>
      </c>
      <c r="AI596" s="101" t="str">
        <f t="shared" si="92"/>
        <v/>
      </c>
      <c r="AJ596" s="101" t="str">
        <f t="shared" si="92"/>
        <v/>
      </c>
      <c r="AK596" s="101" t="str">
        <f t="shared" si="92"/>
        <v/>
      </c>
      <c r="AL596" s="101" t="str">
        <f t="shared" si="92"/>
        <v/>
      </c>
      <c r="AM596" s="101" t="str">
        <f t="shared" si="92"/>
        <v/>
      </c>
      <c r="AN596" s="101" t="str">
        <f t="shared" si="92"/>
        <v/>
      </c>
      <c r="AP596" s="101" t="str">
        <f>IF(AND(N596="vendido",I596='1° Passo'!$D$12),'1° Passo'!$D$12,"")</f>
        <v/>
      </c>
    </row>
    <row r="597" spans="3:42" ht="30" customHeight="1">
      <c r="C597" s="11">
        <v>593</v>
      </c>
      <c r="D597" s="88"/>
      <c r="E597" s="88"/>
      <c r="F597" s="88"/>
      <c r="G597" s="95"/>
      <c r="H597" s="96"/>
      <c r="I597" s="88"/>
      <c r="J597" s="88"/>
      <c r="K597" s="96"/>
      <c r="L597" s="88"/>
      <c r="M597" s="97" t="str">
        <f t="shared" ca="1" si="99"/>
        <v/>
      </c>
      <c r="N597" s="88"/>
      <c r="O597" s="88"/>
      <c r="P597" s="14"/>
      <c r="R597" s="59" t="str">
        <f>IFERROR(VLOOKUP($D597,'4° Passo'!$D$5:$M$804,7,FALSE),"-")</f>
        <v>-</v>
      </c>
      <c r="S597" s="59" t="str">
        <f>IFERROR(VLOOKUP($D597,'4° Passo'!$D$5:$M$804,8,FALSE),"-")</f>
        <v>-</v>
      </c>
      <c r="T597" s="59" t="str">
        <f>IFERROR(VLOOKUP($D597,'4° Passo'!$D$5:$M$804,9,FALSE),"-")</f>
        <v>-</v>
      </c>
      <c r="U597" s="59" t="str">
        <f>IFERROR(VLOOKUP($D597,'4° Passo'!$D$5:$M$804,10,FALSE),"-")</f>
        <v>-</v>
      </c>
      <c r="V597" s="59" t="str">
        <f t="shared" si="94"/>
        <v/>
      </c>
      <c r="W597" s="4">
        <f t="shared" si="100"/>
        <v>0</v>
      </c>
      <c r="X597" s="101">
        <v>1</v>
      </c>
      <c r="Y597" s="101" t="str">
        <f t="shared" si="95"/>
        <v/>
      </c>
      <c r="Z597" s="101" t="str">
        <f t="shared" si="96"/>
        <v/>
      </c>
      <c r="AA597" s="101" t="str">
        <f t="shared" si="97"/>
        <v/>
      </c>
      <c r="AB597" s="101" t="str">
        <f t="shared" si="98"/>
        <v/>
      </c>
      <c r="AC597" s="101" t="str">
        <f t="shared" si="93"/>
        <v/>
      </c>
      <c r="AD597" s="101" t="str">
        <f t="shared" si="93"/>
        <v/>
      </c>
      <c r="AE597" s="101" t="str">
        <f t="shared" si="93"/>
        <v/>
      </c>
      <c r="AF597" s="101" t="str">
        <f t="shared" si="93"/>
        <v/>
      </c>
      <c r="AG597" s="101" t="str">
        <f t="shared" si="93"/>
        <v/>
      </c>
      <c r="AH597" s="101" t="str">
        <f t="shared" si="93"/>
        <v/>
      </c>
      <c r="AI597" s="101" t="str">
        <f t="shared" si="92"/>
        <v/>
      </c>
      <c r="AJ597" s="101" t="str">
        <f t="shared" si="92"/>
        <v/>
      </c>
      <c r="AK597" s="101" t="str">
        <f t="shared" si="92"/>
        <v/>
      </c>
      <c r="AL597" s="101" t="str">
        <f t="shared" si="92"/>
        <v/>
      </c>
      <c r="AM597" s="101" t="str">
        <f t="shared" si="92"/>
        <v/>
      </c>
      <c r="AN597" s="101" t="str">
        <f t="shared" si="92"/>
        <v/>
      </c>
      <c r="AP597" s="101" t="str">
        <f>IF(AND(N597="vendido",I597='1° Passo'!$D$12),'1° Passo'!$D$12,"")</f>
        <v/>
      </c>
    </row>
    <row r="598" spans="3:42" ht="30" customHeight="1">
      <c r="C598" s="11">
        <v>594</v>
      </c>
      <c r="D598" s="88"/>
      <c r="E598" s="88"/>
      <c r="F598" s="88"/>
      <c r="G598" s="95"/>
      <c r="H598" s="96"/>
      <c r="I598" s="88"/>
      <c r="J598" s="88"/>
      <c r="K598" s="96"/>
      <c r="L598" s="88"/>
      <c r="M598" s="97" t="str">
        <f t="shared" ca="1" si="99"/>
        <v/>
      </c>
      <c r="N598" s="88"/>
      <c r="O598" s="88"/>
      <c r="P598" s="14"/>
      <c r="R598" s="59" t="str">
        <f>IFERROR(VLOOKUP($D598,'4° Passo'!$D$5:$M$804,7,FALSE),"-")</f>
        <v>-</v>
      </c>
      <c r="S598" s="59" t="str">
        <f>IFERROR(VLOOKUP($D598,'4° Passo'!$D$5:$M$804,8,FALSE),"-")</f>
        <v>-</v>
      </c>
      <c r="T598" s="59" t="str">
        <f>IFERROR(VLOOKUP($D598,'4° Passo'!$D$5:$M$804,9,FALSE),"-")</f>
        <v>-</v>
      </c>
      <c r="U598" s="59" t="str">
        <f>IFERROR(VLOOKUP($D598,'4° Passo'!$D$5:$M$804,10,FALSE),"-")</f>
        <v>-</v>
      </c>
      <c r="V598" s="59" t="str">
        <f t="shared" si="94"/>
        <v/>
      </c>
      <c r="W598" s="4">
        <f t="shared" si="100"/>
        <v>0</v>
      </c>
      <c r="X598" s="101">
        <v>1</v>
      </c>
      <c r="Y598" s="101" t="str">
        <f t="shared" si="95"/>
        <v/>
      </c>
      <c r="Z598" s="101" t="str">
        <f t="shared" si="96"/>
        <v/>
      </c>
      <c r="AA598" s="101" t="str">
        <f t="shared" si="97"/>
        <v/>
      </c>
      <c r="AB598" s="101" t="str">
        <f t="shared" si="98"/>
        <v/>
      </c>
      <c r="AC598" s="101" t="str">
        <f t="shared" si="93"/>
        <v/>
      </c>
      <c r="AD598" s="101" t="str">
        <f t="shared" si="93"/>
        <v/>
      </c>
      <c r="AE598" s="101" t="str">
        <f t="shared" si="93"/>
        <v/>
      </c>
      <c r="AF598" s="101" t="str">
        <f t="shared" si="93"/>
        <v/>
      </c>
      <c r="AG598" s="101" t="str">
        <f t="shared" si="93"/>
        <v/>
      </c>
      <c r="AH598" s="101" t="str">
        <f t="shared" si="93"/>
        <v/>
      </c>
      <c r="AI598" s="101" t="str">
        <f t="shared" si="92"/>
        <v/>
      </c>
      <c r="AJ598" s="101" t="str">
        <f t="shared" si="92"/>
        <v/>
      </c>
      <c r="AK598" s="101" t="str">
        <f t="shared" si="92"/>
        <v/>
      </c>
      <c r="AL598" s="101" t="str">
        <f t="shared" si="92"/>
        <v/>
      </c>
      <c r="AM598" s="101" t="str">
        <f t="shared" si="92"/>
        <v/>
      </c>
      <c r="AN598" s="101" t="str">
        <f t="shared" si="92"/>
        <v/>
      </c>
      <c r="AP598" s="101" t="str">
        <f>IF(AND(N598="vendido",I598='1° Passo'!$D$12),'1° Passo'!$D$12,"")</f>
        <v/>
      </c>
    </row>
    <row r="599" spans="3:42" ht="30" customHeight="1">
      <c r="C599" s="11">
        <v>595</v>
      </c>
      <c r="D599" s="88"/>
      <c r="E599" s="88"/>
      <c r="F599" s="88"/>
      <c r="G599" s="95"/>
      <c r="H599" s="96"/>
      <c r="I599" s="88"/>
      <c r="J599" s="88"/>
      <c r="K599" s="96"/>
      <c r="L599" s="88"/>
      <c r="M599" s="97" t="str">
        <f t="shared" ca="1" si="99"/>
        <v/>
      </c>
      <c r="N599" s="88"/>
      <c r="O599" s="88"/>
      <c r="P599" s="14"/>
      <c r="R599" s="59" t="str">
        <f>IFERROR(VLOOKUP($D599,'4° Passo'!$D$5:$M$804,7,FALSE),"-")</f>
        <v>-</v>
      </c>
      <c r="S599" s="59" t="str">
        <f>IFERROR(VLOOKUP($D599,'4° Passo'!$D$5:$M$804,8,FALSE),"-")</f>
        <v>-</v>
      </c>
      <c r="T599" s="59" t="str">
        <f>IFERROR(VLOOKUP($D599,'4° Passo'!$D$5:$M$804,9,FALSE),"-")</f>
        <v>-</v>
      </c>
      <c r="U599" s="59" t="str">
        <f>IFERROR(VLOOKUP($D599,'4° Passo'!$D$5:$M$804,10,FALSE),"-")</f>
        <v>-</v>
      </c>
      <c r="V599" s="59" t="str">
        <f t="shared" si="94"/>
        <v/>
      </c>
      <c r="W599" s="4">
        <f t="shared" si="100"/>
        <v>0</v>
      </c>
      <c r="X599" s="101">
        <v>1</v>
      </c>
      <c r="Y599" s="101" t="str">
        <f t="shared" si="95"/>
        <v/>
      </c>
      <c r="Z599" s="101" t="str">
        <f t="shared" si="96"/>
        <v/>
      </c>
      <c r="AA599" s="101" t="str">
        <f t="shared" si="97"/>
        <v/>
      </c>
      <c r="AB599" s="101" t="str">
        <f t="shared" si="98"/>
        <v/>
      </c>
      <c r="AC599" s="101" t="str">
        <f t="shared" si="93"/>
        <v/>
      </c>
      <c r="AD599" s="101" t="str">
        <f t="shared" si="93"/>
        <v/>
      </c>
      <c r="AE599" s="101" t="str">
        <f t="shared" si="93"/>
        <v/>
      </c>
      <c r="AF599" s="101" t="str">
        <f t="shared" si="93"/>
        <v/>
      </c>
      <c r="AG599" s="101" t="str">
        <f t="shared" si="93"/>
        <v/>
      </c>
      <c r="AH599" s="101" t="str">
        <f t="shared" si="93"/>
        <v/>
      </c>
      <c r="AI599" s="101" t="str">
        <f t="shared" si="92"/>
        <v/>
      </c>
      <c r="AJ599" s="101" t="str">
        <f t="shared" si="92"/>
        <v/>
      </c>
      <c r="AK599" s="101" t="str">
        <f t="shared" si="92"/>
        <v/>
      </c>
      <c r="AL599" s="101" t="str">
        <f t="shared" si="92"/>
        <v/>
      </c>
      <c r="AM599" s="101" t="str">
        <f t="shared" si="92"/>
        <v/>
      </c>
      <c r="AN599" s="101" t="str">
        <f t="shared" si="92"/>
        <v/>
      </c>
      <c r="AP599" s="101" t="str">
        <f>IF(AND(N599="vendido",I599='1° Passo'!$D$12),'1° Passo'!$D$12,"")</f>
        <v/>
      </c>
    </row>
    <row r="600" spans="3:42" ht="30" customHeight="1">
      <c r="C600" s="11">
        <v>596</v>
      </c>
      <c r="D600" s="88"/>
      <c r="E600" s="88"/>
      <c r="F600" s="88"/>
      <c r="G600" s="95"/>
      <c r="H600" s="96"/>
      <c r="I600" s="88"/>
      <c r="J600" s="88"/>
      <c r="K600" s="96"/>
      <c r="L600" s="88"/>
      <c r="M600" s="97" t="str">
        <f t="shared" ca="1" si="99"/>
        <v/>
      </c>
      <c r="N600" s="88"/>
      <c r="O600" s="88"/>
      <c r="P600" s="14"/>
      <c r="R600" s="59" t="str">
        <f>IFERROR(VLOOKUP($D600,'4° Passo'!$D$5:$M$804,7,FALSE),"-")</f>
        <v>-</v>
      </c>
      <c r="S600" s="59" t="str">
        <f>IFERROR(VLOOKUP($D600,'4° Passo'!$D$5:$M$804,8,FALSE),"-")</f>
        <v>-</v>
      </c>
      <c r="T600" s="59" t="str">
        <f>IFERROR(VLOOKUP($D600,'4° Passo'!$D$5:$M$804,9,FALSE),"-")</f>
        <v>-</v>
      </c>
      <c r="U600" s="59" t="str">
        <f>IFERROR(VLOOKUP($D600,'4° Passo'!$D$5:$M$804,10,FALSE),"-")</f>
        <v>-</v>
      </c>
      <c r="V600" s="59" t="str">
        <f t="shared" si="94"/>
        <v/>
      </c>
      <c r="W600" s="4">
        <f t="shared" si="100"/>
        <v>0</v>
      </c>
      <c r="X600" s="101">
        <v>1</v>
      </c>
      <c r="Y600" s="101" t="str">
        <f t="shared" si="95"/>
        <v/>
      </c>
      <c r="Z600" s="101" t="str">
        <f t="shared" si="96"/>
        <v/>
      </c>
      <c r="AA600" s="101" t="str">
        <f t="shared" si="97"/>
        <v/>
      </c>
      <c r="AB600" s="101" t="str">
        <f t="shared" si="98"/>
        <v/>
      </c>
      <c r="AC600" s="101" t="str">
        <f t="shared" si="93"/>
        <v/>
      </c>
      <c r="AD600" s="101" t="str">
        <f t="shared" si="93"/>
        <v/>
      </c>
      <c r="AE600" s="101" t="str">
        <f t="shared" si="93"/>
        <v/>
      </c>
      <c r="AF600" s="101" t="str">
        <f t="shared" si="93"/>
        <v/>
      </c>
      <c r="AG600" s="101" t="str">
        <f t="shared" si="93"/>
        <v/>
      </c>
      <c r="AH600" s="101" t="str">
        <f t="shared" si="93"/>
        <v/>
      </c>
      <c r="AI600" s="101" t="str">
        <f t="shared" si="92"/>
        <v/>
      </c>
      <c r="AJ600" s="101" t="str">
        <f t="shared" si="92"/>
        <v/>
      </c>
      <c r="AK600" s="101" t="str">
        <f t="shared" si="92"/>
        <v/>
      </c>
      <c r="AL600" s="101" t="str">
        <f t="shared" si="92"/>
        <v/>
      </c>
      <c r="AM600" s="101" t="str">
        <f t="shared" si="92"/>
        <v/>
      </c>
      <c r="AN600" s="101" t="str">
        <f t="shared" si="92"/>
        <v/>
      </c>
      <c r="AP600" s="101" t="str">
        <f>IF(AND(N600="vendido",I600='1° Passo'!$D$12),'1° Passo'!$D$12,"")</f>
        <v/>
      </c>
    </row>
    <row r="601" spans="3:42" ht="30" customHeight="1">
      <c r="C601" s="11">
        <v>597</v>
      </c>
      <c r="D601" s="88"/>
      <c r="E601" s="88"/>
      <c r="F601" s="88"/>
      <c r="G601" s="95"/>
      <c r="H601" s="96"/>
      <c r="I601" s="88"/>
      <c r="J601" s="88"/>
      <c r="K601" s="96"/>
      <c r="L601" s="88"/>
      <c r="M601" s="97" t="str">
        <f t="shared" ca="1" si="99"/>
        <v/>
      </c>
      <c r="N601" s="88"/>
      <c r="O601" s="88"/>
      <c r="P601" s="14"/>
      <c r="R601" s="59" t="str">
        <f>IFERROR(VLOOKUP($D601,'4° Passo'!$D$5:$M$804,7,FALSE),"-")</f>
        <v>-</v>
      </c>
      <c r="S601" s="59" t="str">
        <f>IFERROR(VLOOKUP($D601,'4° Passo'!$D$5:$M$804,8,FALSE),"-")</f>
        <v>-</v>
      </c>
      <c r="T601" s="59" t="str">
        <f>IFERROR(VLOOKUP($D601,'4° Passo'!$D$5:$M$804,9,FALSE),"-")</f>
        <v>-</v>
      </c>
      <c r="U601" s="59" t="str">
        <f>IFERROR(VLOOKUP($D601,'4° Passo'!$D$5:$M$804,10,FALSE),"-")</f>
        <v>-</v>
      </c>
      <c r="V601" s="59" t="str">
        <f t="shared" si="94"/>
        <v/>
      </c>
      <c r="W601" s="4">
        <f t="shared" si="100"/>
        <v>0</v>
      </c>
      <c r="X601" s="101">
        <v>1</v>
      </c>
      <c r="Y601" s="101" t="str">
        <f t="shared" si="95"/>
        <v/>
      </c>
      <c r="Z601" s="101" t="str">
        <f t="shared" si="96"/>
        <v/>
      </c>
      <c r="AA601" s="101" t="str">
        <f t="shared" si="97"/>
        <v/>
      </c>
      <c r="AB601" s="101" t="str">
        <f t="shared" si="98"/>
        <v/>
      </c>
      <c r="AC601" s="101" t="str">
        <f t="shared" si="93"/>
        <v/>
      </c>
      <c r="AD601" s="101" t="str">
        <f t="shared" si="93"/>
        <v/>
      </c>
      <c r="AE601" s="101" t="str">
        <f t="shared" si="93"/>
        <v/>
      </c>
      <c r="AF601" s="101" t="str">
        <f t="shared" si="93"/>
        <v/>
      </c>
      <c r="AG601" s="101" t="str">
        <f t="shared" si="93"/>
        <v/>
      </c>
      <c r="AH601" s="101" t="str">
        <f t="shared" si="93"/>
        <v/>
      </c>
      <c r="AI601" s="101" t="str">
        <f t="shared" si="92"/>
        <v/>
      </c>
      <c r="AJ601" s="101" t="str">
        <f t="shared" si="92"/>
        <v/>
      </c>
      <c r="AK601" s="101" t="str">
        <f t="shared" si="92"/>
        <v/>
      </c>
      <c r="AL601" s="101" t="str">
        <f t="shared" si="92"/>
        <v/>
      </c>
      <c r="AM601" s="101" t="str">
        <f t="shared" si="92"/>
        <v/>
      </c>
      <c r="AN601" s="101" t="str">
        <f t="shared" si="92"/>
        <v/>
      </c>
      <c r="AP601" s="101" t="str">
        <f>IF(AND(N601="vendido",I601='1° Passo'!$D$12),'1° Passo'!$D$12,"")</f>
        <v/>
      </c>
    </row>
    <row r="602" spans="3:42" ht="30" customHeight="1">
      <c r="C602" s="11">
        <v>598</v>
      </c>
      <c r="D602" s="88"/>
      <c r="E602" s="88"/>
      <c r="F602" s="88"/>
      <c r="G602" s="95"/>
      <c r="H602" s="96"/>
      <c r="I602" s="88"/>
      <c r="J602" s="88"/>
      <c r="K602" s="96"/>
      <c r="L602" s="88"/>
      <c r="M602" s="97" t="str">
        <f t="shared" ca="1" si="99"/>
        <v/>
      </c>
      <c r="N602" s="88"/>
      <c r="O602" s="88"/>
      <c r="P602" s="14"/>
      <c r="R602" s="59" t="str">
        <f>IFERROR(VLOOKUP($D602,'4° Passo'!$D$5:$M$804,7,FALSE),"-")</f>
        <v>-</v>
      </c>
      <c r="S602" s="59" t="str">
        <f>IFERROR(VLOOKUP($D602,'4° Passo'!$D$5:$M$804,8,FALSE),"-")</f>
        <v>-</v>
      </c>
      <c r="T602" s="59" t="str">
        <f>IFERROR(VLOOKUP($D602,'4° Passo'!$D$5:$M$804,9,FALSE),"-")</f>
        <v>-</v>
      </c>
      <c r="U602" s="59" t="str">
        <f>IFERROR(VLOOKUP($D602,'4° Passo'!$D$5:$M$804,10,FALSE),"-")</f>
        <v>-</v>
      </c>
      <c r="V602" s="59" t="str">
        <f t="shared" si="94"/>
        <v/>
      </c>
      <c r="W602" s="4">
        <f t="shared" si="100"/>
        <v>0</v>
      </c>
      <c r="X602" s="101">
        <v>1</v>
      </c>
      <c r="Y602" s="101" t="str">
        <f t="shared" si="95"/>
        <v/>
      </c>
      <c r="Z602" s="101" t="str">
        <f t="shared" si="96"/>
        <v/>
      </c>
      <c r="AA602" s="101" t="str">
        <f t="shared" si="97"/>
        <v/>
      </c>
      <c r="AB602" s="101" t="str">
        <f t="shared" si="98"/>
        <v/>
      </c>
      <c r="AC602" s="101" t="str">
        <f t="shared" si="93"/>
        <v/>
      </c>
      <c r="AD602" s="101" t="str">
        <f t="shared" si="93"/>
        <v/>
      </c>
      <c r="AE602" s="101" t="str">
        <f t="shared" si="93"/>
        <v/>
      </c>
      <c r="AF602" s="101" t="str">
        <f t="shared" si="93"/>
        <v/>
      </c>
      <c r="AG602" s="101" t="str">
        <f t="shared" si="93"/>
        <v/>
      </c>
      <c r="AH602" s="101" t="str">
        <f t="shared" si="93"/>
        <v/>
      </c>
      <c r="AI602" s="101" t="str">
        <f t="shared" si="92"/>
        <v/>
      </c>
      <c r="AJ602" s="101" t="str">
        <f t="shared" si="92"/>
        <v/>
      </c>
      <c r="AK602" s="101" t="str">
        <f t="shared" si="92"/>
        <v/>
      </c>
      <c r="AL602" s="101" t="str">
        <f t="shared" si="92"/>
        <v/>
      </c>
      <c r="AM602" s="101" t="str">
        <f t="shared" si="92"/>
        <v/>
      </c>
      <c r="AN602" s="101" t="str">
        <f t="shared" si="92"/>
        <v/>
      </c>
      <c r="AP602" s="101" t="str">
        <f>IF(AND(N602="vendido",I602='1° Passo'!$D$12),'1° Passo'!$D$12,"")</f>
        <v/>
      </c>
    </row>
    <row r="603" spans="3:42" ht="30" customHeight="1">
      <c r="C603" s="11">
        <v>599</v>
      </c>
      <c r="D603" s="88"/>
      <c r="E603" s="88"/>
      <c r="F603" s="88"/>
      <c r="G603" s="95"/>
      <c r="H603" s="96"/>
      <c r="I603" s="88"/>
      <c r="J603" s="88"/>
      <c r="K603" s="96"/>
      <c r="L603" s="88"/>
      <c r="M603" s="97" t="str">
        <f t="shared" ca="1" si="99"/>
        <v/>
      </c>
      <c r="N603" s="88"/>
      <c r="O603" s="88"/>
      <c r="P603" s="14"/>
      <c r="R603" s="59" t="str">
        <f>IFERROR(VLOOKUP($D603,'4° Passo'!$D$5:$M$804,7,FALSE),"-")</f>
        <v>-</v>
      </c>
      <c r="S603" s="59" t="str">
        <f>IFERROR(VLOOKUP($D603,'4° Passo'!$D$5:$M$804,8,FALSE),"-")</f>
        <v>-</v>
      </c>
      <c r="T603" s="59" t="str">
        <f>IFERROR(VLOOKUP($D603,'4° Passo'!$D$5:$M$804,9,FALSE),"-")</f>
        <v>-</v>
      </c>
      <c r="U603" s="59" t="str">
        <f>IFERROR(VLOOKUP($D603,'4° Passo'!$D$5:$M$804,10,FALSE),"-")</f>
        <v>-</v>
      </c>
      <c r="V603" s="59" t="str">
        <f t="shared" si="94"/>
        <v/>
      </c>
      <c r="W603" s="4">
        <f t="shared" si="100"/>
        <v>0</v>
      </c>
      <c r="X603" s="101">
        <v>1</v>
      </c>
      <c r="Y603" s="101" t="str">
        <f t="shared" si="95"/>
        <v/>
      </c>
      <c r="Z603" s="101" t="str">
        <f t="shared" si="96"/>
        <v/>
      </c>
      <c r="AA603" s="101" t="str">
        <f t="shared" si="97"/>
        <v/>
      </c>
      <c r="AB603" s="101" t="str">
        <f t="shared" si="98"/>
        <v/>
      </c>
      <c r="AC603" s="101" t="str">
        <f t="shared" si="93"/>
        <v/>
      </c>
      <c r="AD603" s="101" t="str">
        <f t="shared" si="93"/>
        <v/>
      </c>
      <c r="AE603" s="101" t="str">
        <f t="shared" si="93"/>
        <v/>
      </c>
      <c r="AF603" s="101" t="str">
        <f t="shared" si="93"/>
        <v/>
      </c>
      <c r="AG603" s="101" t="str">
        <f t="shared" si="93"/>
        <v/>
      </c>
      <c r="AH603" s="101" t="str">
        <f t="shared" si="93"/>
        <v/>
      </c>
      <c r="AI603" s="101" t="str">
        <f t="shared" si="92"/>
        <v/>
      </c>
      <c r="AJ603" s="101" t="str">
        <f t="shared" si="92"/>
        <v/>
      </c>
      <c r="AK603" s="101" t="str">
        <f t="shared" si="92"/>
        <v/>
      </c>
      <c r="AL603" s="101" t="str">
        <f t="shared" si="92"/>
        <v/>
      </c>
      <c r="AM603" s="101" t="str">
        <f t="shared" si="92"/>
        <v/>
      </c>
      <c r="AN603" s="101" t="str">
        <f t="shared" si="92"/>
        <v/>
      </c>
      <c r="AP603" s="101" t="str">
        <f>IF(AND(N603="vendido",I603='1° Passo'!$D$12),'1° Passo'!$D$12,"")</f>
        <v/>
      </c>
    </row>
    <row r="604" spans="3:42" ht="30" customHeight="1">
      <c r="C604" s="11">
        <v>600</v>
      </c>
      <c r="D604" s="88"/>
      <c r="E604" s="88"/>
      <c r="F604" s="88"/>
      <c r="G604" s="95"/>
      <c r="H604" s="96"/>
      <c r="I604" s="88"/>
      <c r="J604" s="88"/>
      <c r="K604" s="96"/>
      <c r="L604" s="88"/>
      <c r="M604" s="97" t="str">
        <f t="shared" ca="1" si="99"/>
        <v/>
      </c>
      <c r="N604" s="88"/>
      <c r="O604" s="88"/>
      <c r="P604" s="14"/>
      <c r="R604" s="59" t="str">
        <f>IFERROR(VLOOKUP($D604,'4° Passo'!$D$5:$M$804,7,FALSE),"-")</f>
        <v>-</v>
      </c>
      <c r="S604" s="59" t="str">
        <f>IFERROR(VLOOKUP($D604,'4° Passo'!$D$5:$M$804,8,FALSE),"-")</f>
        <v>-</v>
      </c>
      <c r="T604" s="59" t="str">
        <f>IFERROR(VLOOKUP($D604,'4° Passo'!$D$5:$M$804,9,FALSE),"-")</f>
        <v>-</v>
      </c>
      <c r="U604" s="59" t="str">
        <f>IFERROR(VLOOKUP($D604,'4° Passo'!$D$5:$M$804,10,FALSE),"-")</f>
        <v>-</v>
      </c>
      <c r="V604" s="59" t="str">
        <f t="shared" si="94"/>
        <v/>
      </c>
      <c r="W604" s="4">
        <f t="shared" si="100"/>
        <v>0</v>
      </c>
      <c r="X604" s="101">
        <v>1</v>
      </c>
      <c r="Y604" s="101" t="str">
        <f t="shared" si="95"/>
        <v/>
      </c>
      <c r="Z604" s="101" t="str">
        <f t="shared" si="96"/>
        <v/>
      </c>
      <c r="AA604" s="101" t="str">
        <f t="shared" si="97"/>
        <v/>
      </c>
      <c r="AB604" s="101" t="str">
        <f t="shared" si="98"/>
        <v/>
      </c>
      <c r="AC604" s="101" t="str">
        <f t="shared" si="93"/>
        <v/>
      </c>
      <c r="AD604" s="101" t="str">
        <f t="shared" si="93"/>
        <v/>
      </c>
      <c r="AE604" s="101" t="str">
        <f t="shared" si="93"/>
        <v/>
      </c>
      <c r="AF604" s="101" t="str">
        <f t="shared" si="93"/>
        <v/>
      </c>
      <c r="AG604" s="101" t="str">
        <f t="shared" si="93"/>
        <v/>
      </c>
      <c r="AH604" s="101" t="str">
        <f t="shared" si="93"/>
        <v/>
      </c>
      <c r="AI604" s="101" t="str">
        <f t="shared" si="92"/>
        <v/>
      </c>
      <c r="AJ604" s="101" t="str">
        <f t="shared" si="92"/>
        <v/>
      </c>
      <c r="AK604" s="101" t="str">
        <f t="shared" si="92"/>
        <v/>
      </c>
      <c r="AL604" s="101" t="str">
        <f t="shared" si="92"/>
        <v/>
      </c>
      <c r="AM604" s="101" t="str">
        <f t="shared" si="92"/>
        <v/>
      </c>
      <c r="AN604" s="101" t="str">
        <f t="shared" si="92"/>
        <v/>
      </c>
      <c r="AP604" s="101" t="str">
        <f>IF(AND(N604="vendido",I604='1° Passo'!$D$12),'1° Passo'!$D$12,"")</f>
        <v/>
      </c>
    </row>
    <row r="605" spans="3:42" ht="30" customHeight="1">
      <c r="C605" s="11">
        <v>601</v>
      </c>
      <c r="D605" s="88"/>
      <c r="E605" s="88"/>
      <c r="F605" s="88"/>
      <c r="G605" s="95"/>
      <c r="H605" s="96"/>
      <c r="I605" s="88"/>
      <c r="J605" s="88"/>
      <c r="K605" s="96"/>
      <c r="L605" s="88"/>
      <c r="M605" s="97" t="str">
        <f t="shared" ca="1" si="99"/>
        <v/>
      </c>
      <c r="N605" s="88"/>
      <c r="O605" s="88"/>
      <c r="P605" s="14"/>
      <c r="R605" s="59" t="str">
        <f>IFERROR(VLOOKUP($D605,'4° Passo'!$D$5:$M$804,7,FALSE),"-")</f>
        <v>-</v>
      </c>
      <c r="S605" s="59" t="str">
        <f>IFERROR(VLOOKUP($D605,'4° Passo'!$D$5:$M$804,8,FALSE),"-")</f>
        <v>-</v>
      </c>
      <c r="T605" s="59" t="str">
        <f>IFERROR(VLOOKUP($D605,'4° Passo'!$D$5:$M$804,9,FALSE),"-")</f>
        <v>-</v>
      </c>
      <c r="U605" s="59" t="str">
        <f>IFERROR(VLOOKUP($D605,'4° Passo'!$D$5:$M$804,10,FALSE),"-")</f>
        <v>-</v>
      </c>
      <c r="V605" s="59" t="str">
        <f t="shared" si="94"/>
        <v/>
      </c>
      <c r="W605" s="4">
        <f t="shared" si="100"/>
        <v>0</v>
      </c>
      <c r="X605" s="101">
        <v>1</v>
      </c>
      <c r="Y605" s="101" t="str">
        <f t="shared" si="95"/>
        <v/>
      </c>
      <c r="Z605" s="101" t="str">
        <f t="shared" si="96"/>
        <v/>
      </c>
      <c r="AA605" s="101" t="str">
        <f t="shared" si="97"/>
        <v/>
      </c>
      <c r="AB605" s="101" t="str">
        <f t="shared" si="98"/>
        <v/>
      </c>
      <c r="AC605" s="101" t="str">
        <f t="shared" si="93"/>
        <v/>
      </c>
      <c r="AD605" s="101" t="str">
        <f t="shared" si="93"/>
        <v/>
      </c>
      <c r="AE605" s="101" t="str">
        <f t="shared" si="93"/>
        <v/>
      </c>
      <c r="AF605" s="101" t="str">
        <f t="shared" si="93"/>
        <v/>
      </c>
      <c r="AG605" s="101" t="str">
        <f t="shared" si="93"/>
        <v/>
      </c>
      <c r="AH605" s="101" t="str">
        <f t="shared" si="93"/>
        <v/>
      </c>
      <c r="AI605" s="101" t="str">
        <f t="shared" si="92"/>
        <v/>
      </c>
      <c r="AJ605" s="101" t="str">
        <f t="shared" si="92"/>
        <v/>
      </c>
      <c r="AK605" s="101" t="str">
        <f t="shared" si="92"/>
        <v/>
      </c>
      <c r="AL605" s="101" t="str">
        <f t="shared" si="92"/>
        <v/>
      </c>
      <c r="AM605" s="101" t="str">
        <f t="shared" si="92"/>
        <v/>
      </c>
      <c r="AN605" s="101" t="str">
        <f t="shared" si="92"/>
        <v/>
      </c>
      <c r="AP605" s="101" t="str">
        <f>IF(AND(N605="vendido",I605='1° Passo'!$D$12),'1° Passo'!$D$12,"")</f>
        <v/>
      </c>
    </row>
    <row r="606" spans="3:42" ht="30" customHeight="1">
      <c r="C606" s="11">
        <v>602</v>
      </c>
      <c r="D606" s="88"/>
      <c r="E606" s="88"/>
      <c r="F606" s="88"/>
      <c r="G606" s="95"/>
      <c r="H606" s="96"/>
      <c r="I606" s="88"/>
      <c r="J606" s="88"/>
      <c r="K606" s="96"/>
      <c r="L606" s="88"/>
      <c r="M606" s="97" t="str">
        <f t="shared" ca="1" si="99"/>
        <v/>
      </c>
      <c r="N606" s="88"/>
      <c r="O606" s="88"/>
      <c r="P606" s="14"/>
      <c r="R606" s="59" t="str">
        <f>IFERROR(VLOOKUP($D606,'4° Passo'!$D$5:$M$804,7,FALSE),"-")</f>
        <v>-</v>
      </c>
      <c r="S606" s="59" t="str">
        <f>IFERROR(VLOOKUP($D606,'4° Passo'!$D$5:$M$804,8,FALSE),"-")</f>
        <v>-</v>
      </c>
      <c r="T606" s="59" t="str">
        <f>IFERROR(VLOOKUP($D606,'4° Passo'!$D$5:$M$804,9,FALSE),"-")</f>
        <v>-</v>
      </c>
      <c r="U606" s="59" t="str">
        <f>IFERROR(VLOOKUP($D606,'4° Passo'!$D$5:$M$804,10,FALSE),"-")</f>
        <v>-</v>
      </c>
      <c r="V606" s="59" t="str">
        <f t="shared" si="94"/>
        <v/>
      </c>
      <c r="W606" s="4">
        <f t="shared" si="100"/>
        <v>0</v>
      </c>
      <c r="X606" s="101">
        <v>1</v>
      </c>
      <c r="Y606" s="101" t="str">
        <f t="shared" si="95"/>
        <v/>
      </c>
      <c r="Z606" s="101" t="str">
        <f t="shared" si="96"/>
        <v/>
      </c>
      <c r="AA606" s="101" t="str">
        <f t="shared" si="97"/>
        <v/>
      </c>
      <c r="AB606" s="101" t="str">
        <f t="shared" si="98"/>
        <v/>
      </c>
      <c r="AC606" s="101" t="str">
        <f t="shared" si="93"/>
        <v/>
      </c>
      <c r="AD606" s="101" t="str">
        <f t="shared" si="93"/>
        <v/>
      </c>
      <c r="AE606" s="101" t="str">
        <f t="shared" si="93"/>
        <v/>
      </c>
      <c r="AF606" s="101" t="str">
        <f t="shared" si="93"/>
        <v/>
      </c>
      <c r="AG606" s="101" t="str">
        <f t="shared" si="93"/>
        <v/>
      </c>
      <c r="AH606" s="101" t="str">
        <f t="shared" si="93"/>
        <v/>
      </c>
      <c r="AI606" s="101" t="str">
        <f t="shared" si="92"/>
        <v/>
      </c>
      <c r="AJ606" s="101" t="str">
        <f t="shared" si="92"/>
        <v/>
      </c>
      <c r="AK606" s="101" t="str">
        <f t="shared" si="92"/>
        <v/>
      </c>
      <c r="AL606" s="101" t="str">
        <f t="shared" si="92"/>
        <v/>
      </c>
      <c r="AM606" s="101" t="str">
        <f t="shared" si="92"/>
        <v/>
      </c>
      <c r="AN606" s="101" t="str">
        <f t="shared" si="92"/>
        <v/>
      </c>
      <c r="AP606" s="101" t="str">
        <f>IF(AND(N606="vendido",I606='1° Passo'!$D$12),'1° Passo'!$D$12,"")</f>
        <v/>
      </c>
    </row>
    <row r="607" spans="3:42" ht="30" customHeight="1">
      <c r="C607" s="11">
        <v>603</v>
      </c>
      <c r="D607" s="88"/>
      <c r="E607" s="88"/>
      <c r="F607" s="88"/>
      <c r="G607" s="95"/>
      <c r="H607" s="96"/>
      <c r="I607" s="88"/>
      <c r="J607" s="88"/>
      <c r="K607" s="96"/>
      <c r="L607" s="88"/>
      <c r="M607" s="97" t="str">
        <f t="shared" ca="1" si="99"/>
        <v/>
      </c>
      <c r="N607" s="88"/>
      <c r="O607" s="88"/>
      <c r="P607" s="14"/>
      <c r="R607" s="59" t="str">
        <f>IFERROR(VLOOKUP($D607,'4° Passo'!$D$5:$M$804,7,FALSE),"-")</f>
        <v>-</v>
      </c>
      <c r="S607" s="59" t="str">
        <f>IFERROR(VLOOKUP($D607,'4° Passo'!$D$5:$M$804,8,FALSE),"-")</f>
        <v>-</v>
      </c>
      <c r="T607" s="59" t="str">
        <f>IFERROR(VLOOKUP($D607,'4° Passo'!$D$5:$M$804,9,FALSE),"-")</f>
        <v>-</v>
      </c>
      <c r="U607" s="59" t="str">
        <f>IFERROR(VLOOKUP($D607,'4° Passo'!$D$5:$M$804,10,FALSE),"-")</f>
        <v>-</v>
      </c>
      <c r="V607" s="59" t="str">
        <f t="shared" si="94"/>
        <v/>
      </c>
      <c r="W607" s="4">
        <f t="shared" si="100"/>
        <v>0</v>
      </c>
      <c r="X607" s="101">
        <v>1</v>
      </c>
      <c r="Y607" s="101" t="str">
        <f t="shared" si="95"/>
        <v/>
      </c>
      <c r="Z607" s="101" t="str">
        <f t="shared" si="96"/>
        <v/>
      </c>
      <c r="AA607" s="101" t="str">
        <f t="shared" si="97"/>
        <v/>
      </c>
      <c r="AB607" s="101" t="str">
        <f t="shared" si="98"/>
        <v/>
      </c>
      <c r="AC607" s="101" t="str">
        <f t="shared" si="93"/>
        <v/>
      </c>
      <c r="AD607" s="101" t="str">
        <f t="shared" si="93"/>
        <v/>
      </c>
      <c r="AE607" s="101" t="str">
        <f t="shared" si="93"/>
        <v/>
      </c>
      <c r="AF607" s="101" t="str">
        <f t="shared" si="93"/>
        <v/>
      </c>
      <c r="AG607" s="101" t="str">
        <f t="shared" si="93"/>
        <v/>
      </c>
      <c r="AH607" s="101" t="str">
        <f t="shared" si="93"/>
        <v/>
      </c>
      <c r="AI607" s="101" t="str">
        <f t="shared" si="92"/>
        <v/>
      </c>
      <c r="AJ607" s="101" t="str">
        <f t="shared" si="92"/>
        <v/>
      </c>
      <c r="AK607" s="101" t="str">
        <f t="shared" si="92"/>
        <v/>
      </c>
      <c r="AL607" s="101" t="str">
        <f t="shared" si="92"/>
        <v/>
      </c>
      <c r="AM607" s="101" t="str">
        <f t="shared" si="92"/>
        <v/>
      </c>
      <c r="AN607" s="101" t="str">
        <f t="shared" si="92"/>
        <v/>
      </c>
      <c r="AP607" s="101" t="str">
        <f>IF(AND(N607="vendido",I607='1° Passo'!$D$12),'1° Passo'!$D$12,"")</f>
        <v/>
      </c>
    </row>
    <row r="608" spans="3:42" ht="30" customHeight="1">
      <c r="C608" s="11">
        <v>604</v>
      </c>
      <c r="D608" s="88"/>
      <c r="E608" s="88"/>
      <c r="F608" s="88"/>
      <c r="G608" s="95"/>
      <c r="H608" s="96"/>
      <c r="I608" s="88"/>
      <c r="J608" s="88"/>
      <c r="K608" s="96"/>
      <c r="L608" s="88"/>
      <c r="M608" s="97" t="str">
        <f t="shared" ca="1" si="99"/>
        <v/>
      </c>
      <c r="N608" s="88"/>
      <c r="O608" s="88"/>
      <c r="P608" s="14"/>
      <c r="R608" s="59" t="str">
        <f>IFERROR(VLOOKUP($D608,'4° Passo'!$D$5:$M$804,7,FALSE),"-")</f>
        <v>-</v>
      </c>
      <c r="S608" s="59" t="str">
        <f>IFERROR(VLOOKUP($D608,'4° Passo'!$D$5:$M$804,8,FALSE),"-")</f>
        <v>-</v>
      </c>
      <c r="T608" s="59" t="str">
        <f>IFERROR(VLOOKUP($D608,'4° Passo'!$D$5:$M$804,9,FALSE),"-")</f>
        <v>-</v>
      </c>
      <c r="U608" s="59" t="str">
        <f>IFERROR(VLOOKUP($D608,'4° Passo'!$D$5:$M$804,10,FALSE),"-")</f>
        <v>-</v>
      </c>
      <c r="V608" s="59" t="str">
        <f t="shared" si="94"/>
        <v/>
      </c>
      <c r="W608" s="4">
        <f t="shared" si="100"/>
        <v>0</v>
      </c>
      <c r="X608" s="101">
        <v>1</v>
      </c>
      <c r="Y608" s="101" t="str">
        <f t="shared" si="95"/>
        <v/>
      </c>
      <c r="Z608" s="101" t="str">
        <f t="shared" si="96"/>
        <v/>
      </c>
      <c r="AA608" s="101" t="str">
        <f t="shared" si="97"/>
        <v/>
      </c>
      <c r="AB608" s="101" t="str">
        <f t="shared" si="98"/>
        <v/>
      </c>
      <c r="AC608" s="101" t="str">
        <f t="shared" si="93"/>
        <v/>
      </c>
      <c r="AD608" s="101" t="str">
        <f t="shared" si="93"/>
        <v/>
      </c>
      <c r="AE608" s="101" t="str">
        <f t="shared" si="93"/>
        <v/>
      </c>
      <c r="AF608" s="101" t="str">
        <f t="shared" si="93"/>
        <v/>
      </c>
      <c r="AG608" s="101" t="str">
        <f t="shared" si="93"/>
        <v/>
      </c>
      <c r="AH608" s="101" t="str">
        <f t="shared" si="93"/>
        <v/>
      </c>
      <c r="AI608" s="101" t="str">
        <f t="shared" si="92"/>
        <v/>
      </c>
      <c r="AJ608" s="101" t="str">
        <f t="shared" si="92"/>
        <v/>
      </c>
      <c r="AK608" s="101" t="str">
        <f t="shared" si="92"/>
        <v/>
      </c>
      <c r="AL608" s="101" t="str">
        <f t="shared" si="92"/>
        <v/>
      </c>
      <c r="AM608" s="101" t="str">
        <f t="shared" si="92"/>
        <v/>
      </c>
      <c r="AN608" s="101" t="str">
        <f t="shared" si="92"/>
        <v/>
      </c>
      <c r="AP608" s="101" t="str">
        <f>IF(AND(N608="vendido",I608='1° Passo'!$D$12),'1° Passo'!$D$12,"")</f>
        <v/>
      </c>
    </row>
    <row r="609" spans="3:42" ht="30" customHeight="1">
      <c r="C609" s="11">
        <v>605</v>
      </c>
      <c r="D609" s="88"/>
      <c r="E609" s="88"/>
      <c r="F609" s="88"/>
      <c r="G609" s="95"/>
      <c r="H609" s="96"/>
      <c r="I609" s="88"/>
      <c r="J609" s="88"/>
      <c r="K609" s="96"/>
      <c r="L609" s="88"/>
      <c r="M609" s="97" t="str">
        <f t="shared" ca="1" si="99"/>
        <v/>
      </c>
      <c r="N609" s="88"/>
      <c r="O609" s="88"/>
      <c r="P609" s="14"/>
      <c r="R609" s="59" t="str">
        <f>IFERROR(VLOOKUP($D609,'4° Passo'!$D$5:$M$804,7,FALSE),"-")</f>
        <v>-</v>
      </c>
      <c r="S609" s="59" t="str">
        <f>IFERROR(VLOOKUP($D609,'4° Passo'!$D$5:$M$804,8,FALSE),"-")</f>
        <v>-</v>
      </c>
      <c r="T609" s="59" t="str">
        <f>IFERROR(VLOOKUP($D609,'4° Passo'!$D$5:$M$804,9,FALSE),"-")</f>
        <v>-</v>
      </c>
      <c r="U609" s="59" t="str">
        <f>IFERROR(VLOOKUP($D609,'4° Passo'!$D$5:$M$804,10,FALSE),"-")</f>
        <v>-</v>
      </c>
      <c r="V609" s="59" t="str">
        <f t="shared" si="94"/>
        <v/>
      </c>
      <c r="W609" s="4">
        <f t="shared" si="100"/>
        <v>0</v>
      </c>
      <c r="X609" s="101">
        <v>1</v>
      </c>
      <c r="Y609" s="101" t="str">
        <f t="shared" si="95"/>
        <v/>
      </c>
      <c r="Z609" s="101" t="str">
        <f t="shared" si="96"/>
        <v/>
      </c>
      <c r="AA609" s="101" t="str">
        <f t="shared" si="97"/>
        <v/>
      </c>
      <c r="AB609" s="101" t="str">
        <f t="shared" si="98"/>
        <v/>
      </c>
      <c r="AC609" s="101" t="str">
        <f t="shared" si="93"/>
        <v/>
      </c>
      <c r="AD609" s="101" t="str">
        <f t="shared" si="93"/>
        <v/>
      </c>
      <c r="AE609" s="101" t="str">
        <f t="shared" si="93"/>
        <v/>
      </c>
      <c r="AF609" s="101" t="str">
        <f t="shared" si="93"/>
        <v/>
      </c>
      <c r="AG609" s="101" t="str">
        <f t="shared" si="93"/>
        <v/>
      </c>
      <c r="AH609" s="101" t="str">
        <f t="shared" si="93"/>
        <v/>
      </c>
      <c r="AI609" s="101" t="str">
        <f t="shared" si="92"/>
        <v/>
      </c>
      <c r="AJ609" s="101" t="str">
        <f t="shared" si="92"/>
        <v/>
      </c>
      <c r="AK609" s="101" t="str">
        <f t="shared" si="92"/>
        <v/>
      </c>
      <c r="AL609" s="101" t="str">
        <f t="shared" si="92"/>
        <v/>
      </c>
      <c r="AM609" s="101" t="str">
        <f t="shared" si="92"/>
        <v/>
      </c>
      <c r="AN609" s="101" t="str">
        <f t="shared" si="92"/>
        <v/>
      </c>
      <c r="AP609" s="101" t="str">
        <f>IF(AND(N609="vendido",I609='1° Passo'!$D$12),'1° Passo'!$D$12,"")</f>
        <v/>
      </c>
    </row>
    <row r="610" spans="3:42" ht="30" customHeight="1">
      <c r="C610" s="11">
        <v>606</v>
      </c>
      <c r="D610" s="88"/>
      <c r="E610" s="88"/>
      <c r="F610" s="88"/>
      <c r="G610" s="95"/>
      <c r="H610" s="96"/>
      <c r="I610" s="88"/>
      <c r="J610" s="88"/>
      <c r="K610" s="96"/>
      <c r="L610" s="88"/>
      <c r="M610" s="97" t="str">
        <f t="shared" ca="1" si="99"/>
        <v/>
      </c>
      <c r="N610" s="88"/>
      <c r="O610" s="88"/>
      <c r="P610" s="14"/>
      <c r="R610" s="59" t="str">
        <f>IFERROR(VLOOKUP($D610,'4° Passo'!$D$5:$M$804,7,FALSE),"-")</f>
        <v>-</v>
      </c>
      <c r="S610" s="59" t="str">
        <f>IFERROR(VLOOKUP($D610,'4° Passo'!$D$5:$M$804,8,FALSE),"-")</f>
        <v>-</v>
      </c>
      <c r="T610" s="59" t="str">
        <f>IFERROR(VLOOKUP($D610,'4° Passo'!$D$5:$M$804,9,FALSE),"-")</f>
        <v>-</v>
      </c>
      <c r="U610" s="59" t="str">
        <f>IFERROR(VLOOKUP($D610,'4° Passo'!$D$5:$M$804,10,FALSE),"-")</f>
        <v>-</v>
      </c>
      <c r="V610" s="59" t="str">
        <f t="shared" si="94"/>
        <v/>
      </c>
      <c r="W610" s="4">
        <f t="shared" si="100"/>
        <v>0</v>
      </c>
      <c r="X610" s="101">
        <v>1</v>
      </c>
      <c r="Y610" s="101" t="str">
        <f t="shared" si="95"/>
        <v/>
      </c>
      <c r="Z610" s="101" t="str">
        <f t="shared" si="96"/>
        <v/>
      </c>
      <c r="AA610" s="101" t="str">
        <f t="shared" si="97"/>
        <v/>
      </c>
      <c r="AB610" s="101" t="str">
        <f t="shared" si="98"/>
        <v/>
      </c>
      <c r="AC610" s="101" t="str">
        <f t="shared" si="93"/>
        <v/>
      </c>
      <c r="AD610" s="101" t="str">
        <f t="shared" si="93"/>
        <v/>
      </c>
      <c r="AE610" s="101" t="str">
        <f t="shared" si="93"/>
        <v/>
      </c>
      <c r="AF610" s="101" t="str">
        <f t="shared" si="93"/>
        <v/>
      </c>
      <c r="AG610" s="101" t="str">
        <f t="shared" si="93"/>
        <v/>
      </c>
      <c r="AH610" s="101" t="str">
        <f t="shared" si="93"/>
        <v/>
      </c>
      <c r="AI610" s="101" t="str">
        <f t="shared" si="92"/>
        <v/>
      </c>
      <c r="AJ610" s="101" t="str">
        <f t="shared" si="92"/>
        <v/>
      </c>
      <c r="AK610" s="101" t="str">
        <f t="shared" si="92"/>
        <v/>
      </c>
      <c r="AL610" s="101" t="str">
        <f t="shared" si="92"/>
        <v/>
      </c>
      <c r="AM610" s="101" t="str">
        <f t="shared" si="92"/>
        <v/>
      </c>
      <c r="AN610" s="101" t="str">
        <f t="shared" si="92"/>
        <v/>
      </c>
      <c r="AP610" s="101" t="str">
        <f>IF(AND(N610="vendido",I610='1° Passo'!$D$12),'1° Passo'!$D$12,"")</f>
        <v/>
      </c>
    </row>
    <row r="611" spans="3:42" ht="30" customHeight="1">
      <c r="C611" s="11">
        <v>607</v>
      </c>
      <c r="D611" s="88"/>
      <c r="E611" s="88"/>
      <c r="F611" s="88"/>
      <c r="G611" s="95"/>
      <c r="H611" s="96"/>
      <c r="I611" s="88"/>
      <c r="J611" s="88"/>
      <c r="K611" s="96"/>
      <c r="L611" s="88"/>
      <c r="M611" s="97" t="str">
        <f t="shared" ca="1" si="99"/>
        <v/>
      </c>
      <c r="N611" s="88"/>
      <c r="O611" s="88"/>
      <c r="P611" s="14"/>
      <c r="R611" s="59" t="str">
        <f>IFERROR(VLOOKUP($D611,'4° Passo'!$D$5:$M$804,7,FALSE),"-")</f>
        <v>-</v>
      </c>
      <c r="S611" s="59" t="str">
        <f>IFERROR(VLOOKUP($D611,'4° Passo'!$D$5:$M$804,8,FALSE),"-")</f>
        <v>-</v>
      </c>
      <c r="T611" s="59" t="str">
        <f>IFERROR(VLOOKUP($D611,'4° Passo'!$D$5:$M$804,9,FALSE),"-")</f>
        <v>-</v>
      </c>
      <c r="U611" s="59" t="str">
        <f>IFERROR(VLOOKUP($D611,'4° Passo'!$D$5:$M$804,10,FALSE),"-")</f>
        <v>-</v>
      </c>
      <c r="V611" s="59" t="str">
        <f t="shared" si="94"/>
        <v/>
      </c>
      <c r="W611" s="4">
        <f t="shared" si="100"/>
        <v>0</v>
      </c>
      <c r="X611" s="101">
        <v>1</v>
      </c>
      <c r="Y611" s="101" t="str">
        <f t="shared" si="95"/>
        <v/>
      </c>
      <c r="Z611" s="101" t="str">
        <f t="shared" si="96"/>
        <v/>
      </c>
      <c r="AA611" s="101" t="str">
        <f t="shared" si="97"/>
        <v/>
      </c>
      <c r="AB611" s="101" t="str">
        <f t="shared" si="98"/>
        <v/>
      </c>
      <c r="AC611" s="101" t="str">
        <f t="shared" si="93"/>
        <v/>
      </c>
      <c r="AD611" s="101" t="str">
        <f t="shared" si="93"/>
        <v/>
      </c>
      <c r="AE611" s="101" t="str">
        <f t="shared" si="93"/>
        <v/>
      </c>
      <c r="AF611" s="101" t="str">
        <f t="shared" si="93"/>
        <v/>
      </c>
      <c r="AG611" s="101" t="str">
        <f t="shared" si="93"/>
        <v/>
      </c>
      <c r="AH611" s="101" t="str">
        <f t="shared" si="93"/>
        <v/>
      </c>
      <c r="AI611" s="101" t="str">
        <f t="shared" si="92"/>
        <v/>
      </c>
      <c r="AJ611" s="101" t="str">
        <f t="shared" si="92"/>
        <v/>
      </c>
      <c r="AK611" s="101" t="str">
        <f t="shared" si="92"/>
        <v/>
      </c>
      <c r="AL611" s="101" t="str">
        <f t="shared" si="92"/>
        <v/>
      </c>
      <c r="AM611" s="101" t="str">
        <f t="shared" si="92"/>
        <v/>
      </c>
      <c r="AN611" s="101" t="str">
        <f t="shared" si="92"/>
        <v/>
      </c>
      <c r="AP611" s="101" t="str">
        <f>IF(AND(N611="vendido",I611='1° Passo'!$D$12),'1° Passo'!$D$12,"")</f>
        <v/>
      </c>
    </row>
    <row r="612" spans="3:42" ht="30" customHeight="1">
      <c r="C612" s="11">
        <v>608</v>
      </c>
      <c r="D612" s="88"/>
      <c r="E612" s="88"/>
      <c r="F612" s="88"/>
      <c r="G612" s="95"/>
      <c r="H612" s="96"/>
      <c r="I612" s="88"/>
      <c r="J612" s="88"/>
      <c r="K612" s="96"/>
      <c r="L612" s="88"/>
      <c r="M612" s="97" t="str">
        <f t="shared" ca="1" si="99"/>
        <v/>
      </c>
      <c r="N612" s="88"/>
      <c r="O612" s="88"/>
      <c r="P612" s="14"/>
      <c r="R612" s="59" t="str">
        <f>IFERROR(VLOOKUP($D612,'4° Passo'!$D$5:$M$804,7,FALSE),"-")</f>
        <v>-</v>
      </c>
      <c r="S612" s="59" t="str">
        <f>IFERROR(VLOOKUP($D612,'4° Passo'!$D$5:$M$804,8,FALSE),"-")</f>
        <v>-</v>
      </c>
      <c r="T612" s="59" t="str">
        <f>IFERROR(VLOOKUP($D612,'4° Passo'!$D$5:$M$804,9,FALSE),"-")</f>
        <v>-</v>
      </c>
      <c r="U612" s="59" t="str">
        <f>IFERROR(VLOOKUP($D612,'4° Passo'!$D$5:$M$804,10,FALSE),"-")</f>
        <v>-</v>
      </c>
      <c r="V612" s="59" t="str">
        <f t="shared" si="94"/>
        <v/>
      </c>
      <c r="W612" s="4">
        <f t="shared" si="100"/>
        <v>0</v>
      </c>
      <c r="X612" s="101">
        <v>1</v>
      </c>
      <c r="Y612" s="101" t="str">
        <f t="shared" si="95"/>
        <v/>
      </c>
      <c r="Z612" s="101" t="str">
        <f t="shared" si="96"/>
        <v/>
      </c>
      <c r="AA612" s="101" t="str">
        <f t="shared" si="97"/>
        <v/>
      </c>
      <c r="AB612" s="101" t="str">
        <f t="shared" si="98"/>
        <v/>
      </c>
      <c r="AC612" s="101" t="str">
        <f t="shared" si="93"/>
        <v/>
      </c>
      <c r="AD612" s="101" t="str">
        <f t="shared" si="93"/>
        <v/>
      </c>
      <c r="AE612" s="101" t="str">
        <f t="shared" si="93"/>
        <v/>
      </c>
      <c r="AF612" s="101" t="str">
        <f t="shared" ref="AF612:AN640" si="101">IF($Y612=AF$3,$AB612,"")</f>
        <v/>
      </c>
      <c r="AG612" s="101" t="str">
        <f t="shared" si="101"/>
        <v/>
      </c>
      <c r="AH612" s="101" t="str">
        <f t="shared" si="101"/>
        <v/>
      </c>
      <c r="AI612" s="101" t="str">
        <f t="shared" si="101"/>
        <v/>
      </c>
      <c r="AJ612" s="101" t="str">
        <f t="shared" si="101"/>
        <v/>
      </c>
      <c r="AK612" s="101" t="str">
        <f t="shared" si="101"/>
        <v/>
      </c>
      <c r="AL612" s="101" t="str">
        <f t="shared" si="101"/>
        <v/>
      </c>
      <c r="AM612" s="101" t="str">
        <f t="shared" si="101"/>
        <v/>
      </c>
      <c r="AN612" s="101" t="str">
        <f t="shared" si="101"/>
        <v/>
      </c>
      <c r="AP612" s="101" t="str">
        <f>IF(AND(N612="vendido",I612='1° Passo'!$D$12),'1° Passo'!$D$12,"")</f>
        <v/>
      </c>
    </row>
    <row r="613" spans="3:42" ht="30" customHeight="1">
      <c r="C613" s="11">
        <v>609</v>
      </c>
      <c r="D613" s="88"/>
      <c r="E613" s="88"/>
      <c r="F613" s="88"/>
      <c r="G613" s="95"/>
      <c r="H613" s="96"/>
      <c r="I613" s="88"/>
      <c r="J613" s="88"/>
      <c r="K613" s="96"/>
      <c r="L613" s="88"/>
      <c r="M613" s="97" t="str">
        <f t="shared" ca="1" si="99"/>
        <v/>
      </c>
      <c r="N613" s="88"/>
      <c r="O613" s="88"/>
      <c r="P613" s="14"/>
      <c r="R613" s="59" t="str">
        <f>IFERROR(VLOOKUP($D613,'4° Passo'!$D$5:$M$804,7,FALSE),"-")</f>
        <v>-</v>
      </c>
      <c r="S613" s="59" t="str">
        <f>IFERROR(VLOOKUP($D613,'4° Passo'!$D$5:$M$804,8,FALSE),"-")</f>
        <v>-</v>
      </c>
      <c r="T613" s="59" t="str">
        <f>IFERROR(VLOOKUP($D613,'4° Passo'!$D$5:$M$804,9,FALSE),"-")</f>
        <v>-</v>
      </c>
      <c r="U613" s="59" t="str">
        <f>IFERROR(VLOOKUP($D613,'4° Passo'!$D$5:$M$804,10,FALSE),"-")</f>
        <v>-</v>
      </c>
      <c r="V613" s="59" t="str">
        <f t="shared" si="94"/>
        <v/>
      </c>
      <c r="W613" s="4">
        <f t="shared" si="100"/>
        <v>0</v>
      </c>
      <c r="X613" s="101">
        <v>1</v>
      </c>
      <c r="Y613" s="101" t="str">
        <f t="shared" si="95"/>
        <v/>
      </c>
      <c r="Z613" s="101" t="str">
        <f t="shared" si="96"/>
        <v/>
      </c>
      <c r="AA613" s="101" t="str">
        <f t="shared" si="97"/>
        <v/>
      </c>
      <c r="AB613" s="101" t="str">
        <f t="shared" si="98"/>
        <v/>
      </c>
      <c r="AC613" s="101" t="str">
        <f t="shared" ref="AC613:AH669" si="102">IF($Y613=AC$3,$AB613,"")</f>
        <v/>
      </c>
      <c r="AD613" s="101" t="str">
        <f t="shared" si="102"/>
        <v/>
      </c>
      <c r="AE613" s="101" t="str">
        <f t="shared" si="102"/>
        <v/>
      </c>
      <c r="AF613" s="101" t="str">
        <f t="shared" si="101"/>
        <v/>
      </c>
      <c r="AG613" s="101" t="str">
        <f t="shared" si="101"/>
        <v/>
      </c>
      <c r="AH613" s="101" t="str">
        <f t="shared" si="101"/>
        <v/>
      </c>
      <c r="AI613" s="101" t="str">
        <f t="shared" si="101"/>
        <v/>
      </c>
      <c r="AJ613" s="101" t="str">
        <f t="shared" si="101"/>
        <v/>
      </c>
      <c r="AK613" s="101" t="str">
        <f t="shared" si="101"/>
        <v/>
      </c>
      <c r="AL613" s="101" t="str">
        <f t="shared" si="101"/>
        <v/>
      </c>
      <c r="AM613" s="101" t="str">
        <f t="shared" si="101"/>
        <v/>
      </c>
      <c r="AN613" s="101" t="str">
        <f t="shared" si="101"/>
        <v/>
      </c>
      <c r="AP613" s="101" t="str">
        <f>IF(AND(N613="vendido",I613='1° Passo'!$D$12),'1° Passo'!$D$12,"")</f>
        <v/>
      </c>
    </row>
    <row r="614" spans="3:42" ht="30" customHeight="1">
      <c r="C614" s="11">
        <v>610</v>
      </c>
      <c r="D614" s="88"/>
      <c r="E614" s="88"/>
      <c r="F614" s="88"/>
      <c r="G614" s="95"/>
      <c r="H614" s="96"/>
      <c r="I614" s="88"/>
      <c r="J614" s="88"/>
      <c r="K614" s="96"/>
      <c r="L614" s="88"/>
      <c r="M614" s="97" t="str">
        <f t="shared" ca="1" si="99"/>
        <v/>
      </c>
      <c r="N614" s="88"/>
      <c r="O614" s="88"/>
      <c r="P614" s="14"/>
      <c r="R614" s="59" t="str">
        <f>IFERROR(VLOOKUP($D614,'4° Passo'!$D$5:$M$804,7,FALSE),"-")</f>
        <v>-</v>
      </c>
      <c r="S614" s="59" t="str">
        <f>IFERROR(VLOOKUP($D614,'4° Passo'!$D$5:$M$804,8,FALSE),"-")</f>
        <v>-</v>
      </c>
      <c r="T614" s="59" t="str">
        <f>IFERROR(VLOOKUP($D614,'4° Passo'!$D$5:$M$804,9,FALSE),"-")</f>
        <v>-</v>
      </c>
      <c r="U614" s="59" t="str">
        <f>IFERROR(VLOOKUP($D614,'4° Passo'!$D$5:$M$804,10,FALSE),"-")</f>
        <v>-</v>
      </c>
      <c r="V614" s="59" t="str">
        <f t="shared" si="94"/>
        <v/>
      </c>
      <c r="W614" s="4">
        <f t="shared" si="100"/>
        <v>0</v>
      </c>
      <c r="X614" s="101">
        <v>1</v>
      </c>
      <c r="Y614" s="101" t="str">
        <f t="shared" si="95"/>
        <v/>
      </c>
      <c r="Z614" s="101" t="str">
        <f t="shared" si="96"/>
        <v/>
      </c>
      <c r="AA614" s="101" t="str">
        <f t="shared" si="97"/>
        <v/>
      </c>
      <c r="AB614" s="101" t="str">
        <f t="shared" si="98"/>
        <v/>
      </c>
      <c r="AC614" s="101" t="str">
        <f t="shared" si="102"/>
        <v/>
      </c>
      <c r="AD614" s="101" t="str">
        <f t="shared" si="102"/>
        <v/>
      </c>
      <c r="AE614" s="101" t="str">
        <f t="shared" si="102"/>
        <v/>
      </c>
      <c r="AF614" s="101" t="str">
        <f t="shared" si="101"/>
        <v/>
      </c>
      <c r="AG614" s="101" t="str">
        <f t="shared" si="101"/>
        <v/>
      </c>
      <c r="AH614" s="101" t="str">
        <f t="shared" si="101"/>
        <v/>
      </c>
      <c r="AI614" s="101" t="str">
        <f t="shared" si="101"/>
        <v/>
      </c>
      <c r="AJ614" s="101" t="str">
        <f t="shared" si="101"/>
        <v/>
      </c>
      <c r="AK614" s="101" t="str">
        <f t="shared" si="101"/>
        <v/>
      </c>
      <c r="AL614" s="101" t="str">
        <f t="shared" si="101"/>
        <v/>
      </c>
      <c r="AM614" s="101" t="str">
        <f t="shared" si="101"/>
        <v/>
      </c>
      <c r="AN614" s="101" t="str">
        <f t="shared" si="101"/>
        <v/>
      </c>
      <c r="AP614" s="101" t="str">
        <f>IF(AND(N614="vendido",I614='1° Passo'!$D$12),'1° Passo'!$D$12,"")</f>
        <v/>
      </c>
    </row>
    <row r="615" spans="3:42" ht="30" customHeight="1">
      <c r="C615" s="11">
        <v>611</v>
      </c>
      <c r="D615" s="88"/>
      <c r="E615" s="88"/>
      <c r="F615" s="88"/>
      <c r="G615" s="95"/>
      <c r="H615" s="96"/>
      <c r="I615" s="88"/>
      <c r="J615" s="88"/>
      <c r="K615" s="96"/>
      <c r="L615" s="88"/>
      <c r="M615" s="97" t="str">
        <f t="shared" ca="1" si="99"/>
        <v/>
      </c>
      <c r="N615" s="88"/>
      <c r="O615" s="88"/>
      <c r="P615" s="14"/>
      <c r="R615" s="59" t="str">
        <f>IFERROR(VLOOKUP($D615,'4° Passo'!$D$5:$M$804,7,FALSE),"-")</f>
        <v>-</v>
      </c>
      <c r="S615" s="59" t="str">
        <f>IFERROR(VLOOKUP($D615,'4° Passo'!$D$5:$M$804,8,FALSE),"-")</f>
        <v>-</v>
      </c>
      <c r="T615" s="59" t="str">
        <f>IFERROR(VLOOKUP($D615,'4° Passo'!$D$5:$M$804,9,FALSE),"-")</f>
        <v>-</v>
      </c>
      <c r="U615" s="59" t="str">
        <f>IFERROR(VLOOKUP($D615,'4° Passo'!$D$5:$M$804,10,FALSE),"-")</f>
        <v>-</v>
      </c>
      <c r="V615" s="59" t="str">
        <f t="shared" si="94"/>
        <v/>
      </c>
      <c r="W615" s="4">
        <f t="shared" si="100"/>
        <v>0</v>
      </c>
      <c r="X615" s="101">
        <v>1</v>
      </c>
      <c r="Y615" s="101" t="str">
        <f t="shared" si="95"/>
        <v/>
      </c>
      <c r="Z615" s="101" t="str">
        <f t="shared" si="96"/>
        <v/>
      </c>
      <c r="AA615" s="101" t="str">
        <f t="shared" si="97"/>
        <v/>
      </c>
      <c r="AB615" s="101" t="str">
        <f t="shared" si="98"/>
        <v/>
      </c>
      <c r="AC615" s="101" t="str">
        <f t="shared" si="102"/>
        <v/>
      </c>
      <c r="AD615" s="101" t="str">
        <f t="shared" si="102"/>
        <v/>
      </c>
      <c r="AE615" s="101" t="str">
        <f t="shared" si="102"/>
        <v/>
      </c>
      <c r="AF615" s="101" t="str">
        <f t="shared" si="101"/>
        <v/>
      </c>
      <c r="AG615" s="101" t="str">
        <f t="shared" si="101"/>
        <v/>
      </c>
      <c r="AH615" s="101" t="str">
        <f t="shared" si="101"/>
        <v/>
      </c>
      <c r="AI615" s="101" t="str">
        <f t="shared" si="101"/>
        <v/>
      </c>
      <c r="AJ615" s="101" t="str">
        <f t="shared" si="101"/>
        <v/>
      </c>
      <c r="AK615" s="101" t="str">
        <f t="shared" si="101"/>
        <v/>
      </c>
      <c r="AL615" s="101" t="str">
        <f t="shared" si="101"/>
        <v/>
      </c>
      <c r="AM615" s="101" t="str">
        <f t="shared" si="101"/>
        <v/>
      </c>
      <c r="AN615" s="101" t="str">
        <f t="shared" si="101"/>
        <v/>
      </c>
      <c r="AP615" s="101" t="str">
        <f>IF(AND(N615="vendido",I615='1° Passo'!$D$12),'1° Passo'!$D$12,"")</f>
        <v/>
      </c>
    </row>
    <row r="616" spans="3:42" ht="30" customHeight="1">
      <c r="C616" s="11">
        <v>612</v>
      </c>
      <c r="D616" s="88"/>
      <c r="E616" s="88"/>
      <c r="F616" s="88"/>
      <c r="G616" s="95"/>
      <c r="H616" s="96"/>
      <c r="I616" s="88"/>
      <c r="J616" s="88"/>
      <c r="K616" s="96"/>
      <c r="L616" s="88"/>
      <c r="M616" s="97" t="str">
        <f t="shared" ca="1" si="99"/>
        <v/>
      </c>
      <c r="N616" s="88"/>
      <c r="O616" s="88"/>
      <c r="P616" s="14"/>
      <c r="R616" s="59" t="str">
        <f>IFERROR(VLOOKUP($D616,'4° Passo'!$D$5:$M$804,7,FALSE),"-")</f>
        <v>-</v>
      </c>
      <c r="S616" s="59" t="str">
        <f>IFERROR(VLOOKUP($D616,'4° Passo'!$D$5:$M$804,8,FALSE),"-")</f>
        <v>-</v>
      </c>
      <c r="T616" s="59" t="str">
        <f>IFERROR(VLOOKUP($D616,'4° Passo'!$D$5:$M$804,9,FALSE),"-")</f>
        <v>-</v>
      </c>
      <c r="U616" s="59" t="str">
        <f>IFERROR(VLOOKUP($D616,'4° Passo'!$D$5:$M$804,10,FALSE),"-")</f>
        <v>-</v>
      </c>
      <c r="V616" s="59" t="str">
        <f t="shared" si="94"/>
        <v/>
      </c>
      <c r="W616" s="4">
        <f t="shared" si="100"/>
        <v>0</v>
      </c>
      <c r="X616" s="101">
        <v>1</v>
      </c>
      <c r="Y616" s="101" t="str">
        <f t="shared" si="95"/>
        <v/>
      </c>
      <c r="Z616" s="101" t="str">
        <f t="shared" si="96"/>
        <v/>
      </c>
      <c r="AA616" s="101" t="str">
        <f t="shared" si="97"/>
        <v/>
      </c>
      <c r="AB616" s="101" t="str">
        <f t="shared" si="98"/>
        <v/>
      </c>
      <c r="AC616" s="101" t="str">
        <f t="shared" si="102"/>
        <v/>
      </c>
      <c r="AD616" s="101" t="str">
        <f t="shared" si="102"/>
        <v/>
      </c>
      <c r="AE616" s="101" t="str">
        <f t="shared" si="102"/>
        <v/>
      </c>
      <c r="AF616" s="101" t="str">
        <f t="shared" si="101"/>
        <v/>
      </c>
      <c r="AG616" s="101" t="str">
        <f t="shared" si="101"/>
        <v/>
      </c>
      <c r="AH616" s="101" t="str">
        <f t="shared" si="101"/>
        <v/>
      </c>
      <c r="AI616" s="101" t="str">
        <f t="shared" si="101"/>
        <v/>
      </c>
      <c r="AJ616" s="101" t="str">
        <f t="shared" si="101"/>
        <v/>
      </c>
      <c r="AK616" s="101" t="str">
        <f t="shared" si="101"/>
        <v/>
      </c>
      <c r="AL616" s="101" t="str">
        <f t="shared" si="101"/>
        <v/>
      </c>
      <c r="AM616" s="101" t="str">
        <f t="shared" si="101"/>
        <v/>
      </c>
      <c r="AN616" s="101" t="str">
        <f t="shared" si="101"/>
        <v/>
      </c>
      <c r="AP616" s="101" t="str">
        <f>IF(AND(N616="vendido",I616='1° Passo'!$D$12),'1° Passo'!$D$12,"")</f>
        <v/>
      </c>
    </row>
    <row r="617" spans="3:42" ht="30" customHeight="1">
      <c r="C617" s="11">
        <v>613</v>
      </c>
      <c r="D617" s="88"/>
      <c r="E617" s="88"/>
      <c r="F617" s="88"/>
      <c r="G617" s="95"/>
      <c r="H617" s="96"/>
      <c r="I617" s="88"/>
      <c r="J617" s="88"/>
      <c r="K617" s="96"/>
      <c r="L617" s="88"/>
      <c r="M617" s="97" t="str">
        <f t="shared" ca="1" si="99"/>
        <v/>
      </c>
      <c r="N617" s="88"/>
      <c r="O617" s="88"/>
      <c r="P617" s="14"/>
      <c r="R617" s="59" t="str">
        <f>IFERROR(VLOOKUP($D617,'4° Passo'!$D$5:$M$804,7,FALSE),"-")</f>
        <v>-</v>
      </c>
      <c r="S617" s="59" t="str">
        <f>IFERROR(VLOOKUP($D617,'4° Passo'!$D$5:$M$804,8,FALSE),"-")</f>
        <v>-</v>
      </c>
      <c r="T617" s="59" t="str">
        <f>IFERROR(VLOOKUP($D617,'4° Passo'!$D$5:$M$804,9,FALSE),"-")</f>
        <v>-</v>
      </c>
      <c r="U617" s="59" t="str">
        <f>IFERROR(VLOOKUP($D617,'4° Passo'!$D$5:$M$804,10,FALSE),"-")</f>
        <v>-</v>
      </c>
      <c r="V617" s="59" t="str">
        <f t="shared" si="94"/>
        <v/>
      </c>
      <c r="W617" s="4">
        <f t="shared" si="100"/>
        <v>0</v>
      </c>
      <c r="X617" s="101">
        <v>1</v>
      </c>
      <c r="Y617" s="101" t="str">
        <f t="shared" si="95"/>
        <v/>
      </c>
      <c r="Z617" s="101" t="str">
        <f t="shared" si="96"/>
        <v/>
      </c>
      <c r="AA617" s="101" t="str">
        <f t="shared" si="97"/>
        <v/>
      </c>
      <c r="AB617" s="101" t="str">
        <f t="shared" si="98"/>
        <v/>
      </c>
      <c r="AC617" s="101" t="str">
        <f t="shared" si="102"/>
        <v/>
      </c>
      <c r="AD617" s="101" t="str">
        <f t="shared" si="102"/>
        <v/>
      </c>
      <c r="AE617" s="101" t="str">
        <f t="shared" si="102"/>
        <v/>
      </c>
      <c r="AF617" s="101" t="str">
        <f t="shared" si="101"/>
        <v/>
      </c>
      <c r="AG617" s="101" t="str">
        <f t="shared" si="101"/>
        <v/>
      </c>
      <c r="AH617" s="101" t="str">
        <f t="shared" si="101"/>
        <v/>
      </c>
      <c r="AI617" s="101" t="str">
        <f t="shared" si="101"/>
        <v/>
      </c>
      <c r="AJ617" s="101" t="str">
        <f t="shared" si="101"/>
        <v/>
      </c>
      <c r="AK617" s="101" t="str">
        <f t="shared" si="101"/>
        <v/>
      </c>
      <c r="AL617" s="101" t="str">
        <f t="shared" si="101"/>
        <v/>
      </c>
      <c r="AM617" s="101" t="str">
        <f t="shared" si="101"/>
        <v/>
      </c>
      <c r="AN617" s="101" t="str">
        <f t="shared" si="101"/>
        <v/>
      </c>
      <c r="AP617" s="101" t="str">
        <f>IF(AND(N617="vendido",I617='1° Passo'!$D$12),'1° Passo'!$D$12,"")</f>
        <v/>
      </c>
    </row>
    <row r="618" spans="3:42" ht="30" customHeight="1">
      <c r="C618" s="11">
        <v>614</v>
      </c>
      <c r="D618" s="88"/>
      <c r="E618" s="88"/>
      <c r="F618" s="88"/>
      <c r="G618" s="95"/>
      <c r="H618" s="96"/>
      <c r="I618" s="88"/>
      <c r="J618" s="88"/>
      <c r="K618" s="96"/>
      <c r="L618" s="88"/>
      <c r="M618" s="97" t="str">
        <f t="shared" ca="1" si="99"/>
        <v/>
      </c>
      <c r="N618" s="88"/>
      <c r="O618" s="88"/>
      <c r="P618" s="14"/>
      <c r="R618" s="59" t="str">
        <f>IFERROR(VLOOKUP($D618,'4° Passo'!$D$5:$M$804,7,FALSE),"-")</f>
        <v>-</v>
      </c>
      <c r="S618" s="59" t="str">
        <f>IFERROR(VLOOKUP($D618,'4° Passo'!$D$5:$M$804,8,FALSE),"-")</f>
        <v>-</v>
      </c>
      <c r="T618" s="59" t="str">
        <f>IFERROR(VLOOKUP($D618,'4° Passo'!$D$5:$M$804,9,FALSE),"-")</f>
        <v>-</v>
      </c>
      <c r="U618" s="59" t="str">
        <f>IFERROR(VLOOKUP($D618,'4° Passo'!$D$5:$M$804,10,FALSE),"-")</f>
        <v>-</v>
      </c>
      <c r="V618" s="59" t="str">
        <f t="shared" si="94"/>
        <v/>
      </c>
      <c r="W618" s="4">
        <f t="shared" si="100"/>
        <v>0</v>
      </c>
      <c r="X618" s="101">
        <v>1</v>
      </c>
      <c r="Y618" s="101" t="str">
        <f t="shared" si="95"/>
        <v/>
      </c>
      <c r="Z618" s="101" t="str">
        <f t="shared" si="96"/>
        <v/>
      </c>
      <c r="AA618" s="101" t="str">
        <f t="shared" si="97"/>
        <v/>
      </c>
      <c r="AB618" s="101" t="str">
        <f t="shared" si="98"/>
        <v/>
      </c>
      <c r="AC618" s="101" t="str">
        <f t="shared" si="102"/>
        <v/>
      </c>
      <c r="AD618" s="101" t="str">
        <f t="shared" si="102"/>
        <v/>
      </c>
      <c r="AE618" s="101" t="str">
        <f t="shared" si="102"/>
        <v/>
      </c>
      <c r="AF618" s="101" t="str">
        <f t="shared" si="101"/>
        <v/>
      </c>
      <c r="AG618" s="101" t="str">
        <f t="shared" si="101"/>
        <v/>
      </c>
      <c r="AH618" s="101" t="str">
        <f t="shared" si="101"/>
        <v/>
      </c>
      <c r="AI618" s="101" t="str">
        <f t="shared" si="101"/>
        <v/>
      </c>
      <c r="AJ618" s="101" t="str">
        <f t="shared" si="101"/>
        <v/>
      </c>
      <c r="AK618" s="101" t="str">
        <f t="shared" si="101"/>
        <v/>
      </c>
      <c r="AL618" s="101" t="str">
        <f t="shared" si="101"/>
        <v/>
      </c>
      <c r="AM618" s="101" t="str">
        <f t="shared" si="101"/>
        <v/>
      </c>
      <c r="AN618" s="101" t="str">
        <f t="shared" si="101"/>
        <v/>
      </c>
      <c r="AP618" s="101" t="str">
        <f>IF(AND(N618="vendido",I618='1° Passo'!$D$12),'1° Passo'!$D$12,"")</f>
        <v/>
      </c>
    </row>
    <row r="619" spans="3:42" ht="30" customHeight="1">
      <c r="C619" s="11">
        <v>615</v>
      </c>
      <c r="D619" s="88"/>
      <c r="E619" s="88"/>
      <c r="F619" s="88"/>
      <c r="G619" s="95"/>
      <c r="H619" s="96"/>
      <c r="I619" s="88"/>
      <c r="J619" s="88"/>
      <c r="K619" s="96"/>
      <c r="L619" s="88"/>
      <c r="M619" s="97" t="str">
        <f t="shared" ca="1" si="99"/>
        <v/>
      </c>
      <c r="N619" s="88"/>
      <c r="O619" s="88"/>
      <c r="P619" s="14"/>
      <c r="R619" s="59" t="str">
        <f>IFERROR(VLOOKUP($D619,'4° Passo'!$D$5:$M$804,7,FALSE),"-")</f>
        <v>-</v>
      </c>
      <c r="S619" s="59" t="str">
        <f>IFERROR(VLOOKUP($D619,'4° Passo'!$D$5:$M$804,8,FALSE),"-")</f>
        <v>-</v>
      </c>
      <c r="T619" s="59" t="str">
        <f>IFERROR(VLOOKUP($D619,'4° Passo'!$D$5:$M$804,9,FALSE),"-")</f>
        <v>-</v>
      </c>
      <c r="U619" s="59" t="str">
        <f>IFERROR(VLOOKUP($D619,'4° Passo'!$D$5:$M$804,10,FALSE),"-")</f>
        <v>-</v>
      </c>
      <c r="V619" s="59" t="str">
        <f t="shared" si="94"/>
        <v/>
      </c>
      <c r="W619" s="4">
        <f t="shared" si="100"/>
        <v>0</v>
      </c>
      <c r="X619" s="101">
        <v>1</v>
      </c>
      <c r="Y619" s="101" t="str">
        <f t="shared" si="95"/>
        <v/>
      </c>
      <c r="Z619" s="101" t="str">
        <f t="shared" si="96"/>
        <v/>
      </c>
      <c r="AA619" s="101" t="str">
        <f t="shared" si="97"/>
        <v/>
      </c>
      <c r="AB619" s="101" t="str">
        <f t="shared" si="98"/>
        <v/>
      </c>
      <c r="AC619" s="101" t="str">
        <f t="shared" si="102"/>
        <v/>
      </c>
      <c r="AD619" s="101" t="str">
        <f t="shared" si="102"/>
        <v/>
      </c>
      <c r="AE619" s="101" t="str">
        <f t="shared" si="102"/>
        <v/>
      </c>
      <c r="AF619" s="101" t="str">
        <f t="shared" si="101"/>
        <v/>
      </c>
      <c r="AG619" s="101" t="str">
        <f t="shared" si="101"/>
        <v/>
      </c>
      <c r="AH619" s="101" t="str">
        <f t="shared" si="101"/>
        <v/>
      </c>
      <c r="AI619" s="101" t="str">
        <f t="shared" si="101"/>
        <v/>
      </c>
      <c r="AJ619" s="101" t="str">
        <f t="shared" si="101"/>
        <v/>
      </c>
      <c r="AK619" s="101" t="str">
        <f t="shared" si="101"/>
        <v/>
      </c>
      <c r="AL619" s="101" t="str">
        <f t="shared" si="101"/>
        <v/>
      </c>
      <c r="AM619" s="101" t="str">
        <f t="shared" si="101"/>
        <v/>
      </c>
      <c r="AN619" s="101" t="str">
        <f t="shared" si="101"/>
        <v/>
      </c>
      <c r="AP619" s="101" t="str">
        <f>IF(AND(N619="vendido",I619='1° Passo'!$D$12),'1° Passo'!$D$12,"")</f>
        <v/>
      </c>
    </row>
    <row r="620" spans="3:42" ht="30" customHeight="1">
      <c r="C620" s="11">
        <v>616</v>
      </c>
      <c r="D620" s="88"/>
      <c r="E620" s="88"/>
      <c r="F620" s="88"/>
      <c r="G620" s="95"/>
      <c r="H620" s="96"/>
      <c r="I620" s="88"/>
      <c r="J620" s="88"/>
      <c r="K620" s="96"/>
      <c r="L620" s="88"/>
      <c r="M620" s="97" t="str">
        <f t="shared" ca="1" si="99"/>
        <v/>
      </c>
      <c r="N620" s="88"/>
      <c r="O620" s="88"/>
      <c r="P620" s="14"/>
      <c r="R620" s="59" t="str">
        <f>IFERROR(VLOOKUP($D620,'4° Passo'!$D$5:$M$804,7,FALSE),"-")</f>
        <v>-</v>
      </c>
      <c r="S620" s="59" t="str">
        <f>IFERROR(VLOOKUP($D620,'4° Passo'!$D$5:$M$804,8,FALSE),"-")</f>
        <v>-</v>
      </c>
      <c r="T620" s="59" t="str">
        <f>IFERROR(VLOOKUP($D620,'4° Passo'!$D$5:$M$804,9,FALSE),"-")</f>
        <v>-</v>
      </c>
      <c r="U620" s="59" t="str">
        <f>IFERROR(VLOOKUP($D620,'4° Passo'!$D$5:$M$804,10,FALSE),"-")</f>
        <v>-</v>
      </c>
      <c r="V620" s="59" t="str">
        <f t="shared" si="94"/>
        <v/>
      </c>
      <c r="W620" s="4">
        <f t="shared" si="100"/>
        <v>0</v>
      </c>
      <c r="X620" s="101">
        <v>1</v>
      </c>
      <c r="Y620" s="101" t="str">
        <f t="shared" si="95"/>
        <v/>
      </c>
      <c r="Z620" s="101" t="str">
        <f t="shared" si="96"/>
        <v/>
      </c>
      <c r="AA620" s="101" t="str">
        <f t="shared" si="97"/>
        <v/>
      </c>
      <c r="AB620" s="101" t="str">
        <f t="shared" si="98"/>
        <v/>
      </c>
      <c r="AC620" s="101" t="str">
        <f t="shared" si="102"/>
        <v/>
      </c>
      <c r="AD620" s="101" t="str">
        <f t="shared" si="102"/>
        <v/>
      </c>
      <c r="AE620" s="101" t="str">
        <f t="shared" si="102"/>
        <v/>
      </c>
      <c r="AF620" s="101" t="str">
        <f t="shared" si="101"/>
        <v/>
      </c>
      <c r="AG620" s="101" t="str">
        <f t="shared" si="101"/>
        <v/>
      </c>
      <c r="AH620" s="101" t="str">
        <f t="shared" si="101"/>
        <v/>
      </c>
      <c r="AI620" s="101" t="str">
        <f t="shared" si="101"/>
        <v/>
      </c>
      <c r="AJ620" s="101" t="str">
        <f t="shared" si="101"/>
        <v/>
      </c>
      <c r="AK620" s="101" t="str">
        <f t="shared" si="101"/>
        <v/>
      </c>
      <c r="AL620" s="101" t="str">
        <f t="shared" si="101"/>
        <v/>
      </c>
      <c r="AM620" s="101" t="str">
        <f t="shared" si="101"/>
        <v/>
      </c>
      <c r="AN620" s="101" t="str">
        <f t="shared" si="101"/>
        <v/>
      </c>
      <c r="AP620" s="101" t="str">
        <f>IF(AND(N620="vendido",I620='1° Passo'!$D$12),'1° Passo'!$D$12,"")</f>
        <v/>
      </c>
    </row>
    <row r="621" spans="3:42" ht="30" customHeight="1">
      <c r="C621" s="11">
        <v>617</v>
      </c>
      <c r="D621" s="88"/>
      <c r="E621" s="88"/>
      <c r="F621" s="88"/>
      <c r="G621" s="95"/>
      <c r="H621" s="96"/>
      <c r="I621" s="88"/>
      <c r="J621" s="88"/>
      <c r="K621" s="96"/>
      <c r="L621" s="88"/>
      <c r="M621" s="97" t="str">
        <f t="shared" ca="1" si="99"/>
        <v/>
      </c>
      <c r="N621" s="88"/>
      <c r="O621" s="88"/>
      <c r="P621" s="14"/>
      <c r="R621" s="59" t="str">
        <f>IFERROR(VLOOKUP($D621,'4° Passo'!$D$5:$M$804,7,FALSE),"-")</f>
        <v>-</v>
      </c>
      <c r="S621" s="59" t="str">
        <f>IFERROR(VLOOKUP($D621,'4° Passo'!$D$5:$M$804,8,FALSE),"-")</f>
        <v>-</v>
      </c>
      <c r="T621" s="59" t="str">
        <f>IFERROR(VLOOKUP($D621,'4° Passo'!$D$5:$M$804,9,FALSE),"-")</f>
        <v>-</v>
      </c>
      <c r="U621" s="59" t="str">
        <f>IFERROR(VLOOKUP($D621,'4° Passo'!$D$5:$M$804,10,FALSE),"-")</f>
        <v>-</v>
      </c>
      <c r="V621" s="59" t="str">
        <f t="shared" si="94"/>
        <v/>
      </c>
      <c r="W621" s="4">
        <f t="shared" si="100"/>
        <v>0</v>
      </c>
      <c r="X621" s="101">
        <v>1</v>
      </c>
      <c r="Y621" s="101" t="str">
        <f t="shared" si="95"/>
        <v/>
      </c>
      <c r="Z621" s="101" t="str">
        <f t="shared" si="96"/>
        <v/>
      </c>
      <c r="AA621" s="101" t="str">
        <f t="shared" si="97"/>
        <v/>
      </c>
      <c r="AB621" s="101" t="str">
        <f t="shared" si="98"/>
        <v/>
      </c>
      <c r="AC621" s="101" t="str">
        <f t="shared" si="102"/>
        <v/>
      </c>
      <c r="AD621" s="101" t="str">
        <f t="shared" si="102"/>
        <v/>
      </c>
      <c r="AE621" s="101" t="str">
        <f t="shared" si="102"/>
        <v/>
      </c>
      <c r="AF621" s="101" t="str">
        <f t="shared" si="101"/>
        <v/>
      </c>
      <c r="AG621" s="101" t="str">
        <f t="shared" si="101"/>
        <v/>
      </c>
      <c r="AH621" s="101" t="str">
        <f t="shared" si="101"/>
        <v/>
      </c>
      <c r="AI621" s="101" t="str">
        <f t="shared" si="101"/>
        <v/>
      </c>
      <c r="AJ621" s="101" t="str">
        <f t="shared" si="101"/>
        <v/>
      </c>
      <c r="AK621" s="101" t="str">
        <f t="shared" si="101"/>
        <v/>
      </c>
      <c r="AL621" s="101" t="str">
        <f t="shared" si="101"/>
        <v/>
      </c>
      <c r="AM621" s="101" t="str">
        <f t="shared" si="101"/>
        <v/>
      </c>
      <c r="AN621" s="101" t="str">
        <f t="shared" si="101"/>
        <v/>
      </c>
      <c r="AP621" s="101" t="str">
        <f>IF(AND(N621="vendido",I621='1° Passo'!$D$12),'1° Passo'!$D$12,"")</f>
        <v/>
      </c>
    </row>
    <row r="622" spans="3:42" ht="30" customHeight="1">
      <c r="C622" s="11">
        <v>618</v>
      </c>
      <c r="D622" s="88"/>
      <c r="E622" s="88"/>
      <c r="F622" s="88"/>
      <c r="G622" s="95"/>
      <c r="H622" s="96"/>
      <c r="I622" s="88"/>
      <c r="J622" s="88"/>
      <c r="K622" s="96"/>
      <c r="L622" s="88"/>
      <c r="M622" s="97" t="str">
        <f t="shared" ca="1" si="99"/>
        <v/>
      </c>
      <c r="N622" s="88"/>
      <c r="O622" s="88"/>
      <c r="P622" s="14"/>
      <c r="R622" s="59" t="str">
        <f>IFERROR(VLOOKUP($D622,'4° Passo'!$D$5:$M$804,7,FALSE),"-")</f>
        <v>-</v>
      </c>
      <c r="S622" s="59" t="str">
        <f>IFERROR(VLOOKUP($D622,'4° Passo'!$D$5:$M$804,8,FALSE),"-")</f>
        <v>-</v>
      </c>
      <c r="T622" s="59" t="str">
        <f>IFERROR(VLOOKUP($D622,'4° Passo'!$D$5:$M$804,9,FALSE),"-")</f>
        <v>-</v>
      </c>
      <c r="U622" s="59" t="str">
        <f>IFERROR(VLOOKUP($D622,'4° Passo'!$D$5:$M$804,10,FALSE),"-")</f>
        <v>-</v>
      </c>
      <c r="V622" s="59" t="str">
        <f t="shared" si="94"/>
        <v/>
      </c>
      <c r="W622" s="4">
        <f t="shared" si="100"/>
        <v>0</v>
      </c>
      <c r="X622" s="101">
        <v>1</v>
      </c>
      <c r="Y622" s="101" t="str">
        <f t="shared" si="95"/>
        <v/>
      </c>
      <c r="Z622" s="101" t="str">
        <f t="shared" si="96"/>
        <v/>
      </c>
      <c r="AA622" s="101" t="str">
        <f t="shared" si="97"/>
        <v/>
      </c>
      <c r="AB622" s="101" t="str">
        <f t="shared" si="98"/>
        <v/>
      </c>
      <c r="AC622" s="101" t="str">
        <f t="shared" si="102"/>
        <v/>
      </c>
      <c r="AD622" s="101" t="str">
        <f t="shared" si="102"/>
        <v/>
      </c>
      <c r="AE622" s="101" t="str">
        <f t="shared" si="102"/>
        <v/>
      </c>
      <c r="AF622" s="101" t="str">
        <f t="shared" si="101"/>
        <v/>
      </c>
      <c r="AG622" s="101" t="str">
        <f t="shared" si="101"/>
        <v/>
      </c>
      <c r="AH622" s="101" t="str">
        <f t="shared" si="101"/>
        <v/>
      </c>
      <c r="AI622" s="101" t="str">
        <f t="shared" si="101"/>
        <v/>
      </c>
      <c r="AJ622" s="101" t="str">
        <f t="shared" si="101"/>
        <v/>
      </c>
      <c r="AK622" s="101" t="str">
        <f t="shared" si="101"/>
        <v/>
      </c>
      <c r="AL622" s="101" t="str">
        <f t="shared" si="101"/>
        <v/>
      </c>
      <c r="AM622" s="101" t="str">
        <f t="shared" si="101"/>
        <v/>
      </c>
      <c r="AN622" s="101" t="str">
        <f t="shared" si="101"/>
        <v/>
      </c>
      <c r="AP622" s="101" t="str">
        <f>IF(AND(N622="vendido",I622='1° Passo'!$D$12),'1° Passo'!$D$12,"")</f>
        <v/>
      </c>
    </row>
    <row r="623" spans="3:42" ht="30" customHeight="1">
      <c r="C623" s="11">
        <v>619</v>
      </c>
      <c r="D623" s="88"/>
      <c r="E623" s="88"/>
      <c r="F623" s="88"/>
      <c r="G623" s="95"/>
      <c r="H623" s="96"/>
      <c r="I623" s="88"/>
      <c r="J623" s="88"/>
      <c r="K623" s="96"/>
      <c r="L623" s="88"/>
      <c r="M623" s="97" t="str">
        <f t="shared" ca="1" si="99"/>
        <v/>
      </c>
      <c r="N623" s="88"/>
      <c r="O623" s="88"/>
      <c r="P623" s="14"/>
      <c r="R623" s="59" t="str">
        <f>IFERROR(VLOOKUP($D623,'4° Passo'!$D$5:$M$804,7,FALSE),"-")</f>
        <v>-</v>
      </c>
      <c r="S623" s="59" t="str">
        <f>IFERROR(VLOOKUP($D623,'4° Passo'!$D$5:$M$804,8,FALSE),"-")</f>
        <v>-</v>
      </c>
      <c r="T623" s="59" t="str">
        <f>IFERROR(VLOOKUP($D623,'4° Passo'!$D$5:$M$804,9,FALSE),"-")</f>
        <v>-</v>
      </c>
      <c r="U623" s="59" t="str">
        <f>IFERROR(VLOOKUP($D623,'4° Passo'!$D$5:$M$804,10,FALSE),"-")</f>
        <v>-</v>
      </c>
      <c r="V623" s="59" t="str">
        <f t="shared" si="94"/>
        <v/>
      </c>
      <c r="W623" s="4">
        <f t="shared" si="100"/>
        <v>0</v>
      </c>
      <c r="X623" s="101">
        <v>1</v>
      </c>
      <c r="Y623" s="101" t="str">
        <f t="shared" si="95"/>
        <v/>
      </c>
      <c r="Z623" s="101" t="str">
        <f t="shared" si="96"/>
        <v/>
      </c>
      <c r="AA623" s="101" t="str">
        <f t="shared" si="97"/>
        <v/>
      </c>
      <c r="AB623" s="101" t="str">
        <f t="shared" si="98"/>
        <v/>
      </c>
      <c r="AC623" s="101" t="str">
        <f t="shared" si="102"/>
        <v/>
      </c>
      <c r="AD623" s="101" t="str">
        <f t="shared" si="102"/>
        <v/>
      </c>
      <c r="AE623" s="101" t="str">
        <f t="shared" si="102"/>
        <v/>
      </c>
      <c r="AF623" s="101" t="str">
        <f t="shared" si="101"/>
        <v/>
      </c>
      <c r="AG623" s="101" t="str">
        <f t="shared" si="101"/>
        <v/>
      </c>
      <c r="AH623" s="101" t="str">
        <f t="shared" si="101"/>
        <v/>
      </c>
      <c r="AI623" s="101" t="str">
        <f t="shared" si="101"/>
        <v/>
      </c>
      <c r="AJ623" s="101" t="str">
        <f t="shared" si="101"/>
        <v/>
      </c>
      <c r="AK623" s="101" t="str">
        <f t="shared" si="101"/>
        <v/>
      </c>
      <c r="AL623" s="101" t="str">
        <f t="shared" si="101"/>
        <v/>
      </c>
      <c r="AM623" s="101" t="str">
        <f t="shared" si="101"/>
        <v/>
      </c>
      <c r="AN623" s="101" t="str">
        <f t="shared" si="101"/>
        <v/>
      </c>
      <c r="AP623" s="101" t="str">
        <f>IF(AND(N623="vendido",I623='1° Passo'!$D$12),'1° Passo'!$D$12,"")</f>
        <v/>
      </c>
    </row>
    <row r="624" spans="3:42" ht="30" customHeight="1">
      <c r="C624" s="11">
        <v>620</v>
      </c>
      <c r="D624" s="88"/>
      <c r="E624" s="88"/>
      <c r="F624" s="88"/>
      <c r="G624" s="95"/>
      <c r="H624" s="96"/>
      <c r="I624" s="88"/>
      <c r="J624" s="88"/>
      <c r="K624" s="96"/>
      <c r="L624" s="88"/>
      <c r="M624" s="97" t="str">
        <f t="shared" ca="1" si="99"/>
        <v/>
      </c>
      <c r="N624" s="88"/>
      <c r="O624" s="88"/>
      <c r="P624" s="14"/>
      <c r="R624" s="59" t="str">
        <f>IFERROR(VLOOKUP($D624,'4° Passo'!$D$5:$M$804,7,FALSE),"-")</f>
        <v>-</v>
      </c>
      <c r="S624" s="59" t="str">
        <f>IFERROR(VLOOKUP($D624,'4° Passo'!$D$5:$M$804,8,FALSE),"-")</f>
        <v>-</v>
      </c>
      <c r="T624" s="59" t="str">
        <f>IFERROR(VLOOKUP($D624,'4° Passo'!$D$5:$M$804,9,FALSE),"-")</f>
        <v>-</v>
      </c>
      <c r="U624" s="59" t="str">
        <f>IFERROR(VLOOKUP($D624,'4° Passo'!$D$5:$M$804,10,FALSE),"-")</f>
        <v>-</v>
      </c>
      <c r="V624" s="59" t="str">
        <f t="shared" si="94"/>
        <v/>
      </c>
      <c r="W624" s="4">
        <f t="shared" si="100"/>
        <v>0</v>
      </c>
      <c r="X624" s="101">
        <v>1</v>
      </c>
      <c r="Y624" s="101" t="str">
        <f t="shared" si="95"/>
        <v/>
      </c>
      <c r="Z624" s="101" t="str">
        <f t="shared" si="96"/>
        <v/>
      </c>
      <c r="AA624" s="101" t="str">
        <f t="shared" si="97"/>
        <v/>
      </c>
      <c r="AB624" s="101" t="str">
        <f t="shared" si="98"/>
        <v/>
      </c>
      <c r="AC624" s="101" t="str">
        <f t="shared" si="102"/>
        <v/>
      </c>
      <c r="AD624" s="101" t="str">
        <f t="shared" si="102"/>
        <v/>
      </c>
      <c r="AE624" s="101" t="str">
        <f t="shared" si="102"/>
        <v/>
      </c>
      <c r="AF624" s="101" t="str">
        <f t="shared" si="101"/>
        <v/>
      </c>
      <c r="AG624" s="101" t="str">
        <f t="shared" si="101"/>
        <v/>
      </c>
      <c r="AH624" s="101" t="str">
        <f t="shared" si="101"/>
        <v/>
      </c>
      <c r="AI624" s="101" t="str">
        <f t="shared" si="101"/>
        <v/>
      </c>
      <c r="AJ624" s="101" t="str">
        <f t="shared" si="101"/>
        <v/>
      </c>
      <c r="AK624" s="101" t="str">
        <f t="shared" si="101"/>
        <v/>
      </c>
      <c r="AL624" s="101" t="str">
        <f t="shared" si="101"/>
        <v/>
      </c>
      <c r="AM624" s="101" t="str">
        <f t="shared" si="101"/>
        <v/>
      </c>
      <c r="AN624" s="101" t="str">
        <f t="shared" si="101"/>
        <v/>
      </c>
      <c r="AP624" s="101" t="str">
        <f>IF(AND(N624="vendido",I624='1° Passo'!$D$12),'1° Passo'!$D$12,"")</f>
        <v/>
      </c>
    </row>
    <row r="625" spans="3:42" ht="30" customHeight="1">
      <c r="C625" s="11">
        <v>621</v>
      </c>
      <c r="D625" s="88"/>
      <c r="E625" s="88"/>
      <c r="F625" s="88"/>
      <c r="G625" s="95"/>
      <c r="H625" s="96"/>
      <c r="I625" s="88"/>
      <c r="J625" s="88"/>
      <c r="K625" s="96"/>
      <c r="L625" s="88"/>
      <c r="M625" s="97" t="str">
        <f t="shared" ca="1" si="99"/>
        <v/>
      </c>
      <c r="N625" s="88"/>
      <c r="O625" s="88"/>
      <c r="P625" s="14"/>
      <c r="R625" s="59" t="str">
        <f>IFERROR(VLOOKUP($D625,'4° Passo'!$D$5:$M$804,7,FALSE),"-")</f>
        <v>-</v>
      </c>
      <c r="S625" s="59" t="str">
        <f>IFERROR(VLOOKUP($D625,'4° Passo'!$D$5:$M$804,8,FALSE),"-")</f>
        <v>-</v>
      </c>
      <c r="T625" s="59" t="str">
        <f>IFERROR(VLOOKUP($D625,'4° Passo'!$D$5:$M$804,9,FALSE),"-")</f>
        <v>-</v>
      </c>
      <c r="U625" s="59" t="str">
        <f>IFERROR(VLOOKUP($D625,'4° Passo'!$D$5:$M$804,10,FALSE),"-")</f>
        <v>-</v>
      </c>
      <c r="V625" s="59" t="str">
        <f t="shared" si="94"/>
        <v/>
      </c>
      <c r="W625" s="4">
        <f t="shared" si="100"/>
        <v>0</v>
      </c>
      <c r="X625" s="101">
        <v>1</v>
      </c>
      <c r="Y625" s="101" t="str">
        <f t="shared" si="95"/>
        <v/>
      </c>
      <c r="Z625" s="101" t="str">
        <f t="shared" si="96"/>
        <v/>
      </c>
      <c r="AA625" s="101" t="str">
        <f t="shared" si="97"/>
        <v/>
      </c>
      <c r="AB625" s="101" t="str">
        <f t="shared" si="98"/>
        <v/>
      </c>
      <c r="AC625" s="101" t="str">
        <f t="shared" si="102"/>
        <v/>
      </c>
      <c r="AD625" s="101" t="str">
        <f t="shared" si="102"/>
        <v/>
      </c>
      <c r="AE625" s="101" t="str">
        <f t="shared" si="102"/>
        <v/>
      </c>
      <c r="AF625" s="101" t="str">
        <f t="shared" si="101"/>
        <v/>
      </c>
      <c r="AG625" s="101" t="str">
        <f t="shared" si="101"/>
        <v/>
      </c>
      <c r="AH625" s="101" t="str">
        <f t="shared" si="101"/>
        <v/>
      </c>
      <c r="AI625" s="101" t="str">
        <f t="shared" si="101"/>
        <v/>
      </c>
      <c r="AJ625" s="101" t="str">
        <f t="shared" si="101"/>
        <v/>
      </c>
      <c r="AK625" s="101" t="str">
        <f t="shared" si="101"/>
        <v/>
      </c>
      <c r="AL625" s="101" t="str">
        <f t="shared" si="101"/>
        <v/>
      </c>
      <c r="AM625" s="101" t="str">
        <f t="shared" si="101"/>
        <v/>
      </c>
      <c r="AN625" s="101" t="str">
        <f t="shared" si="101"/>
        <v/>
      </c>
      <c r="AP625" s="101" t="str">
        <f>IF(AND(N625="vendido",I625='1° Passo'!$D$12),'1° Passo'!$D$12,"")</f>
        <v/>
      </c>
    </row>
    <row r="626" spans="3:42" ht="30" customHeight="1">
      <c r="C626" s="11">
        <v>622</v>
      </c>
      <c r="D626" s="88"/>
      <c r="E626" s="88"/>
      <c r="F626" s="88"/>
      <c r="G626" s="95"/>
      <c r="H626" s="96"/>
      <c r="I626" s="88"/>
      <c r="J626" s="88"/>
      <c r="K626" s="96"/>
      <c r="L626" s="88"/>
      <c r="M626" s="97" t="str">
        <f t="shared" ca="1" si="99"/>
        <v/>
      </c>
      <c r="N626" s="88"/>
      <c r="O626" s="88"/>
      <c r="P626" s="14"/>
      <c r="R626" s="59" t="str">
        <f>IFERROR(VLOOKUP($D626,'4° Passo'!$D$5:$M$804,7,FALSE),"-")</f>
        <v>-</v>
      </c>
      <c r="S626" s="59" t="str">
        <f>IFERROR(VLOOKUP($D626,'4° Passo'!$D$5:$M$804,8,FALSE),"-")</f>
        <v>-</v>
      </c>
      <c r="T626" s="59" t="str">
        <f>IFERROR(VLOOKUP($D626,'4° Passo'!$D$5:$M$804,9,FALSE),"-")</f>
        <v>-</v>
      </c>
      <c r="U626" s="59" t="str">
        <f>IFERROR(VLOOKUP($D626,'4° Passo'!$D$5:$M$804,10,FALSE),"-")</f>
        <v>-</v>
      </c>
      <c r="V626" s="59" t="str">
        <f t="shared" si="94"/>
        <v/>
      </c>
      <c r="W626" s="4">
        <f t="shared" si="100"/>
        <v>0</v>
      </c>
      <c r="X626" s="101">
        <v>1</v>
      </c>
      <c r="Y626" s="101" t="str">
        <f t="shared" si="95"/>
        <v/>
      </c>
      <c r="Z626" s="101" t="str">
        <f t="shared" si="96"/>
        <v/>
      </c>
      <c r="AA626" s="101" t="str">
        <f t="shared" si="97"/>
        <v/>
      </c>
      <c r="AB626" s="101" t="str">
        <f t="shared" si="98"/>
        <v/>
      </c>
      <c r="AC626" s="101" t="str">
        <f t="shared" si="102"/>
        <v/>
      </c>
      <c r="AD626" s="101" t="str">
        <f t="shared" si="102"/>
        <v/>
      </c>
      <c r="AE626" s="101" t="str">
        <f t="shared" si="102"/>
        <v/>
      </c>
      <c r="AF626" s="101" t="str">
        <f t="shared" si="101"/>
        <v/>
      </c>
      <c r="AG626" s="101" t="str">
        <f t="shared" si="101"/>
        <v/>
      </c>
      <c r="AH626" s="101" t="str">
        <f t="shared" si="101"/>
        <v/>
      </c>
      <c r="AI626" s="101" t="str">
        <f t="shared" si="101"/>
        <v/>
      </c>
      <c r="AJ626" s="101" t="str">
        <f t="shared" si="101"/>
        <v/>
      </c>
      <c r="AK626" s="101" t="str">
        <f t="shared" si="101"/>
        <v/>
      </c>
      <c r="AL626" s="101" t="str">
        <f t="shared" si="101"/>
        <v/>
      </c>
      <c r="AM626" s="101" t="str">
        <f t="shared" si="101"/>
        <v/>
      </c>
      <c r="AN626" s="101" t="str">
        <f t="shared" si="101"/>
        <v/>
      </c>
      <c r="AP626" s="101" t="str">
        <f>IF(AND(N626="vendido",I626='1° Passo'!$D$12),'1° Passo'!$D$12,"")</f>
        <v/>
      </c>
    </row>
    <row r="627" spans="3:42" ht="30" customHeight="1">
      <c r="C627" s="11">
        <v>623</v>
      </c>
      <c r="D627" s="88"/>
      <c r="E627" s="88"/>
      <c r="F627" s="88"/>
      <c r="G627" s="95"/>
      <c r="H627" s="96"/>
      <c r="I627" s="88"/>
      <c r="J627" s="88"/>
      <c r="K627" s="96"/>
      <c r="L627" s="88"/>
      <c r="M627" s="97" t="str">
        <f t="shared" ca="1" si="99"/>
        <v/>
      </c>
      <c r="N627" s="88"/>
      <c r="O627" s="88"/>
      <c r="P627" s="14"/>
      <c r="R627" s="59" t="str">
        <f>IFERROR(VLOOKUP($D627,'4° Passo'!$D$5:$M$804,7,FALSE),"-")</f>
        <v>-</v>
      </c>
      <c r="S627" s="59" t="str">
        <f>IFERROR(VLOOKUP($D627,'4° Passo'!$D$5:$M$804,8,FALSE),"-")</f>
        <v>-</v>
      </c>
      <c r="T627" s="59" t="str">
        <f>IFERROR(VLOOKUP($D627,'4° Passo'!$D$5:$M$804,9,FALSE),"-")</f>
        <v>-</v>
      </c>
      <c r="U627" s="59" t="str">
        <f>IFERROR(VLOOKUP($D627,'4° Passo'!$D$5:$M$804,10,FALSE),"-")</f>
        <v>-</v>
      </c>
      <c r="V627" s="59" t="str">
        <f t="shared" si="94"/>
        <v/>
      </c>
      <c r="W627" s="4">
        <f t="shared" si="100"/>
        <v>0</v>
      </c>
      <c r="X627" s="101">
        <v>1</v>
      </c>
      <c r="Y627" s="101" t="str">
        <f t="shared" si="95"/>
        <v/>
      </c>
      <c r="Z627" s="101" t="str">
        <f t="shared" si="96"/>
        <v/>
      </c>
      <c r="AA627" s="101" t="str">
        <f t="shared" si="97"/>
        <v/>
      </c>
      <c r="AB627" s="101" t="str">
        <f t="shared" si="98"/>
        <v/>
      </c>
      <c r="AC627" s="101" t="str">
        <f t="shared" si="102"/>
        <v/>
      </c>
      <c r="AD627" s="101" t="str">
        <f t="shared" si="102"/>
        <v/>
      </c>
      <c r="AE627" s="101" t="str">
        <f t="shared" si="102"/>
        <v/>
      </c>
      <c r="AF627" s="101" t="str">
        <f t="shared" si="101"/>
        <v/>
      </c>
      <c r="AG627" s="101" t="str">
        <f t="shared" si="101"/>
        <v/>
      </c>
      <c r="AH627" s="101" t="str">
        <f t="shared" si="101"/>
        <v/>
      </c>
      <c r="AI627" s="101" t="str">
        <f t="shared" si="101"/>
        <v/>
      </c>
      <c r="AJ627" s="101" t="str">
        <f t="shared" si="101"/>
        <v/>
      </c>
      <c r="AK627" s="101" t="str">
        <f t="shared" si="101"/>
        <v/>
      </c>
      <c r="AL627" s="101" t="str">
        <f t="shared" si="101"/>
        <v/>
      </c>
      <c r="AM627" s="101" t="str">
        <f t="shared" si="101"/>
        <v/>
      </c>
      <c r="AN627" s="101" t="str">
        <f t="shared" si="101"/>
        <v/>
      </c>
      <c r="AP627" s="101" t="str">
        <f>IF(AND(N627="vendido",I627='1° Passo'!$D$12),'1° Passo'!$D$12,"")</f>
        <v/>
      </c>
    </row>
    <row r="628" spans="3:42" ht="30" customHeight="1">
      <c r="C628" s="11">
        <v>624</v>
      </c>
      <c r="D628" s="88"/>
      <c r="E628" s="88"/>
      <c r="F628" s="88"/>
      <c r="G628" s="95"/>
      <c r="H628" s="96"/>
      <c r="I628" s="88"/>
      <c r="J628" s="88"/>
      <c r="K628" s="96"/>
      <c r="L628" s="88"/>
      <c r="M628" s="97" t="str">
        <f t="shared" ca="1" si="99"/>
        <v/>
      </c>
      <c r="N628" s="88"/>
      <c r="O628" s="88"/>
      <c r="P628" s="14"/>
      <c r="R628" s="59" t="str">
        <f>IFERROR(VLOOKUP($D628,'4° Passo'!$D$5:$M$804,7,FALSE),"-")</f>
        <v>-</v>
      </c>
      <c r="S628" s="59" t="str">
        <f>IFERROR(VLOOKUP($D628,'4° Passo'!$D$5:$M$804,8,FALSE),"-")</f>
        <v>-</v>
      </c>
      <c r="T628" s="59" t="str">
        <f>IFERROR(VLOOKUP($D628,'4° Passo'!$D$5:$M$804,9,FALSE),"-")</f>
        <v>-</v>
      </c>
      <c r="U628" s="59" t="str">
        <f>IFERROR(VLOOKUP($D628,'4° Passo'!$D$5:$M$804,10,FALSE),"-")</f>
        <v>-</v>
      </c>
      <c r="V628" s="59" t="str">
        <f t="shared" si="94"/>
        <v/>
      </c>
      <c r="W628" s="4">
        <f t="shared" si="100"/>
        <v>0</v>
      </c>
      <c r="X628" s="101">
        <v>1</v>
      </c>
      <c r="Y628" s="101" t="str">
        <f t="shared" si="95"/>
        <v/>
      </c>
      <c r="Z628" s="101" t="str">
        <f t="shared" si="96"/>
        <v/>
      </c>
      <c r="AA628" s="101" t="str">
        <f t="shared" si="97"/>
        <v/>
      </c>
      <c r="AB628" s="101" t="str">
        <f t="shared" si="98"/>
        <v/>
      </c>
      <c r="AC628" s="101" t="str">
        <f t="shared" si="102"/>
        <v/>
      </c>
      <c r="AD628" s="101" t="str">
        <f t="shared" si="102"/>
        <v/>
      </c>
      <c r="AE628" s="101" t="str">
        <f t="shared" si="102"/>
        <v/>
      </c>
      <c r="AF628" s="101" t="str">
        <f t="shared" si="101"/>
        <v/>
      </c>
      <c r="AG628" s="101" t="str">
        <f t="shared" si="101"/>
        <v/>
      </c>
      <c r="AH628" s="101" t="str">
        <f t="shared" si="101"/>
        <v/>
      </c>
      <c r="AI628" s="101" t="str">
        <f t="shared" si="101"/>
        <v/>
      </c>
      <c r="AJ628" s="101" t="str">
        <f t="shared" si="101"/>
        <v/>
      </c>
      <c r="AK628" s="101" t="str">
        <f t="shared" si="101"/>
        <v/>
      </c>
      <c r="AL628" s="101" t="str">
        <f t="shared" si="101"/>
        <v/>
      </c>
      <c r="AM628" s="101" t="str">
        <f t="shared" si="101"/>
        <v/>
      </c>
      <c r="AN628" s="101" t="str">
        <f t="shared" si="101"/>
        <v/>
      </c>
      <c r="AP628" s="101" t="str">
        <f>IF(AND(N628="vendido",I628='1° Passo'!$D$12),'1° Passo'!$D$12,"")</f>
        <v/>
      </c>
    </row>
    <row r="629" spans="3:42" ht="30" customHeight="1">
      <c r="C629" s="11">
        <v>625</v>
      </c>
      <c r="D629" s="88"/>
      <c r="E629" s="88"/>
      <c r="F629" s="88"/>
      <c r="G629" s="95"/>
      <c r="H629" s="96"/>
      <c r="I629" s="88"/>
      <c r="J629" s="88"/>
      <c r="K629" s="96"/>
      <c r="L629" s="88"/>
      <c r="M629" s="97" t="str">
        <f t="shared" ca="1" si="99"/>
        <v/>
      </c>
      <c r="N629" s="88"/>
      <c r="O629" s="88"/>
      <c r="P629" s="14"/>
      <c r="R629" s="59" t="str">
        <f>IFERROR(VLOOKUP($D629,'4° Passo'!$D$5:$M$804,7,FALSE),"-")</f>
        <v>-</v>
      </c>
      <c r="S629" s="59" t="str">
        <f>IFERROR(VLOOKUP($D629,'4° Passo'!$D$5:$M$804,8,FALSE),"-")</f>
        <v>-</v>
      </c>
      <c r="T629" s="59" t="str">
        <f>IFERROR(VLOOKUP($D629,'4° Passo'!$D$5:$M$804,9,FALSE),"-")</f>
        <v>-</v>
      </c>
      <c r="U629" s="59" t="str">
        <f>IFERROR(VLOOKUP($D629,'4° Passo'!$D$5:$M$804,10,FALSE),"-")</f>
        <v>-</v>
      </c>
      <c r="V629" s="59" t="str">
        <f t="shared" si="94"/>
        <v/>
      </c>
      <c r="W629" s="4">
        <f t="shared" si="100"/>
        <v>0</v>
      </c>
      <c r="X629" s="101">
        <v>1</v>
      </c>
      <c r="Y629" s="101" t="str">
        <f t="shared" si="95"/>
        <v/>
      </c>
      <c r="Z629" s="101" t="str">
        <f t="shared" si="96"/>
        <v/>
      </c>
      <c r="AA629" s="101" t="str">
        <f t="shared" si="97"/>
        <v/>
      </c>
      <c r="AB629" s="101" t="str">
        <f t="shared" si="98"/>
        <v/>
      </c>
      <c r="AC629" s="101" t="str">
        <f t="shared" si="102"/>
        <v/>
      </c>
      <c r="AD629" s="101" t="str">
        <f t="shared" si="102"/>
        <v/>
      </c>
      <c r="AE629" s="101" t="str">
        <f t="shared" si="102"/>
        <v/>
      </c>
      <c r="AF629" s="101" t="str">
        <f t="shared" si="101"/>
        <v/>
      </c>
      <c r="AG629" s="101" t="str">
        <f t="shared" si="101"/>
        <v/>
      </c>
      <c r="AH629" s="101" t="str">
        <f t="shared" si="101"/>
        <v/>
      </c>
      <c r="AI629" s="101" t="str">
        <f t="shared" si="101"/>
        <v/>
      </c>
      <c r="AJ629" s="101" t="str">
        <f t="shared" si="101"/>
        <v/>
      </c>
      <c r="AK629" s="101" t="str">
        <f t="shared" si="101"/>
        <v/>
      </c>
      <c r="AL629" s="101" t="str">
        <f t="shared" si="101"/>
        <v/>
      </c>
      <c r="AM629" s="101" t="str">
        <f t="shared" si="101"/>
        <v/>
      </c>
      <c r="AN629" s="101" t="str">
        <f t="shared" si="101"/>
        <v/>
      </c>
      <c r="AP629" s="101" t="str">
        <f>IF(AND(N629="vendido",I629='1° Passo'!$D$12),'1° Passo'!$D$12,"")</f>
        <v/>
      </c>
    </row>
    <row r="630" spans="3:42" ht="30" customHeight="1">
      <c r="C630" s="11">
        <v>626</v>
      </c>
      <c r="D630" s="88"/>
      <c r="E630" s="88"/>
      <c r="F630" s="88"/>
      <c r="G630" s="95"/>
      <c r="H630" s="96"/>
      <c r="I630" s="88"/>
      <c r="J630" s="88"/>
      <c r="K630" s="96"/>
      <c r="L630" s="88"/>
      <c r="M630" s="97" t="str">
        <f t="shared" ca="1" si="99"/>
        <v/>
      </c>
      <c r="N630" s="88"/>
      <c r="O630" s="88"/>
      <c r="P630" s="14"/>
      <c r="R630" s="59" t="str">
        <f>IFERROR(VLOOKUP($D630,'4° Passo'!$D$5:$M$804,7,FALSE),"-")</f>
        <v>-</v>
      </c>
      <c r="S630" s="59" t="str">
        <f>IFERROR(VLOOKUP($D630,'4° Passo'!$D$5:$M$804,8,FALSE),"-")</f>
        <v>-</v>
      </c>
      <c r="T630" s="59" t="str">
        <f>IFERROR(VLOOKUP($D630,'4° Passo'!$D$5:$M$804,9,FALSE),"-")</f>
        <v>-</v>
      </c>
      <c r="U630" s="59" t="str">
        <f>IFERROR(VLOOKUP($D630,'4° Passo'!$D$5:$M$804,10,FALSE),"-")</f>
        <v>-</v>
      </c>
      <c r="V630" s="59" t="str">
        <f t="shared" si="94"/>
        <v/>
      </c>
      <c r="W630" s="4">
        <f t="shared" si="100"/>
        <v>0</v>
      </c>
      <c r="X630" s="101">
        <v>1</v>
      </c>
      <c r="Y630" s="101" t="str">
        <f t="shared" si="95"/>
        <v/>
      </c>
      <c r="Z630" s="101" t="str">
        <f t="shared" si="96"/>
        <v/>
      </c>
      <c r="AA630" s="101" t="str">
        <f t="shared" si="97"/>
        <v/>
      </c>
      <c r="AB630" s="101" t="str">
        <f t="shared" si="98"/>
        <v/>
      </c>
      <c r="AC630" s="101" t="str">
        <f t="shared" si="102"/>
        <v/>
      </c>
      <c r="AD630" s="101" t="str">
        <f t="shared" si="102"/>
        <v/>
      </c>
      <c r="AE630" s="101" t="str">
        <f t="shared" si="102"/>
        <v/>
      </c>
      <c r="AF630" s="101" t="str">
        <f t="shared" si="101"/>
        <v/>
      </c>
      <c r="AG630" s="101" t="str">
        <f t="shared" si="101"/>
        <v/>
      </c>
      <c r="AH630" s="101" t="str">
        <f t="shared" si="101"/>
        <v/>
      </c>
      <c r="AI630" s="101" t="str">
        <f t="shared" si="101"/>
        <v/>
      </c>
      <c r="AJ630" s="101" t="str">
        <f t="shared" si="101"/>
        <v/>
      </c>
      <c r="AK630" s="101" t="str">
        <f t="shared" si="101"/>
        <v/>
      </c>
      <c r="AL630" s="101" t="str">
        <f t="shared" si="101"/>
        <v/>
      </c>
      <c r="AM630" s="101" t="str">
        <f t="shared" si="101"/>
        <v/>
      </c>
      <c r="AN630" s="101" t="str">
        <f t="shared" si="101"/>
        <v/>
      </c>
      <c r="AP630" s="101" t="str">
        <f>IF(AND(N630="vendido",I630='1° Passo'!$D$12),'1° Passo'!$D$12,"")</f>
        <v/>
      </c>
    </row>
    <row r="631" spans="3:42" ht="30" customHeight="1">
      <c r="C631" s="11">
        <v>627</v>
      </c>
      <c r="D631" s="88"/>
      <c r="E631" s="88"/>
      <c r="F631" s="88"/>
      <c r="G631" s="95"/>
      <c r="H631" s="96"/>
      <c r="I631" s="88"/>
      <c r="J631" s="88"/>
      <c r="K631" s="96"/>
      <c r="L631" s="88"/>
      <c r="M631" s="97" t="str">
        <f t="shared" ca="1" si="99"/>
        <v/>
      </c>
      <c r="N631" s="88"/>
      <c r="O631" s="88"/>
      <c r="P631" s="14"/>
      <c r="R631" s="59" t="str">
        <f>IFERROR(VLOOKUP($D631,'4° Passo'!$D$5:$M$804,7,FALSE),"-")</f>
        <v>-</v>
      </c>
      <c r="S631" s="59" t="str">
        <f>IFERROR(VLOOKUP($D631,'4° Passo'!$D$5:$M$804,8,FALSE),"-")</f>
        <v>-</v>
      </c>
      <c r="T631" s="59" t="str">
        <f>IFERROR(VLOOKUP($D631,'4° Passo'!$D$5:$M$804,9,FALSE),"-")</f>
        <v>-</v>
      </c>
      <c r="U631" s="59" t="str">
        <f>IFERROR(VLOOKUP($D631,'4° Passo'!$D$5:$M$804,10,FALSE),"-")</f>
        <v>-</v>
      </c>
      <c r="V631" s="59" t="str">
        <f t="shared" si="94"/>
        <v/>
      </c>
      <c r="W631" s="4">
        <f t="shared" si="100"/>
        <v>0</v>
      </c>
      <c r="X631" s="101">
        <v>1</v>
      </c>
      <c r="Y631" s="101" t="str">
        <f t="shared" si="95"/>
        <v/>
      </c>
      <c r="Z631" s="101" t="str">
        <f t="shared" si="96"/>
        <v/>
      </c>
      <c r="AA631" s="101" t="str">
        <f t="shared" si="97"/>
        <v/>
      </c>
      <c r="AB631" s="101" t="str">
        <f t="shared" si="98"/>
        <v/>
      </c>
      <c r="AC631" s="101" t="str">
        <f t="shared" si="102"/>
        <v/>
      </c>
      <c r="AD631" s="101" t="str">
        <f t="shared" si="102"/>
        <v/>
      </c>
      <c r="AE631" s="101" t="str">
        <f t="shared" si="102"/>
        <v/>
      </c>
      <c r="AF631" s="101" t="str">
        <f t="shared" si="101"/>
        <v/>
      </c>
      <c r="AG631" s="101" t="str">
        <f t="shared" si="101"/>
        <v/>
      </c>
      <c r="AH631" s="101" t="str">
        <f t="shared" si="101"/>
        <v/>
      </c>
      <c r="AI631" s="101" t="str">
        <f t="shared" si="101"/>
        <v/>
      </c>
      <c r="AJ631" s="101" t="str">
        <f t="shared" si="101"/>
        <v/>
      </c>
      <c r="AK631" s="101" t="str">
        <f t="shared" si="101"/>
        <v/>
      </c>
      <c r="AL631" s="101" t="str">
        <f t="shared" si="101"/>
        <v/>
      </c>
      <c r="AM631" s="101" t="str">
        <f t="shared" si="101"/>
        <v/>
      </c>
      <c r="AN631" s="101" t="str">
        <f t="shared" si="101"/>
        <v/>
      </c>
      <c r="AP631" s="101" t="str">
        <f>IF(AND(N631="vendido",I631='1° Passo'!$D$12),'1° Passo'!$D$12,"")</f>
        <v/>
      </c>
    </row>
    <row r="632" spans="3:42" ht="30" customHeight="1">
      <c r="C632" s="11">
        <v>628</v>
      </c>
      <c r="D632" s="88"/>
      <c r="E632" s="88"/>
      <c r="F632" s="88"/>
      <c r="G632" s="95"/>
      <c r="H632" s="96"/>
      <c r="I632" s="88"/>
      <c r="J632" s="88"/>
      <c r="K632" s="96"/>
      <c r="L632" s="88"/>
      <c r="M632" s="97" t="str">
        <f t="shared" ca="1" si="99"/>
        <v/>
      </c>
      <c r="N632" s="88"/>
      <c r="O632" s="88"/>
      <c r="P632" s="14"/>
      <c r="R632" s="59" t="str">
        <f>IFERROR(VLOOKUP($D632,'4° Passo'!$D$5:$M$804,7,FALSE),"-")</f>
        <v>-</v>
      </c>
      <c r="S632" s="59" t="str">
        <f>IFERROR(VLOOKUP($D632,'4° Passo'!$D$5:$M$804,8,FALSE),"-")</f>
        <v>-</v>
      </c>
      <c r="T632" s="59" t="str">
        <f>IFERROR(VLOOKUP($D632,'4° Passo'!$D$5:$M$804,9,FALSE),"-")</f>
        <v>-</v>
      </c>
      <c r="U632" s="59" t="str">
        <f>IFERROR(VLOOKUP($D632,'4° Passo'!$D$5:$M$804,10,FALSE),"-")</f>
        <v>-</v>
      </c>
      <c r="V632" s="59" t="str">
        <f t="shared" si="94"/>
        <v/>
      </c>
      <c r="W632" s="4">
        <f t="shared" si="100"/>
        <v>0</v>
      </c>
      <c r="X632" s="101">
        <v>1</v>
      </c>
      <c r="Y632" s="101" t="str">
        <f t="shared" si="95"/>
        <v/>
      </c>
      <c r="Z632" s="101" t="str">
        <f t="shared" si="96"/>
        <v/>
      </c>
      <c r="AA632" s="101" t="str">
        <f t="shared" si="97"/>
        <v/>
      </c>
      <c r="AB632" s="101" t="str">
        <f t="shared" si="98"/>
        <v/>
      </c>
      <c r="AC632" s="101" t="str">
        <f t="shared" si="102"/>
        <v/>
      </c>
      <c r="AD632" s="101" t="str">
        <f t="shared" si="102"/>
        <v/>
      </c>
      <c r="AE632" s="101" t="str">
        <f t="shared" si="102"/>
        <v/>
      </c>
      <c r="AF632" s="101" t="str">
        <f t="shared" si="101"/>
        <v/>
      </c>
      <c r="AG632" s="101" t="str">
        <f t="shared" si="101"/>
        <v/>
      </c>
      <c r="AH632" s="101" t="str">
        <f t="shared" si="101"/>
        <v/>
      </c>
      <c r="AI632" s="101" t="str">
        <f t="shared" si="101"/>
        <v/>
      </c>
      <c r="AJ632" s="101" t="str">
        <f t="shared" si="101"/>
        <v/>
      </c>
      <c r="AK632" s="101" t="str">
        <f t="shared" si="101"/>
        <v/>
      </c>
      <c r="AL632" s="101" t="str">
        <f t="shared" si="101"/>
        <v/>
      </c>
      <c r="AM632" s="101" t="str">
        <f t="shared" si="101"/>
        <v/>
      </c>
      <c r="AN632" s="101" t="str">
        <f t="shared" si="101"/>
        <v/>
      </c>
      <c r="AP632" s="101" t="str">
        <f>IF(AND(N632="vendido",I632='1° Passo'!$D$12),'1° Passo'!$D$12,"")</f>
        <v/>
      </c>
    </row>
    <row r="633" spans="3:42" ht="30" customHeight="1">
      <c r="C633" s="11">
        <v>629</v>
      </c>
      <c r="D633" s="88"/>
      <c r="E633" s="88"/>
      <c r="F633" s="88"/>
      <c r="G633" s="95"/>
      <c r="H633" s="96"/>
      <c r="I633" s="88"/>
      <c r="J633" s="88"/>
      <c r="K633" s="96"/>
      <c r="L633" s="88"/>
      <c r="M633" s="97" t="str">
        <f t="shared" ca="1" si="99"/>
        <v/>
      </c>
      <c r="N633" s="88"/>
      <c r="O633" s="88"/>
      <c r="P633" s="14"/>
      <c r="R633" s="59" t="str">
        <f>IFERROR(VLOOKUP($D633,'4° Passo'!$D$5:$M$804,7,FALSE),"-")</f>
        <v>-</v>
      </c>
      <c r="S633" s="59" t="str">
        <f>IFERROR(VLOOKUP($D633,'4° Passo'!$D$5:$M$804,8,FALSE),"-")</f>
        <v>-</v>
      </c>
      <c r="T633" s="59" t="str">
        <f>IFERROR(VLOOKUP($D633,'4° Passo'!$D$5:$M$804,9,FALSE),"-")</f>
        <v>-</v>
      </c>
      <c r="U633" s="59" t="str">
        <f>IFERROR(VLOOKUP($D633,'4° Passo'!$D$5:$M$804,10,FALSE),"-")</f>
        <v>-</v>
      </c>
      <c r="V633" s="59" t="str">
        <f t="shared" si="94"/>
        <v/>
      </c>
      <c r="W633" s="4">
        <f t="shared" si="100"/>
        <v>0</v>
      </c>
      <c r="X633" s="101">
        <v>1</v>
      </c>
      <c r="Y633" s="101" t="str">
        <f t="shared" si="95"/>
        <v/>
      </c>
      <c r="Z633" s="101" t="str">
        <f t="shared" si="96"/>
        <v/>
      </c>
      <c r="AA633" s="101" t="str">
        <f t="shared" si="97"/>
        <v/>
      </c>
      <c r="AB633" s="101" t="str">
        <f t="shared" si="98"/>
        <v/>
      </c>
      <c r="AC633" s="101" t="str">
        <f t="shared" si="102"/>
        <v/>
      </c>
      <c r="AD633" s="101" t="str">
        <f t="shared" si="102"/>
        <v/>
      </c>
      <c r="AE633" s="101" t="str">
        <f t="shared" si="102"/>
        <v/>
      </c>
      <c r="AF633" s="101" t="str">
        <f t="shared" si="101"/>
        <v/>
      </c>
      <c r="AG633" s="101" t="str">
        <f t="shared" si="101"/>
        <v/>
      </c>
      <c r="AH633" s="101" t="str">
        <f t="shared" si="101"/>
        <v/>
      </c>
      <c r="AI633" s="101" t="str">
        <f t="shared" si="101"/>
        <v/>
      </c>
      <c r="AJ633" s="101" t="str">
        <f t="shared" si="101"/>
        <v/>
      </c>
      <c r="AK633" s="101" t="str">
        <f t="shared" si="101"/>
        <v/>
      </c>
      <c r="AL633" s="101" t="str">
        <f t="shared" si="101"/>
        <v/>
      </c>
      <c r="AM633" s="101" t="str">
        <f t="shared" si="101"/>
        <v/>
      </c>
      <c r="AN633" s="101" t="str">
        <f t="shared" si="101"/>
        <v/>
      </c>
      <c r="AP633" s="101" t="str">
        <f>IF(AND(N633="vendido",I633='1° Passo'!$D$12),'1° Passo'!$D$12,"")</f>
        <v/>
      </c>
    </row>
    <row r="634" spans="3:42" ht="30" customHeight="1">
      <c r="C634" s="11">
        <v>630</v>
      </c>
      <c r="D634" s="88"/>
      <c r="E634" s="88"/>
      <c r="F634" s="88"/>
      <c r="G634" s="95"/>
      <c r="H634" s="96"/>
      <c r="I634" s="88"/>
      <c r="J634" s="88"/>
      <c r="K634" s="96"/>
      <c r="L634" s="88"/>
      <c r="M634" s="97" t="str">
        <f t="shared" ca="1" si="99"/>
        <v/>
      </c>
      <c r="N634" s="88"/>
      <c r="O634" s="88"/>
      <c r="P634" s="14"/>
      <c r="R634" s="59" t="str">
        <f>IFERROR(VLOOKUP($D634,'4° Passo'!$D$5:$M$804,7,FALSE),"-")</f>
        <v>-</v>
      </c>
      <c r="S634" s="59" t="str">
        <f>IFERROR(VLOOKUP($D634,'4° Passo'!$D$5:$M$804,8,FALSE),"-")</f>
        <v>-</v>
      </c>
      <c r="T634" s="59" t="str">
        <f>IFERROR(VLOOKUP($D634,'4° Passo'!$D$5:$M$804,9,FALSE),"-")</f>
        <v>-</v>
      </c>
      <c r="U634" s="59" t="str">
        <f>IFERROR(VLOOKUP($D634,'4° Passo'!$D$5:$M$804,10,FALSE),"-")</f>
        <v>-</v>
      </c>
      <c r="V634" s="59" t="str">
        <f t="shared" si="94"/>
        <v/>
      </c>
      <c r="W634" s="4">
        <f t="shared" si="100"/>
        <v>0</v>
      </c>
      <c r="X634" s="101">
        <v>1</v>
      </c>
      <c r="Y634" s="101" t="str">
        <f t="shared" si="95"/>
        <v/>
      </c>
      <c r="Z634" s="101" t="str">
        <f t="shared" si="96"/>
        <v/>
      </c>
      <c r="AA634" s="101" t="str">
        <f t="shared" si="97"/>
        <v/>
      </c>
      <c r="AB634" s="101" t="str">
        <f t="shared" si="98"/>
        <v/>
      </c>
      <c r="AC634" s="101" t="str">
        <f t="shared" si="102"/>
        <v/>
      </c>
      <c r="AD634" s="101" t="str">
        <f t="shared" si="102"/>
        <v/>
      </c>
      <c r="AE634" s="101" t="str">
        <f t="shared" si="102"/>
        <v/>
      </c>
      <c r="AF634" s="101" t="str">
        <f t="shared" si="101"/>
        <v/>
      </c>
      <c r="AG634" s="101" t="str">
        <f t="shared" si="101"/>
        <v/>
      </c>
      <c r="AH634" s="101" t="str">
        <f t="shared" si="101"/>
        <v/>
      </c>
      <c r="AI634" s="101" t="str">
        <f t="shared" si="101"/>
        <v/>
      </c>
      <c r="AJ634" s="101" t="str">
        <f t="shared" si="101"/>
        <v/>
      </c>
      <c r="AK634" s="101" t="str">
        <f t="shared" si="101"/>
        <v/>
      </c>
      <c r="AL634" s="101" t="str">
        <f t="shared" si="101"/>
        <v/>
      </c>
      <c r="AM634" s="101" t="str">
        <f t="shared" si="101"/>
        <v/>
      </c>
      <c r="AN634" s="101" t="str">
        <f t="shared" si="101"/>
        <v/>
      </c>
      <c r="AP634" s="101" t="str">
        <f>IF(AND(N634="vendido",I634='1° Passo'!$D$12),'1° Passo'!$D$12,"")</f>
        <v/>
      </c>
    </row>
    <row r="635" spans="3:42" ht="30" customHeight="1">
      <c r="C635" s="11">
        <v>631</v>
      </c>
      <c r="D635" s="88"/>
      <c r="E635" s="88"/>
      <c r="F635" s="88"/>
      <c r="G635" s="95"/>
      <c r="H635" s="96"/>
      <c r="I635" s="88"/>
      <c r="J635" s="88"/>
      <c r="K635" s="96"/>
      <c r="L635" s="88"/>
      <c r="M635" s="97" t="str">
        <f t="shared" ca="1" si="99"/>
        <v/>
      </c>
      <c r="N635" s="88"/>
      <c r="O635" s="88"/>
      <c r="P635" s="14"/>
      <c r="R635" s="59" t="str">
        <f>IFERROR(VLOOKUP($D635,'4° Passo'!$D$5:$M$804,7,FALSE),"-")</f>
        <v>-</v>
      </c>
      <c r="S635" s="59" t="str">
        <f>IFERROR(VLOOKUP($D635,'4° Passo'!$D$5:$M$804,8,FALSE),"-")</f>
        <v>-</v>
      </c>
      <c r="T635" s="59" t="str">
        <f>IFERROR(VLOOKUP($D635,'4° Passo'!$D$5:$M$804,9,FALSE),"-")</f>
        <v>-</v>
      </c>
      <c r="U635" s="59" t="str">
        <f>IFERROR(VLOOKUP($D635,'4° Passo'!$D$5:$M$804,10,FALSE),"-")</f>
        <v>-</v>
      </c>
      <c r="V635" s="59" t="str">
        <f t="shared" si="94"/>
        <v/>
      </c>
      <c r="W635" s="4">
        <f t="shared" si="100"/>
        <v>0</v>
      </c>
      <c r="X635" s="101">
        <v>1</v>
      </c>
      <c r="Y635" s="101" t="str">
        <f t="shared" si="95"/>
        <v/>
      </c>
      <c r="Z635" s="101" t="str">
        <f t="shared" si="96"/>
        <v/>
      </c>
      <c r="AA635" s="101" t="str">
        <f t="shared" si="97"/>
        <v/>
      </c>
      <c r="AB635" s="101" t="str">
        <f t="shared" si="98"/>
        <v/>
      </c>
      <c r="AC635" s="101" t="str">
        <f t="shared" si="102"/>
        <v/>
      </c>
      <c r="AD635" s="101" t="str">
        <f t="shared" si="102"/>
        <v/>
      </c>
      <c r="AE635" s="101" t="str">
        <f t="shared" si="102"/>
        <v/>
      </c>
      <c r="AF635" s="101" t="str">
        <f t="shared" si="101"/>
        <v/>
      </c>
      <c r="AG635" s="101" t="str">
        <f t="shared" si="101"/>
        <v/>
      </c>
      <c r="AH635" s="101" t="str">
        <f t="shared" si="101"/>
        <v/>
      </c>
      <c r="AI635" s="101" t="str">
        <f t="shared" si="101"/>
        <v/>
      </c>
      <c r="AJ635" s="101" t="str">
        <f t="shared" si="101"/>
        <v/>
      </c>
      <c r="AK635" s="101" t="str">
        <f t="shared" si="101"/>
        <v/>
      </c>
      <c r="AL635" s="101" t="str">
        <f t="shared" si="101"/>
        <v/>
      </c>
      <c r="AM635" s="101" t="str">
        <f t="shared" si="101"/>
        <v/>
      </c>
      <c r="AN635" s="101" t="str">
        <f t="shared" si="101"/>
        <v/>
      </c>
      <c r="AP635" s="101" t="str">
        <f>IF(AND(N635="vendido",I635='1° Passo'!$D$12),'1° Passo'!$D$12,"")</f>
        <v/>
      </c>
    </row>
    <row r="636" spans="3:42" ht="30" customHeight="1">
      <c r="C636" s="11">
        <v>632</v>
      </c>
      <c r="D636" s="88"/>
      <c r="E636" s="88"/>
      <c r="F636" s="88"/>
      <c r="G636" s="95"/>
      <c r="H636" s="96"/>
      <c r="I636" s="88"/>
      <c r="J636" s="88"/>
      <c r="K636" s="96"/>
      <c r="L636" s="88"/>
      <c r="M636" s="97" t="str">
        <f t="shared" ca="1" si="99"/>
        <v/>
      </c>
      <c r="N636" s="88"/>
      <c r="O636" s="88"/>
      <c r="P636" s="14"/>
      <c r="R636" s="59" t="str">
        <f>IFERROR(VLOOKUP($D636,'4° Passo'!$D$5:$M$804,7,FALSE),"-")</f>
        <v>-</v>
      </c>
      <c r="S636" s="59" t="str">
        <f>IFERROR(VLOOKUP($D636,'4° Passo'!$D$5:$M$804,8,FALSE),"-")</f>
        <v>-</v>
      </c>
      <c r="T636" s="59" t="str">
        <f>IFERROR(VLOOKUP($D636,'4° Passo'!$D$5:$M$804,9,FALSE),"-")</f>
        <v>-</v>
      </c>
      <c r="U636" s="59" t="str">
        <f>IFERROR(VLOOKUP($D636,'4° Passo'!$D$5:$M$804,10,FALSE),"-")</f>
        <v>-</v>
      </c>
      <c r="V636" s="59" t="str">
        <f t="shared" si="94"/>
        <v/>
      </c>
      <c r="W636" s="4">
        <f t="shared" si="100"/>
        <v>0</v>
      </c>
      <c r="X636" s="101">
        <v>1</v>
      </c>
      <c r="Y636" s="101" t="str">
        <f t="shared" si="95"/>
        <v/>
      </c>
      <c r="Z636" s="101" t="str">
        <f t="shared" si="96"/>
        <v/>
      </c>
      <c r="AA636" s="101" t="str">
        <f t="shared" si="97"/>
        <v/>
      </c>
      <c r="AB636" s="101" t="str">
        <f t="shared" si="98"/>
        <v/>
      </c>
      <c r="AC636" s="101" t="str">
        <f t="shared" si="102"/>
        <v/>
      </c>
      <c r="AD636" s="101" t="str">
        <f t="shared" si="102"/>
        <v/>
      </c>
      <c r="AE636" s="101" t="str">
        <f t="shared" si="102"/>
        <v/>
      </c>
      <c r="AF636" s="101" t="str">
        <f t="shared" si="101"/>
        <v/>
      </c>
      <c r="AG636" s="101" t="str">
        <f t="shared" si="101"/>
        <v/>
      </c>
      <c r="AH636" s="101" t="str">
        <f t="shared" si="101"/>
        <v/>
      </c>
      <c r="AI636" s="101" t="str">
        <f t="shared" si="101"/>
        <v/>
      </c>
      <c r="AJ636" s="101" t="str">
        <f t="shared" si="101"/>
        <v/>
      </c>
      <c r="AK636" s="101" t="str">
        <f t="shared" si="101"/>
        <v/>
      </c>
      <c r="AL636" s="101" t="str">
        <f t="shared" si="101"/>
        <v/>
      </c>
      <c r="AM636" s="101" t="str">
        <f t="shared" si="101"/>
        <v/>
      </c>
      <c r="AN636" s="101" t="str">
        <f t="shared" si="101"/>
        <v/>
      </c>
      <c r="AP636" s="101" t="str">
        <f>IF(AND(N636="vendido",I636='1° Passo'!$D$12),'1° Passo'!$D$12,"")</f>
        <v/>
      </c>
    </row>
    <row r="637" spans="3:42" ht="30" customHeight="1">
      <c r="C637" s="11">
        <v>633</v>
      </c>
      <c r="D637" s="88"/>
      <c r="E637" s="88"/>
      <c r="F637" s="88"/>
      <c r="G637" s="95"/>
      <c r="H637" s="96"/>
      <c r="I637" s="88"/>
      <c r="J637" s="88"/>
      <c r="K637" s="96"/>
      <c r="L637" s="88"/>
      <c r="M637" s="97" t="str">
        <f t="shared" ca="1" si="99"/>
        <v/>
      </c>
      <c r="N637" s="88"/>
      <c r="O637" s="88"/>
      <c r="P637" s="14"/>
      <c r="R637" s="59" t="str">
        <f>IFERROR(VLOOKUP($D637,'4° Passo'!$D$5:$M$804,7,FALSE),"-")</f>
        <v>-</v>
      </c>
      <c r="S637" s="59" t="str">
        <f>IFERROR(VLOOKUP($D637,'4° Passo'!$D$5:$M$804,8,FALSE),"-")</f>
        <v>-</v>
      </c>
      <c r="T637" s="59" t="str">
        <f>IFERROR(VLOOKUP($D637,'4° Passo'!$D$5:$M$804,9,FALSE),"-")</f>
        <v>-</v>
      </c>
      <c r="U637" s="59" t="str">
        <f>IFERROR(VLOOKUP($D637,'4° Passo'!$D$5:$M$804,10,FALSE),"-")</f>
        <v>-</v>
      </c>
      <c r="V637" s="59" t="str">
        <f t="shared" si="94"/>
        <v/>
      </c>
      <c r="W637" s="4">
        <f t="shared" si="100"/>
        <v>0</v>
      </c>
      <c r="X637" s="101">
        <v>1</v>
      </c>
      <c r="Y637" s="101" t="str">
        <f t="shared" si="95"/>
        <v/>
      </c>
      <c r="Z637" s="101" t="str">
        <f t="shared" si="96"/>
        <v/>
      </c>
      <c r="AA637" s="101" t="str">
        <f t="shared" si="97"/>
        <v/>
      </c>
      <c r="AB637" s="101" t="str">
        <f t="shared" si="98"/>
        <v/>
      </c>
      <c r="AC637" s="101" t="str">
        <f t="shared" si="102"/>
        <v/>
      </c>
      <c r="AD637" s="101" t="str">
        <f t="shared" si="102"/>
        <v/>
      </c>
      <c r="AE637" s="101" t="str">
        <f t="shared" si="102"/>
        <v/>
      </c>
      <c r="AF637" s="101" t="str">
        <f t="shared" si="101"/>
        <v/>
      </c>
      <c r="AG637" s="101" t="str">
        <f t="shared" si="101"/>
        <v/>
      </c>
      <c r="AH637" s="101" t="str">
        <f t="shared" si="101"/>
        <v/>
      </c>
      <c r="AI637" s="101" t="str">
        <f t="shared" si="101"/>
        <v/>
      </c>
      <c r="AJ637" s="101" t="str">
        <f t="shared" si="101"/>
        <v/>
      </c>
      <c r="AK637" s="101" t="str">
        <f t="shared" si="101"/>
        <v/>
      </c>
      <c r="AL637" s="101" t="str">
        <f t="shared" si="101"/>
        <v/>
      </c>
      <c r="AM637" s="101" t="str">
        <f t="shared" si="101"/>
        <v/>
      </c>
      <c r="AN637" s="101" t="str">
        <f t="shared" si="101"/>
        <v/>
      </c>
      <c r="AP637" s="101" t="str">
        <f>IF(AND(N637="vendido",I637='1° Passo'!$D$12),'1° Passo'!$D$12,"")</f>
        <v/>
      </c>
    </row>
    <row r="638" spans="3:42" ht="30" customHeight="1">
      <c r="C638" s="11">
        <v>634</v>
      </c>
      <c r="D638" s="88"/>
      <c r="E638" s="88"/>
      <c r="F638" s="88"/>
      <c r="G638" s="95"/>
      <c r="H638" s="96"/>
      <c r="I638" s="88"/>
      <c r="J638" s="88"/>
      <c r="K638" s="96"/>
      <c r="L638" s="88"/>
      <c r="M638" s="97" t="str">
        <f t="shared" ca="1" si="99"/>
        <v/>
      </c>
      <c r="N638" s="88"/>
      <c r="O638" s="88"/>
      <c r="P638" s="14"/>
      <c r="R638" s="59" t="str">
        <f>IFERROR(VLOOKUP($D638,'4° Passo'!$D$5:$M$804,7,FALSE),"-")</f>
        <v>-</v>
      </c>
      <c r="S638" s="59" t="str">
        <f>IFERROR(VLOOKUP($D638,'4° Passo'!$D$5:$M$804,8,FALSE),"-")</f>
        <v>-</v>
      </c>
      <c r="T638" s="59" t="str">
        <f>IFERROR(VLOOKUP($D638,'4° Passo'!$D$5:$M$804,9,FALSE),"-")</f>
        <v>-</v>
      </c>
      <c r="U638" s="59" t="str">
        <f>IFERROR(VLOOKUP($D638,'4° Passo'!$D$5:$M$804,10,FALSE),"-")</f>
        <v>-</v>
      </c>
      <c r="V638" s="59" t="str">
        <f t="shared" si="94"/>
        <v/>
      </c>
      <c r="W638" s="4">
        <f t="shared" si="100"/>
        <v>0</v>
      </c>
      <c r="X638" s="101">
        <v>1</v>
      </c>
      <c r="Y638" s="101" t="str">
        <f t="shared" si="95"/>
        <v/>
      </c>
      <c r="Z638" s="101" t="str">
        <f t="shared" si="96"/>
        <v/>
      </c>
      <c r="AA638" s="101" t="str">
        <f t="shared" si="97"/>
        <v/>
      </c>
      <c r="AB638" s="101" t="str">
        <f t="shared" si="98"/>
        <v/>
      </c>
      <c r="AC638" s="101" t="str">
        <f t="shared" si="102"/>
        <v/>
      </c>
      <c r="AD638" s="101" t="str">
        <f t="shared" si="102"/>
        <v/>
      </c>
      <c r="AE638" s="101" t="str">
        <f t="shared" si="102"/>
        <v/>
      </c>
      <c r="AF638" s="101" t="str">
        <f t="shared" si="101"/>
        <v/>
      </c>
      <c r="AG638" s="101" t="str">
        <f t="shared" si="101"/>
        <v/>
      </c>
      <c r="AH638" s="101" t="str">
        <f t="shared" si="101"/>
        <v/>
      </c>
      <c r="AI638" s="101" t="str">
        <f t="shared" si="101"/>
        <v/>
      </c>
      <c r="AJ638" s="101" t="str">
        <f t="shared" si="101"/>
        <v/>
      </c>
      <c r="AK638" s="101" t="str">
        <f t="shared" si="101"/>
        <v/>
      </c>
      <c r="AL638" s="101" t="str">
        <f t="shared" si="101"/>
        <v/>
      </c>
      <c r="AM638" s="101" t="str">
        <f t="shared" si="101"/>
        <v/>
      </c>
      <c r="AN638" s="101" t="str">
        <f t="shared" si="101"/>
        <v/>
      </c>
      <c r="AP638" s="101" t="str">
        <f>IF(AND(N638="vendido",I638='1° Passo'!$D$12),'1° Passo'!$D$12,"")</f>
        <v/>
      </c>
    </row>
    <row r="639" spans="3:42" ht="30" customHeight="1">
      <c r="C639" s="11">
        <v>635</v>
      </c>
      <c r="D639" s="88"/>
      <c r="E639" s="88"/>
      <c r="F639" s="88"/>
      <c r="G639" s="95"/>
      <c r="H639" s="96"/>
      <c r="I639" s="88"/>
      <c r="J639" s="88"/>
      <c r="K639" s="96"/>
      <c r="L639" s="88"/>
      <c r="M639" s="97" t="str">
        <f t="shared" ca="1" si="99"/>
        <v/>
      </c>
      <c r="N639" s="88"/>
      <c r="O639" s="88"/>
      <c r="P639" s="14"/>
      <c r="R639" s="59" t="str">
        <f>IFERROR(VLOOKUP($D639,'4° Passo'!$D$5:$M$804,7,FALSE),"-")</f>
        <v>-</v>
      </c>
      <c r="S639" s="59" t="str">
        <f>IFERROR(VLOOKUP($D639,'4° Passo'!$D$5:$M$804,8,FALSE),"-")</f>
        <v>-</v>
      </c>
      <c r="T639" s="59" t="str">
        <f>IFERROR(VLOOKUP($D639,'4° Passo'!$D$5:$M$804,9,FALSE),"-")</f>
        <v>-</v>
      </c>
      <c r="U639" s="59" t="str">
        <f>IFERROR(VLOOKUP($D639,'4° Passo'!$D$5:$M$804,10,FALSE),"-")</f>
        <v>-</v>
      </c>
      <c r="V639" s="59" t="str">
        <f t="shared" si="94"/>
        <v/>
      </c>
      <c r="W639" s="4">
        <f t="shared" si="100"/>
        <v>0</v>
      </c>
      <c r="X639" s="101">
        <v>1</v>
      </c>
      <c r="Y639" s="101" t="str">
        <f t="shared" si="95"/>
        <v/>
      </c>
      <c r="Z639" s="101" t="str">
        <f t="shared" si="96"/>
        <v/>
      </c>
      <c r="AA639" s="101" t="str">
        <f t="shared" si="97"/>
        <v/>
      </c>
      <c r="AB639" s="101" t="str">
        <f t="shared" si="98"/>
        <v/>
      </c>
      <c r="AC639" s="101" t="str">
        <f t="shared" si="102"/>
        <v/>
      </c>
      <c r="AD639" s="101" t="str">
        <f t="shared" si="102"/>
        <v/>
      </c>
      <c r="AE639" s="101" t="str">
        <f t="shared" si="102"/>
        <v/>
      </c>
      <c r="AF639" s="101" t="str">
        <f t="shared" si="101"/>
        <v/>
      </c>
      <c r="AG639" s="101" t="str">
        <f t="shared" si="101"/>
        <v/>
      </c>
      <c r="AH639" s="101" t="str">
        <f t="shared" si="101"/>
        <v/>
      </c>
      <c r="AI639" s="101" t="str">
        <f t="shared" si="101"/>
        <v/>
      </c>
      <c r="AJ639" s="101" t="str">
        <f t="shared" si="101"/>
        <v/>
      </c>
      <c r="AK639" s="101" t="str">
        <f t="shared" si="101"/>
        <v/>
      </c>
      <c r="AL639" s="101" t="str">
        <f t="shared" si="101"/>
        <v/>
      </c>
      <c r="AM639" s="101" t="str">
        <f t="shared" si="101"/>
        <v/>
      </c>
      <c r="AN639" s="101" t="str">
        <f t="shared" si="101"/>
        <v/>
      </c>
      <c r="AP639" s="101" t="str">
        <f>IF(AND(N639="vendido",I639='1° Passo'!$D$12),'1° Passo'!$D$12,"")</f>
        <v/>
      </c>
    </row>
    <row r="640" spans="3:42" ht="30" customHeight="1">
      <c r="C640" s="11">
        <v>636</v>
      </c>
      <c r="D640" s="88"/>
      <c r="E640" s="88"/>
      <c r="F640" s="88"/>
      <c r="G640" s="95"/>
      <c r="H640" s="96"/>
      <c r="I640" s="88"/>
      <c r="J640" s="88"/>
      <c r="K640" s="96"/>
      <c r="L640" s="88"/>
      <c r="M640" s="97" t="str">
        <f t="shared" ca="1" si="99"/>
        <v/>
      </c>
      <c r="N640" s="88"/>
      <c r="O640" s="88"/>
      <c r="P640" s="14"/>
      <c r="R640" s="59" t="str">
        <f>IFERROR(VLOOKUP($D640,'4° Passo'!$D$5:$M$804,7,FALSE),"-")</f>
        <v>-</v>
      </c>
      <c r="S640" s="59" t="str">
        <f>IFERROR(VLOOKUP($D640,'4° Passo'!$D$5:$M$804,8,FALSE),"-")</f>
        <v>-</v>
      </c>
      <c r="T640" s="59" t="str">
        <f>IFERROR(VLOOKUP($D640,'4° Passo'!$D$5:$M$804,9,FALSE),"-")</f>
        <v>-</v>
      </c>
      <c r="U640" s="59" t="str">
        <f>IFERROR(VLOOKUP($D640,'4° Passo'!$D$5:$M$804,10,FALSE),"-")</f>
        <v>-</v>
      </c>
      <c r="V640" s="59" t="str">
        <f t="shared" si="94"/>
        <v/>
      </c>
      <c r="W640" s="4">
        <f t="shared" si="100"/>
        <v>0</v>
      </c>
      <c r="X640" s="101">
        <v>1</v>
      </c>
      <c r="Y640" s="101" t="str">
        <f t="shared" si="95"/>
        <v/>
      </c>
      <c r="Z640" s="101" t="str">
        <f t="shared" si="96"/>
        <v/>
      </c>
      <c r="AA640" s="101" t="str">
        <f t="shared" si="97"/>
        <v/>
      </c>
      <c r="AB640" s="101" t="str">
        <f t="shared" si="98"/>
        <v/>
      </c>
      <c r="AC640" s="101" t="str">
        <f t="shared" si="102"/>
        <v/>
      </c>
      <c r="AD640" s="101" t="str">
        <f t="shared" si="102"/>
        <v/>
      </c>
      <c r="AE640" s="101" t="str">
        <f t="shared" si="102"/>
        <v/>
      </c>
      <c r="AF640" s="101" t="str">
        <f t="shared" si="101"/>
        <v/>
      </c>
      <c r="AG640" s="101" t="str">
        <f t="shared" si="101"/>
        <v/>
      </c>
      <c r="AH640" s="101" t="str">
        <f t="shared" si="101"/>
        <v/>
      </c>
      <c r="AI640" s="101" t="str">
        <f t="shared" ref="AI640:AN682" si="103">IF($Y640=AI$3,$AB640,"")</f>
        <v/>
      </c>
      <c r="AJ640" s="101" t="str">
        <f t="shared" si="103"/>
        <v/>
      </c>
      <c r="AK640" s="101" t="str">
        <f t="shared" si="103"/>
        <v/>
      </c>
      <c r="AL640" s="101" t="str">
        <f t="shared" si="103"/>
        <v/>
      </c>
      <c r="AM640" s="101" t="str">
        <f t="shared" si="103"/>
        <v/>
      </c>
      <c r="AN640" s="101" t="str">
        <f t="shared" si="103"/>
        <v/>
      </c>
      <c r="AP640" s="101" t="str">
        <f>IF(AND(N640="vendido",I640='1° Passo'!$D$12),'1° Passo'!$D$12,"")</f>
        <v/>
      </c>
    </row>
    <row r="641" spans="3:42" ht="30" customHeight="1">
      <c r="C641" s="11">
        <v>637</v>
      </c>
      <c r="D641" s="88"/>
      <c r="E641" s="88"/>
      <c r="F641" s="88"/>
      <c r="G641" s="95"/>
      <c r="H641" s="96"/>
      <c r="I641" s="88"/>
      <c r="J641" s="88"/>
      <c r="K641" s="96"/>
      <c r="L641" s="88"/>
      <c r="M641" s="97" t="str">
        <f t="shared" ca="1" si="99"/>
        <v/>
      </c>
      <c r="N641" s="88"/>
      <c r="O641" s="88"/>
      <c r="P641" s="14"/>
      <c r="R641" s="59" t="str">
        <f>IFERROR(VLOOKUP($D641,'4° Passo'!$D$5:$M$804,7,FALSE),"-")</f>
        <v>-</v>
      </c>
      <c r="S641" s="59" t="str">
        <f>IFERROR(VLOOKUP($D641,'4° Passo'!$D$5:$M$804,8,FALSE),"-")</f>
        <v>-</v>
      </c>
      <c r="T641" s="59" t="str">
        <f>IFERROR(VLOOKUP($D641,'4° Passo'!$D$5:$M$804,9,FALSE),"-")</f>
        <v>-</v>
      </c>
      <c r="U641" s="59" t="str">
        <f>IFERROR(VLOOKUP($D641,'4° Passo'!$D$5:$M$804,10,FALSE),"-")</f>
        <v>-</v>
      </c>
      <c r="V641" s="59" t="str">
        <f t="shared" si="94"/>
        <v/>
      </c>
      <c r="W641" s="4">
        <f t="shared" si="100"/>
        <v>0</v>
      </c>
      <c r="X641" s="101">
        <v>1</v>
      </c>
      <c r="Y641" s="101" t="str">
        <f t="shared" si="95"/>
        <v/>
      </c>
      <c r="Z641" s="101" t="str">
        <f t="shared" si="96"/>
        <v/>
      </c>
      <c r="AA641" s="101" t="str">
        <f t="shared" si="97"/>
        <v/>
      </c>
      <c r="AB641" s="101" t="str">
        <f t="shared" si="98"/>
        <v/>
      </c>
      <c r="AC641" s="101" t="str">
        <f t="shared" si="102"/>
        <v/>
      </c>
      <c r="AD641" s="101" t="str">
        <f t="shared" si="102"/>
        <v/>
      </c>
      <c r="AE641" s="101" t="str">
        <f t="shared" si="102"/>
        <v/>
      </c>
      <c r="AF641" s="101" t="str">
        <f t="shared" si="102"/>
        <v/>
      </c>
      <c r="AG641" s="101" t="str">
        <f t="shared" si="102"/>
        <v/>
      </c>
      <c r="AH641" s="101" t="str">
        <f t="shared" si="102"/>
        <v/>
      </c>
      <c r="AI641" s="101" t="str">
        <f t="shared" si="103"/>
        <v/>
      </c>
      <c r="AJ641" s="101" t="str">
        <f t="shared" si="103"/>
        <v/>
      </c>
      <c r="AK641" s="101" t="str">
        <f t="shared" si="103"/>
        <v/>
      </c>
      <c r="AL641" s="101" t="str">
        <f t="shared" si="103"/>
        <v/>
      </c>
      <c r="AM641" s="101" t="str">
        <f t="shared" si="103"/>
        <v/>
      </c>
      <c r="AN641" s="101" t="str">
        <f t="shared" si="103"/>
        <v/>
      </c>
      <c r="AP641" s="101" t="str">
        <f>IF(AND(N641="vendido",I641='1° Passo'!$D$12),'1° Passo'!$D$12,"")</f>
        <v/>
      </c>
    </row>
    <row r="642" spans="3:42" ht="30" customHeight="1">
      <c r="C642" s="11">
        <v>638</v>
      </c>
      <c r="D642" s="88"/>
      <c r="E642" s="88"/>
      <c r="F642" s="88"/>
      <c r="G642" s="95"/>
      <c r="H642" s="96"/>
      <c r="I642" s="88"/>
      <c r="J642" s="88"/>
      <c r="K642" s="96"/>
      <c r="L642" s="88"/>
      <c r="M642" s="97" t="str">
        <f t="shared" ca="1" si="99"/>
        <v/>
      </c>
      <c r="N642" s="88"/>
      <c r="O642" s="88"/>
      <c r="P642" s="14"/>
      <c r="R642" s="59" t="str">
        <f>IFERROR(VLOOKUP($D642,'4° Passo'!$D$5:$M$804,7,FALSE),"-")</f>
        <v>-</v>
      </c>
      <c r="S642" s="59" t="str">
        <f>IFERROR(VLOOKUP($D642,'4° Passo'!$D$5:$M$804,8,FALSE),"-")</f>
        <v>-</v>
      </c>
      <c r="T642" s="59" t="str">
        <f>IFERROR(VLOOKUP($D642,'4° Passo'!$D$5:$M$804,9,FALSE),"-")</f>
        <v>-</v>
      </c>
      <c r="U642" s="59" t="str">
        <f>IFERROR(VLOOKUP($D642,'4° Passo'!$D$5:$M$804,10,FALSE),"-")</f>
        <v>-</v>
      </c>
      <c r="V642" s="59" t="str">
        <f t="shared" si="94"/>
        <v/>
      </c>
      <c r="W642" s="4">
        <f t="shared" si="100"/>
        <v>0</v>
      </c>
      <c r="X642" s="101">
        <v>1</v>
      </c>
      <c r="Y642" s="101" t="str">
        <f t="shared" si="95"/>
        <v/>
      </c>
      <c r="Z642" s="101" t="str">
        <f t="shared" si="96"/>
        <v/>
      </c>
      <c r="AA642" s="101" t="str">
        <f t="shared" si="97"/>
        <v/>
      </c>
      <c r="AB642" s="101" t="str">
        <f t="shared" si="98"/>
        <v/>
      </c>
      <c r="AC642" s="101" t="str">
        <f t="shared" si="102"/>
        <v/>
      </c>
      <c r="AD642" s="101" t="str">
        <f t="shared" si="102"/>
        <v/>
      </c>
      <c r="AE642" s="101" t="str">
        <f t="shared" si="102"/>
        <v/>
      </c>
      <c r="AF642" s="101" t="str">
        <f t="shared" si="102"/>
        <v/>
      </c>
      <c r="AG642" s="101" t="str">
        <f t="shared" si="102"/>
        <v/>
      </c>
      <c r="AH642" s="101" t="str">
        <f t="shared" si="102"/>
        <v/>
      </c>
      <c r="AI642" s="101" t="str">
        <f t="shared" si="103"/>
        <v/>
      </c>
      <c r="AJ642" s="101" t="str">
        <f t="shared" si="103"/>
        <v/>
      </c>
      <c r="AK642" s="101" t="str">
        <f t="shared" si="103"/>
        <v/>
      </c>
      <c r="AL642" s="101" t="str">
        <f t="shared" si="103"/>
        <v/>
      </c>
      <c r="AM642" s="101" t="str">
        <f t="shared" si="103"/>
        <v/>
      </c>
      <c r="AN642" s="101" t="str">
        <f t="shared" si="103"/>
        <v/>
      </c>
      <c r="AP642" s="101" t="str">
        <f>IF(AND(N642="vendido",I642='1° Passo'!$D$12),'1° Passo'!$D$12,"")</f>
        <v/>
      </c>
    </row>
    <row r="643" spans="3:42" ht="30" customHeight="1">
      <c r="C643" s="11">
        <v>639</v>
      </c>
      <c r="D643" s="88"/>
      <c r="E643" s="88"/>
      <c r="F643" s="88"/>
      <c r="G643" s="95"/>
      <c r="H643" s="96"/>
      <c r="I643" s="88"/>
      <c r="J643" s="88"/>
      <c r="K643" s="96"/>
      <c r="L643" s="88"/>
      <c r="M643" s="97" t="str">
        <f t="shared" ca="1" si="99"/>
        <v/>
      </c>
      <c r="N643" s="88"/>
      <c r="O643" s="88"/>
      <c r="P643" s="14"/>
      <c r="R643" s="59" t="str">
        <f>IFERROR(VLOOKUP($D643,'4° Passo'!$D$5:$M$804,7,FALSE),"-")</f>
        <v>-</v>
      </c>
      <c r="S643" s="59" t="str">
        <f>IFERROR(VLOOKUP($D643,'4° Passo'!$D$5:$M$804,8,FALSE),"-")</f>
        <v>-</v>
      </c>
      <c r="T643" s="59" t="str">
        <f>IFERROR(VLOOKUP($D643,'4° Passo'!$D$5:$M$804,9,FALSE),"-")</f>
        <v>-</v>
      </c>
      <c r="U643" s="59" t="str">
        <f>IFERROR(VLOOKUP($D643,'4° Passo'!$D$5:$M$804,10,FALSE),"-")</f>
        <v>-</v>
      </c>
      <c r="V643" s="59" t="str">
        <f t="shared" si="94"/>
        <v/>
      </c>
      <c r="W643" s="4">
        <f t="shared" si="100"/>
        <v>0</v>
      </c>
      <c r="X643" s="101">
        <v>1</v>
      </c>
      <c r="Y643" s="101" t="str">
        <f t="shared" si="95"/>
        <v/>
      </c>
      <c r="Z643" s="101" t="str">
        <f t="shared" si="96"/>
        <v/>
      </c>
      <c r="AA643" s="101" t="str">
        <f t="shared" si="97"/>
        <v/>
      </c>
      <c r="AB643" s="101" t="str">
        <f t="shared" si="98"/>
        <v/>
      </c>
      <c r="AC643" s="101" t="str">
        <f t="shared" si="102"/>
        <v/>
      </c>
      <c r="AD643" s="101" t="str">
        <f t="shared" si="102"/>
        <v/>
      </c>
      <c r="AE643" s="101" t="str">
        <f t="shared" si="102"/>
        <v/>
      </c>
      <c r="AF643" s="101" t="str">
        <f t="shared" si="102"/>
        <v/>
      </c>
      <c r="AG643" s="101" t="str">
        <f t="shared" si="102"/>
        <v/>
      </c>
      <c r="AH643" s="101" t="str">
        <f t="shared" si="102"/>
        <v/>
      </c>
      <c r="AI643" s="101" t="str">
        <f t="shared" si="103"/>
        <v/>
      </c>
      <c r="AJ643" s="101" t="str">
        <f t="shared" si="103"/>
        <v/>
      </c>
      <c r="AK643" s="101" t="str">
        <f t="shared" si="103"/>
        <v/>
      </c>
      <c r="AL643" s="101" t="str">
        <f t="shared" si="103"/>
        <v/>
      </c>
      <c r="AM643" s="101" t="str">
        <f t="shared" si="103"/>
        <v/>
      </c>
      <c r="AN643" s="101" t="str">
        <f t="shared" si="103"/>
        <v/>
      </c>
      <c r="AP643" s="101" t="str">
        <f>IF(AND(N643="vendido",I643='1° Passo'!$D$12),'1° Passo'!$D$12,"")</f>
        <v/>
      </c>
    </row>
    <row r="644" spans="3:42" ht="30" customHeight="1">
      <c r="C644" s="11">
        <v>640</v>
      </c>
      <c r="D644" s="88"/>
      <c r="E644" s="88"/>
      <c r="F644" s="88"/>
      <c r="G644" s="95"/>
      <c r="H644" s="96"/>
      <c r="I644" s="88"/>
      <c r="J644" s="88"/>
      <c r="K644" s="96"/>
      <c r="L644" s="88"/>
      <c r="M644" s="97" t="str">
        <f t="shared" ca="1" si="99"/>
        <v/>
      </c>
      <c r="N644" s="88"/>
      <c r="O644" s="88"/>
      <c r="P644" s="14"/>
      <c r="R644" s="59" t="str">
        <f>IFERROR(VLOOKUP($D644,'4° Passo'!$D$5:$M$804,7,FALSE),"-")</f>
        <v>-</v>
      </c>
      <c r="S644" s="59" t="str">
        <f>IFERROR(VLOOKUP($D644,'4° Passo'!$D$5:$M$804,8,FALSE),"-")</f>
        <v>-</v>
      </c>
      <c r="T644" s="59" t="str">
        <f>IFERROR(VLOOKUP($D644,'4° Passo'!$D$5:$M$804,9,FALSE),"-")</f>
        <v>-</v>
      </c>
      <c r="U644" s="59" t="str">
        <f>IFERROR(VLOOKUP($D644,'4° Passo'!$D$5:$M$804,10,FALSE),"-")</f>
        <v>-</v>
      </c>
      <c r="V644" s="59" t="str">
        <f t="shared" si="94"/>
        <v/>
      </c>
      <c r="W644" s="4">
        <f t="shared" si="100"/>
        <v>0</v>
      </c>
      <c r="X644" s="101">
        <v>1</v>
      </c>
      <c r="Y644" s="101" t="str">
        <f t="shared" si="95"/>
        <v/>
      </c>
      <c r="Z644" s="101" t="str">
        <f t="shared" si="96"/>
        <v/>
      </c>
      <c r="AA644" s="101" t="str">
        <f t="shared" si="97"/>
        <v/>
      </c>
      <c r="AB644" s="101" t="str">
        <f t="shared" si="98"/>
        <v/>
      </c>
      <c r="AC644" s="101" t="str">
        <f t="shared" si="102"/>
        <v/>
      </c>
      <c r="AD644" s="101" t="str">
        <f t="shared" si="102"/>
        <v/>
      </c>
      <c r="AE644" s="101" t="str">
        <f t="shared" si="102"/>
        <v/>
      </c>
      <c r="AF644" s="101" t="str">
        <f t="shared" si="102"/>
        <v/>
      </c>
      <c r="AG644" s="101" t="str">
        <f t="shared" si="102"/>
        <v/>
      </c>
      <c r="AH644" s="101" t="str">
        <f t="shared" si="102"/>
        <v/>
      </c>
      <c r="AI644" s="101" t="str">
        <f t="shared" si="103"/>
        <v/>
      </c>
      <c r="AJ644" s="101" t="str">
        <f t="shared" si="103"/>
        <v/>
      </c>
      <c r="AK644" s="101" t="str">
        <f t="shared" si="103"/>
        <v/>
      </c>
      <c r="AL644" s="101" t="str">
        <f t="shared" si="103"/>
        <v/>
      </c>
      <c r="AM644" s="101" t="str">
        <f t="shared" si="103"/>
        <v/>
      </c>
      <c r="AN644" s="101" t="str">
        <f t="shared" si="103"/>
        <v/>
      </c>
      <c r="AP644" s="101" t="str">
        <f>IF(AND(N644="vendido",I644='1° Passo'!$D$12),'1° Passo'!$D$12,"")</f>
        <v/>
      </c>
    </row>
    <row r="645" spans="3:42" ht="30" customHeight="1">
      <c r="C645" s="11">
        <v>641</v>
      </c>
      <c r="D645" s="88"/>
      <c r="E645" s="88"/>
      <c r="F645" s="88"/>
      <c r="G645" s="95"/>
      <c r="H645" s="96"/>
      <c r="I645" s="88"/>
      <c r="J645" s="88"/>
      <c r="K645" s="96"/>
      <c r="L645" s="88"/>
      <c r="M645" s="97" t="str">
        <f t="shared" ca="1" si="99"/>
        <v/>
      </c>
      <c r="N645" s="88"/>
      <c r="O645" s="88"/>
      <c r="P645" s="14"/>
      <c r="R645" s="59" t="str">
        <f>IFERROR(VLOOKUP($D645,'4° Passo'!$D$5:$M$804,7,FALSE),"-")</f>
        <v>-</v>
      </c>
      <c r="S645" s="59" t="str">
        <f>IFERROR(VLOOKUP($D645,'4° Passo'!$D$5:$M$804,8,FALSE),"-")</f>
        <v>-</v>
      </c>
      <c r="T645" s="59" t="str">
        <f>IFERROR(VLOOKUP($D645,'4° Passo'!$D$5:$M$804,9,FALSE),"-")</f>
        <v>-</v>
      </c>
      <c r="U645" s="59" t="str">
        <f>IFERROR(VLOOKUP($D645,'4° Passo'!$D$5:$M$804,10,FALSE),"-")</f>
        <v>-</v>
      </c>
      <c r="V645" s="59" t="str">
        <f t="shared" ref="V645:V708" si="104">IF(N645="vendido",1,"")</f>
        <v/>
      </c>
      <c r="W645" s="4">
        <f t="shared" si="100"/>
        <v>0</v>
      </c>
      <c r="X645" s="101">
        <v>1</v>
      </c>
      <c r="Y645" s="101" t="str">
        <f t="shared" ref="Y645:Y708" si="105">IF(H645&lt;&gt;"",MONTH(H645),"")</f>
        <v/>
      </c>
      <c r="Z645" s="101" t="str">
        <f t="shared" ref="Z645:Z708" si="106">IF(N645="vendido",MONTH(H645),"")</f>
        <v/>
      </c>
      <c r="AA645" s="101" t="str">
        <f t="shared" ref="AA645:AA708" si="107">IF(N645="vendido",I645,"")</f>
        <v/>
      </c>
      <c r="AB645" s="101" t="str">
        <f t="shared" ref="AB645:AB708" si="108">IF(N645="vendido",G645,"")</f>
        <v/>
      </c>
      <c r="AC645" s="101" t="str">
        <f t="shared" si="102"/>
        <v/>
      </c>
      <c r="AD645" s="101" t="str">
        <f t="shared" si="102"/>
        <v/>
      </c>
      <c r="AE645" s="101" t="str">
        <f t="shared" si="102"/>
        <v/>
      </c>
      <c r="AF645" s="101" t="str">
        <f t="shared" si="102"/>
        <v/>
      </c>
      <c r="AG645" s="101" t="str">
        <f t="shared" si="102"/>
        <v/>
      </c>
      <c r="AH645" s="101" t="str">
        <f t="shared" si="102"/>
        <v/>
      </c>
      <c r="AI645" s="101" t="str">
        <f t="shared" si="103"/>
        <v/>
      </c>
      <c r="AJ645" s="101" t="str">
        <f t="shared" si="103"/>
        <v/>
      </c>
      <c r="AK645" s="101" t="str">
        <f t="shared" si="103"/>
        <v/>
      </c>
      <c r="AL645" s="101" t="str">
        <f t="shared" si="103"/>
        <v/>
      </c>
      <c r="AM645" s="101" t="str">
        <f t="shared" si="103"/>
        <v/>
      </c>
      <c r="AN645" s="101" t="str">
        <f t="shared" si="103"/>
        <v/>
      </c>
      <c r="AP645" s="101" t="str">
        <f>IF(AND(N645="vendido",I645='1° Passo'!$D$12),'1° Passo'!$D$12,"")</f>
        <v/>
      </c>
    </row>
    <row r="646" spans="3:42" ht="30" customHeight="1">
      <c r="C646" s="11">
        <v>642</v>
      </c>
      <c r="D646" s="88"/>
      <c r="E646" s="88"/>
      <c r="F646" s="88"/>
      <c r="G646" s="95"/>
      <c r="H646" s="96"/>
      <c r="I646" s="88"/>
      <c r="J646" s="88"/>
      <c r="K646" s="96"/>
      <c r="L646" s="88"/>
      <c r="M646" s="97" t="str">
        <f t="shared" ref="M646:M709" ca="1" si="109">IF(OR(N646="Perdido",N646="Vendido"),"Negociação finalizada",IF(OR(H646="",K646="",),"",IF(L646="realizado","Agende a Próxima Etapa ou Conclua a Venda",IF(K646&lt;TODAY(),"Prazo Para Entrar Em Contato Vencido",IF(K646-TODAY()=1,"Falta ","Faltam ")&amp;K646-TODAY()&amp;IF(K646-TODAY()=1," dia "," dias ")&amp;"Para Entrar em Contato"))))</f>
        <v/>
      </c>
      <c r="N646" s="88"/>
      <c r="O646" s="88"/>
      <c r="P646" s="14"/>
      <c r="R646" s="59" t="str">
        <f>IFERROR(VLOOKUP($D646,'4° Passo'!$D$5:$M$804,7,FALSE),"-")</f>
        <v>-</v>
      </c>
      <c r="S646" s="59" t="str">
        <f>IFERROR(VLOOKUP($D646,'4° Passo'!$D$5:$M$804,8,FALSE),"-")</f>
        <v>-</v>
      </c>
      <c r="T646" s="59" t="str">
        <f>IFERROR(VLOOKUP($D646,'4° Passo'!$D$5:$M$804,9,FALSE),"-")</f>
        <v>-</v>
      </c>
      <c r="U646" s="59" t="str">
        <f>IFERROR(VLOOKUP($D646,'4° Passo'!$D$5:$M$804,10,FALSE),"-")</f>
        <v>-</v>
      </c>
      <c r="V646" s="59" t="str">
        <f t="shared" si="104"/>
        <v/>
      </c>
      <c r="W646" s="4">
        <f t="shared" ref="W646:W709" si="110">IF(K646-H646&lt;0,0,K646-H646)</f>
        <v>0</v>
      </c>
      <c r="X646" s="101">
        <v>1</v>
      </c>
      <c r="Y646" s="101" t="str">
        <f t="shared" si="105"/>
        <v/>
      </c>
      <c r="Z646" s="101" t="str">
        <f t="shared" si="106"/>
        <v/>
      </c>
      <c r="AA646" s="101" t="str">
        <f t="shared" si="107"/>
        <v/>
      </c>
      <c r="AB646" s="101" t="str">
        <f t="shared" si="108"/>
        <v/>
      </c>
      <c r="AC646" s="101" t="str">
        <f t="shared" si="102"/>
        <v/>
      </c>
      <c r="AD646" s="101" t="str">
        <f t="shared" si="102"/>
        <v/>
      </c>
      <c r="AE646" s="101" t="str">
        <f t="shared" si="102"/>
        <v/>
      </c>
      <c r="AF646" s="101" t="str">
        <f t="shared" si="102"/>
        <v/>
      </c>
      <c r="AG646" s="101" t="str">
        <f t="shared" si="102"/>
        <v/>
      </c>
      <c r="AH646" s="101" t="str">
        <f t="shared" si="102"/>
        <v/>
      </c>
      <c r="AI646" s="101" t="str">
        <f t="shared" si="103"/>
        <v/>
      </c>
      <c r="AJ646" s="101" t="str">
        <f t="shared" si="103"/>
        <v/>
      </c>
      <c r="AK646" s="101" t="str">
        <f t="shared" si="103"/>
        <v/>
      </c>
      <c r="AL646" s="101" t="str">
        <f t="shared" si="103"/>
        <v/>
      </c>
      <c r="AM646" s="101" t="str">
        <f t="shared" si="103"/>
        <v/>
      </c>
      <c r="AN646" s="101" t="str">
        <f t="shared" si="103"/>
        <v/>
      </c>
      <c r="AP646" s="101" t="str">
        <f>IF(AND(N646="vendido",I646='1° Passo'!$D$12),'1° Passo'!$D$12,"")</f>
        <v/>
      </c>
    </row>
    <row r="647" spans="3:42" ht="30" customHeight="1">
      <c r="C647" s="11">
        <v>643</v>
      </c>
      <c r="D647" s="88"/>
      <c r="E647" s="88"/>
      <c r="F647" s="88"/>
      <c r="G647" s="95"/>
      <c r="H647" s="96"/>
      <c r="I647" s="88"/>
      <c r="J647" s="88"/>
      <c r="K647" s="96"/>
      <c r="L647" s="88"/>
      <c r="M647" s="97" t="str">
        <f t="shared" ca="1" si="109"/>
        <v/>
      </c>
      <c r="N647" s="88"/>
      <c r="O647" s="88"/>
      <c r="P647" s="14"/>
      <c r="R647" s="59" t="str">
        <f>IFERROR(VLOOKUP($D647,'4° Passo'!$D$5:$M$804,7,FALSE),"-")</f>
        <v>-</v>
      </c>
      <c r="S647" s="59" t="str">
        <f>IFERROR(VLOOKUP($D647,'4° Passo'!$D$5:$M$804,8,FALSE),"-")</f>
        <v>-</v>
      </c>
      <c r="T647" s="59" t="str">
        <f>IFERROR(VLOOKUP($D647,'4° Passo'!$D$5:$M$804,9,FALSE),"-")</f>
        <v>-</v>
      </c>
      <c r="U647" s="59" t="str">
        <f>IFERROR(VLOOKUP($D647,'4° Passo'!$D$5:$M$804,10,FALSE),"-")</f>
        <v>-</v>
      </c>
      <c r="V647" s="59" t="str">
        <f t="shared" si="104"/>
        <v/>
      </c>
      <c r="W647" s="4">
        <f t="shared" si="110"/>
        <v>0</v>
      </c>
      <c r="X647" s="101">
        <v>1</v>
      </c>
      <c r="Y647" s="101" t="str">
        <f t="shared" si="105"/>
        <v/>
      </c>
      <c r="Z647" s="101" t="str">
        <f t="shared" si="106"/>
        <v/>
      </c>
      <c r="AA647" s="101" t="str">
        <f t="shared" si="107"/>
        <v/>
      </c>
      <c r="AB647" s="101" t="str">
        <f t="shared" si="108"/>
        <v/>
      </c>
      <c r="AC647" s="101" t="str">
        <f t="shared" si="102"/>
        <v/>
      </c>
      <c r="AD647" s="101" t="str">
        <f t="shared" si="102"/>
        <v/>
      </c>
      <c r="AE647" s="101" t="str">
        <f t="shared" si="102"/>
        <v/>
      </c>
      <c r="AF647" s="101" t="str">
        <f t="shared" si="102"/>
        <v/>
      </c>
      <c r="AG647" s="101" t="str">
        <f t="shared" si="102"/>
        <v/>
      </c>
      <c r="AH647" s="101" t="str">
        <f t="shared" si="102"/>
        <v/>
      </c>
      <c r="AI647" s="101" t="str">
        <f t="shared" si="103"/>
        <v/>
      </c>
      <c r="AJ647" s="101" t="str">
        <f t="shared" si="103"/>
        <v/>
      </c>
      <c r="AK647" s="101" t="str">
        <f t="shared" si="103"/>
        <v/>
      </c>
      <c r="AL647" s="101" t="str">
        <f t="shared" si="103"/>
        <v/>
      </c>
      <c r="AM647" s="101" t="str">
        <f t="shared" si="103"/>
        <v/>
      </c>
      <c r="AN647" s="101" t="str">
        <f t="shared" si="103"/>
        <v/>
      </c>
      <c r="AP647" s="101" t="str">
        <f>IF(AND(N647="vendido",I647='1° Passo'!$D$12),'1° Passo'!$D$12,"")</f>
        <v/>
      </c>
    </row>
    <row r="648" spans="3:42" ht="30" customHeight="1">
      <c r="C648" s="11">
        <v>644</v>
      </c>
      <c r="D648" s="88"/>
      <c r="E648" s="88"/>
      <c r="F648" s="88"/>
      <c r="G648" s="95"/>
      <c r="H648" s="96"/>
      <c r="I648" s="88"/>
      <c r="J648" s="88"/>
      <c r="K648" s="96"/>
      <c r="L648" s="88"/>
      <c r="M648" s="97" t="str">
        <f t="shared" ca="1" si="109"/>
        <v/>
      </c>
      <c r="N648" s="88"/>
      <c r="O648" s="88"/>
      <c r="P648" s="14"/>
      <c r="R648" s="59" t="str">
        <f>IFERROR(VLOOKUP($D648,'4° Passo'!$D$5:$M$804,7,FALSE),"-")</f>
        <v>-</v>
      </c>
      <c r="S648" s="59" t="str">
        <f>IFERROR(VLOOKUP($D648,'4° Passo'!$D$5:$M$804,8,FALSE),"-")</f>
        <v>-</v>
      </c>
      <c r="T648" s="59" t="str">
        <f>IFERROR(VLOOKUP($D648,'4° Passo'!$D$5:$M$804,9,FALSE),"-")</f>
        <v>-</v>
      </c>
      <c r="U648" s="59" t="str">
        <f>IFERROR(VLOOKUP($D648,'4° Passo'!$D$5:$M$804,10,FALSE),"-")</f>
        <v>-</v>
      </c>
      <c r="V648" s="59" t="str">
        <f t="shared" si="104"/>
        <v/>
      </c>
      <c r="W648" s="4">
        <f t="shared" si="110"/>
        <v>0</v>
      </c>
      <c r="X648" s="101">
        <v>1</v>
      </c>
      <c r="Y648" s="101" t="str">
        <f t="shared" si="105"/>
        <v/>
      </c>
      <c r="Z648" s="101" t="str">
        <f t="shared" si="106"/>
        <v/>
      </c>
      <c r="AA648" s="101" t="str">
        <f t="shared" si="107"/>
        <v/>
      </c>
      <c r="AB648" s="101" t="str">
        <f t="shared" si="108"/>
        <v/>
      </c>
      <c r="AC648" s="101" t="str">
        <f t="shared" si="102"/>
        <v/>
      </c>
      <c r="AD648" s="101" t="str">
        <f t="shared" si="102"/>
        <v/>
      </c>
      <c r="AE648" s="101" t="str">
        <f t="shared" si="102"/>
        <v/>
      </c>
      <c r="AF648" s="101" t="str">
        <f t="shared" si="102"/>
        <v/>
      </c>
      <c r="AG648" s="101" t="str">
        <f t="shared" si="102"/>
        <v/>
      </c>
      <c r="AH648" s="101" t="str">
        <f t="shared" si="102"/>
        <v/>
      </c>
      <c r="AI648" s="101" t="str">
        <f t="shared" si="103"/>
        <v/>
      </c>
      <c r="AJ648" s="101" t="str">
        <f t="shared" si="103"/>
        <v/>
      </c>
      <c r="AK648" s="101" t="str">
        <f t="shared" si="103"/>
        <v/>
      </c>
      <c r="AL648" s="101" t="str">
        <f t="shared" si="103"/>
        <v/>
      </c>
      <c r="AM648" s="101" t="str">
        <f t="shared" si="103"/>
        <v/>
      </c>
      <c r="AN648" s="101" t="str">
        <f t="shared" si="103"/>
        <v/>
      </c>
      <c r="AP648" s="101" t="str">
        <f>IF(AND(N648="vendido",I648='1° Passo'!$D$12),'1° Passo'!$D$12,"")</f>
        <v/>
      </c>
    </row>
    <row r="649" spans="3:42" ht="30" customHeight="1">
      <c r="C649" s="11">
        <v>645</v>
      </c>
      <c r="D649" s="88"/>
      <c r="E649" s="88"/>
      <c r="F649" s="88"/>
      <c r="G649" s="95"/>
      <c r="H649" s="96"/>
      <c r="I649" s="88"/>
      <c r="J649" s="88"/>
      <c r="K649" s="96"/>
      <c r="L649" s="88"/>
      <c r="M649" s="97" t="str">
        <f t="shared" ca="1" si="109"/>
        <v/>
      </c>
      <c r="N649" s="88"/>
      <c r="O649" s="88"/>
      <c r="P649" s="14"/>
      <c r="R649" s="59" t="str">
        <f>IFERROR(VLOOKUP($D649,'4° Passo'!$D$5:$M$804,7,FALSE),"-")</f>
        <v>-</v>
      </c>
      <c r="S649" s="59" t="str">
        <f>IFERROR(VLOOKUP($D649,'4° Passo'!$D$5:$M$804,8,FALSE),"-")</f>
        <v>-</v>
      </c>
      <c r="T649" s="59" t="str">
        <f>IFERROR(VLOOKUP($D649,'4° Passo'!$D$5:$M$804,9,FALSE),"-")</f>
        <v>-</v>
      </c>
      <c r="U649" s="59" t="str">
        <f>IFERROR(VLOOKUP($D649,'4° Passo'!$D$5:$M$804,10,FALSE),"-")</f>
        <v>-</v>
      </c>
      <c r="V649" s="59" t="str">
        <f t="shared" si="104"/>
        <v/>
      </c>
      <c r="W649" s="4">
        <f t="shared" si="110"/>
        <v>0</v>
      </c>
      <c r="X649" s="101">
        <v>1</v>
      </c>
      <c r="Y649" s="101" t="str">
        <f t="shared" si="105"/>
        <v/>
      </c>
      <c r="Z649" s="101" t="str">
        <f t="shared" si="106"/>
        <v/>
      </c>
      <c r="AA649" s="101" t="str">
        <f t="shared" si="107"/>
        <v/>
      </c>
      <c r="AB649" s="101" t="str">
        <f t="shared" si="108"/>
        <v/>
      </c>
      <c r="AC649" s="101" t="str">
        <f t="shared" si="102"/>
        <v/>
      </c>
      <c r="AD649" s="101" t="str">
        <f t="shared" si="102"/>
        <v/>
      </c>
      <c r="AE649" s="101" t="str">
        <f t="shared" si="102"/>
        <v/>
      </c>
      <c r="AF649" s="101" t="str">
        <f t="shared" si="102"/>
        <v/>
      </c>
      <c r="AG649" s="101" t="str">
        <f t="shared" si="102"/>
        <v/>
      </c>
      <c r="AH649" s="101" t="str">
        <f t="shared" si="102"/>
        <v/>
      </c>
      <c r="AI649" s="101" t="str">
        <f t="shared" si="103"/>
        <v/>
      </c>
      <c r="AJ649" s="101" t="str">
        <f t="shared" si="103"/>
        <v/>
      </c>
      <c r="AK649" s="101" t="str">
        <f t="shared" si="103"/>
        <v/>
      </c>
      <c r="AL649" s="101" t="str">
        <f t="shared" si="103"/>
        <v/>
      </c>
      <c r="AM649" s="101" t="str">
        <f t="shared" si="103"/>
        <v/>
      </c>
      <c r="AN649" s="101" t="str">
        <f t="shared" si="103"/>
        <v/>
      </c>
      <c r="AP649" s="101" t="str">
        <f>IF(AND(N649="vendido",I649='1° Passo'!$D$12),'1° Passo'!$D$12,"")</f>
        <v/>
      </c>
    </row>
    <row r="650" spans="3:42" ht="30" customHeight="1">
      <c r="C650" s="11">
        <v>646</v>
      </c>
      <c r="D650" s="88"/>
      <c r="E650" s="88"/>
      <c r="F650" s="88"/>
      <c r="G650" s="95"/>
      <c r="H650" s="96"/>
      <c r="I650" s="88"/>
      <c r="J650" s="88"/>
      <c r="K650" s="96"/>
      <c r="L650" s="88"/>
      <c r="M650" s="97" t="str">
        <f t="shared" ca="1" si="109"/>
        <v/>
      </c>
      <c r="N650" s="88"/>
      <c r="O650" s="88"/>
      <c r="P650" s="14"/>
      <c r="R650" s="59" t="str">
        <f>IFERROR(VLOOKUP($D650,'4° Passo'!$D$5:$M$804,7,FALSE),"-")</f>
        <v>-</v>
      </c>
      <c r="S650" s="59" t="str">
        <f>IFERROR(VLOOKUP($D650,'4° Passo'!$D$5:$M$804,8,FALSE),"-")</f>
        <v>-</v>
      </c>
      <c r="T650" s="59" t="str">
        <f>IFERROR(VLOOKUP($D650,'4° Passo'!$D$5:$M$804,9,FALSE),"-")</f>
        <v>-</v>
      </c>
      <c r="U650" s="59" t="str">
        <f>IFERROR(VLOOKUP($D650,'4° Passo'!$D$5:$M$804,10,FALSE),"-")</f>
        <v>-</v>
      </c>
      <c r="V650" s="59" t="str">
        <f t="shared" si="104"/>
        <v/>
      </c>
      <c r="W650" s="4">
        <f t="shared" si="110"/>
        <v>0</v>
      </c>
      <c r="X650" s="101">
        <v>1</v>
      </c>
      <c r="Y650" s="101" t="str">
        <f t="shared" si="105"/>
        <v/>
      </c>
      <c r="Z650" s="101" t="str">
        <f t="shared" si="106"/>
        <v/>
      </c>
      <c r="AA650" s="101" t="str">
        <f t="shared" si="107"/>
        <v/>
      </c>
      <c r="AB650" s="101" t="str">
        <f t="shared" si="108"/>
        <v/>
      </c>
      <c r="AC650" s="101" t="str">
        <f t="shared" si="102"/>
        <v/>
      </c>
      <c r="AD650" s="101" t="str">
        <f t="shared" si="102"/>
        <v/>
      </c>
      <c r="AE650" s="101" t="str">
        <f t="shared" si="102"/>
        <v/>
      </c>
      <c r="AF650" s="101" t="str">
        <f t="shared" si="102"/>
        <v/>
      </c>
      <c r="AG650" s="101" t="str">
        <f t="shared" si="102"/>
        <v/>
      </c>
      <c r="AH650" s="101" t="str">
        <f t="shared" si="102"/>
        <v/>
      </c>
      <c r="AI650" s="101" t="str">
        <f t="shared" si="103"/>
        <v/>
      </c>
      <c r="AJ650" s="101" t="str">
        <f t="shared" si="103"/>
        <v/>
      </c>
      <c r="AK650" s="101" t="str">
        <f t="shared" si="103"/>
        <v/>
      </c>
      <c r="AL650" s="101" t="str">
        <f t="shared" si="103"/>
        <v/>
      </c>
      <c r="AM650" s="101" t="str">
        <f t="shared" si="103"/>
        <v/>
      </c>
      <c r="AN650" s="101" t="str">
        <f t="shared" si="103"/>
        <v/>
      </c>
      <c r="AP650" s="101" t="str">
        <f>IF(AND(N650="vendido",I650='1° Passo'!$D$12),'1° Passo'!$D$12,"")</f>
        <v/>
      </c>
    </row>
    <row r="651" spans="3:42" ht="30" customHeight="1">
      <c r="C651" s="11">
        <v>647</v>
      </c>
      <c r="D651" s="88"/>
      <c r="E651" s="88"/>
      <c r="F651" s="88"/>
      <c r="G651" s="95"/>
      <c r="H651" s="96"/>
      <c r="I651" s="88"/>
      <c r="J651" s="88"/>
      <c r="K651" s="96"/>
      <c r="L651" s="88"/>
      <c r="M651" s="97" t="str">
        <f t="shared" ca="1" si="109"/>
        <v/>
      </c>
      <c r="N651" s="88"/>
      <c r="O651" s="88"/>
      <c r="P651" s="14"/>
      <c r="R651" s="59" t="str">
        <f>IFERROR(VLOOKUP($D651,'4° Passo'!$D$5:$M$804,7,FALSE),"-")</f>
        <v>-</v>
      </c>
      <c r="S651" s="59" t="str">
        <f>IFERROR(VLOOKUP($D651,'4° Passo'!$D$5:$M$804,8,FALSE),"-")</f>
        <v>-</v>
      </c>
      <c r="T651" s="59" t="str">
        <f>IFERROR(VLOOKUP($D651,'4° Passo'!$D$5:$M$804,9,FALSE),"-")</f>
        <v>-</v>
      </c>
      <c r="U651" s="59" t="str">
        <f>IFERROR(VLOOKUP($D651,'4° Passo'!$D$5:$M$804,10,FALSE),"-")</f>
        <v>-</v>
      </c>
      <c r="V651" s="59" t="str">
        <f t="shared" si="104"/>
        <v/>
      </c>
      <c r="W651" s="4">
        <f t="shared" si="110"/>
        <v>0</v>
      </c>
      <c r="X651" s="101">
        <v>1</v>
      </c>
      <c r="Y651" s="101" t="str">
        <f t="shared" si="105"/>
        <v/>
      </c>
      <c r="Z651" s="101" t="str">
        <f t="shared" si="106"/>
        <v/>
      </c>
      <c r="AA651" s="101" t="str">
        <f t="shared" si="107"/>
        <v/>
      </c>
      <c r="AB651" s="101" t="str">
        <f t="shared" si="108"/>
        <v/>
      </c>
      <c r="AC651" s="101" t="str">
        <f t="shared" si="102"/>
        <v/>
      </c>
      <c r="AD651" s="101" t="str">
        <f t="shared" si="102"/>
        <v/>
      </c>
      <c r="AE651" s="101" t="str">
        <f t="shared" si="102"/>
        <v/>
      </c>
      <c r="AF651" s="101" t="str">
        <f t="shared" si="102"/>
        <v/>
      </c>
      <c r="AG651" s="101" t="str">
        <f t="shared" si="102"/>
        <v/>
      </c>
      <c r="AH651" s="101" t="str">
        <f t="shared" si="102"/>
        <v/>
      </c>
      <c r="AI651" s="101" t="str">
        <f t="shared" si="103"/>
        <v/>
      </c>
      <c r="AJ651" s="101" t="str">
        <f t="shared" si="103"/>
        <v/>
      </c>
      <c r="AK651" s="101" t="str">
        <f t="shared" si="103"/>
        <v/>
      </c>
      <c r="AL651" s="101" t="str">
        <f t="shared" si="103"/>
        <v/>
      </c>
      <c r="AM651" s="101" t="str">
        <f t="shared" si="103"/>
        <v/>
      </c>
      <c r="AN651" s="101" t="str">
        <f t="shared" si="103"/>
        <v/>
      </c>
      <c r="AP651" s="101" t="str">
        <f>IF(AND(N651="vendido",I651='1° Passo'!$D$12),'1° Passo'!$D$12,"")</f>
        <v/>
      </c>
    </row>
    <row r="652" spans="3:42" ht="30" customHeight="1">
      <c r="C652" s="11">
        <v>648</v>
      </c>
      <c r="D652" s="88"/>
      <c r="E652" s="88"/>
      <c r="F652" s="88"/>
      <c r="G652" s="95"/>
      <c r="H652" s="96"/>
      <c r="I652" s="88"/>
      <c r="J652" s="88"/>
      <c r="K652" s="96"/>
      <c r="L652" s="88"/>
      <c r="M652" s="97" t="str">
        <f t="shared" ca="1" si="109"/>
        <v/>
      </c>
      <c r="N652" s="88"/>
      <c r="O652" s="88"/>
      <c r="P652" s="14"/>
      <c r="R652" s="59" t="str">
        <f>IFERROR(VLOOKUP($D652,'4° Passo'!$D$5:$M$804,7,FALSE),"-")</f>
        <v>-</v>
      </c>
      <c r="S652" s="59" t="str">
        <f>IFERROR(VLOOKUP($D652,'4° Passo'!$D$5:$M$804,8,FALSE),"-")</f>
        <v>-</v>
      </c>
      <c r="T652" s="59" t="str">
        <f>IFERROR(VLOOKUP($D652,'4° Passo'!$D$5:$M$804,9,FALSE),"-")</f>
        <v>-</v>
      </c>
      <c r="U652" s="59" t="str">
        <f>IFERROR(VLOOKUP($D652,'4° Passo'!$D$5:$M$804,10,FALSE),"-")</f>
        <v>-</v>
      </c>
      <c r="V652" s="59" t="str">
        <f t="shared" si="104"/>
        <v/>
      </c>
      <c r="W652" s="4">
        <f t="shared" si="110"/>
        <v>0</v>
      </c>
      <c r="X652" s="101">
        <v>1</v>
      </c>
      <c r="Y652" s="101" t="str">
        <f t="shared" si="105"/>
        <v/>
      </c>
      <c r="Z652" s="101" t="str">
        <f t="shared" si="106"/>
        <v/>
      </c>
      <c r="AA652" s="101" t="str">
        <f t="shared" si="107"/>
        <v/>
      </c>
      <c r="AB652" s="101" t="str">
        <f t="shared" si="108"/>
        <v/>
      </c>
      <c r="AC652" s="101" t="str">
        <f t="shared" si="102"/>
        <v/>
      </c>
      <c r="AD652" s="101" t="str">
        <f t="shared" si="102"/>
        <v/>
      </c>
      <c r="AE652" s="101" t="str">
        <f t="shared" si="102"/>
        <v/>
      </c>
      <c r="AF652" s="101" t="str">
        <f t="shared" si="102"/>
        <v/>
      </c>
      <c r="AG652" s="101" t="str">
        <f t="shared" si="102"/>
        <v/>
      </c>
      <c r="AH652" s="101" t="str">
        <f t="shared" si="102"/>
        <v/>
      </c>
      <c r="AI652" s="101" t="str">
        <f t="shared" si="103"/>
        <v/>
      </c>
      <c r="AJ652" s="101" t="str">
        <f t="shared" si="103"/>
        <v/>
      </c>
      <c r="AK652" s="101" t="str">
        <f t="shared" si="103"/>
        <v/>
      </c>
      <c r="AL652" s="101" t="str">
        <f t="shared" si="103"/>
        <v/>
      </c>
      <c r="AM652" s="101" t="str">
        <f t="shared" si="103"/>
        <v/>
      </c>
      <c r="AN652" s="101" t="str">
        <f t="shared" si="103"/>
        <v/>
      </c>
      <c r="AP652" s="101" t="str">
        <f>IF(AND(N652="vendido",I652='1° Passo'!$D$12),'1° Passo'!$D$12,"")</f>
        <v/>
      </c>
    </row>
    <row r="653" spans="3:42" ht="30" customHeight="1">
      <c r="C653" s="11">
        <v>649</v>
      </c>
      <c r="D653" s="88"/>
      <c r="E653" s="88"/>
      <c r="F653" s="88"/>
      <c r="G653" s="95"/>
      <c r="H653" s="96"/>
      <c r="I653" s="88"/>
      <c r="J653" s="88"/>
      <c r="K653" s="96"/>
      <c r="L653" s="88"/>
      <c r="M653" s="97" t="str">
        <f t="shared" ca="1" si="109"/>
        <v/>
      </c>
      <c r="N653" s="88"/>
      <c r="O653" s="88"/>
      <c r="P653" s="14"/>
      <c r="R653" s="59" t="str">
        <f>IFERROR(VLOOKUP($D653,'4° Passo'!$D$5:$M$804,7,FALSE),"-")</f>
        <v>-</v>
      </c>
      <c r="S653" s="59" t="str">
        <f>IFERROR(VLOOKUP($D653,'4° Passo'!$D$5:$M$804,8,FALSE),"-")</f>
        <v>-</v>
      </c>
      <c r="T653" s="59" t="str">
        <f>IFERROR(VLOOKUP($D653,'4° Passo'!$D$5:$M$804,9,FALSE),"-")</f>
        <v>-</v>
      </c>
      <c r="U653" s="59" t="str">
        <f>IFERROR(VLOOKUP($D653,'4° Passo'!$D$5:$M$804,10,FALSE),"-")</f>
        <v>-</v>
      </c>
      <c r="V653" s="59" t="str">
        <f t="shared" si="104"/>
        <v/>
      </c>
      <c r="W653" s="4">
        <f t="shared" si="110"/>
        <v>0</v>
      </c>
      <c r="X653" s="101">
        <v>1</v>
      </c>
      <c r="Y653" s="101" t="str">
        <f t="shared" si="105"/>
        <v/>
      </c>
      <c r="Z653" s="101" t="str">
        <f t="shared" si="106"/>
        <v/>
      </c>
      <c r="AA653" s="101" t="str">
        <f t="shared" si="107"/>
        <v/>
      </c>
      <c r="AB653" s="101" t="str">
        <f t="shared" si="108"/>
        <v/>
      </c>
      <c r="AC653" s="101" t="str">
        <f t="shared" si="102"/>
        <v/>
      </c>
      <c r="AD653" s="101" t="str">
        <f t="shared" si="102"/>
        <v/>
      </c>
      <c r="AE653" s="101" t="str">
        <f t="shared" si="102"/>
        <v/>
      </c>
      <c r="AF653" s="101" t="str">
        <f t="shared" si="102"/>
        <v/>
      </c>
      <c r="AG653" s="101" t="str">
        <f t="shared" si="102"/>
        <v/>
      </c>
      <c r="AH653" s="101" t="str">
        <f t="shared" si="102"/>
        <v/>
      </c>
      <c r="AI653" s="101" t="str">
        <f t="shared" si="103"/>
        <v/>
      </c>
      <c r="AJ653" s="101" t="str">
        <f t="shared" si="103"/>
        <v/>
      </c>
      <c r="AK653" s="101" t="str">
        <f t="shared" si="103"/>
        <v/>
      </c>
      <c r="AL653" s="101" t="str">
        <f t="shared" si="103"/>
        <v/>
      </c>
      <c r="AM653" s="101" t="str">
        <f t="shared" si="103"/>
        <v/>
      </c>
      <c r="AN653" s="101" t="str">
        <f t="shared" si="103"/>
        <v/>
      </c>
      <c r="AP653" s="101" t="str">
        <f>IF(AND(N653="vendido",I653='1° Passo'!$D$12),'1° Passo'!$D$12,"")</f>
        <v/>
      </c>
    </row>
    <row r="654" spans="3:42" ht="30" customHeight="1">
      <c r="C654" s="11">
        <v>650</v>
      </c>
      <c r="D654" s="88"/>
      <c r="E654" s="88"/>
      <c r="F654" s="88"/>
      <c r="G654" s="95"/>
      <c r="H654" s="96"/>
      <c r="I654" s="88"/>
      <c r="J654" s="88"/>
      <c r="K654" s="96"/>
      <c r="L654" s="88"/>
      <c r="M654" s="97" t="str">
        <f t="shared" ca="1" si="109"/>
        <v/>
      </c>
      <c r="N654" s="88"/>
      <c r="O654" s="88"/>
      <c r="P654" s="14"/>
      <c r="R654" s="59" t="str">
        <f>IFERROR(VLOOKUP($D654,'4° Passo'!$D$5:$M$804,7,FALSE),"-")</f>
        <v>-</v>
      </c>
      <c r="S654" s="59" t="str">
        <f>IFERROR(VLOOKUP($D654,'4° Passo'!$D$5:$M$804,8,FALSE),"-")</f>
        <v>-</v>
      </c>
      <c r="T654" s="59" t="str">
        <f>IFERROR(VLOOKUP($D654,'4° Passo'!$D$5:$M$804,9,FALSE),"-")</f>
        <v>-</v>
      </c>
      <c r="U654" s="59" t="str">
        <f>IFERROR(VLOOKUP($D654,'4° Passo'!$D$5:$M$804,10,FALSE),"-")</f>
        <v>-</v>
      </c>
      <c r="V654" s="59" t="str">
        <f t="shared" si="104"/>
        <v/>
      </c>
      <c r="W654" s="4">
        <f t="shared" si="110"/>
        <v>0</v>
      </c>
      <c r="X654" s="101">
        <v>1</v>
      </c>
      <c r="Y654" s="101" t="str">
        <f t="shared" si="105"/>
        <v/>
      </c>
      <c r="Z654" s="101" t="str">
        <f t="shared" si="106"/>
        <v/>
      </c>
      <c r="AA654" s="101" t="str">
        <f t="shared" si="107"/>
        <v/>
      </c>
      <c r="AB654" s="101" t="str">
        <f t="shared" si="108"/>
        <v/>
      </c>
      <c r="AC654" s="101" t="str">
        <f t="shared" si="102"/>
        <v/>
      </c>
      <c r="AD654" s="101" t="str">
        <f t="shared" si="102"/>
        <v/>
      </c>
      <c r="AE654" s="101" t="str">
        <f t="shared" si="102"/>
        <v/>
      </c>
      <c r="AF654" s="101" t="str">
        <f t="shared" si="102"/>
        <v/>
      </c>
      <c r="AG654" s="101" t="str">
        <f t="shared" si="102"/>
        <v/>
      </c>
      <c r="AH654" s="101" t="str">
        <f t="shared" si="102"/>
        <v/>
      </c>
      <c r="AI654" s="101" t="str">
        <f t="shared" si="103"/>
        <v/>
      </c>
      <c r="AJ654" s="101" t="str">
        <f t="shared" si="103"/>
        <v/>
      </c>
      <c r="AK654" s="101" t="str">
        <f t="shared" si="103"/>
        <v/>
      </c>
      <c r="AL654" s="101" t="str">
        <f t="shared" si="103"/>
        <v/>
      </c>
      <c r="AM654" s="101" t="str">
        <f t="shared" si="103"/>
        <v/>
      </c>
      <c r="AN654" s="101" t="str">
        <f t="shared" si="103"/>
        <v/>
      </c>
      <c r="AP654" s="101" t="str">
        <f>IF(AND(N654="vendido",I654='1° Passo'!$D$12),'1° Passo'!$D$12,"")</f>
        <v/>
      </c>
    </row>
    <row r="655" spans="3:42" ht="30" customHeight="1">
      <c r="C655" s="11">
        <v>651</v>
      </c>
      <c r="D655" s="88"/>
      <c r="E655" s="88"/>
      <c r="F655" s="88"/>
      <c r="G655" s="95"/>
      <c r="H655" s="96"/>
      <c r="I655" s="88"/>
      <c r="J655" s="88"/>
      <c r="K655" s="96"/>
      <c r="L655" s="88"/>
      <c r="M655" s="97" t="str">
        <f t="shared" ca="1" si="109"/>
        <v/>
      </c>
      <c r="N655" s="88"/>
      <c r="O655" s="88"/>
      <c r="P655" s="14"/>
      <c r="R655" s="59" t="str">
        <f>IFERROR(VLOOKUP($D655,'4° Passo'!$D$5:$M$804,7,FALSE),"-")</f>
        <v>-</v>
      </c>
      <c r="S655" s="59" t="str">
        <f>IFERROR(VLOOKUP($D655,'4° Passo'!$D$5:$M$804,8,FALSE),"-")</f>
        <v>-</v>
      </c>
      <c r="T655" s="59" t="str">
        <f>IFERROR(VLOOKUP($D655,'4° Passo'!$D$5:$M$804,9,FALSE),"-")</f>
        <v>-</v>
      </c>
      <c r="U655" s="59" t="str">
        <f>IFERROR(VLOOKUP($D655,'4° Passo'!$D$5:$M$804,10,FALSE),"-")</f>
        <v>-</v>
      </c>
      <c r="V655" s="59" t="str">
        <f t="shared" si="104"/>
        <v/>
      </c>
      <c r="W655" s="4">
        <f t="shared" si="110"/>
        <v>0</v>
      </c>
      <c r="X655" s="101">
        <v>1</v>
      </c>
      <c r="Y655" s="101" t="str">
        <f t="shared" si="105"/>
        <v/>
      </c>
      <c r="Z655" s="101" t="str">
        <f t="shared" si="106"/>
        <v/>
      </c>
      <c r="AA655" s="101" t="str">
        <f t="shared" si="107"/>
        <v/>
      </c>
      <c r="AB655" s="101" t="str">
        <f t="shared" si="108"/>
        <v/>
      </c>
      <c r="AC655" s="101" t="str">
        <f t="shared" si="102"/>
        <v/>
      </c>
      <c r="AD655" s="101" t="str">
        <f t="shared" si="102"/>
        <v/>
      </c>
      <c r="AE655" s="101" t="str">
        <f t="shared" si="102"/>
        <v/>
      </c>
      <c r="AF655" s="101" t="str">
        <f t="shared" si="102"/>
        <v/>
      </c>
      <c r="AG655" s="101" t="str">
        <f t="shared" si="102"/>
        <v/>
      </c>
      <c r="AH655" s="101" t="str">
        <f t="shared" si="102"/>
        <v/>
      </c>
      <c r="AI655" s="101" t="str">
        <f t="shared" si="103"/>
        <v/>
      </c>
      <c r="AJ655" s="101" t="str">
        <f t="shared" si="103"/>
        <v/>
      </c>
      <c r="AK655" s="101" t="str">
        <f t="shared" si="103"/>
        <v/>
      </c>
      <c r="AL655" s="101" t="str">
        <f t="shared" si="103"/>
        <v/>
      </c>
      <c r="AM655" s="101" t="str">
        <f t="shared" si="103"/>
        <v/>
      </c>
      <c r="AN655" s="101" t="str">
        <f t="shared" si="103"/>
        <v/>
      </c>
      <c r="AP655" s="101" t="str">
        <f>IF(AND(N655="vendido",I655='1° Passo'!$D$12),'1° Passo'!$D$12,"")</f>
        <v/>
      </c>
    </row>
    <row r="656" spans="3:42" ht="30" customHeight="1">
      <c r="C656" s="11">
        <v>652</v>
      </c>
      <c r="D656" s="88"/>
      <c r="E656" s="88"/>
      <c r="F656" s="88"/>
      <c r="G656" s="95"/>
      <c r="H656" s="96"/>
      <c r="I656" s="88"/>
      <c r="J656" s="88"/>
      <c r="K656" s="96"/>
      <c r="L656" s="88"/>
      <c r="M656" s="97" t="str">
        <f t="shared" ca="1" si="109"/>
        <v/>
      </c>
      <c r="N656" s="88"/>
      <c r="O656" s="88"/>
      <c r="P656" s="14"/>
      <c r="R656" s="59" t="str">
        <f>IFERROR(VLOOKUP($D656,'4° Passo'!$D$5:$M$804,7,FALSE),"-")</f>
        <v>-</v>
      </c>
      <c r="S656" s="59" t="str">
        <f>IFERROR(VLOOKUP($D656,'4° Passo'!$D$5:$M$804,8,FALSE),"-")</f>
        <v>-</v>
      </c>
      <c r="T656" s="59" t="str">
        <f>IFERROR(VLOOKUP($D656,'4° Passo'!$D$5:$M$804,9,FALSE),"-")</f>
        <v>-</v>
      </c>
      <c r="U656" s="59" t="str">
        <f>IFERROR(VLOOKUP($D656,'4° Passo'!$D$5:$M$804,10,FALSE),"-")</f>
        <v>-</v>
      </c>
      <c r="V656" s="59" t="str">
        <f t="shared" si="104"/>
        <v/>
      </c>
      <c r="W656" s="4">
        <f t="shared" si="110"/>
        <v>0</v>
      </c>
      <c r="X656" s="101">
        <v>1</v>
      </c>
      <c r="Y656" s="101" t="str">
        <f t="shared" si="105"/>
        <v/>
      </c>
      <c r="Z656" s="101" t="str">
        <f t="shared" si="106"/>
        <v/>
      </c>
      <c r="AA656" s="101" t="str">
        <f t="shared" si="107"/>
        <v/>
      </c>
      <c r="AB656" s="101" t="str">
        <f t="shared" si="108"/>
        <v/>
      </c>
      <c r="AC656" s="101" t="str">
        <f t="shared" si="102"/>
        <v/>
      </c>
      <c r="AD656" s="101" t="str">
        <f t="shared" si="102"/>
        <v/>
      </c>
      <c r="AE656" s="101" t="str">
        <f t="shared" si="102"/>
        <v/>
      </c>
      <c r="AF656" s="101" t="str">
        <f t="shared" si="102"/>
        <v/>
      </c>
      <c r="AG656" s="101" t="str">
        <f t="shared" si="102"/>
        <v/>
      </c>
      <c r="AH656" s="101" t="str">
        <f t="shared" si="102"/>
        <v/>
      </c>
      <c r="AI656" s="101" t="str">
        <f t="shared" si="103"/>
        <v/>
      </c>
      <c r="AJ656" s="101" t="str">
        <f t="shared" si="103"/>
        <v/>
      </c>
      <c r="AK656" s="101" t="str">
        <f t="shared" si="103"/>
        <v/>
      </c>
      <c r="AL656" s="101" t="str">
        <f t="shared" si="103"/>
        <v/>
      </c>
      <c r="AM656" s="101" t="str">
        <f t="shared" si="103"/>
        <v/>
      </c>
      <c r="AN656" s="101" t="str">
        <f t="shared" si="103"/>
        <v/>
      </c>
      <c r="AP656" s="101" t="str">
        <f>IF(AND(N656="vendido",I656='1° Passo'!$D$12),'1° Passo'!$D$12,"")</f>
        <v/>
      </c>
    </row>
    <row r="657" spans="3:42" ht="30" customHeight="1">
      <c r="C657" s="11">
        <v>653</v>
      </c>
      <c r="D657" s="88"/>
      <c r="E657" s="88"/>
      <c r="F657" s="88"/>
      <c r="G657" s="95"/>
      <c r="H657" s="96"/>
      <c r="I657" s="88"/>
      <c r="J657" s="88"/>
      <c r="K657" s="96"/>
      <c r="L657" s="88"/>
      <c r="M657" s="97" t="str">
        <f t="shared" ca="1" si="109"/>
        <v/>
      </c>
      <c r="N657" s="88"/>
      <c r="O657" s="88"/>
      <c r="P657" s="14"/>
      <c r="R657" s="59" t="str">
        <f>IFERROR(VLOOKUP($D657,'4° Passo'!$D$5:$M$804,7,FALSE),"-")</f>
        <v>-</v>
      </c>
      <c r="S657" s="59" t="str">
        <f>IFERROR(VLOOKUP($D657,'4° Passo'!$D$5:$M$804,8,FALSE),"-")</f>
        <v>-</v>
      </c>
      <c r="T657" s="59" t="str">
        <f>IFERROR(VLOOKUP($D657,'4° Passo'!$D$5:$M$804,9,FALSE),"-")</f>
        <v>-</v>
      </c>
      <c r="U657" s="59" t="str">
        <f>IFERROR(VLOOKUP($D657,'4° Passo'!$D$5:$M$804,10,FALSE),"-")</f>
        <v>-</v>
      </c>
      <c r="V657" s="59" t="str">
        <f t="shared" si="104"/>
        <v/>
      </c>
      <c r="W657" s="4">
        <f t="shared" si="110"/>
        <v>0</v>
      </c>
      <c r="X657" s="101">
        <v>1</v>
      </c>
      <c r="Y657" s="101" t="str">
        <f t="shared" si="105"/>
        <v/>
      </c>
      <c r="Z657" s="101" t="str">
        <f t="shared" si="106"/>
        <v/>
      </c>
      <c r="AA657" s="101" t="str">
        <f t="shared" si="107"/>
        <v/>
      </c>
      <c r="AB657" s="101" t="str">
        <f t="shared" si="108"/>
        <v/>
      </c>
      <c r="AC657" s="101" t="str">
        <f t="shared" si="102"/>
        <v/>
      </c>
      <c r="AD657" s="101" t="str">
        <f t="shared" si="102"/>
        <v/>
      </c>
      <c r="AE657" s="101" t="str">
        <f t="shared" si="102"/>
        <v/>
      </c>
      <c r="AF657" s="101" t="str">
        <f t="shared" si="102"/>
        <v/>
      </c>
      <c r="AG657" s="101" t="str">
        <f t="shared" si="102"/>
        <v/>
      </c>
      <c r="AH657" s="101" t="str">
        <f t="shared" si="102"/>
        <v/>
      </c>
      <c r="AI657" s="101" t="str">
        <f t="shared" si="103"/>
        <v/>
      </c>
      <c r="AJ657" s="101" t="str">
        <f t="shared" si="103"/>
        <v/>
      </c>
      <c r="AK657" s="101" t="str">
        <f t="shared" si="103"/>
        <v/>
      </c>
      <c r="AL657" s="101" t="str">
        <f t="shared" si="103"/>
        <v/>
      </c>
      <c r="AM657" s="101" t="str">
        <f t="shared" si="103"/>
        <v/>
      </c>
      <c r="AN657" s="101" t="str">
        <f t="shared" si="103"/>
        <v/>
      </c>
      <c r="AP657" s="101" t="str">
        <f>IF(AND(N657="vendido",I657='1° Passo'!$D$12),'1° Passo'!$D$12,"")</f>
        <v/>
      </c>
    </row>
    <row r="658" spans="3:42" ht="30" customHeight="1">
      <c r="C658" s="11">
        <v>654</v>
      </c>
      <c r="D658" s="88"/>
      <c r="E658" s="88"/>
      <c r="F658" s="88"/>
      <c r="G658" s="95"/>
      <c r="H658" s="96"/>
      <c r="I658" s="88"/>
      <c r="J658" s="88"/>
      <c r="K658" s="96"/>
      <c r="L658" s="88"/>
      <c r="M658" s="97" t="str">
        <f t="shared" ca="1" si="109"/>
        <v/>
      </c>
      <c r="N658" s="88"/>
      <c r="O658" s="88"/>
      <c r="P658" s="14"/>
      <c r="R658" s="59" t="str">
        <f>IFERROR(VLOOKUP($D658,'4° Passo'!$D$5:$M$804,7,FALSE),"-")</f>
        <v>-</v>
      </c>
      <c r="S658" s="59" t="str">
        <f>IFERROR(VLOOKUP($D658,'4° Passo'!$D$5:$M$804,8,FALSE),"-")</f>
        <v>-</v>
      </c>
      <c r="T658" s="59" t="str">
        <f>IFERROR(VLOOKUP($D658,'4° Passo'!$D$5:$M$804,9,FALSE),"-")</f>
        <v>-</v>
      </c>
      <c r="U658" s="59" t="str">
        <f>IFERROR(VLOOKUP($D658,'4° Passo'!$D$5:$M$804,10,FALSE),"-")</f>
        <v>-</v>
      </c>
      <c r="V658" s="59" t="str">
        <f t="shared" si="104"/>
        <v/>
      </c>
      <c r="W658" s="4">
        <f t="shared" si="110"/>
        <v>0</v>
      </c>
      <c r="X658" s="101">
        <v>1</v>
      </c>
      <c r="Y658" s="101" t="str">
        <f t="shared" si="105"/>
        <v/>
      </c>
      <c r="Z658" s="101" t="str">
        <f t="shared" si="106"/>
        <v/>
      </c>
      <c r="AA658" s="101" t="str">
        <f t="shared" si="107"/>
        <v/>
      </c>
      <c r="AB658" s="101" t="str">
        <f t="shared" si="108"/>
        <v/>
      </c>
      <c r="AC658" s="101" t="str">
        <f t="shared" si="102"/>
        <v/>
      </c>
      <c r="AD658" s="101" t="str">
        <f t="shared" si="102"/>
        <v/>
      </c>
      <c r="AE658" s="101" t="str">
        <f t="shared" si="102"/>
        <v/>
      </c>
      <c r="AF658" s="101" t="str">
        <f t="shared" si="102"/>
        <v/>
      </c>
      <c r="AG658" s="101" t="str">
        <f t="shared" si="102"/>
        <v/>
      </c>
      <c r="AH658" s="101" t="str">
        <f t="shared" si="102"/>
        <v/>
      </c>
      <c r="AI658" s="101" t="str">
        <f t="shared" si="103"/>
        <v/>
      </c>
      <c r="AJ658" s="101" t="str">
        <f t="shared" si="103"/>
        <v/>
      </c>
      <c r="AK658" s="101" t="str">
        <f t="shared" si="103"/>
        <v/>
      </c>
      <c r="AL658" s="101" t="str">
        <f t="shared" si="103"/>
        <v/>
      </c>
      <c r="AM658" s="101" t="str">
        <f t="shared" si="103"/>
        <v/>
      </c>
      <c r="AN658" s="101" t="str">
        <f t="shared" si="103"/>
        <v/>
      </c>
      <c r="AP658" s="101" t="str">
        <f>IF(AND(N658="vendido",I658='1° Passo'!$D$12),'1° Passo'!$D$12,"")</f>
        <v/>
      </c>
    </row>
    <row r="659" spans="3:42" ht="30" customHeight="1">
      <c r="C659" s="11">
        <v>655</v>
      </c>
      <c r="D659" s="88"/>
      <c r="E659" s="88"/>
      <c r="F659" s="88"/>
      <c r="G659" s="95"/>
      <c r="H659" s="96"/>
      <c r="I659" s="88"/>
      <c r="J659" s="88"/>
      <c r="K659" s="96"/>
      <c r="L659" s="88"/>
      <c r="M659" s="97" t="str">
        <f t="shared" ca="1" si="109"/>
        <v/>
      </c>
      <c r="N659" s="88"/>
      <c r="O659" s="88"/>
      <c r="P659" s="14"/>
      <c r="R659" s="59" t="str">
        <f>IFERROR(VLOOKUP($D659,'4° Passo'!$D$5:$M$804,7,FALSE),"-")</f>
        <v>-</v>
      </c>
      <c r="S659" s="59" t="str">
        <f>IFERROR(VLOOKUP($D659,'4° Passo'!$D$5:$M$804,8,FALSE),"-")</f>
        <v>-</v>
      </c>
      <c r="T659" s="59" t="str">
        <f>IFERROR(VLOOKUP($D659,'4° Passo'!$D$5:$M$804,9,FALSE),"-")</f>
        <v>-</v>
      </c>
      <c r="U659" s="59" t="str">
        <f>IFERROR(VLOOKUP($D659,'4° Passo'!$D$5:$M$804,10,FALSE),"-")</f>
        <v>-</v>
      </c>
      <c r="V659" s="59" t="str">
        <f t="shared" si="104"/>
        <v/>
      </c>
      <c r="W659" s="4">
        <f t="shared" si="110"/>
        <v>0</v>
      </c>
      <c r="X659" s="101">
        <v>1</v>
      </c>
      <c r="Y659" s="101" t="str">
        <f t="shared" si="105"/>
        <v/>
      </c>
      <c r="Z659" s="101" t="str">
        <f t="shared" si="106"/>
        <v/>
      </c>
      <c r="AA659" s="101" t="str">
        <f t="shared" si="107"/>
        <v/>
      </c>
      <c r="AB659" s="101" t="str">
        <f t="shared" si="108"/>
        <v/>
      </c>
      <c r="AC659" s="101" t="str">
        <f t="shared" si="102"/>
        <v/>
      </c>
      <c r="AD659" s="101" t="str">
        <f t="shared" si="102"/>
        <v/>
      </c>
      <c r="AE659" s="101" t="str">
        <f t="shared" si="102"/>
        <v/>
      </c>
      <c r="AF659" s="101" t="str">
        <f t="shared" si="102"/>
        <v/>
      </c>
      <c r="AG659" s="101" t="str">
        <f t="shared" si="102"/>
        <v/>
      </c>
      <c r="AH659" s="101" t="str">
        <f t="shared" si="102"/>
        <v/>
      </c>
      <c r="AI659" s="101" t="str">
        <f t="shared" si="103"/>
        <v/>
      </c>
      <c r="AJ659" s="101" t="str">
        <f t="shared" si="103"/>
        <v/>
      </c>
      <c r="AK659" s="101" t="str">
        <f t="shared" si="103"/>
        <v/>
      </c>
      <c r="AL659" s="101" t="str">
        <f t="shared" si="103"/>
        <v/>
      </c>
      <c r="AM659" s="101" t="str">
        <f t="shared" si="103"/>
        <v/>
      </c>
      <c r="AN659" s="101" t="str">
        <f t="shared" si="103"/>
        <v/>
      </c>
      <c r="AP659" s="101" t="str">
        <f>IF(AND(N659="vendido",I659='1° Passo'!$D$12),'1° Passo'!$D$12,"")</f>
        <v/>
      </c>
    </row>
    <row r="660" spans="3:42" ht="30" customHeight="1">
      <c r="C660" s="11">
        <v>656</v>
      </c>
      <c r="D660" s="88"/>
      <c r="E660" s="88"/>
      <c r="F660" s="88"/>
      <c r="G660" s="95"/>
      <c r="H660" s="96"/>
      <c r="I660" s="88"/>
      <c r="J660" s="88"/>
      <c r="K660" s="96"/>
      <c r="L660" s="88"/>
      <c r="M660" s="97" t="str">
        <f t="shared" ca="1" si="109"/>
        <v/>
      </c>
      <c r="N660" s="88"/>
      <c r="O660" s="88"/>
      <c r="P660" s="14"/>
      <c r="R660" s="59" t="str">
        <f>IFERROR(VLOOKUP($D660,'4° Passo'!$D$5:$M$804,7,FALSE),"-")</f>
        <v>-</v>
      </c>
      <c r="S660" s="59" t="str">
        <f>IFERROR(VLOOKUP($D660,'4° Passo'!$D$5:$M$804,8,FALSE),"-")</f>
        <v>-</v>
      </c>
      <c r="T660" s="59" t="str">
        <f>IFERROR(VLOOKUP($D660,'4° Passo'!$D$5:$M$804,9,FALSE),"-")</f>
        <v>-</v>
      </c>
      <c r="U660" s="59" t="str">
        <f>IFERROR(VLOOKUP($D660,'4° Passo'!$D$5:$M$804,10,FALSE),"-")</f>
        <v>-</v>
      </c>
      <c r="V660" s="59" t="str">
        <f t="shared" si="104"/>
        <v/>
      </c>
      <c r="W660" s="4">
        <f t="shared" si="110"/>
        <v>0</v>
      </c>
      <c r="X660" s="101">
        <v>1</v>
      </c>
      <c r="Y660" s="101" t="str">
        <f t="shared" si="105"/>
        <v/>
      </c>
      <c r="Z660" s="101" t="str">
        <f t="shared" si="106"/>
        <v/>
      </c>
      <c r="AA660" s="101" t="str">
        <f t="shared" si="107"/>
        <v/>
      </c>
      <c r="AB660" s="101" t="str">
        <f t="shared" si="108"/>
        <v/>
      </c>
      <c r="AC660" s="101" t="str">
        <f t="shared" si="102"/>
        <v/>
      </c>
      <c r="AD660" s="101" t="str">
        <f t="shared" si="102"/>
        <v/>
      </c>
      <c r="AE660" s="101" t="str">
        <f t="shared" si="102"/>
        <v/>
      </c>
      <c r="AF660" s="101" t="str">
        <f t="shared" si="102"/>
        <v/>
      </c>
      <c r="AG660" s="101" t="str">
        <f t="shared" si="102"/>
        <v/>
      </c>
      <c r="AH660" s="101" t="str">
        <f t="shared" si="102"/>
        <v/>
      </c>
      <c r="AI660" s="101" t="str">
        <f t="shared" si="103"/>
        <v/>
      </c>
      <c r="AJ660" s="101" t="str">
        <f t="shared" si="103"/>
        <v/>
      </c>
      <c r="AK660" s="101" t="str">
        <f t="shared" si="103"/>
        <v/>
      </c>
      <c r="AL660" s="101" t="str">
        <f t="shared" si="103"/>
        <v/>
      </c>
      <c r="AM660" s="101" t="str">
        <f t="shared" si="103"/>
        <v/>
      </c>
      <c r="AN660" s="101" t="str">
        <f t="shared" si="103"/>
        <v/>
      </c>
      <c r="AP660" s="101" t="str">
        <f>IF(AND(N660="vendido",I660='1° Passo'!$D$12),'1° Passo'!$D$12,"")</f>
        <v/>
      </c>
    </row>
    <row r="661" spans="3:42" ht="30" customHeight="1">
      <c r="C661" s="11">
        <v>657</v>
      </c>
      <c r="D661" s="88"/>
      <c r="E661" s="88"/>
      <c r="F661" s="88"/>
      <c r="G661" s="95"/>
      <c r="H661" s="96"/>
      <c r="I661" s="88"/>
      <c r="J661" s="88"/>
      <c r="K661" s="96"/>
      <c r="L661" s="88"/>
      <c r="M661" s="97" t="str">
        <f t="shared" ca="1" si="109"/>
        <v/>
      </c>
      <c r="N661" s="88"/>
      <c r="O661" s="88"/>
      <c r="P661" s="14"/>
      <c r="R661" s="59" t="str">
        <f>IFERROR(VLOOKUP($D661,'4° Passo'!$D$5:$M$804,7,FALSE),"-")</f>
        <v>-</v>
      </c>
      <c r="S661" s="59" t="str">
        <f>IFERROR(VLOOKUP($D661,'4° Passo'!$D$5:$M$804,8,FALSE),"-")</f>
        <v>-</v>
      </c>
      <c r="T661" s="59" t="str">
        <f>IFERROR(VLOOKUP($D661,'4° Passo'!$D$5:$M$804,9,FALSE),"-")</f>
        <v>-</v>
      </c>
      <c r="U661" s="59" t="str">
        <f>IFERROR(VLOOKUP($D661,'4° Passo'!$D$5:$M$804,10,FALSE),"-")</f>
        <v>-</v>
      </c>
      <c r="V661" s="59" t="str">
        <f t="shared" si="104"/>
        <v/>
      </c>
      <c r="W661" s="4">
        <f t="shared" si="110"/>
        <v>0</v>
      </c>
      <c r="X661" s="101">
        <v>1</v>
      </c>
      <c r="Y661" s="101" t="str">
        <f t="shared" si="105"/>
        <v/>
      </c>
      <c r="Z661" s="101" t="str">
        <f t="shared" si="106"/>
        <v/>
      </c>
      <c r="AA661" s="101" t="str">
        <f t="shared" si="107"/>
        <v/>
      </c>
      <c r="AB661" s="101" t="str">
        <f t="shared" si="108"/>
        <v/>
      </c>
      <c r="AC661" s="101" t="str">
        <f t="shared" si="102"/>
        <v/>
      </c>
      <c r="AD661" s="101" t="str">
        <f t="shared" si="102"/>
        <v/>
      </c>
      <c r="AE661" s="101" t="str">
        <f t="shared" si="102"/>
        <v/>
      </c>
      <c r="AF661" s="101" t="str">
        <f t="shared" si="102"/>
        <v/>
      </c>
      <c r="AG661" s="101" t="str">
        <f t="shared" si="102"/>
        <v/>
      </c>
      <c r="AH661" s="101" t="str">
        <f t="shared" si="102"/>
        <v/>
      </c>
      <c r="AI661" s="101" t="str">
        <f t="shared" si="103"/>
        <v/>
      </c>
      <c r="AJ661" s="101" t="str">
        <f t="shared" si="103"/>
        <v/>
      </c>
      <c r="AK661" s="101" t="str">
        <f t="shared" si="103"/>
        <v/>
      </c>
      <c r="AL661" s="101" t="str">
        <f t="shared" si="103"/>
        <v/>
      </c>
      <c r="AM661" s="101" t="str">
        <f t="shared" si="103"/>
        <v/>
      </c>
      <c r="AN661" s="101" t="str">
        <f t="shared" si="103"/>
        <v/>
      </c>
      <c r="AP661" s="101" t="str">
        <f>IF(AND(N661="vendido",I661='1° Passo'!$D$12),'1° Passo'!$D$12,"")</f>
        <v/>
      </c>
    </row>
    <row r="662" spans="3:42" ht="30" customHeight="1">
      <c r="C662" s="11">
        <v>658</v>
      </c>
      <c r="D662" s="88"/>
      <c r="E662" s="88"/>
      <c r="F662" s="88"/>
      <c r="G662" s="95"/>
      <c r="H662" s="96"/>
      <c r="I662" s="88"/>
      <c r="J662" s="88"/>
      <c r="K662" s="96"/>
      <c r="L662" s="88"/>
      <c r="M662" s="97" t="str">
        <f t="shared" ca="1" si="109"/>
        <v/>
      </c>
      <c r="N662" s="88"/>
      <c r="O662" s="88"/>
      <c r="P662" s="14"/>
      <c r="R662" s="59" t="str">
        <f>IFERROR(VLOOKUP($D662,'4° Passo'!$D$5:$M$804,7,FALSE),"-")</f>
        <v>-</v>
      </c>
      <c r="S662" s="59" t="str">
        <f>IFERROR(VLOOKUP($D662,'4° Passo'!$D$5:$M$804,8,FALSE),"-")</f>
        <v>-</v>
      </c>
      <c r="T662" s="59" t="str">
        <f>IFERROR(VLOOKUP($D662,'4° Passo'!$D$5:$M$804,9,FALSE),"-")</f>
        <v>-</v>
      </c>
      <c r="U662" s="59" t="str">
        <f>IFERROR(VLOOKUP($D662,'4° Passo'!$D$5:$M$804,10,FALSE),"-")</f>
        <v>-</v>
      </c>
      <c r="V662" s="59" t="str">
        <f t="shared" si="104"/>
        <v/>
      </c>
      <c r="W662" s="4">
        <f t="shared" si="110"/>
        <v>0</v>
      </c>
      <c r="X662" s="101">
        <v>1</v>
      </c>
      <c r="Y662" s="101" t="str">
        <f t="shared" si="105"/>
        <v/>
      </c>
      <c r="Z662" s="101" t="str">
        <f t="shared" si="106"/>
        <v/>
      </c>
      <c r="AA662" s="101" t="str">
        <f t="shared" si="107"/>
        <v/>
      </c>
      <c r="AB662" s="101" t="str">
        <f t="shared" si="108"/>
        <v/>
      </c>
      <c r="AC662" s="101" t="str">
        <f t="shared" si="102"/>
        <v/>
      </c>
      <c r="AD662" s="101" t="str">
        <f t="shared" si="102"/>
        <v/>
      </c>
      <c r="AE662" s="101" t="str">
        <f t="shared" si="102"/>
        <v/>
      </c>
      <c r="AF662" s="101" t="str">
        <f t="shared" si="102"/>
        <v/>
      </c>
      <c r="AG662" s="101" t="str">
        <f t="shared" si="102"/>
        <v/>
      </c>
      <c r="AH662" s="101" t="str">
        <f t="shared" si="102"/>
        <v/>
      </c>
      <c r="AI662" s="101" t="str">
        <f t="shared" si="103"/>
        <v/>
      </c>
      <c r="AJ662" s="101" t="str">
        <f t="shared" si="103"/>
        <v/>
      </c>
      <c r="AK662" s="101" t="str">
        <f t="shared" si="103"/>
        <v/>
      </c>
      <c r="AL662" s="101" t="str">
        <f t="shared" si="103"/>
        <v/>
      </c>
      <c r="AM662" s="101" t="str">
        <f t="shared" si="103"/>
        <v/>
      </c>
      <c r="AN662" s="101" t="str">
        <f t="shared" si="103"/>
        <v/>
      </c>
      <c r="AP662" s="101" t="str">
        <f>IF(AND(N662="vendido",I662='1° Passo'!$D$12),'1° Passo'!$D$12,"")</f>
        <v/>
      </c>
    </row>
    <row r="663" spans="3:42" ht="30" customHeight="1">
      <c r="C663" s="11">
        <v>659</v>
      </c>
      <c r="D663" s="88"/>
      <c r="E663" s="88"/>
      <c r="F663" s="88"/>
      <c r="G663" s="95"/>
      <c r="H663" s="96"/>
      <c r="I663" s="88"/>
      <c r="J663" s="88"/>
      <c r="K663" s="96"/>
      <c r="L663" s="88"/>
      <c r="M663" s="97" t="str">
        <f t="shared" ca="1" si="109"/>
        <v/>
      </c>
      <c r="N663" s="88"/>
      <c r="O663" s="88"/>
      <c r="P663" s="14"/>
      <c r="R663" s="59" t="str">
        <f>IFERROR(VLOOKUP($D663,'4° Passo'!$D$5:$M$804,7,FALSE),"-")</f>
        <v>-</v>
      </c>
      <c r="S663" s="59" t="str">
        <f>IFERROR(VLOOKUP($D663,'4° Passo'!$D$5:$M$804,8,FALSE),"-")</f>
        <v>-</v>
      </c>
      <c r="T663" s="59" t="str">
        <f>IFERROR(VLOOKUP($D663,'4° Passo'!$D$5:$M$804,9,FALSE),"-")</f>
        <v>-</v>
      </c>
      <c r="U663" s="59" t="str">
        <f>IFERROR(VLOOKUP($D663,'4° Passo'!$D$5:$M$804,10,FALSE),"-")</f>
        <v>-</v>
      </c>
      <c r="V663" s="59" t="str">
        <f t="shared" si="104"/>
        <v/>
      </c>
      <c r="W663" s="4">
        <f t="shared" si="110"/>
        <v>0</v>
      </c>
      <c r="X663" s="101">
        <v>1</v>
      </c>
      <c r="Y663" s="101" t="str">
        <f t="shared" si="105"/>
        <v/>
      </c>
      <c r="Z663" s="101" t="str">
        <f t="shared" si="106"/>
        <v/>
      </c>
      <c r="AA663" s="101" t="str">
        <f t="shared" si="107"/>
        <v/>
      </c>
      <c r="AB663" s="101" t="str">
        <f t="shared" si="108"/>
        <v/>
      </c>
      <c r="AC663" s="101" t="str">
        <f t="shared" si="102"/>
        <v/>
      </c>
      <c r="AD663" s="101" t="str">
        <f t="shared" si="102"/>
        <v/>
      </c>
      <c r="AE663" s="101" t="str">
        <f t="shared" si="102"/>
        <v/>
      </c>
      <c r="AF663" s="101" t="str">
        <f t="shared" si="102"/>
        <v/>
      </c>
      <c r="AG663" s="101" t="str">
        <f t="shared" si="102"/>
        <v/>
      </c>
      <c r="AH663" s="101" t="str">
        <f t="shared" si="102"/>
        <v/>
      </c>
      <c r="AI663" s="101" t="str">
        <f t="shared" si="103"/>
        <v/>
      </c>
      <c r="AJ663" s="101" t="str">
        <f t="shared" si="103"/>
        <v/>
      </c>
      <c r="AK663" s="101" t="str">
        <f t="shared" si="103"/>
        <v/>
      </c>
      <c r="AL663" s="101" t="str">
        <f t="shared" si="103"/>
        <v/>
      </c>
      <c r="AM663" s="101" t="str">
        <f t="shared" si="103"/>
        <v/>
      </c>
      <c r="AN663" s="101" t="str">
        <f t="shared" si="103"/>
        <v/>
      </c>
      <c r="AP663" s="101" t="str">
        <f>IF(AND(N663="vendido",I663='1° Passo'!$D$12),'1° Passo'!$D$12,"")</f>
        <v/>
      </c>
    </row>
    <row r="664" spans="3:42" ht="30" customHeight="1">
      <c r="C664" s="11">
        <v>660</v>
      </c>
      <c r="D664" s="88"/>
      <c r="E664" s="88"/>
      <c r="F664" s="88"/>
      <c r="G664" s="95"/>
      <c r="H664" s="96"/>
      <c r="I664" s="88"/>
      <c r="J664" s="88"/>
      <c r="K664" s="96"/>
      <c r="L664" s="88"/>
      <c r="M664" s="97" t="str">
        <f t="shared" ca="1" si="109"/>
        <v/>
      </c>
      <c r="N664" s="88"/>
      <c r="O664" s="88"/>
      <c r="P664" s="14"/>
      <c r="R664" s="59" t="str">
        <f>IFERROR(VLOOKUP($D664,'4° Passo'!$D$5:$M$804,7,FALSE),"-")</f>
        <v>-</v>
      </c>
      <c r="S664" s="59" t="str">
        <f>IFERROR(VLOOKUP($D664,'4° Passo'!$D$5:$M$804,8,FALSE),"-")</f>
        <v>-</v>
      </c>
      <c r="T664" s="59" t="str">
        <f>IFERROR(VLOOKUP($D664,'4° Passo'!$D$5:$M$804,9,FALSE),"-")</f>
        <v>-</v>
      </c>
      <c r="U664" s="59" t="str">
        <f>IFERROR(VLOOKUP($D664,'4° Passo'!$D$5:$M$804,10,FALSE),"-")</f>
        <v>-</v>
      </c>
      <c r="V664" s="59" t="str">
        <f t="shared" si="104"/>
        <v/>
      </c>
      <c r="W664" s="4">
        <f t="shared" si="110"/>
        <v>0</v>
      </c>
      <c r="X664" s="101">
        <v>1</v>
      </c>
      <c r="Y664" s="101" t="str">
        <f t="shared" si="105"/>
        <v/>
      </c>
      <c r="Z664" s="101" t="str">
        <f t="shared" si="106"/>
        <v/>
      </c>
      <c r="AA664" s="101" t="str">
        <f t="shared" si="107"/>
        <v/>
      </c>
      <c r="AB664" s="101" t="str">
        <f t="shared" si="108"/>
        <v/>
      </c>
      <c r="AC664" s="101" t="str">
        <f t="shared" si="102"/>
        <v/>
      </c>
      <c r="AD664" s="101" t="str">
        <f t="shared" si="102"/>
        <v/>
      </c>
      <c r="AE664" s="101" t="str">
        <f t="shared" si="102"/>
        <v/>
      </c>
      <c r="AF664" s="101" t="str">
        <f t="shared" si="102"/>
        <v/>
      </c>
      <c r="AG664" s="101" t="str">
        <f t="shared" si="102"/>
        <v/>
      </c>
      <c r="AH664" s="101" t="str">
        <f t="shared" si="102"/>
        <v/>
      </c>
      <c r="AI664" s="101" t="str">
        <f t="shared" si="103"/>
        <v/>
      </c>
      <c r="AJ664" s="101" t="str">
        <f t="shared" si="103"/>
        <v/>
      </c>
      <c r="AK664" s="101" t="str">
        <f t="shared" si="103"/>
        <v/>
      </c>
      <c r="AL664" s="101" t="str">
        <f t="shared" si="103"/>
        <v/>
      </c>
      <c r="AM664" s="101" t="str">
        <f t="shared" si="103"/>
        <v/>
      </c>
      <c r="AN664" s="101" t="str">
        <f t="shared" si="103"/>
        <v/>
      </c>
      <c r="AP664" s="101" t="str">
        <f>IF(AND(N664="vendido",I664='1° Passo'!$D$12),'1° Passo'!$D$12,"")</f>
        <v/>
      </c>
    </row>
    <row r="665" spans="3:42" ht="30" customHeight="1">
      <c r="C665" s="11">
        <v>661</v>
      </c>
      <c r="D665" s="88"/>
      <c r="E665" s="88"/>
      <c r="F665" s="88"/>
      <c r="G665" s="95"/>
      <c r="H665" s="96"/>
      <c r="I665" s="88"/>
      <c r="J665" s="88"/>
      <c r="K665" s="96"/>
      <c r="L665" s="88"/>
      <c r="M665" s="97" t="str">
        <f t="shared" ca="1" si="109"/>
        <v/>
      </c>
      <c r="N665" s="88"/>
      <c r="O665" s="88"/>
      <c r="P665" s="14"/>
      <c r="R665" s="59" t="str">
        <f>IFERROR(VLOOKUP($D665,'4° Passo'!$D$5:$M$804,7,FALSE),"-")</f>
        <v>-</v>
      </c>
      <c r="S665" s="59" t="str">
        <f>IFERROR(VLOOKUP($D665,'4° Passo'!$D$5:$M$804,8,FALSE),"-")</f>
        <v>-</v>
      </c>
      <c r="T665" s="59" t="str">
        <f>IFERROR(VLOOKUP($D665,'4° Passo'!$D$5:$M$804,9,FALSE),"-")</f>
        <v>-</v>
      </c>
      <c r="U665" s="59" t="str">
        <f>IFERROR(VLOOKUP($D665,'4° Passo'!$D$5:$M$804,10,FALSE),"-")</f>
        <v>-</v>
      </c>
      <c r="V665" s="59" t="str">
        <f t="shared" si="104"/>
        <v/>
      </c>
      <c r="W665" s="4">
        <f t="shared" si="110"/>
        <v>0</v>
      </c>
      <c r="X665" s="101">
        <v>1</v>
      </c>
      <c r="Y665" s="101" t="str">
        <f t="shared" si="105"/>
        <v/>
      </c>
      <c r="Z665" s="101" t="str">
        <f t="shared" si="106"/>
        <v/>
      </c>
      <c r="AA665" s="101" t="str">
        <f t="shared" si="107"/>
        <v/>
      </c>
      <c r="AB665" s="101" t="str">
        <f t="shared" si="108"/>
        <v/>
      </c>
      <c r="AC665" s="101" t="str">
        <f t="shared" si="102"/>
        <v/>
      </c>
      <c r="AD665" s="101" t="str">
        <f t="shared" si="102"/>
        <v/>
      </c>
      <c r="AE665" s="101" t="str">
        <f t="shared" si="102"/>
        <v/>
      </c>
      <c r="AF665" s="101" t="str">
        <f t="shared" si="102"/>
        <v/>
      </c>
      <c r="AG665" s="101" t="str">
        <f t="shared" si="102"/>
        <v/>
      </c>
      <c r="AH665" s="101" t="str">
        <f t="shared" si="102"/>
        <v/>
      </c>
      <c r="AI665" s="101" t="str">
        <f t="shared" si="103"/>
        <v/>
      </c>
      <c r="AJ665" s="101" t="str">
        <f t="shared" si="103"/>
        <v/>
      </c>
      <c r="AK665" s="101" t="str">
        <f t="shared" si="103"/>
        <v/>
      </c>
      <c r="AL665" s="101" t="str">
        <f t="shared" si="103"/>
        <v/>
      </c>
      <c r="AM665" s="101" t="str">
        <f t="shared" si="103"/>
        <v/>
      </c>
      <c r="AN665" s="101" t="str">
        <f t="shared" si="103"/>
        <v/>
      </c>
      <c r="AP665" s="101" t="str">
        <f>IF(AND(N665="vendido",I665='1° Passo'!$D$12),'1° Passo'!$D$12,"")</f>
        <v/>
      </c>
    </row>
    <row r="666" spans="3:42" ht="30" customHeight="1">
      <c r="C666" s="11">
        <v>662</v>
      </c>
      <c r="D666" s="88"/>
      <c r="E666" s="88"/>
      <c r="F666" s="88"/>
      <c r="G666" s="95"/>
      <c r="H666" s="96"/>
      <c r="I666" s="88"/>
      <c r="J666" s="88"/>
      <c r="K666" s="96"/>
      <c r="L666" s="88"/>
      <c r="M666" s="97" t="str">
        <f t="shared" ca="1" si="109"/>
        <v/>
      </c>
      <c r="N666" s="88"/>
      <c r="O666" s="88"/>
      <c r="P666" s="14"/>
      <c r="R666" s="59" t="str">
        <f>IFERROR(VLOOKUP($D666,'4° Passo'!$D$5:$M$804,7,FALSE),"-")</f>
        <v>-</v>
      </c>
      <c r="S666" s="59" t="str">
        <f>IFERROR(VLOOKUP($D666,'4° Passo'!$D$5:$M$804,8,FALSE),"-")</f>
        <v>-</v>
      </c>
      <c r="T666" s="59" t="str">
        <f>IFERROR(VLOOKUP($D666,'4° Passo'!$D$5:$M$804,9,FALSE),"-")</f>
        <v>-</v>
      </c>
      <c r="U666" s="59" t="str">
        <f>IFERROR(VLOOKUP($D666,'4° Passo'!$D$5:$M$804,10,FALSE),"-")</f>
        <v>-</v>
      </c>
      <c r="V666" s="59" t="str">
        <f t="shared" si="104"/>
        <v/>
      </c>
      <c r="W666" s="4">
        <f t="shared" si="110"/>
        <v>0</v>
      </c>
      <c r="X666" s="101">
        <v>1</v>
      </c>
      <c r="Y666" s="101" t="str">
        <f t="shared" si="105"/>
        <v/>
      </c>
      <c r="Z666" s="101" t="str">
        <f t="shared" si="106"/>
        <v/>
      </c>
      <c r="AA666" s="101" t="str">
        <f t="shared" si="107"/>
        <v/>
      </c>
      <c r="AB666" s="101" t="str">
        <f t="shared" si="108"/>
        <v/>
      </c>
      <c r="AC666" s="101" t="str">
        <f t="shared" si="102"/>
        <v/>
      </c>
      <c r="AD666" s="101" t="str">
        <f t="shared" si="102"/>
        <v/>
      </c>
      <c r="AE666" s="101" t="str">
        <f t="shared" si="102"/>
        <v/>
      </c>
      <c r="AF666" s="101" t="str">
        <f t="shared" si="102"/>
        <v/>
      </c>
      <c r="AG666" s="101" t="str">
        <f t="shared" si="102"/>
        <v/>
      </c>
      <c r="AH666" s="101" t="str">
        <f t="shared" si="102"/>
        <v/>
      </c>
      <c r="AI666" s="101" t="str">
        <f t="shared" si="103"/>
        <v/>
      </c>
      <c r="AJ666" s="101" t="str">
        <f t="shared" si="103"/>
        <v/>
      </c>
      <c r="AK666" s="101" t="str">
        <f t="shared" si="103"/>
        <v/>
      </c>
      <c r="AL666" s="101" t="str">
        <f t="shared" si="103"/>
        <v/>
      </c>
      <c r="AM666" s="101" t="str">
        <f t="shared" si="103"/>
        <v/>
      </c>
      <c r="AN666" s="101" t="str">
        <f t="shared" si="103"/>
        <v/>
      </c>
      <c r="AP666" s="101" t="str">
        <f>IF(AND(N666="vendido",I666='1° Passo'!$D$12),'1° Passo'!$D$12,"")</f>
        <v/>
      </c>
    </row>
    <row r="667" spans="3:42" ht="30" customHeight="1">
      <c r="C667" s="11">
        <v>663</v>
      </c>
      <c r="D667" s="88"/>
      <c r="E667" s="88"/>
      <c r="F667" s="88"/>
      <c r="G667" s="95"/>
      <c r="H667" s="96"/>
      <c r="I667" s="88"/>
      <c r="J667" s="88"/>
      <c r="K667" s="96"/>
      <c r="L667" s="88"/>
      <c r="M667" s="97" t="str">
        <f t="shared" ca="1" si="109"/>
        <v/>
      </c>
      <c r="N667" s="88"/>
      <c r="O667" s="88"/>
      <c r="P667" s="14"/>
      <c r="R667" s="59" t="str">
        <f>IFERROR(VLOOKUP($D667,'4° Passo'!$D$5:$M$804,7,FALSE),"-")</f>
        <v>-</v>
      </c>
      <c r="S667" s="59" t="str">
        <f>IFERROR(VLOOKUP($D667,'4° Passo'!$D$5:$M$804,8,FALSE),"-")</f>
        <v>-</v>
      </c>
      <c r="T667" s="59" t="str">
        <f>IFERROR(VLOOKUP($D667,'4° Passo'!$D$5:$M$804,9,FALSE),"-")</f>
        <v>-</v>
      </c>
      <c r="U667" s="59" t="str">
        <f>IFERROR(VLOOKUP($D667,'4° Passo'!$D$5:$M$804,10,FALSE),"-")</f>
        <v>-</v>
      </c>
      <c r="V667" s="59" t="str">
        <f t="shared" si="104"/>
        <v/>
      </c>
      <c r="W667" s="4">
        <f t="shared" si="110"/>
        <v>0</v>
      </c>
      <c r="X667" s="101">
        <v>1</v>
      </c>
      <c r="Y667" s="101" t="str">
        <f t="shared" si="105"/>
        <v/>
      </c>
      <c r="Z667" s="101" t="str">
        <f t="shared" si="106"/>
        <v/>
      </c>
      <c r="AA667" s="101" t="str">
        <f t="shared" si="107"/>
        <v/>
      </c>
      <c r="AB667" s="101" t="str">
        <f t="shared" si="108"/>
        <v/>
      </c>
      <c r="AC667" s="101" t="str">
        <f t="shared" si="102"/>
        <v/>
      </c>
      <c r="AD667" s="101" t="str">
        <f t="shared" si="102"/>
        <v/>
      </c>
      <c r="AE667" s="101" t="str">
        <f t="shared" si="102"/>
        <v/>
      </c>
      <c r="AF667" s="101" t="str">
        <f t="shared" si="102"/>
        <v/>
      </c>
      <c r="AG667" s="101" t="str">
        <f t="shared" si="102"/>
        <v/>
      </c>
      <c r="AH667" s="101" t="str">
        <f t="shared" si="102"/>
        <v/>
      </c>
      <c r="AI667" s="101" t="str">
        <f t="shared" si="103"/>
        <v/>
      </c>
      <c r="AJ667" s="101" t="str">
        <f t="shared" si="103"/>
        <v/>
      </c>
      <c r="AK667" s="101" t="str">
        <f t="shared" si="103"/>
        <v/>
      </c>
      <c r="AL667" s="101" t="str">
        <f t="shared" si="103"/>
        <v/>
      </c>
      <c r="AM667" s="101" t="str">
        <f t="shared" si="103"/>
        <v/>
      </c>
      <c r="AN667" s="101" t="str">
        <f t="shared" si="103"/>
        <v/>
      </c>
      <c r="AP667" s="101" t="str">
        <f>IF(AND(N667="vendido",I667='1° Passo'!$D$12),'1° Passo'!$D$12,"")</f>
        <v/>
      </c>
    </row>
    <row r="668" spans="3:42" ht="30" customHeight="1">
      <c r="C668" s="11">
        <v>664</v>
      </c>
      <c r="D668" s="88"/>
      <c r="E668" s="88"/>
      <c r="F668" s="88"/>
      <c r="G668" s="95"/>
      <c r="H668" s="96"/>
      <c r="I668" s="88"/>
      <c r="J668" s="88"/>
      <c r="K668" s="96"/>
      <c r="L668" s="88"/>
      <c r="M668" s="97" t="str">
        <f t="shared" ca="1" si="109"/>
        <v/>
      </c>
      <c r="N668" s="88"/>
      <c r="O668" s="88"/>
      <c r="P668" s="14"/>
      <c r="R668" s="59" t="str">
        <f>IFERROR(VLOOKUP($D668,'4° Passo'!$D$5:$M$804,7,FALSE),"-")</f>
        <v>-</v>
      </c>
      <c r="S668" s="59" t="str">
        <f>IFERROR(VLOOKUP($D668,'4° Passo'!$D$5:$M$804,8,FALSE),"-")</f>
        <v>-</v>
      </c>
      <c r="T668" s="59" t="str">
        <f>IFERROR(VLOOKUP($D668,'4° Passo'!$D$5:$M$804,9,FALSE),"-")</f>
        <v>-</v>
      </c>
      <c r="U668" s="59" t="str">
        <f>IFERROR(VLOOKUP($D668,'4° Passo'!$D$5:$M$804,10,FALSE),"-")</f>
        <v>-</v>
      </c>
      <c r="V668" s="59" t="str">
        <f t="shared" si="104"/>
        <v/>
      </c>
      <c r="W668" s="4">
        <f t="shared" si="110"/>
        <v>0</v>
      </c>
      <c r="X668" s="101">
        <v>1</v>
      </c>
      <c r="Y668" s="101" t="str">
        <f t="shared" si="105"/>
        <v/>
      </c>
      <c r="Z668" s="101" t="str">
        <f t="shared" si="106"/>
        <v/>
      </c>
      <c r="AA668" s="101" t="str">
        <f t="shared" si="107"/>
        <v/>
      </c>
      <c r="AB668" s="101" t="str">
        <f t="shared" si="108"/>
        <v/>
      </c>
      <c r="AC668" s="101" t="str">
        <f t="shared" si="102"/>
        <v/>
      </c>
      <c r="AD668" s="101" t="str">
        <f t="shared" si="102"/>
        <v/>
      </c>
      <c r="AE668" s="101" t="str">
        <f t="shared" si="102"/>
        <v/>
      </c>
      <c r="AF668" s="101" t="str">
        <f t="shared" si="102"/>
        <v/>
      </c>
      <c r="AG668" s="101" t="str">
        <f t="shared" si="102"/>
        <v/>
      </c>
      <c r="AH668" s="101" t="str">
        <f t="shared" si="102"/>
        <v/>
      </c>
      <c r="AI668" s="101" t="str">
        <f t="shared" si="103"/>
        <v/>
      </c>
      <c r="AJ668" s="101" t="str">
        <f t="shared" si="103"/>
        <v/>
      </c>
      <c r="AK668" s="101" t="str">
        <f t="shared" si="103"/>
        <v/>
      </c>
      <c r="AL668" s="101" t="str">
        <f t="shared" si="103"/>
        <v/>
      </c>
      <c r="AM668" s="101" t="str">
        <f t="shared" si="103"/>
        <v/>
      </c>
      <c r="AN668" s="101" t="str">
        <f t="shared" si="103"/>
        <v/>
      </c>
      <c r="AP668" s="101" t="str">
        <f>IF(AND(N668="vendido",I668='1° Passo'!$D$12),'1° Passo'!$D$12,"")</f>
        <v/>
      </c>
    </row>
    <row r="669" spans="3:42" ht="30" customHeight="1">
      <c r="C669" s="11">
        <v>665</v>
      </c>
      <c r="D669" s="88"/>
      <c r="E669" s="88"/>
      <c r="F669" s="88"/>
      <c r="G669" s="95"/>
      <c r="H669" s="96"/>
      <c r="I669" s="88"/>
      <c r="J669" s="88"/>
      <c r="K669" s="96"/>
      <c r="L669" s="88"/>
      <c r="M669" s="97" t="str">
        <f t="shared" ca="1" si="109"/>
        <v/>
      </c>
      <c r="N669" s="88"/>
      <c r="O669" s="88"/>
      <c r="P669" s="14"/>
      <c r="R669" s="59" t="str">
        <f>IFERROR(VLOOKUP($D669,'4° Passo'!$D$5:$M$804,7,FALSE),"-")</f>
        <v>-</v>
      </c>
      <c r="S669" s="59" t="str">
        <f>IFERROR(VLOOKUP($D669,'4° Passo'!$D$5:$M$804,8,FALSE),"-")</f>
        <v>-</v>
      </c>
      <c r="T669" s="59" t="str">
        <f>IFERROR(VLOOKUP($D669,'4° Passo'!$D$5:$M$804,9,FALSE),"-")</f>
        <v>-</v>
      </c>
      <c r="U669" s="59" t="str">
        <f>IFERROR(VLOOKUP($D669,'4° Passo'!$D$5:$M$804,10,FALSE),"-")</f>
        <v>-</v>
      </c>
      <c r="V669" s="59" t="str">
        <f t="shared" si="104"/>
        <v/>
      </c>
      <c r="W669" s="4">
        <f t="shared" si="110"/>
        <v>0</v>
      </c>
      <c r="X669" s="101">
        <v>1</v>
      </c>
      <c r="Y669" s="101" t="str">
        <f t="shared" si="105"/>
        <v/>
      </c>
      <c r="Z669" s="101" t="str">
        <f t="shared" si="106"/>
        <v/>
      </c>
      <c r="AA669" s="101" t="str">
        <f t="shared" si="107"/>
        <v/>
      </c>
      <c r="AB669" s="101" t="str">
        <f t="shared" si="108"/>
        <v/>
      </c>
      <c r="AC669" s="101" t="str">
        <f t="shared" si="102"/>
        <v/>
      </c>
      <c r="AD669" s="101" t="str">
        <f t="shared" si="102"/>
        <v/>
      </c>
      <c r="AE669" s="101" t="str">
        <f t="shared" si="102"/>
        <v/>
      </c>
      <c r="AF669" s="101" t="str">
        <f t="shared" ref="AF669:AK718" si="111">IF($Y669=AF$3,$AB669,"")</f>
        <v/>
      </c>
      <c r="AG669" s="101" t="str">
        <f t="shared" si="111"/>
        <v/>
      </c>
      <c r="AH669" s="101" t="str">
        <f t="shared" si="111"/>
        <v/>
      </c>
      <c r="AI669" s="101" t="str">
        <f t="shared" si="103"/>
        <v/>
      </c>
      <c r="AJ669" s="101" t="str">
        <f t="shared" si="103"/>
        <v/>
      </c>
      <c r="AK669" s="101" t="str">
        <f t="shared" si="103"/>
        <v/>
      </c>
      <c r="AL669" s="101" t="str">
        <f t="shared" si="103"/>
        <v/>
      </c>
      <c r="AM669" s="101" t="str">
        <f t="shared" si="103"/>
        <v/>
      </c>
      <c r="AN669" s="101" t="str">
        <f t="shared" si="103"/>
        <v/>
      </c>
      <c r="AP669" s="101" t="str">
        <f>IF(AND(N669="vendido",I669='1° Passo'!$D$12),'1° Passo'!$D$12,"")</f>
        <v/>
      </c>
    </row>
    <row r="670" spans="3:42" ht="30" customHeight="1">
      <c r="C670" s="11">
        <v>666</v>
      </c>
      <c r="D670" s="88"/>
      <c r="E670" s="88"/>
      <c r="F670" s="88"/>
      <c r="G670" s="95"/>
      <c r="H670" s="96"/>
      <c r="I670" s="88"/>
      <c r="J670" s="88"/>
      <c r="K670" s="96"/>
      <c r="L670" s="88"/>
      <c r="M670" s="97" t="str">
        <f t="shared" ca="1" si="109"/>
        <v/>
      </c>
      <c r="N670" s="88"/>
      <c r="O670" s="88"/>
      <c r="P670" s="14"/>
      <c r="R670" s="59" t="str">
        <f>IFERROR(VLOOKUP($D670,'4° Passo'!$D$5:$M$804,7,FALSE),"-")</f>
        <v>-</v>
      </c>
      <c r="S670" s="59" t="str">
        <f>IFERROR(VLOOKUP($D670,'4° Passo'!$D$5:$M$804,8,FALSE),"-")</f>
        <v>-</v>
      </c>
      <c r="T670" s="59" t="str">
        <f>IFERROR(VLOOKUP($D670,'4° Passo'!$D$5:$M$804,9,FALSE),"-")</f>
        <v>-</v>
      </c>
      <c r="U670" s="59" t="str">
        <f>IFERROR(VLOOKUP($D670,'4° Passo'!$D$5:$M$804,10,FALSE),"-")</f>
        <v>-</v>
      </c>
      <c r="V670" s="59" t="str">
        <f t="shared" si="104"/>
        <v/>
      </c>
      <c r="W670" s="4">
        <f t="shared" si="110"/>
        <v>0</v>
      </c>
      <c r="X670" s="101">
        <v>1</v>
      </c>
      <c r="Y670" s="101" t="str">
        <f t="shared" si="105"/>
        <v/>
      </c>
      <c r="Z670" s="101" t="str">
        <f t="shared" si="106"/>
        <v/>
      </c>
      <c r="AA670" s="101" t="str">
        <f t="shared" si="107"/>
        <v/>
      </c>
      <c r="AB670" s="101" t="str">
        <f t="shared" si="108"/>
        <v/>
      </c>
      <c r="AC670" s="101" t="str">
        <f t="shared" ref="AC670:AH733" si="112">IF($Y670=AC$3,$AB670,"")</f>
        <v/>
      </c>
      <c r="AD670" s="101" t="str">
        <f t="shared" si="112"/>
        <v/>
      </c>
      <c r="AE670" s="101" t="str">
        <f t="shared" si="112"/>
        <v/>
      </c>
      <c r="AF670" s="101" t="str">
        <f t="shared" si="111"/>
        <v/>
      </c>
      <c r="AG670" s="101" t="str">
        <f t="shared" si="111"/>
        <v/>
      </c>
      <c r="AH670" s="101" t="str">
        <f t="shared" si="111"/>
        <v/>
      </c>
      <c r="AI670" s="101" t="str">
        <f t="shared" si="103"/>
        <v/>
      </c>
      <c r="AJ670" s="101" t="str">
        <f t="shared" si="103"/>
        <v/>
      </c>
      <c r="AK670" s="101" t="str">
        <f t="shared" si="103"/>
        <v/>
      </c>
      <c r="AL670" s="101" t="str">
        <f t="shared" si="103"/>
        <v/>
      </c>
      <c r="AM670" s="101" t="str">
        <f t="shared" si="103"/>
        <v/>
      </c>
      <c r="AN670" s="101" t="str">
        <f t="shared" si="103"/>
        <v/>
      </c>
      <c r="AP670" s="101" t="str">
        <f>IF(AND(N670="vendido",I670='1° Passo'!$D$12),'1° Passo'!$D$12,"")</f>
        <v/>
      </c>
    </row>
    <row r="671" spans="3:42" ht="30" customHeight="1">
      <c r="C671" s="11">
        <v>667</v>
      </c>
      <c r="D671" s="88"/>
      <c r="E671" s="88"/>
      <c r="F671" s="88"/>
      <c r="G671" s="95"/>
      <c r="H671" s="96"/>
      <c r="I671" s="88"/>
      <c r="J671" s="88"/>
      <c r="K671" s="96"/>
      <c r="L671" s="88"/>
      <c r="M671" s="97" t="str">
        <f t="shared" ca="1" si="109"/>
        <v/>
      </c>
      <c r="N671" s="88"/>
      <c r="O671" s="88"/>
      <c r="P671" s="14"/>
      <c r="R671" s="59" t="str">
        <f>IFERROR(VLOOKUP($D671,'4° Passo'!$D$5:$M$804,7,FALSE),"-")</f>
        <v>-</v>
      </c>
      <c r="S671" s="59" t="str">
        <f>IFERROR(VLOOKUP($D671,'4° Passo'!$D$5:$M$804,8,FALSE),"-")</f>
        <v>-</v>
      </c>
      <c r="T671" s="59" t="str">
        <f>IFERROR(VLOOKUP($D671,'4° Passo'!$D$5:$M$804,9,FALSE),"-")</f>
        <v>-</v>
      </c>
      <c r="U671" s="59" t="str">
        <f>IFERROR(VLOOKUP($D671,'4° Passo'!$D$5:$M$804,10,FALSE),"-")</f>
        <v>-</v>
      </c>
      <c r="V671" s="59" t="str">
        <f t="shared" si="104"/>
        <v/>
      </c>
      <c r="W671" s="4">
        <f t="shared" si="110"/>
        <v>0</v>
      </c>
      <c r="X671" s="101">
        <v>1</v>
      </c>
      <c r="Y671" s="101" t="str">
        <f t="shared" si="105"/>
        <v/>
      </c>
      <c r="Z671" s="101" t="str">
        <f t="shared" si="106"/>
        <v/>
      </c>
      <c r="AA671" s="101" t="str">
        <f t="shared" si="107"/>
        <v/>
      </c>
      <c r="AB671" s="101" t="str">
        <f t="shared" si="108"/>
        <v/>
      </c>
      <c r="AC671" s="101" t="str">
        <f t="shared" si="112"/>
        <v/>
      </c>
      <c r="AD671" s="101" t="str">
        <f t="shared" si="112"/>
        <v/>
      </c>
      <c r="AE671" s="101" t="str">
        <f t="shared" si="112"/>
        <v/>
      </c>
      <c r="AF671" s="101" t="str">
        <f t="shared" si="111"/>
        <v/>
      </c>
      <c r="AG671" s="101" t="str">
        <f t="shared" si="111"/>
        <v/>
      </c>
      <c r="AH671" s="101" t="str">
        <f t="shared" si="111"/>
        <v/>
      </c>
      <c r="AI671" s="101" t="str">
        <f t="shared" si="103"/>
        <v/>
      </c>
      <c r="AJ671" s="101" t="str">
        <f t="shared" si="103"/>
        <v/>
      </c>
      <c r="AK671" s="101" t="str">
        <f t="shared" si="103"/>
        <v/>
      </c>
      <c r="AL671" s="101" t="str">
        <f t="shared" si="103"/>
        <v/>
      </c>
      <c r="AM671" s="101" t="str">
        <f t="shared" si="103"/>
        <v/>
      </c>
      <c r="AN671" s="101" t="str">
        <f t="shared" si="103"/>
        <v/>
      </c>
      <c r="AP671" s="101" t="str">
        <f>IF(AND(N671="vendido",I671='1° Passo'!$D$12),'1° Passo'!$D$12,"")</f>
        <v/>
      </c>
    </row>
    <row r="672" spans="3:42" ht="30" customHeight="1">
      <c r="C672" s="11">
        <v>668</v>
      </c>
      <c r="D672" s="88"/>
      <c r="E672" s="88"/>
      <c r="F672" s="88"/>
      <c r="G672" s="95"/>
      <c r="H672" s="96"/>
      <c r="I672" s="88"/>
      <c r="J672" s="88"/>
      <c r="K672" s="96"/>
      <c r="L672" s="88"/>
      <c r="M672" s="97" t="str">
        <f t="shared" ca="1" si="109"/>
        <v/>
      </c>
      <c r="N672" s="88"/>
      <c r="O672" s="88"/>
      <c r="P672" s="14"/>
      <c r="R672" s="59" t="str">
        <f>IFERROR(VLOOKUP($D672,'4° Passo'!$D$5:$M$804,7,FALSE),"-")</f>
        <v>-</v>
      </c>
      <c r="S672" s="59" t="str">
        <f>IFERROR(VLOOKUP($D672,'4° Passo'!$D$5:$M$804,8,FALSE),"-")</f>
        <v>-</v>
      </c>
      <c r="T672" s="59" t="str">
        <f>IFERROR(VLOOKUP($D672,'4° Passo'!$D$5:$M$804,9,FALSE),"-")</f>
        <v>-</v>
      </c>
      <c r="U672" s="59" t="str">
        <f>IFERROR(VLOOKUP($D672,'4° Passo'!$D$5:$M$804,10,FALSE),"-")</f>
        <v>-</v>
      </c>
      <c r="V672" s="59" t="str">
        <f t="shared" si="104"/>
        <v/>
      </c>
      <c r="W672" s="4">
        <f t="shared" si="110"/>
        <v>0</v>
      </c>
      <c r="X672" s="101">
        <v>1</v>
      </c>
      <c r="Y672" s="101" t="str">
        <f t="shared" si="105"/>
        <v/>
      </c>
      <c r="Z672" s="101" t="str">
        <f t="shared" si="106"/>
        <v/>
      </c>
      <c r="AA672" s="101" t="str">
        <f t="shared" si="107"/>
        <v/>
      </c>
      <c r="AB672" s="101" t="str">
        <f t="shared" si="108"/>
        <v/>
      </c>
      <c r="AC672" s="101" t="str">
        <f t="shared" si="112"/>
        <v/>
      </c>
      <c r="AD672" s="101" t="str">
        <f t="shared" si="112"/>
        <v/>
      </c>
      <c r="AE672" s="101" t="str">
        <f t="shared" si="112"/>
        <v/>
      </c>
      <c r="AF672" s="101" t="str">
        <f t="shared" si="111"/>
        <v/>
      </c>
      <c r="AG672" s="101" t="str">
        <f t="shared" si="111"/>
        <v/>
      </c>
      <c r="AH672" s="101" t="str">
        <f t="shared" si="111"/>
        <v/>
      </c>
      <c r="AI672" s="101" t="str">
        <f t="shared" si="103"/>
        <v/>
      </c>
      <c r="AJ672" s="101" t="str">
        <f t="shared" si="103"/>
        <v/>
      </c>
      <c r="AK672" s="101" t="str">
        <f t="shared" si="103"/>
        <v/>
      </c>
      <c r="AL672" s="101" t="str">
        <f t="shared" si="103"/>
        <v/>
      </c>
      <c r="AM672" s="101" t="str">
        <f t="shared" si="103"/>
        <v/>
      </c>
      <c r="AN672" s="101" t="str">
        <f t="shared" si="103"/>
        <v/>
      </c>
      <c r="AP672" s="101" t="str">
        <f>IF(AND(N672="vendido",I672='1° Passo'!$D$12),'1° Passo'!$D$12,"")</f>
        <v/>
      </c>
    </row>
    <row r="673" spans="3:42" ht="30" customHeight="1">
      <c r="C673" s="11">
        <v>669</v>
      </c>
      <c r="D673" s="88"/>
      <c r="E673" s="88"/>
      <c r="F673" s="88"/>
      <c r="G673" s="95"/>
      <c r="H673" s="96"/>
      <c r="I673" s="88"/>
      <c r="J673" s="88"/>
      <c r="K673" s="96"/>
      <c r="L673" s="88"/>
      <c r="M673" s="97" t="str">
        <f t="shared" ca="1" si="109"/>
        <v/>
      </c>
      <c r="N673" s="88"/>
      <c r="O673" s="88"/>
      <c r="P673" s="14"/>
      <c r="R673" s="59" t="str">
        <f>IFERROR(VLOOKUP($D673,'4° Passo'!$D$5:$M$804,7,FALSE),"-")</f>
        <v>-</v>
      </c>
      <c r="S673" s="59" t="str">
        <f>IFERROR(VLOOKUP($D673,'4° Passo'!$D$5:$M$804,8,FALSE),"-")</f>
        <v>-</v>
      </c>
      <c r="T673" s="59" t="str">
        <f>IFERROR(VLOOKUP($D673,'4° Passo'!$D$5:$M$804,9,FALSE),"-")</f>
        <v>-</v>
      </c>
      <c r="U673" s="59" t="str">
        <f>IFERROR(VLOOKUP($D673,'4° Passo'!$D$5:$M$804,10,FALSE),"-")</f>
        <v>-</v>
      </c>
      <c r="V673" s="59" t="str">
        <f t="shared" si="104"/>
        <v/>
      </c>
      <c r="W673" s="4">
        <f t="shared" si="110"/>
        <v>0</v>
      </c>
      <c r="X673" s="101">
        <v>1</v>
      </c>
      <c r="Y673" s="101" t="str">
        <f t="shared" si="105"/>
        <v/>
      </c>
      <c r="Z673" s="101" t="str">
        <f t="shared" si="106"/>
        <v/>
      </c>
      <c r="AA673" s="101" t="str">
        <f t="shared" si="107"/>
        <v/>
      </c>
      <c r="AB673" s="101" t="str">
        <f t="shared" si="108"/>
        <v/>
      </c>
      <c r="AC673" s="101" t="str">
        <f t="shared" si="112"/>
        <v/>
      </c>
      <c r="AD673" s="101" t="str">
        <f t="shared" si="112"/>
        <v/>
      </c>
      <c r="AE673" s="101" t="str">
        <f t="shared" si="112"/>
        <v/>
      </c>
      <c r="AF673" s="101" t="str">
        <f t="shared" si="111"/>
        <v/>
      </c>
      <c r="AG673" s="101" t="str">
        <f t="shared" si="111"/>
        <v/>
      </c>
      <c r="AH673" s="101" t="str">
        <f t="shared" si="111"/>
        <v/>
      </c>
      <c r="AI673" s="101" t="str">
        <f t="shared" si="103"/>
        <v/>
      </c>
      <c r="AJ673" s="101" t="str">
        <f t="shared" si="103"/>
        <v/>
      </c>
      <c r="AK673" s="101" t="str">
        <f t="shared" si="103"/>
        <v/>
      </c>
      <c r="AL673" s="101" t="str">
        <f t="shared" si="103"/>
        <v/>
      </c>
      <c r="AM673" s="101" t="str">
        <f t="shared" si="103"/>
        <v/>
      </c>
      <c r="AN673" s="101" t="str">
        <f t="shared" si="103"/>
        <v/>
      </c>
      <c r="AP673" s="101" t="str">
        <f>IF(AND(N673="vendido",I673='1° Passo'!$D$12),'1° Passo'!$D$12,"")</f>
        <v/>
      </c>
    </row>
    <row r="674" spans="3:42" ht="30" customHeight="1">
      <c r="C674" s="11">
        <v>670</v>
      </c>
      <c r="D674" s="88"/>
      <c r="E674" s="88"/>
      <c r="F674" s="88"/>
      <c r="G674" s="95"/>
      <c r="H674" s="96"/>
      <c r="I674" s="88"/>
      <c r="J674" s="88"/>
      <c r="K674" s="96"/>
      <c r="L674" s="88"/>
      <c r="M674" s="97" t="str">
        <f t="shared" ca="1" si="109"/>
        <v/>
      </c>
      <c r="N674" s="88"/>
      <c r="O674" s="88"/>
      <c r="P674" s="14"/>
      <c r="R674" s="59" t="str">
        <f>IFERROR(VLOOKUP($D674,'4° Passo'!$D$5:$M$804,7,FALSE),"-")</f>
        <v>-</v>
      </c>
      <c r="S674" s="59" t="str">
        <f>IFERROR(VLOOKUP($D674,'4° Passo'!$D$5:$M$804,8,FALSE),"-")</f>
        <v>-</v>
      </c>
      <c r="T674" s="59" t="str">
        <f>IFERROR(VLOOKUP($D674,'4° Passo'!$D$5:$M$804,9,FALSE),"-")</f>
        <v>-</v>
      </c>
      <c r="U674" s="59" t="str">
        <f>IFERROR(VLOOKUP($D674,'4° Passo'!$D$5:$M$804,10,FALSE),"-")</f>
        <v>-</v>
      </c>
      <c r="V674" s="59" t="str">
        <f t="shared" si="104"/>
        <v/>
      </c>
      <c r="W674" s="4">
        <f t="shared" si="110"/>
        <v>0</v>
      </c>
      <c r="X674" s="101">
        <v>1</v>
      </c>
      <c r="Y674" s="101" t="str">
        <f t="shared" si="105"/>
        <v/>
      </c>
      <c r="Z674" s="101" t="str">
        <f t="shared" si="106"/>
        <v/>
      </c>
      <c r="AA674" s="101" t="str">
        <f t="shared" si="107"/>
        <v/>
      </c>
      <c r="AB674" s="101" t="str">
        <f t="shared" si="108"/>
        <v/>
      </c>
      <c r="AC674" s="101" t="str">
        <f t="shared" si="112"/>
        <v/>
      </c>
      <c r="AD674" s="101" t="str">
        <f t="shared" si="112"/>
        <v/>
      </c>
      <c r="AE674" s="101" t="str">
        <f t="shared" si="112"/>
        <v/>
      </c>
      <c r="AF674" s="101" t="str">
        <f t="shared" si="111"/>
        <v/>
      </c>
      <c r="AG674" s="101" t="str">
        <f t="shared" si="111"/>
        <v/>
      </c>
      <c r="AH674" s="101" t="str">
        <f t="shared" si="111"/>
        <v/>
      </c>
      <c r="AI674" s="101" t="str">
        <f t="shared" si="103"/>
        <v/>
      </c>
      <c r="AJ674" s="101" t="str">
        <f t="shared" si="103"/>
        <v/>
      </c>
      <c r="AK674" s="101" t="str">
        <f t="shared" si="103"/>
        <v/>
      </c>
      <c r="AL674" s="101" t="str">
        <f t="shared" si="103"/>
        <v/>
      </c>
      <c r="AM674" s="101" t="str">
        <f t="shared" si="103"/>
        <v/>
      </c>
      <c r="AN674" s="101" t="str">
        <f t="shared" si="103"/>
        <v/>
      </c>
      <c r="AP674" s="101" t="str">
        <f>IF(AND(N674="vendido",I674='1° Passo'!$D$12),'1° Passo'!$D$12,"")</f>
        <v/>
      </c>
    </row>
    <row r="675" spans="3:42" ht="30" customHeight="1">
      <c r="C675" s="11">
        <v>671</v>
      </c>
      <c r="D675" s="88"/>
      <c r="E675" s="88"/>
      <c r="F675" s="88"/>
      <c r="G675" s="95"/>
      <c r="H675" s="96"/>
      <c r="I675" s="88"/>
      <c r="J675" s="88"/>
      <c r="K675" s="96"/>
      <c r="L675" s="88"/>
      <c r="M675" s="97" t="str">
        <f t="shared" ca="1" si="109"/>
        <v/>
      </c>
      <c r="N675" s="88"/>
      <c r="O675" s="88"/>
      <c r="P675" s="14"/>
      <c r="R675" s="59" t="str">
        <f>IFERROR(VLOOKUP($D675,'4° Passo'!$D$5:$M$804,7,FALSE),"-")</f>
        <v>-</v>
      </c>
      <c r="S675" s="59" t="str">
        <f>IFERROR(VLOOKUP($D675,'4° Passo'!$D$5:$M$804,8,FALSE),"-")</f>
        <v>-</v>
      </c>
      <c r="T675" s="59" t="str">
        <f>IFERROR(VLOOKUP($D675,'4° Passo'!$D$5:$M$804,9,FALSE),"-")</f>
        <v>-</v>
      </c>
      <c r="U675" s="59" t="str">
        <f>IFERROR(VLOOKUP($D675,'4° Passo'!$D$5:$M$804,10,FALSE),"-")</f>
        <v>-</v>
      </c>
      <c r="V675" s="59" t="str">
        <f t="shared" si="104"/>
        <v/>
      </c>
      <c r="W675" s="4">
        <f t="shared" si="110"/>
        <v>0</v>
      </c>
      <c r="X675" s="101">
        <v>1</v>
      </c>
      <c r="Y675" s="101" t="str">
        <f t="shared" si="105"/>
        <v/>
      </c>
      <c r="Z675" s="101" t="str">
        <f t="shared" si="106"/>
        <v/>
      </c>
      <c r="AA675" s="101" t="str">
        <f t="shared" si="107"/>
        <v/>
      </c>
      <c r="AB675" s="101" t="str">
        <f t="shared" si="108"/>
        <v/>
      </c>
      <c r="AC675" s="101" t="str">
        <f t="shared" si="112"/>
        <v/>
      </c>
      <c r="AD675" s="101" t="str">
        <f t="shared" si="112"/>
        <v/>
      </c>
      <c r="AE675" s="101" t="str">
        <f t="shared" si="112"/>
        <v/>
      </c>
      <c r="AF675" s="101" t="str">
        <f t="shared" si="111"/>
        <v/>
      </c>
      <c r="AG675" s="101" t="str">
        <f t="shared" si="111"/>
        <v/>
      </c>
      <c r="AH675" s="101" t="str">
        <f t="shared" si="111"/>
        <v/>
      </c>
      <c r="AI675" s="101" t="str">
        <f t="shared" si="103"/>
        <v/>
      </c>
      <c r="AJ675" s="101" t="str">
        <f t="shared" si="103"/>
        <v/>
      </c>
      <c r="AK675" s="101" t="str">
        <f t="shared" si="103"/>
        <v/>
      </c>
      <c r="AL675" s="101" t="str">
        <f t="shared" si="103"/>
        <v/>
      </c>
      <c r="AM675" s="101" t="str">
        <f t="shared" si="103"/>
        <v/>
      </c>
      <c r="AN675" s="101" t="str">
        <f t="shared" si="103"/>
        <v/>
      </c>
      <c r="AP675" s="101" t="str">
        <f>IF(AND(N675="vendido",I675='1° Passo'!$D$12),'1° Passo'!$D$12,"")</f>
        <v/>
      </c>
    </row>
    <row r="676" spans="3:42" ht="30" customHeight="1">
      <c r="C676" s="11">
        <v>672</v>
      </c>
      <c r="D676" s="88"/>
      <c r="E676" s="88"/>
      <c r="F676" s="88"/>
      <c r="G676" s="95"/>
      <c r="H676" s="96"/>
      <c r="I676" s="88"/>
      <c r="J676" s="88"/>
      <c r="K676" s="96"/>
      <c r="L676" s="88"/>
      <c r="M676" s="97" t="str">
        <f t="shared" ca="1" si="109"/>
        <v/>
      </c>
      <c r="N676" s="88"/>
      <c r="O676" s="88"/>
      <c r="P676" s="14"/>
      <c r="R676" s="59" t="str">
        <f>IFERROR(VLOOKUP($D676,'4° Passo'!$D$5:$M$804,7,FALSE),"-")</f>
        <v>-</v>
      </c>
      <c r="S676" s="59" t="str">
        <f>IFERROR(VLOOKUP($D676,'4° Passo'!$D$5:$M$804,8,FALSE),"-")</f>
        <v>-</v>
      </c>
      <c r="T676" s="59" t="str">
        <f>IFERROR(VLOOKUP($D676,'4° Passo'!$D$5:$M$804,9,FALSE),"-")</f>
        <v>-</v>
      </c>
      <c r="U676" s="59" t="str">
        <f>IFERROR(VLOOKUP($D676,'4° Passo'!$D$5:$M$804,10,FALSE),"-")</f>
        <v>-</v>
      </c>
      <c r="V676" s="59" t="str">
        <f t="shared" si="104"/>
        <v/>
      </c>
      <c r="W676" s="4">
        <f t="shared" si="110"/>
        <v>0</v>
      </c>
      <c r="X676" s="101">
        <v>1</v>
      </c>
      <c r="Y676" s="101" t="str">
        <f t="shared" si="105"/>
        <v/>
      </c>
      <c r="Z676" s="101" t="str">
        <f t="shared" si="106"/>
        <v/>
      </c>
      <c r="AA676" s="101" t="str">
        <f t="shared" si="107"/>
        <v/>
      </c>
      <c r="AB676" s="101" t="str">
        <f t="shared" si="108"/>
        <v/>
      </c>
      <c r="AC676" s="101" t="str">
        <f t="shared" si="112"/>
        <v/>
      </c>
      <c r="AD676" s="101" t="str">
        <f t="shared" si="112"/>
        <v/>
      </c>
      <c r="AE676" s="101" t="str">
        <f t="shared" si="112"/>
        <v/>
      </c>
      <c r="AF676" s="101" t="str">
        <f t="shared" si="111"/>
        <v/>
      </c>
      <c r="AG676" s="101" t="str">
        <f t="shared" si="111"/>
        <v/>
      </c>
      <c r="AH676" s="101" t="str">
        <f t="shared" si="111"/>
        <v/>
      </c>
      <c r="AI676" s="101" t="str">
        <f t="shared" si="103"/>
        <v/>
      </c>
      <c r="AJ676" s="101" t="str">
        <f t="shared" si="103"/>
        <v/>
      </c>
      <c r="AK676" s="101" t="str">
        <f t="shared" si="103"/>
        <v/>
      </c>
      <c r="AL676" s="101" t="str">
        <f t="shared" si="103"/>
        <v/>
      </c>
      <c r="AM676" s="101" t="str">
        <f t="shared" si="103"/>
        <v/>
      </c>
      <c r="AN676" s="101" t="str">
        <f t="shared" si="103"/>
        <v/>
      </c>
      <c r="AP676" s="101" t="str">
        <f>IF(AND(N676="vendido",I676='1° Passo'!$D$12),'1° Passo'!$D$12,"")</f>
        <v/>
      </c>
    </row>
    <row r="677" spans="3:42" ht="30" customHeight="1">
      <c r="C677" s="11">
        <v>673</v>
      </c>
      <c r="D677" s="88"/>
      <c r="E677" s="88"/>
      <c r="F677" s="88"/>
      <c r="G677" s="95"/>
      <c r="H677" s="96"/>
      <c r="I677" s="88"/>
      <c r="J677" s="88"/>
      <c r="K677" s="96"/>
      <c r="L677" s="88"/>
      <c r="M677" s="97" t="str">
        <f t="shared" ca="1" si="109"/>
        <v/>
      </c>
      <c r="N677" s="88"/>
      <c r="O677" s="88"/>
      <c r="P677" s="14"/>
      <c r="R677" s="59" t="str">
        <f>IFERROR(VLOOKUP($D677,'4° Passo'!$D$5:$M$804,7,FALSE),"-")</f>
        <v>-</v>
      </c>
      <c r="S677" s="59" t="str">
        <f>IFERROR(VLOOKUP($D677,'4° Passo'!$D$5:$M$804,8,FALSE),"-")</f>
        <v>-</v>
      </c>
      <c r="T677" s="59" t="str">
        <f>IFERROR(VLOOKUP($D677,'4° Passo'!$D$5:$M$804,9,FALSE),"-")</f>
        <v>-</v>
      </c>
      <c r="U677" s="59" t="str">
        <f>IFERROR(VLOOKUP($D677,'4° Passo'!$D$5:$M$804,10,FALSE),"-")</f>
        <v>-</v>
      </c>
      <c r="V677" s="59" t="str">
        <f t="shared" si="104"/>
        <v/>
      </c>
      <c r="W677" s="4">
        <f t="shared" si="110"/>
        <v>0</v>
      </c>
      <c r="X677" s="101">
        <v>1</v>
      </c>
      <c r="Y677" s="101" t="str">
        <f t="shared" si="105"/>
        <v/>
      </c>
      <c r="Z677" s="101" t="str">
        <f t="shared" si="106"/>
        <v/>
      </c>
      <c r="AA677" s="101" t="str">
        <f t="shared" si="107"/>
        <v/>
      </c>
      <c r="AB677" s="101" t="str">
        <f t="shared" si="108"/>
        <v/>
      </c>
      <c r="AC677" s="101" t="str">
        <f t="shared" si="112"/>
        <v/>
      </c>
      <c r="AD677" s="101" t="str">
        <f t="shared" si="112"/>
        <v/>
      </c>
      <c r="AE677" s="101" t="str">
        <f t="shared" si="112"/>
        <v/>
      </c>
      <c r="AF677" s="101" t="str">
        <f t="shared" si="111"/>
        <v/>
      </c>
      <c r="AG677" s="101" t="str">
        <f t="shared" si="111"/>
        <v/>
      </c>
      <c r="AH677" s="101" t="str">
        <f t="shared" si="111"/>
        <v/>
      </c>
      <c r="AI677" s="101" t="str">
        <f t="shared" si="103"/>
        <v/>
      </c>
      <c r="AJ677" s="101" t="str">
        <f t="shared" si="103"/>
        <v/>
      </c>
      <c r="AK677" s="101" t="str">
        <f t="shared" si="103"/>
        <v/>
      </c>
      <c r="AL677" s="101" t="str">
        <f t="shared" si="103"/>
        <v/>
      </c>
      <c r="AM677" s="101" t="str">
        <f t="shared" si="103"/>
        <v/>
      </c>
      <c r="AN677" s="101" t="str">
        <f t="shared" si="103"/>
        <v/>
      </c>
      <c r="AP677" s="101" t="str">
        <f>IF(AND(N677="vendido",I677='1° Passo'!$D$12),'1° Passo'!$D$12,"")</f>
        <v/>
      </c>
    </row>
    <row r="678" spans="3:42" ht="30" customHeight="1">
      <c r="C678" s="11">
        <v>674</v>
      </c>
      <c r="D678" s="88"/>
      <c r="E678" s="88"/>
      <c r="F678" s="88"/>
      <c r="G678" s="95"/>
      <c r="H678" s="96"/>
      <c r="I678" s="88"/>
      <c r="J678" s="88"/>
      <c r="K678" s="96"/>
      <c r="L678" s="88"/>
      <c r="M678" s="97" t="str">
        <f t="shared" ca="1" si="109"/>
        <v/>
      </c>
      <c r="N678" s="88"/>
      <c r="O678" s="88"/>
      <c r="P678" s="14"/>
      <c r="R678" s="59" t="str">
        <f>IFERROR(VLOOKUP($D678,'4° Passo'!$D$5:$M$804,7,FALSE),"-")</f>
        <v>-</v>
      </c>
      <c r="S678" s="59" t="str">
        <f>IFERROR(VLOOKUP($D678,'4° Passo'!$D$5:$M$804,8,FALSE),"-")</f>
        <v>-</v>
      </c>
      <c r="T678" s="59" t="str">
        <f>IFERROR(VLOOKUP($D678,'4° Passo'!$D$5:$M$804,9,FALSE),"-")</f>
        <v>-</v>
      </c>
      <c r="U678" s="59" t="str">
        <f>IFERROR(VLOOKUP($D678,'4° Passo'!$D$5:$M$804,10,FALSE),"-")</f>
        <v>-</v>
      </c>
      <c r="V678" s="59" t="str">
        <f t="shared" si="104"/>
        <v/>
      </c>
      <c r="W678" s="4">
        <f t="shared" si="110"/>
        <v>0</v>
      </c>
      <c r="X678" s="101">
        <v>1</v>
      </c>
      <c r="Y678" s="101" t="str">
        <f t="shared" si="105"/>
        <v/>
      </c>
      <c r="Z678" s="101" t="str">
        <f t="shared" si="106"/>
        <v/>
      </c>
      <c r="AA678" s="101" t="str">
        <f t="shared" si="107"/>
        <v/>
      </c>
      <c r="AB678" s="101" t="str">
        <f t="shared" si="108"/>
        <v/>
      </c>
      <c r="AC678" s="101" t="str">
        <f t="shared" si="112"/>
        <v/>
      </c>
      <c r="AD678" s="101" t="str">
        <f t="shared" si="112"/>
        <v/>
      </c>
      <c r="AE678" s="101" t="str">
        <f t="shared" si="112"/>
        <v/>
      </c>
      <c r="AF678" s="101" t="str">
        <f t="shared" si="111"/>
        <v/>
      </c>
      <c r="AG678" s="101" t="str">
        <f t="shared" si="111"/>
        <v/>
      </c>
      <c r="AH678" s="101" t="str">
        <f t="shared" si="111"/>
        <v/>
      </c>
      <c r="AI678" s="101" t="str">
        <f t="shared" si="103"/>
        <v/>
      </c>
      <c r="AJ678" s="101" t="str">
        <f t="shared" si="103"/>
        <v/>
      </c>
      <c r="AK678" s="101" t="str">
        <f t="shared" si="103"/>
        <v/>
      </c>
      <c r="AL678" s="101" t="str">
        <f t="shared" si="103"/>
        <v/>
      </c>
      <c r="AM678" s="101" t="str">
        <f t="shared" si="103"/>
        <v/>
      </c>
      <c r="AN678" s="101" t="str">
        <f t="shared" si="103"/>
        <v/>
      </c>
      <c r="AP678" s="101" t="str">
        <f>IF(AND(N678="vendido",I678='1° Passo'!$D$12),'1° Passo'!$D$12,"")</f>
        <v/>
      </c>
    </row>
    <row r="679" spans="3:42" ht="30" customHeight="1">
      <c r="C679" s="11">
        <v>675</v>
      </c>
      <c r="D679" s="88"/>
      <c r="E679" s="88"/>
      <c r="F679" s="88"/>
      <c r="G679" s="95"/>
      <c r="H679" s="96"/>
      <c r="I679" s="88"/>
      <c r="J679" s="88"/>
      <c r="K679" s="96"/>
      <c r="L679" s="88"/>
      <c r="M679" s="97" t="str">
        <f t="shared" ca="1" si="109"/>
        <v/>
      </c>
      <c r="N679" s="88"/>
      <c r="O679" s="88"/>
      <c r="P679" s="14"/>
      <c r="R679" s="59" t="str">
        <f>IFERROR(VLOOKUP($D679,'4° Passo'!$D$5:$M$804,7,FALSE),"-")</f>
        <v>-</v>
      </c>
      <c r="S679" s="59" t="str">
        <f>IFERROR(VLOOKUP($D679,'4° Passo'!$D$5:$M$804,8,FALSE),"-")</f>
        <v>-</v>
      </c>
      <c r="T679" s="59" t="str">
        <f>IFERROR(VLOOKUP($D679,'4° Passo'!$D$5:$M$804,9,FALSE),"-")</f>
        <v>-</v>
      </c>
      <c r="U679" s="59" t="str">
        <f>IFERROR(VLOOKUP($D679,'4° Passo'!$D$5:$M$804,10,FALSE),"-")</f>
        <v>-</v>
      </c>
      <c r="V679" s="59" t="str">
        <f t="shared" si="104"/>
        <v/>
      </c>
      <c r="W679" s="4">
        <f t="shared" si="110"/>
        <v>0</v>
      </c>
      <c r="X679" s="101">
        <v>1</v>
      </c>
      <c r="Y679" s="101" t="str">
        <f t="shared" si="105"/>
        <v/>
      </c>
      <c r="Z679" s="101" t="str">
        <f t="shared" si="106"/>
        <v/>
      </c>
      <c r="AA679" s="101" t="str">
        <f t="shared" si="107"/>
        <v/>
      </c>
      <c r="AB679" s="101" t="str">
        <f t="shared" si="108"/>
        <v/>
      </c>
      <c r="AC679" s="101" t="str">
        <f t="shared" si="112"/>
        <v/>
      </c>
      <c r="AD679" s="101" t="str">
        <f t="shared" si="112"/>
        <v/>
      </c>
      <c r="AE679" s="101" t="str">
        <f t="shared" si="112"/>
        <v/>
      </c>
      <c r="AF679" s="101" t="str">
        <f t="shared" si="111"/>
        <v/>
      </c>
      <c r="AG679" s="101" t="str">
        <f t="shared" si="111"/>
        <v/>
      </c>
      <c r="AH679" s="101" t="str">
        <f t="shared" si="111"/>
        <v/>
      </c>
      <c r="AI679" s="101" t="str">
        <f t="shared" si="103"/>
        <v/>
      </c>
      <c r="AJ679" s="101" t="str">
        <f t="shared" si="103"/>
        <v/>
      </c>
      <c r="AK679" s="101" t="str">
        <f t="shared" si="103"/>
        <v/>
      </c>
      <c r="AL679" s="101" t="str">
        <f t="shared" si="103"/>
        <v/>
      </c>
      <c r="AM679" s="101" t="str">
        <f t="shared" si="103"/>
        <v/>
      </c>
      <c r="AN679" s="101" t="str">
        <f t="shared" si="103"/>
        <v/>
      </c>
      <c r="AP679" s="101" t="str">
        <f>IF(AND(N679="vendido",I679='1° Passo'!$D$12),'1° Passo'!$D$12,"")</f>
        <v/>
      </c>
    </row>
    <row r="680" spans="3:42" ht="30" customHeight="1">
      <c r="C680" s="11">
        <v>676</v>
      </c>
      <c r="D680" s="88"/>
      <c r="E680" s="88"/>
      <c r="F680" s="88"/>
      <c r="G680" s="95"/>
      <c r="H680" s="96"/>
      <c r="I680" s="88"/>
      <c r="J680" s="88"/>
      <c r="K680" s="96"/>
      <c r="L680" s="88"/>
      <c r="M680" s="97" t="str">
        <f t="shared" ca="1" si="109"/>
        <v/>
      </c>
      <c r="N680" s="88"/>
      <c r="O680" s="88"/>
      <c r="P680" s="14"/>
      <c r="R680" s="59" t="str">
        <f>IFERROR(VLOOKUP($D680,'4° Passo'!$D$5:$M$804,7,FALSE),"-")</f>
        <v>-</v>
      </c>
      <c r="S680" s="59" t="str">
        <f>IFERROR(VLOOKUP($D680,'4° Passo'!$D$5:$M$804,8,FALSE),"-")</f>
        <v>-</v>
      </c>
      <c r="T680" s="59" t="str">
        <f>IFERROR(VLOOKUP($D680,'4° Passo'!$D$5:$M$804,9,FALSE),"-")</f>
        <v>-</v>
      </c>
      <c r="U680" s="59" t="str">
        <f>IFERROR(VLOOKUP($D680,'4° Passo'!$D$5:$M$804,10,FALSE),"-")</f>
        <v>-</v>
      </c>
      <c r="V680" s="59" t="str">
        <f t="shared" si="104"/>
        <v/>
      </c>
      <c r="W680" s="4">
        <f t="shared" si="110"/>
        <v>0</v>
      </c>
      <c r="X680" s="101">
        <v>1</v>
      </c>
      <c r="Y680" s="101" t="str">
        <f t="shared" si="105"/>
        <v/>
      </c>
      <c r="Z680" s="101" t="str">
        <f t="shared" si="106"/>
        <v/>
      </c>
      <c r="AA680" s="101" t="str">
        <f t="shared" si="107"/>
        <v/>
      </c>
      <c r="AB680" s="101" t="str">
        <f t="shared" si="108"/>
        <v/>
      </c>
      <c r="AC680" s="101" t="str">
        <f t="shared" si="112"/>
        <v/>
      </c>
      <c r="AD680" s="101" t="str">
        <f t="shared" si="112"/>
        <v/>
      </c>
      <c r="AE680" s="101" t="str">
        <f t="shared" si="112"/>
        <v/>
      </c>
      <c r="AF680" s="101" t="str">
        <f t="shared" si="111"/>
        <v/>
      </c>
      <c r="AG680" s="101" t="str">
        <f t="shared" si="111"/>
        <v/>
      </c>
      <c r="AH680" s="101" t="str">
        <f t="shared" si="111"/>
        <v/>
      </c>
      <c r="AI680" s="101" t="str">
        <f t="shared" si="103"/>
        <v/>
      </c>
      <c r="AJ680" s="101" t="str">
        <f t="shared" si="103"/>
        <v/>
      </c>
      <c r="AK680" s="101" t="str">
        <f t="shared" si="103"/>
        <v/>
      </c>
      <c r="AL680" s="101" t="str">
        <f t="shared" si="103"/>
        <v/>
      </c>
      <c r="AM680" s="101" t="str">
        <f t="shared" si="103"/>
        <v/>
      </c>
      <c r="AN680" s="101" t="str">
        <f t="shared" si="103"/>
        <v/>
      </c>
      <c r="AP680" s="101" t="str">
        <f>IF(AND(N680="vendido",I680='1° Passo'!$D$12),'1° Passo'!$D$12,"")</f>
        <v/>
      </c>
    </row>
    <row r="681" spans="3:42" ht="30" customHeight="1">
      <c r="C681" s="11">
        <v>677</v>
      </c>
      <c r="D681" s="88"/>
      <c r="E681" s="88"/>
      <c r="F681" s="88"/>
      <c r="G681" s="95"/>
      <c r="H681" s="96"/>
      <c r="I681" s="88"/>
      <c r="J681" s="88"/>
      <c r="K681" s="96"/>
      <c r="L681" s="88"/>
      <c r="M681" s="97" t="str">
        <f t="shared" ca="1" si="109"/>
        <v/>
      </c>
      <c r="N681" s="88"/>
      <c r="O681" s="88"/>
      <c r="P681" s="14"/>
      <c r="R681" s="59" t="str">
        <f>IFERROR(VLOOKUP($D681,'4° Passo'!$D$5:$M$804,7,FALSE),"-")</f>
        <v>-</v>
      </c>
      <c r="S681" s="59" t="str">
        <f>IFERROR(VLOOKUP($D681,'4° Passo'!$D$5:$M$804,8,FALSE),"-")</f>
        <v>-</v>
      </c>
      <c r="T681" s="59" t="str">
        <f>IFERROR(VLOOKUP($D681,'4° Passo'!$D$5:$M$804,9,FALSE),"-")</f>
        <v>-</v>
      </c>
      <c r="U681" s="59" t="str">
        <f>IFERROR(VLOOKUP($D681,'4° Passo'!$D$5:$M$804,10,FALSE),"-")</f>
        <v>-</v>
      </c>
      <c r="V681" s="59" t="str">
        <f t="shared" si="104"/>
        <v/>
      </c>
      <c r="W681" s="4">
        <f t="shared" si="110"/>
        <v>0</v>
      </c>
      <c r="X681" s="101">
        <v>1</v>
      </c>
      <c r="Y681" s="101" t="str">
        <f t="shared" si="105"/>
        <v/>
      </c>
      <c r="Z681" s="101" t="str">
        <f t="shared" si="106"/>
        <v/>
      </c>
      <c r="AA681" s="101" t="str">
        <f t="shared" si="107"/>
        <v/>
      </c>
      <c r="AB681" s="101" t="str">
        <f t="shared" si="108"/>
        <v/>
      </c>
      <c r="AC681" s="101" t="str">
        <f t="shared" si="112"/>
        <v/>
      </c>
      <c r="AD681" s="101" t="str">
        <f t="shared" si="112"/>
        <v/>
      </c>
      <c r="AE681" s="101" t="str">
        <f t="shared" si="112"/>
        <v/>
      </c>
      <c r="AF681" s="101" t="str">
        <f t="shared" si="111"/>
        <v/>
      </c>
      <c r="AG681" s="101" t="str">
        <f t="shared" si="111"/>
        <v/>
      </c>
      <c r="AH681" s="101" t="str">
        <f t="shared" si="111"/>
        <v/>
      </c>
      <c r="AI681" s="101" t="str">
        <f t="shared" si="103"/>
        <v/>
      </c>
      <c r="AJ681" s="101" t="str">
        <f t="shared" si="103"/>
        <v/>
      </c>
      <c r="AK681" s="101" t="str">
        <f t="shared" si="103"/>
        <v/>
      </c>
      <c r="AL681" s="101" t="str">
        <f t="shared" si="103"/>
        <v/>
      </c>
      <c r="AM681" s="101" t="str">
        <f t="shared" si="103"/>
        <v/>
      </c>
      <c r="AN681" s="101" t="str">
        <f t="shared" si="103"/>
        <v/>
      </c>
      <c r="AP681" s="101" t="str">
        <f>IF(AND(N681="vendido",I681='1° Passo'!$D$12),'1° Passo'!$D$12,"")</f>
        <v/>
      </c>
    </row>
    <row r="682" spans="3:42" ht="30" customHeight="1">
      <c r="C682" s="11">
        <v>678</v>
      </c>
      <c r="D682" s="88"/>
      <c r="E682" s="88"/>
      <c r="F682" s="88"/>
      <c r="G682" s="95"/>
      <c r="H682" s="96"/>
      <c r="I682" s="88"/>
      <c r="J682" s="88"/>
      <c r="K682" s="96"/>
      <c r="L682" s="88"/>
      <c r="M682" s="97" t="str">
        <f t="shared" ca="1" si="109"/>
        <v/>
      </c>
      <c r="N682" s="88"/>
      <c r="O682" s="88"/>
      <c r="P682" s="14"/>
      <c r="R682" s="59" t="str">
        <f>IFERROR(VLOOKUP($D682,'4° Passo'!$D$5:$M$804,7,FALSE),"-")</f>
        <v>-</v>
      </c>
      <c r="S682" s="59" t="str">
        <f>IFERROR(VLOOKUP($D682,'4° Passo'!$D$5:$M$804,8,FALSE),"-")</f>
        <v>-</v>
      </c>
      <c r="T682" s="59" t="str">
        <f>IFERROR(VLOOKUP($D682,'4° Passo'!$D$5:$M$804,9,FALSE),"-")</f>
        <v>-</v>
      </c>
      <c r="U682" s="59" t="str">
        <f>IFERROR(VLOOKUP($D682,'4° Passo'!$D$5:$M$804,10,FALSE),"-")</f>
        <v>-</v>
      </c>
      <c r="V682" s="59" t="str">
        <f t="shared" si="104"/>
        <v/>
      </c>
      <c r="W682" s="4">
        <f t="shared" si="110"/>
        <v>0</v>
      </c>
      <c r="X682" s="101">
        <v>1</v>
      </c>
      <c r="Y682" s="101" t="str">
        <f t="shared" si="105"/>
        <v/>
      </c>
      <c r="Z682" s="101" t="str">
        <f t="shared" si="106"/>
        <v/>
      </c>
      <c r="AA682" s="101" t="str">
        <f t="shared" si="107"/>
        <v/>
      </c>
      <c r="AB682" s="101" t="str">
        <f t="shared" si="108"/>
        <v/>
      </c>
      <c r="AC682" s="101" t="str">
        <f t="shared" si="112"/>
        <v/>
      </c>
      <c r="AD682" s="101" t="str">
        <f t="shared" si="112"/>
        <v/>
      </c>
      <c r="AE682" s="101" t="str">
        <f t="shared" si="112"/>
        <v/>
      </c>
      <c r="AF682" s="101" t="str">
        <f t="shared" si="111"/>
        <v/>
      </c>
      <c r="AG682" s="101" t="str">
        <f t="shared" si="111"/>
        <v/>
      </c>
      <c r="AH682" s="101" t="str">
        <f t="shared" si="111"/>
        <v/>
      </c>
      <c r="AI682" s="101" t="str">
        <f t="shared" si="103"/>
        <v/>
      </c>
      <c r="AJ682" s="101" t="str">
        <f t="shared" si="103"/>
        <v/>
      </c>
      <c r="AK682" s="101" t="str">
        <f t="shared" si="103"/>
        <v/>
      </c>
      <c r="AL682" s="101" t="str">
        <f t="shared" ref="AL682:AN745" si="113">IF($Y682=AL$3,$AB682,"")</f>
        <v/>
      </c>
      <c r="AM682" s="101" t="str">
        <f t="shared" si="113"/>
        <v/>
      </c>
      <c r="AN682" s="101" t="str">
        <f t="shared" si="113"/>
        <v/>
      </c>
      <c r="AP682" s="101" t="str">
        <f>IF(AND(N682="vendido",I682='1° Passo'!$D$12),'1° Passo'!$D$12,"")</f>
        <v/>
      </c>
    </row>
    <row r="683" spans="3:42" ht="30" customHeight="1">
      <c r="C683" s="11">
        <v>679</v>
      </c>
      <c r="D683" s="88"/>
      <c r="E683" s="88"/>
      <c r="F683" s="88"/>
      <c r="G683" s="95"/>
      <c r="H683" s="96"/>
      <c r="I683" s="88"/>
      <c r="J683" s="88"/>
      <c r="K683" s="96"/>
      <c r="L683" s="88"/>
      <c r="M683" s="97" t="str">
        <f t="shared" ca="1" si="109"/>
        <v/>
      </c>
      <c r="N683" s="88"/>
      <c r="O683" s="88"/>
      <c r="P683" s="14"/>
      <c r="R683" s="59" t="str">
        <f>IFERROR(VLOOKUP($D683,'4° Passo'!$D$5:$M$804,7,FALSE),"-")</f>
        <v>-</v>
      </c>
      <c r="S683" s="59" t="str">
        <f>IFERROR(VLOOKUP($D683,'4° Passo'!$D$5:$M$804,8,FALSE),"-")</f>
        <v>-</v>
      </c>
      <c r="T683" s="59" t="str">
        <f>IFERROR(VLOOKUP($D683,'4° Passo'!$D$5:$M$804,9,FALSE),"-")</f>
        <v>-</v>
      </c>
      <c r="U683" s="59" t="str">
        <f>IFERROR(VLOOKUP($D683,'4° Passo'!$D$5:$M$804,10,FALSE),"-")</f>
        <v>-</v>
      </c>
      <c r="V683" s="59" t="str">
        <f t="shared" si="104"/>
        <v/>
      </c>
      <c r="W683" s="4">
        <f t="shared" si="110"/>
        <v>0</v>
      </c>
      <c r="X683" s="101">
        <v>1</v>
      </c>
      <c r="Y683" s="101" t="str">
        <f t="shared" si="105"/>
        <v/>
      </c>
      <c r="Z683" s="101" t="str">
        <f t="shared" si="106"/>
        <v/>
      </c>
      <c r="AA683" s="101" t="str">
        <f t="shared" si="107"/>
        <v/>
      </c>
      <c r="AB683" s="101" t="str">
        <f t="shared" si="108"/>
        <v/>
      </c>
      <c r="AC683" s="101" t="str">
        <f t="shared" si="112"/>
        <v/>
      </c>
      <c r="AD683" s="101" t="str">
        <f t="shared" si="112"/>
        <v/>
      </c>
      <c r="AE683" s="101" t="str">
        <f t="shared" si="112"/>
        <v/>
      </c>
      <c r="AF683" s="101" t="str">
        <f t="shared" si="111"/>
        <v/>
      </c>
      <c r="AG683" s="101" t="str">
        <f t="shared" si="111"/>
        <v/>
      </c>
      <c r="AH683" s="101" t="str">
        <f t="shared" si="111"/>
        <v/>
      </c>
      <c r="AI683" s="101" t="str">
        <f t="shared" si="111"/>
        <v/>
      </c>
      <c r="AJ683" s="101" t="str">
        <f t="shared" si="111"/>
        <v/>
      </c>
      <c r="AK683" s="101" t="str">
        <f t="shared" si="111"/>
        <v/>
      </c>
      <c r="AL683" s="101" t="str">
        <f t="shared" si="113"/>
        <v/>
      </c>
      <c r="AM683" s="101" t="str">
        <f t="shared" si="113"/>
        <v/>
      </c>
      <c r="AN683" s="101" t="str">
        <f t="shared" si="113"/>
        <v/>
      </c>
      <c r="AP683" s="101" t="str">
        <f>IF(AND(N683="vendido",I683='1° Passo'!$D$12),'1° Passo'!$D$12,"")</f>
        <v/>
      </c>
    </row>
    <row r="684" spans="3:42" ht="30" customHeight="1">
      <c r="C684" s="11">
        <v>680</v>
      </c>
      <c r="D684" s="88"/>
      <c r="E684" s="88"/>
      <c r="F684" s="88"/>
      <c r="G684" s="95"/>
      <c r="H684" s="96"/>
      <c r="I684" s="88"/>
      <c r="J684" s="88"/>
      <c r="K684" s="96"/>
      <c r="L684" s="88"/>
      <c r="M684" s="97" t="str">
        <f t="shared" ca="1" si="109"/>
        <v/>
      </c>
      <c r="N684" s="88"/>
      <c r="O684" s="88"/>
      <c r="P684" s="14"/>
      <c r="R684" s="59" t="str">
        <f>IFERROR(VLOOKUP($D684,'4° Passo'!$D$5:$M$804,7,FALSE),"-")</f>
        <v>-</v>
      </c>
      <c r="S684" s="59" t="str">
        <f>IFERROR(VLOOKUP($D684,'4° Passo'!$D$5:$M$804,8,FALSE),"-")</f>
        <v>-</v>
      </c>
      <c r="T684" s="59" t="str">
        <f>IFERROR(VLOOKUP($D684,'4° Passo'!$D$5:$M$804,9,FALSE),"-")</f>
        <v>-</v>
      </c>
      <c r="U684" s="59" t="str">
        <f>IFERROR(VLOOKUP($D684,'4° Passo'!$D$5:$M$804,10,FALSE),"-")</f>
        <v>-</v>
      </c>
      <c r="V684" s="59" t="str">
        <f t="shared" si="104"/>
        <v/>
      </c>
      <c r="W684" s="4">
        <f t="shared" si="110"/>
        <v>0</v>
      </c>
      <c r="X684" s="101">
        <v>1</v>
      </c>
      <c r="Y684" s="101" t="str">
        <f t="shared" si="105"/>
        <v/>
      </c>
      <c r="Z684" s="101" t="str">
        <f t="shared" si="106"/>
        <v/>
      </c>
      <c r="AA684" s="101" t="str">
        <f t="shared" si="107"/>
        <v/>
      </c>
      <c r="AB684" s="101" t="str">
        <f t="shared" si="108"/>
        <v/>
      </c>
      <c r="AC684" s="101" t="str">
        <f t="shared" si="112"/>
        <v/>
      </c>
      <c r="AD684" s="101" t="str">
        <f t="shared" si="112"/>
        <v/>
      </c>
      <c r="AE684" s="101" t="str">
        <f t="shared" si="112"/>
        <v/>
      </c>
      <c r="AF684" s="101" t="str">
        <f t="shared" si="111"/>
        <v/>
      </c>
      <c r="AG684" s="101" t="str">
        <f t="shared" si="111"/>
        <v/>
      </c>
      <c r="AH684" s="101" t="str">
        <f t="shared" si="111"/>
        <v/>
      </c>
      <c r="AI684" s="101" t="str">
        <f t="shared" si="111"/>
        <v/>
      </c>
      <c r="AJ684" s="101" t="str">
        <f t="shared" si="111"/>
        <v/>
      </c>
      <c r="AK684" s="101" t="str">
        <f t="shared" si="111"/>
        <v/>
      </c>
      <c r="AL684" s="101" t="str">
        <f t="shared" si="113"/>
        <v/>
      </c>
      <c r="AM684" s="101" t="str">
        <f t="shared" si="113"/>
        <v/>
      </c>
      <c r="AN684" s="101" t="str">
        <f t="shared" si="113"/>
        <v/>
      </c>
      <c r="AP684" s="101" t="str">
        <f>IF(AND(N684="vendido",I684='1° Passo'!$D$12),'1° Passo'!$D$12,"")</f>
        <v/>
      </c>
    </row>
    <row r="685" spans="3:42" ht="30" customHeight="1">
      <c r="C685" s="11">
        <v>681</v>
      </c>
      <c r="D685" s="88"/>
      <c r="E685" s="88"/>
      <c r="F685" s="88"/>
      <c r="G685" s="95"/>
      <c r="H685" s="96"/>
      <c r="I685" s="88"/>
      <c r="J685" s="88"/>
      <c r="K685" s="96"/>
      <c r="L685" s="88"/>
      <c r="M685" s="97" t="str">
        <f t="shared" ca="1" si="109"/>
        <v/>
      </c>
      <c r="N685" s="88"/>
      <c r="O685" s="88"/>
      <c r="P685" s="14"/>
      <c r="R685" s="59" t="str">
        <f>IFERROR(VLOOKUP($D685,'4° Passo'!$D$5:$M$804,7,FALSE),"-")</f>
        <v>-</v>
      </c>
      <c r="S685" s="59" t="str">
        <f>IFERROR(VLOOKUP($D685,'4° Passo'!$D$5:$M$804,8,FALSE),"-")</f>
        <v>-</v>
      </c>
      <c r="T685" s="59" t="str">
        <f>IFERROR(VLOOKUP($D685,'4° Passo'!$D$5:$M$804,9,FALSE),"-")</f>
        <v>-</v>
      </c>
      <c r="U685" s="59" t="str">
        <f>IFERROR(VLOOKUP($D685,'4° Passo'!$D$5:$M$804,10,FALSE),"-")</f>
        <v>-</v>
      </c>
      <c r="V685" s="59" t="str">
        <f t="shared" si="104"/>
        <v/>
      </c>
      <c r="W685" s="4">
        <f t="shared" si="110"/>
        <v>0</v>
      </c>
      <c r="X685" s="101">
        <v>1</v>
      </c>
      <c r="Y685" s="101" t="str">
        <f t="shared" si="105"/>
        <v/>
      </c>
      <c r="Z685" s="101" t="str">
        <f t="shared" si="106"/>
        <v/>
      </c>
      <c r="AA685" s="101" t="str">
        <f t="shared" si="107"/>
        <v/>
      </c>
      <c r="AB685" s="101" t="str">
        <f t="shared" si="108"/>
        <v/>
      </c>
      <c r="AC685" s="101" t="str">
        <f t="shared" si="112"/>
        <v/>
      </c>
      <c r="AD685" s="101" t="str">
        <f t="shared" si="112"/>
        <v/>
      </c>
      <c r="AE685" s="101" t="str">
        <f t="shared" si="112"/>
        <v/>
      </c>
      <c r="AF685" s="101" t="str">
        <f t="shared" si="111"/>
        <v/>
      </c>
      <c r="AG685" s="101" t="str">
        <f t="shared" si="111"/>
        <v/>
      </c>
      <c r="AH685" s="101" t="str">
        <f t="shared" si="111"/>
        <v/>
      </c>
      <c r="AI685" s="101" t="str">
        <f t="shared" si="111"/>
        <v/>
      </c>
      <c r="AJ685" s="101" t="str">
        <f t="shared" si="111"/>
        <v/>
      </c>
      <c r="AK685" s="101" t="str">
        <f t="shared" si="111"/>
        <v/>
      </c>
      <c r="AL685" s="101" t="str">
        <f t="shared" si="113"/>
        <v/>
      </c>
      <c r="AM685" s="101" t="str">
        <f t="shared" si="113"/>
        <v/>
      </c>
      <c r="AN685" s="101" t="str">
        <f t="shared" si="113"/>
        <v/>
      </c>
      <c r="AP685" s="101" t="str">
        <f>IF(AND(N685="vendido",I685='1° Passo'!$D$12),'1° Passo'!$D$12,"")</f>
        <v/>
      </c>
    </row>
    <row r="686" spans="3:42" ht="30" customHeight="1">
      <c r="C686" s="11">
        <v>682</v>
      </c>
      <c r="D686" s="88"/>
      <c r="E686" s="88"/>
      <c r="F686" s="88"/>
      <c r="G686" s="95"/>
      <c r="H686" s="96"/>
      <c r="I686" s="88"/>
      <c r="J686" s="88"/>
      <c r="K686" s="96"/>
      <c r="L686" s="88"/>
      <c r="M686" s="97" t="str">
        <f t="shared" ca="1" si="109"/>
        <v/>
      </c>
      <c r="N686" s="88"/>
      <c r="O686" s="88"/>
      <c r="P686" s="14"/>
      <c r="R686" s="59" t="str">
        <f>IFERROR(VLOOKUP($D686,'4° Passo'!$D$5:$M$804,7,FALSE),"-")</f>
        <v>-</v>
      </c>
      <c r="S686" s="59" t="str">
        <f>IFERROR(VLOOKUP($D686,'4° Passo'!$D$5:$M$804,8,FALSE),"-")</f>
        <v>-</v>
      </c>
      <c r="T686" s="59" t="str">
        <f>IFERROR(VLOOKUP($D686,'4° Passo'!$D$5:$M$804,9,FALSE),"-")</f>
        <v>-</v>
      </c>
      <c r="U686" s="59" t="str">
        <f>IFERROR(VLOOKUP($D686,'4° Passo'!$D$5:$M$804,10,FALSE),"-")</f>
        <v>-</v>
      </c>
      <c r="V686" s="59" t="str">
        <f t="shared" si="104"/>
        <v/>
      </c>
      <c r="W686" s="4">
        <f t="shared" si="110"/>
        <v>0</v>
      </c>
      <c r="X686" s="101">
        <v>1</v>
      </c>
      <c r="Y686" s="101" t="str">
        <f t="shared" si="105"/>
        <v/>
      </c>
      <c r="Z686" s="101" t="str">
        <f t="shared" si="106"/>
        <v/>
      </c>
      <c r="AA686" s="101" t="str">
        <f t="shared" si="107"/>
        <v/>
      </c>
      <c r="AB686" s="101" t="str">
        <f t="shared" si="108"/>
        <v/>
      </c>
      <c r="AC686" s="101" t="str">
        <f t="shared" si="112"/>
        <v/>
      </c>
      <c r="AD686" s="101" t="str">
        <f t="shared" si="112"/>
        <v/>
      </c>
      <c r="AE686" s="101" t="str">
        <f t="shared" si="112"/>
        <v/>
      </c>
      <c r="AF686" s="101" t="str">
        <f t="shared" si="111"/>
        <v/>
      </c>
      <c r="AG686" s="101" t="str">
        <f t="shared" si="111"/>
        <v/>
      </c>
      <c r="AH686" s="101" t="str">
        <f t="shared" si="111"/>
        <v/>
      </c>
      <c r="AI686" s="101" t="str">
        <f t="shared" si="111"/>
        <v/>
      </c>
      <c r="AJ686" s="101" t="str">
        <f t="shared" si="111"/>
        <v/>
      </c>
      <c r="AK686" s="101" t="str">
        <f t="shared" si="111"/>
        <v/>
      </c>
      <c r="AL686" s="101" t="str">
        <f t="shared" si="113"/>
        <v/>
      </c>
      <c r="AM686" s="101" t="str">
        <f t="shared" si="113"/>
        <v/>
      </c>
      <c r="AN686" s="101" t="str">
        <f t="shared" si="113"/>
        <v/>
      </c>
      <c r="AP686" s="101" t="str">
        <f>IF(AND(N686="vendido",I686='1° Passo'!$D$12),'1° Passo'!$D$12,"")</f>
        <v/>
      </c>
    </row>
    <row r="687" spans="3:42" ht="30" customHeight="1">
      <c r="C687" s="11">
        <v>683</v>
      </c>
      <c r="D687" s="88"/>
      <c r="E687" s="88"/>
      <c r="F687" s="88"/>
      <c r="G687" s="95"/>
      <c r="H687" s="96"/>
      <c r="I687" s="88"/>
      <c r="J687" s="88"/>
      <c r="K687" s="96"/>
      <c r="L687" s="88"/>
      <c r="M687" s="97" t="str">
        <f t="shared" ca="1" si="109"/>
        <v/>
      </c>
      <c r="N687" s="88"/>
      <c r="O687" s="88"/>
      <c r="P687" s="14"/>
      <c r="R687" s="59" t="str">
        <f>IFERROR(VLOOKUP($D687,'4° Passo'!$D$5:$M$804,7,FALSE),"-")</f>
        <v>-</v>
      </c>
      <c r="S687" s="59" t="str">
        <f>IFERROR(VLOOKUP($D687,'4° Passo'!$D$5:$M$804,8,FALSE),"-")</f>
        <v>-</v>
      </c>
      <c r="T687" s="59" t="str">
        <f>IFERROR(VLOOKUP($D687,'4° Passo'!$D$5:$M$804,9,FALSE),"-")</f>
        <v>-</v>
      </c>
      <c r="U687" s="59" t="str">
        <f>IFERROR(VLOOKUP($D687,'4° Passo'!$D$5:$M$804,10,FALSE),"-")</f>
        <v>-</v>
      </c>
      <c r="V687" s="59" t="str">
        <f t="shared" si="104"/>
        <v/>
      </c>
      <c r="W687" s="4">
        <f t="shared" si="110"/>
        <v>0</v>
      </c>
      <c r="X687" s="101">
        <v>1</v>
      </c>
      <c r="Y687" s="101" t="str">
        <f t="shared" si="105"/>
        <v/>
      </c>
      <c r="Z687" s="101" t="str">
        <f t="shared" si="106"/>
        <v/>
      </c>
      <c r="AA687" s="101" t="str">
        <f t="shared" si="107"/>
        <v/>
      </c>
      <c r="AB687" s="101" t="str">
        <f t="shared" si="108"/>
        <v/>
      </c>
      <c r="AC687" s="101" t="str">
        <f t="shared" si="112"/>
        <v/>
      </c>
      <c r="AD687" s="101" t="str">
        <f t="shared" si="112"/>
        <v/>
      </c>
      <c r="AE687" s="101" t="str">
        <f t="shared" si="112"/>
        <v/>
      </c>
      <c r="AF687" s="101" t="str">
        <f t="shared" si="111"/>
        <v/>
      </c>
      <c r="AG687" s="101" t="str">
        <f t="shared" si="111"/>
        <v/>
      </c>
      <c r="AH687" s="101" t="str">
        <f t="shared" si="111"/>
        <v/>
      </c>
      <c r="AI687" s="101" t="str">
        <f t="shared" si="111"/>
        <v/>
      </c>
      <c r="AJ687" s="101" t="str">
        <f t="shared" si="111"/>
        <v/>
      </c>
      <c r="AK687" s="101" t="str">
        <f t="shared" si="111"/>
        <v/>
      </c>
      <c r="AL687" s="101" t="str">
        <f t="shared" si="113"/>
        <v/>
      </c>
      <c r="AM687" s="101" t="str">
        <f t="shared" si="113"/>
        <v/>
      </c>
      <c r="AN687" s="101" t="str">
        <f t="shared" si="113"/>
        <v/>
      </c>
      <c r="AP687" s="101" t="str">
        <f>IF(AND(N687="vendido",I687='1° Passo'!$D$12),'1° Passo'!$D$12,"")</f>
        <v/>
      </c>
    </row>
    <row r="688" spans="3:42" ht="30" customHeight="1">
      <c r="C688" s="11">
        <v>684</v>
      </c>
      <c r="D688" s="88"/>
      <c r="E688" s="88"/>
      <c r="F688" s="88"/>
      <c r="G688" s="95"/>
      <c r="H688" s="96"/>
      <c r="I688" s="88"/>
      <c r="J688" s="88"/>
      <c r="K688" s="96"/>
      <c r="L688" s="88"/>
      <c r="M688" s="97" t="str">
        <f t="shared" ca="1" si="109"/>
        <v/>
      </c>
      <c r="N688" s="88"/>
      <c r="O688" s="88"/>
      <c r="P688" s="14"/>
      <c r="R688" s="59" t="str">
        <f>IFERROR(VLOOKUP($D688,'4° Passo'!$D$5:$M$804,7,FALSE),"-")</f>
        <v>-</v>
      </c>
      <c r="S688" s="59" t="str">
        <f>IFERROR(VLOOKUP($D688,'4° Passo'!$D$5:$M$804,8,FALSE),"-")</f>
        <v>-</v>
      </c>
      <c r="T688" s="59" t="str">
        <f>IFERROR(VLOOKUP($D688,'4° Passo'!$D$5:$M$804,9,FALSE),"-")</f>
        <v>-</v>
      </c>
      <c r="U688" s="59" t="str">
        <f>IFERROR(VLOOKUP($D688,'4° Passo'!$D$5:$M$804,10,FALSE),"-")</f>
        <v>-</v>
      </c>
      <c r="V688" s="59" t="str">
        <f t="shared" si="104"/>
        <v/>
      </c>
      <c r="W688" s="4">
        <f t="shared" si="110"/>
        <v>0</v>
      </c>
      <c r="X688" s="101">
        <v>1</v>
      </c>
      <c r="Y688" s="101" t="str">
        <f t="shared" si="105"/>
        <v/>
      </c>
      <c r="Z688" s="101" t="str">
        <f t="shared" si="106"/>
        <v/>
      </c>
      <c r="AA688" s="101" t="str">
        <f t="shared" si="107"/>
        <v/>
      </c>
      <c r="AB688" s="101" t="str">
        <f t="shared" si="108"/>
        <v/>
      </c>
      <c r="AC688" s="101" t="str">
        <f t="shared" si="112"/>
        <v/>
      </c>
      <c r="AD688" s="101" t="str">
        <f t="shared" si="112"/>
        <v/>
      </c>
      <c r="AE688" s="101" t="str">
        <f t="shared" si="112"/>
        <v/>
      </c>
      <c r="AF688" s="101" t="str">
        <f t="shared" si="111"/>
        <v/>
      </c>
      <c r="AG688" s="101" t="str">
        <f t="shared" si="111"/>
        <v/>
      </c>
      <c r="AH688" s="101" t="str">
        <f t="shared" si="111"/>
        <v/>
      </c>
      <c r="AI688" s="101" t="str">
        <f t="shared" si="111"/>
        <v/>
      </c>
      <c r="AJ688" s="101" t="str">
        <f t="shared" si="111"/>
        <v/>
      </c>
      <c r="AK688" s="101" t="str">
        <f t="shared" si="111"/>
        <v/>
      </c>
      <c r="AL688" s="101" t="str">
        <f t="shared" si="113"/>
        <v/>
      </c>
      <c r="AM688" s="101" t="str">
        <f t="shared" si="113"/>
        <v/>
      </c>
      <c r="AN688" s="101" t="str">
        <f t="shared" si="113"/>
        <v/>
      </c>
      <c r="AP688" s="101" t="str">
        <f>IF(AND(N688="vendido",I688='1° Passo'!$D$12),'1° Passo'!$D$12,"")</f>
        <v/>
      </c>
    </row>
    <row r="689" spans="3:42" ht="30" customHeight="1">
      <c r="C689" s="11">
        <v>685</v>
      </c>
      <c r="D689" s="88"/>
      <c r="E689" s="88"/>
      <c r="F689" s="88"/>
      <c r="G689" s="95"/>
      <c r="H689" s="96"/>
      <c r="I689" s="88"/>
      <c r="J689" s="88"/>
      <c r="K689" s="96"/>
      <c r="L689" s="88"/>
      <c r="M689" s="97" t="str">
        <f t="shared" ca="1" si="109"/>
        <v/>
      </c>
      <c r="N689" s="88"/>
      <c r="O689" s="88"/>
      <c r="P689" s="14"/>
      <c r="R689" s="59" t="str">
        <f>IFERROR(VLOOKUP($D689,'4° Passo'!$D$5:$M$804,7,FALSE),"-")</f>
        <v>-</v>
      </c>
      <c r="S689" s="59" t="str">
        <f>IFERROR(VLOOKUP($D689,'4° Passo'!$D$5:$M$804,8,FALSE),"-")</f>
        <v>-</v>
      </c>
      <c r="T689" s="59" t="str">
        <f>IFERROR(VLOOKUP($D689,'4° Passo'!$D$5:$M$804,9,FALSE),"-")</f>
        <v>-</v>
      </c>
      <c r="U689" s="59" t="str">
        <f>IFERROR(VLOOKUP($D689,'4° Passo'!$D$5:$M$804,10,FALSE),"-")</f>
        <v>-</v>
      </c>
      <c r="V689" s="59" t="str">
        <f t="shared" si="104"/>
        <v/>
      </c>
      <c r="W689" s="4">
        <f t="shared" si="110"/>
        <v>0</v>
      </c>
      <c r="X689" s="101">
        <v>1</v>
      </c>
      <c r="Y689" s="101" t="str">
        <f t="shared" si="105"/>
        <v/>
      </c>
      <c r="Z689" s="101" t="str">
        <f t="shared" si="106"/>
        <v/>
      </c>
      <c r="AA689" s="101" t="str">
        <f t="shared" si="107"/>
        <v/>
      </c>
      <c r="AB689" s="101" t="str">
        <f t="shared" si="108"/>
        <v/>
      </c>
      <c r="AC689" s="101" t="str">
        <f t="shared" si="112"/>
        <v/>
      </c>
      <c r="AD689" s="101" t="str">
        <f t="shared" si="112"/>
        <v/>
      </c>
      <c r="AE689" s="101" t="str">
        <f t="shared" si="112"/>
        <v/>
      </c>
      <c r="AF689" s="101" t="str">
        <f t="shared" si="111"/>
        <v/>
      </c>
      <c r="AG689" s="101" t="str">
        <f t="shared" si="111"/>
        <v/>
      </c>
      <c r="AH689" s="101" t="str">
        <f t="shared" si="111"/>
        <v/>
      </c>
      <c r="AI689" s="101" t="str">
        <f t="shared" si="111"/>
        <v/>
      </c>
      <c r="AJ689" s="101" t="str">
        <f t="shared" si="111"/>
        <v/>
      </c>
      <c r="AK689" s="101" t="str">
        <f t="shared" si="111"/>
        <v/>
      </c>
      <c r="AL689" s="101" t="str">
        <f t="shared" si="113"/>
        <v/>
      </c>
      <c r="AM689" s="101" t="str">
        <f t="shared" si="113"/>
        <v/>
      </c>
      <c r="AN689" s="101" t="str">
        <f t="shared" si="113"/>
        <v/>
      </c>
      <c r="AP689" s="101" t="str">
        <f>IF(AND(N689="vendido",I689='1° Passo'!$D$12),'1° Passo'!$D$12,"")</f>
        <v/>
      </c>
    </row>
    <row r="690" spans="3:42" ht="30" customHeight="1">
      <c r="C690" s="11">
        <v>686</v>
      </c>
      <c r="D690" s="88"/>
      <c r="E690" s="88"/>
      <c r="F690" s="88"/>
      <c r="G690" s="95"/>
      <c r="H690" s="96"/>
      <c r="I690" s="88"/>
      <c r="J690" s="88"/>
      <c r="K690" s="96"/>
      <c r="L690" s="88"/>
      <c r="M690" s="97" t="str">
        <f t="shared" ca="1" si="109"/>
        <v/>
      </c>
      <c r="N690" s="88"/>
      <c r="O690" s="88"/>
      <c r="P690" s="14"/>
      <c r="R690" s="59" t="str">
        <f>IFERROR(VLOOKUP($D690,'4° Passo'!$D$5:$M$804,7,FALSE),"-")</f>
        <v>-</v>
      </c>
      <c r="S690" s="59" t="str">
        <f>IFERROR(VLOOKUP($D690,'4° Passo'!$D$5:$M$804,8,FALSE),"-")</f>
        <v>-</v>
      </c>
      <c r="T690" s="59" t="str">
        <f>IFERROR(VLOOKUP($D690,'4° Passo'!$D$5:$M$804,9,FALSE),"-")</f>
        <v>-</v>
      </c>
      <c r="U690" s="59" t="str">
        <f>IFERROR(VLOOKUP($D690,'4° Passo'!$D$5:$M$804,10,FALSE),"-")</f>
        <v>-</v>
      </c>
      <c r="V690" s="59" t="str">
        <f t="shared" si="104"/>
        <v/>
      </c>
      <c r="W690" s="4">
        <f t="shared" si="110"/>
        <v>0</v>
      </c>
      <c r="X690" s="101">
        <v>1</v>
      </c>
      <c r="Y690" s="101" t="str">
        <f t="shared" si="105"/>
        <v/>
      </c>
      <c r="Z690" s="101" t="str">
        <f t="shared" si="106"/>
        <v/>
      </c>
      <c r="AA690" s="101" t="str">
        <f t="shared" si="107"/>
        <v/>
      </c>
      <c r="AB690" s="101" t="str">
        <f t="shared" si="108"/>
        <v/>
      </c>
      <c r="AC690" s="101" t="str">
        <f t="shared" si="112"/>
        <v/>
      </c>
      <c r="AD690" s="101" t="str">
        <f t="shared" si="112"/>
        <v/>
      </c>
      <c r="AE690" s="101" t="str">
        <f t="shared" si="112"/>
        <v/>
      </c>
      <c r="AF690" s="101" t="str">
        <f t="shared" si="111"/>
        <v/>
      </c>
      <c r="AG690" s="101" t="str">
        <f t="shared" si="111"/>
        <v/>
      </c>
      <c r="AH690" s="101" t="str">
        <f t="shared" si="111"/>
        <v/>
      </c>
      <c r="AI690" s="101" t="str">
        <f t="shared" si="111"/>
        <v/>
      </c>
      <c r="AJ690" s="101" t="str">
        <f t="shared" si="111"/>
        <v/>
      </c>
      <c r="AK690" s="101" t="str">
        <f t="shared" si="111"/>
        <v/>
      </c>
      <c r="AL690" s="101" t="str">
        <f t="shared" si="113"/>
        <v/>
      </c>
      <c r="AM690" s="101" t="str">
        <f t="shared" si="113"/>
        <v/>
      </c>
      <c r="AN690" s="101" t="str">
        <f t="shared" si="113"/>
        <v/>
      </c>
      <c r="AP690" s="101" t="str">
        <f>IF(AND(N690="vendido",I690='1° Passo'!$D$12),'1° Passo'!$D$12,"")</f>
        <v/>
      </c>
    </row>
    <row r="691" spans="3:42" ht="30" customHeight="1">
      <c r="C691" s="11">
        <v>687</v>
      </c>
      <c r="D691" s="88"/>
      <c r="E691" s="88"/>
      <c r="F691" s="88"/>
      <c r="G691" s="95"/>
      <c r="H691" s="96"/>
      <c r="I691" s="88"/>
      <c r="J691" s="88"/>
      <c r="K691" s="96"/>
      <c r="L691" s="88"/>
      <c r="M691" s="97" t="str">
        <f t="shared" ca="1" si="109"/>
        <v/>
      </c>
      <c r="N691" s="88"/>
      <c r="O691" s="88"/>
      <c r="P691" s="14"/>
      <c r="R691" s="59" t="str">
        <f>IFERROR(VLOOKUP($D691,'4° Passo'!$D$5:$M$804,7,FALSE),"-")</f>
        <v>-</v>
      </c>
      <c r="S691" s="59" t="str">
        <f>IFERROR(VLOOKUP($D691,'4° Passo'!$D$5:$M$804,8,FALSE),"-")</f>
        <v>-</v>
      </c>
      <c r="T691" s="59" t="str">
        <f>IFERROR(VLOOKUP($D691,'4° Passo'!$D$5:$M$804,9,FALSE),"-")</f>
        <v>-</v>
      </c>
      <c r="U691" s="59" t="str">
        <f>IFERROR(VLOOKUP($D691,'4° Passo'!$D$5:$M$804,10,FALSE),"-")</f>
        <v>-</v>
      </c>
      <c r="V691" s="59" t="str">
        <f t="shared" si="104"/>
        <v/>
      </c>
      <c r="W691" s="4">
        <f t="shared" si="110"/>
        <v>0</v>
      </c>
      <c r="X691" s="101">
        <v>1</v>
      </c>
      <c r="Y691" s="101" t="str">
        <f t="shared" si="105"/>
        <v/>
      </c>
      <c r="Z691" s="101" t="str">
        <f t="shared" si="106"/>
        <v/>
      </c>
      <c r="AA691" s="101" t="str">
        <f t="shared" si="107"/>
        <v/>
      </c>
      <c r="AB691" s="101" t="str">
        <f t="shared" si="108"/>
        <v/>
      </c>
      <c r="AC691" s="101" t="str">
        <f t="shared" si="112"/>
        <v/>
      </c>
      <c r="AD691" s="101" t="str">
        <f t="shared" si="112"/>
        <v/>
      </c>
      <c r="AE691" s="101" t="str">
        <f t="shared" si="112"/>
        <v/>
      </c>
      <c r="AF691" s="101" t="str">
        <f t="shared" si="111"/>
        <v/>
      </c>
      <c r="AG691" s="101" t="str">
        <f t="shared" si="111"/>
        <v/>
      </c>
      <c r="AH691" s="101" t="str">
        <f t="shared" si="111"/>
        <v/>
      </c>
      <c r="AI691" s="101" t="str">
        <f t="shared" si="111"/>
        <v/>
      </c>
      <c r="AJ691" s="101" t="str">
        <f t="shared" si="111"/>
        <v/>
      </c>
      <c r="AK691" s="101" t="str">
        <f t="shared" si="111"/>
        <v/>
      </c>
      <c r="AL691" s="101" t="str">
        <f t="shared" si="113"/>
        <v/>
      </c>
      <c r="AM691" s="101" t="str">
        <f t="shared" si="113"/>
        <v/>
      </c>
      <c r="AN691" s="101" t="str">
        <f t="shared" si="113"/>
        <v/>
      </c>
      <c r="AP691" s="101" t="str">
        <f>IF(AND(N691="vendido",I691='1° Passo'!$D$12),'1° Passo'!$D$12,"")</f>
        <v/>
      </c>
    </row>
    <row r="692" spans="3:42" ht="30" customHeight="1">
      <c r="C692" s="11">
        <v>688</v>
      </c>
      <c r="D692" s="88"/>
      <c r="E692" s="88"/>
      <c r="F692" s="88"/>
      <c r="G692" s="95"/>
      <c r="H692" s="96"/>
      <c r="I692" s="88"/>
      <c r="J692" s="88"/>
      <c r="K692" s="96"/>
      <c r="L692" s="88"/>
      <c r="M692" s="97" t="str">
        <f t="shared" ca="1" si="109"/>
        <v/>
      </c>
      <c r="N692" s="88"/>
      <c r="O692" s="88"/>
      <c r="P692" s="14"/>
      <c r="R692" s="59" t="str">
        <f>IFERROR(VLOOKUP($D692,'4° Passo'!$D$5:$M$804,7,FALSE),"-")</f>
        <v>-</v>
      </c>
      <c r="S692" s="59" t="str">
        <f>IFERROR(VLOOKUP($D692,'4° Passo'!$D$5:$M$804,8,FALSE),"-")</f>
        <v>-</v>
      </c>
      <c r="T692" s="59" t="str">
        <f>IFERROR(VLOOKUP($D692,'4° Passo'!$D$5:$M$804,9,FALSE),"-")</f>
        <v>-</v>
      </c>
      <c r="U692" s="59" t="str">
        <f>IFERROR(VLOOKUP($D692,'4° Passo'!$D$5:$M$804,10,FALSE),"-")</f>
        <v>-</v>
      </c>
      <c r="V692" s="59" t="str">
        <f t="shared" si="104"/>
        <v/>
      </c>
      <c r="W692" s="4">
        <f t="shared" si="110"/>
        <v>0</v>
      </c>
      <c r="X692" s="101">
        <v>1</v>
      </c>
      <c r="Y692" s="101" t="str">
        <f t="shared" si="105"/>
        <v/>
      </c>
      <c r="Z692" s="101" t="str">
        <f t="shared" si="106"/>
        <v/>
      </c>
      <c r="AA692" s="101" t="str">
        <f t="shared" si="107"/>
        <v/>
      </c>
      <c r="AB692" s="101" t="str">
        <f t="shared" si="108"/>
        <v/>
      </c>
      <c r="AC692" s="101" t="str">
        <f t="shared" si="112"/>
        <v/>
      </c>
      <c r="AD692" s="101" t="str">
        <f t="shared" si="112"/>
        <v/>
      </c>
      <c r="AE692" s="101" t="str">
        <f t="shared" si="112"/>
        <v/>
      </c>
      <c r="AF692" s="101" t="str">
        <f t="shared" si="111"/>
        <v/>
      </c>
      <c r="AG692" s="101" t="str">
        <f t="shared" si="111"/>
        <v/>
      </c>
      <c r="AH692" s="101" t="str">
        <f t="shared" si="111"/>
        <v/>
      </c>
      <c r="AI692" s="101" t="str">
        <f t="shared" si="111"/>
        <v/>
      </c>
      <c r="AJ692" s="101" t="str">
        <f t="shared" si="111"/>
        <v/>
      </c>
      <c r="AK692" s="101" t="str">
        <f t="shared" si="111"/>
        <v/>
      </c>
      <c r="AL692" s="101" t="str">
        <f t="shared" si="113"/>
        <v/>
      </c>
      <c r="AM692" s="101" t="str">
        <f t="shared" si="113"/>
        <v/>
      </c>
      <c r="AN692" s="101" t="str">
        <f t="shared" si="113"/>
        <v/>
      </c>
      <c r="AP692" s="101" t="str">
        <f>IF(AND(N692="vendido",I692='1° Passo'!$D$12),'1° Passo'!$D$12,"")</f>
        <v/>
      </c>
    </row>
    <row r="693" spans="3:42" ht="30" customHeight="1">
      <c r="C693" s="11">
        <v>689</v>
      </c>
      <c r="D693" s="88"/>
      <c r="E693" s="88"/>
      <c r="F693" s="88"/>
      <c r="G693" s="95"/>
      <c r="H693" s="96"/>
      <c r="I693" s="88"/>
      <c r="J693" s="88"/>
      <c r="K693" s="96"/>
      <c r="L693" s="88"/>
      <c r="M693" s="97" t="str">
        <f t="shared" ca="1" si="109"/>
        <v/>
      </c>
      <c r="N693" s="88"/>
      <c r="O693" s="88"/>
      <c r="P693" s="14"/>
      <c r="R693" s="59" t="str">
        <f>IFERROR(VLOOKUP($D693,'4° Passo'!$D$5:$M$804,7,FALSE),"-")</f>
        <v>-</v>
      </c>
      <c r="S693" s="59" t="str">
        <f>IFERROR(VLOOKUP($D693,'4° Passo'!$D$5:$M$804,8,FALSE),"-")</f>
        <v>-</v>
      </c>
      <c r="T693" s="59" t="str">
        <f>IFERROR(VLOOKUP($D693,'4° Passo'!$D$5:$M$804,9,FALSE),"-")</f>
        <v>-</v>
      </c>
      <c r="U693" s="59" t="str">
        <f>IFERROR(VLOOKUP($D693,'4° Passo'!$D$5:$M$804,10,FALSE),"-")</f>
        <v>-</v>
      </c>
      <c r="V693" s="59" t="str">
        <f t="shared" si="104"/>
        <v/>
      </c>
      <c r="W693" s="4">
        <f t="shared" si="110"/>
        <v>0</v>
      </c>
      <c r="X693" s="101">
        <v>1</v>
      </c>
      <c r="Y693" s="101" t="str">
        <f t="shared" si="105"/>
        <v/>
      </c>
      <c r="Z693" s="101" t="str">
        <f t="shared" si="106"/>
        <v/>
      </c>
      <c r="AA693" s="101" t="str">
        <f t="shared" si="107"/>
        <v/>
      </c>
      <c r="AB693" s="101" t="str">
        <f t="shared" si="108"/>
        <v/>
      </c>
      <c r="AC693" s="101" t="str">
        <f t="shared" si="112"/>
        <v/>
      </c>
      <c r="AD693" s="101" t="str">
        <f t="shared" si="112"/>
        <v/>
      </c>
      <c r="AE693" s="101" t="str">
        <f t="shared" si="112"/>
        <v/>
      </c>
      <c r="AF693" s="101" t="str">
        <f t="shared" si="111"/>
        <v/>
      </c>
      <c r="AG693" s="101" t="str">
        <f t="shared" si="111"/>
        <v/>
      </c>
      <c r="AH693" s="101" t="str">
        <f t="shared" si="111"/>
        <v/>
      </c>
      <c r="AI693" s="101" t="str">
        <f t="shared" si="111"/>
        <v/>
      </c>
      <c r="AJ693" s="101" t="str">
        <f t="shared" si="111"/>
        <v/>
      </c>
      <c r="AK693" s="101" t="str">
        <f t="shared" si="111"/>
        <v/>
      </c>
      <c r="AL693" s="101" t="str">
        <f t="shared" si="113"/>
        <v/>
      </c>
      <c r="AM693" s="101" t="str">
        <f t="shared" si="113"/>
        <v/>
      </c>
      <c r="AN693" s="101" t="str">
        <f t="shared" si="113"/>
        <v/>
      </c>
      <c r="AP693" s="101" t="str">
        <f>IF(AND(N693="vendido",I693='1° Passo'!$D$12),'1° Passo'!$D$12,"")</f>
        <v/>
      </c>
    </row>
    <row r="694" spans="3:42" ht="30" customHeight="1">
      <c r="C694" s="11">
        <v>690</v>
      </c>
      <c r="D694" s="88"/>
      <c r="E694" s="88"/>
      <c r="F694" s="88"/>
      <c r="G694" s="95"/>
      <c r="H694" s="96"/>
      <c r="I694" s="88"/>
      <c r="J694" s="88"/>
      <c r="K694" s="96"/>
      <c r="L694" s="88"/>
      <c r="M694" s="97" t="str">
        <f t="shared" ca="1" si="109"/>
        <v/>
      </c>
      <c r="N694" s="88"/>
      <c r="O694" s="88"/>
      <c r="P694" s="14"/>
      <c r="R694" s="59" t="str">
        <f>IFERROR(VLOOKUP($D694,'4° Passo'!$D$5:$M$804,7,FALSE),"-")</f>
        <v>-</v>
      </c>
      <c r="S694" s="59" t="str">
        <f>IFERROR(VLOOKUP($D694,'4° Passo'!$D$5:$M$804,8,FALSE),"-")</f>
        <v>-</v>
      </c>
      <c r="T694" s="59" t="str">
        <f>IFERROR(VLOOKUP($D694,'4° Passo'!$D$5:$M$804,9,FALSE),"-")</f>
        <v>-</v>
      </c>
      <c r="U694" s="59" t="str">
        <f>IFERROR(VLOOKUP($D694,'4° Passo'!$D$5:$M$804,10,FALSE),"-")</f>
        <v>-</v>
      </c>
      <c r="V694" s="59" t="str">
        <f t="shared" si="104"/>
        <v/>
      </c>
      <c r="W694" s="4">
        <f t="shared" si="110"/>
        <v>0</v>
      </c>
      <c r="X694" s="101">
        <v>1</v>
      </c>
      <c r="Y694" s="101" t="str">
        <f t="shared" si="105"/>
        <v/>
      </c>
      <c r="Z694" s="101" t="str">
        <f t="shared" si="106"/>
        <v/>
      </c>
      <c r="AA694" s="101" t="str">
        <f t="shared" si="107"/>
        <v/>
      </c>
      <c r="AB694" s="101" t="str">
        <f t="shared" si="108"/>
        <v/>
      </c>
      <c r="AC694" s="101" t="str">
        <f t="shared" si="112"/>
        <v/>
      </c>
      <c r="AD694" s="101" t="str">
        <f t="shared" si="112"/>
        <v/>
      </c>
      <c r="AE694" s="101" t="str">
        <f t="shared" si="112"/>
        <v/>
      </c>
      <c r="AF694" s="101" t="str">
        <f t="shared" si="111"/>
        <v/>
      </c>
      <c r="AG694" s="101" t="str">
        <f t="shared" si="111"/>
        <v/>
      </c>
      <c r="AH694" s="101" t="str">
        <f t="shared" si="111"/>
        <v/>
      </c>
      <c r="AI694" s="101" t="str">
        <f t="shared" si="111"/>
        <v/>
      </c>
      <c r="AJ694" s="101" t="str">
        <f t="shared" si="111"/>
        <v/>
      </c>
      <c r="AK694" s="101" t="str">
        <f t="shared" si="111"/>
        <v/>
      </c>
      <c r="AL694" s="101" t="str">
        <f t="shared" si="113"/>
        <v/>
      </c>
      <c r="AM694" s="101" t="str">
        <f t="shared" si="113"/>
        <v/>
      </c>
      <c r="AN694" s="101" t="str">
        <f t="shared" si="113"/>
        <v/>
      </c>
      <c r="AP694" s="101" t="str">
        <f>IF(AND(N694="vendido",I694='1° Passo'!$D$12),'1° Passo'!$D$12,"")</f>
        <v/>
      </c>
    </row>
    <row r="695" spans="3:42" ht="30" customHeight="1">
      <c r="C695" s="11">
        <v>691</v>
      </c>
      <c r="D695" s="88"/>
      <c r="E695" s="88"/>
      <c r="F695" s="88"/>
      <c r="G695" s="95"/>
      <c r="H695" s="96"/>
      <c r="I695" s="88"/>
      <c r="J695" s="88"/>
      <c r="K695" s="96"/>
      <c r="L695" s="88"/>
      <c r="M695" s="97" t="str">
        <f t="shared" ca="1" si="109"/>
        <v/>
      </c>
      <c r="N695" s="88"/>
      <c r="O695" s="88"/>
      <c r="P695" s="14"/>
      <c r="R695" s="59" t="str">
        <f>IFERROR(VLOOKUP($D695,'4° Passo'!$D$5:$M$804,7,FALSE),"-")</f>
        <v>-</v>
      </c>
      <c r="S695" s="59" t="str">
        <f>IFERROR(VLOOKUP($D695,'4° Passo'!$D$5:$M$804,8,FALSE),"-")</f>
        <v>-</v>
      </c>
      <c r="T695" s="59" t="str">
        <f>IFERROR(VLOOKUP($D695,'4° Passo'!$D$5:$M$804,9,FALSE),"-")</f>
        <v>-</v>
      </c>
      <c r="U695" s="59" t="str">
        <f>IFERROR(VLOOKUP($D695,'4° Passo'!$D$5:$M$804,10,FALSE),"-")</f>
        <v>-</v>
      </c>
      <c r="V695" s="59" t="str">
        <f t="shared" si="104"/>
        <v/>
      </c>
      <c r="W695" s="4">
        <f t="shared" si="110"/>
        <v>0</v>
      </c>
      <c r="X695" s="101">
        <v>1</v>
      </c>
      <c r="Y695" s="101" t="str">
        <f t="shared" si="105"/>
        <v/>
      </c>
      <c r="Z695" s="101" t="str">
        <f t="shared" si="106"/>
        <v/>
      </c>
      <c r="AA695" s="101" t="str">
        <f t="shared" si="107"/>
        <v/>
      </c>
      <c r="AB695" s="101" t="str">
        <f t="shared" si="108"/>
        <v/>
      </c>
      <c r="AC695" s="101" t="str">
        <f t="shared" si="112"/>
        <v/>
      </c>
      <c r="AD695" s="101" t="str">
        <f t="shared" si="112"/>
        <v/>
      </c>
      <c r="AE695" s="101" t="str">
        <f t="shared" si="112"/>
        <v/>
      </c>
      <c r="AF695" s="101" t="str">
        <f t="shared" si="111"/>
        <v/>
      </c>
      <c r="AG695" s="101" t="str">
        <f t="shared" si="111"/>
        <v/>
      </c>
      <c r="AH695" s="101" t="str">
        <f t="shared" si="111"/>
        <v/>
      </c>
      <c r="AI695" s="101" t="str">
        <f t="shared" si="111"/>
        <v/>
      </c>
      <c r="AJ695" s="101" t="str">
        <f t="shared" si="111"/>
        <v/>
      </c>
      <c r="AK695" s="101" t="str">
        <f t="shared" si="111"/>
        <v/>
      </c>
      <c r="AL695" s="101" t="str">
        <f t="shared" si="113"/>
        <v/>
      </c>
      <c r="AM695" s="101" t="str">
        <f t="shared" si="113"/>
        <v/>
      </c>
      <c r="AN695" s="101" t="str">
        <f t="shared" si="113"/>
        <v/>
      </c>
      <c r="AP695" s="101" t="str">
        <f>IF(AND(N695="vendido",I695='1° Passo'!$D$12),'1° Passo'!$D$12,"")</f>
        <v/>
      </c>
    </row>
    <row r="696" spans="3:42" ht="30" customHeight="1">
      <c r="C696" s="11">
        <v>692</v>
      </c>
      <c r="D696" s="88"/>
      <c r="E696" s="88"/>
      <c r="F696" s="88"/>
      <c r="G696" s="95"/>
      <c r="H696" s="96"/>
      <c r="I696" s="88"/>
      <c r="J696" s="88"/>
      <c r="K696" s="96"/>
      <c r="L696" s="88"/>
      <c r="M696" s="97" t="str">
        <f t="shared" ca="1" si="109"/>
        <v/>
      </c>
      <c r="N696" s="88"/>
      <c r="O696" s="88"/>
      <c r="P696" s="14"/>
      <c r="R696" s="59" t="str">
        <f>IFERROR(VLOOKUP($D696,'4° Passo'!$D$5:$M$804,7,FALSE),"-")</f>
        <v>-</v>
      </c>
      <c r="S696" s="59" t="str">
        <f>IFERROR(VLOOKUP($D696,'4° Passo'!$D$5:$M$804,8,FALSE),"-")</f>
        <v>-</v>
      </c>
      <c r="T696" s="59" t="str">
        <f>IFERROR(VLOOKUP($D696,'4° Passo'!$D$5:$M$804,9,FALSE),"-")</f>
        <v>-</v>
      </c>
      <c r="U696" s="59" t="str">
        <f>IFERROR(VLOOKUP($D696,'4° Passo'!$D$5:$M$804,10,FALSE),"-")</f>
        <v>-</v>
      </c>
      <c r="V696" s="59" t="str">
        <f t="shared" si="104"/>
        <v/>
      </c>
      <c r="W696" s="4">
        <f t="shared" si="110"/>
        <v>0</v>
      </c>
      <c r="X696" s="101">
        <v>1</v>
      </c>
      <c r="Y696" s="101" t="str">
        <f t="shared" si="105"/>
        <v/>
      </c>
      <c r="Z696" s="101" t="str">
        <f t="shared" si="106"/>
        <v/>
      </c>
      <c r="AA696" s="101" t="str">
        <f t="shared" si="107"/>
        <v/>
      </c>
      <c r="AB696" s="101" t="str">
        <f t="shared" si="108"/>
        <v/>
      </c>
      <c r="AC696" s="101" t="str">
        <f t="shared" si="112"/>
        <v/>
      </c>
      <c r="AD696" s="101" t="str">
        <f t="shared" si="112"/>
        <v/>
      </c>
      <c r="AE696" s="101" t="str">
        <f t="shared" si="112"/>
        <v/>
      </c>
      <c r="AF696" s="101" t="str">
        <f t="shared" si="111"/>
        <v/>
      </c>
      <c r="AG696" s="101" t="str">
        <f t="shared" si="111"/>
        <v/>
      </c>
      <c r="AH696" s="101" t="str">
        <f t="shared" si="111"/>
        <v/>
      </c>
      <c r="AI696" s="101" t="str">
        <f t="shared" si="111"/>
        <v/>
      </c>
      <c r="AJ696" s="101" t="str">
        <f t="shared" si="111"/>
        <v/>
      </c>
      <c r="AK696" s="101" t="str">
        <f t="shared" si="111"/>
        <v/>
      </c>
      <c r="AL696" s="101" t="str">
        <f t="shared" si="113"/>
        <v/>
      </c>
      <c r="AM696" s="101" t="str">
        <f t="shared" si="113"/>
        <v/>
      </c>
      <c r="AN696" s="101" t="str">
        <f t="shared" si="113"/>
        <v/>
      </c>
      <c r="AP696" s="101" t="str">
        <f>IF(AND(N696="vendido",I696='1° Passo'!$D$12),'1° Passo'!$D$12,"")</f>
        <v/>
      </c>
    </row>
    <row r="697" spans="3:42" ht="30" customHeight="1">
      <c r="C697" s="11">
        <v>693</v>
      </c>
      <c r="D697" s="88"/>
      <c r="E697" s="88"/>
      <c r="F697" s="88"/>
      <c r="G697" s="95"/>
      <c r="H697" s="96"/>
      <c r="I697" s="88"/>
      <c r="J697" s="88"/>
      <c r="K697" s="96"/>
      <c r="L697" s="88"/>
      <c r="M697" s="97" t="str">
        <f t="shared" ca="1" si="109"/>
        <v/>
      </c>
      <c r="N697" s="88"/>
      <c r="O697" s="88"/>
      <c r="P697" s="14"/>
      <c r="R697" s="59" t="str">
        <f>IFERROR(VLOOKUP($D697,'4° Passo'!$D$5:$M$804,7,FALSE),"-")</f>
        <v>-</v>
      </c>
      <c r="S697" s="59" t="str">
        <f>IFERROR(VLOOKUP($D697,'4° Passo'!$D$5:$M$804,8,FALSE),"-")</f>
        <v>-</v>
      </c>
      <c r="T697" s="59" t="str">
        <f>IFERROR(VLOOKUP($D697,'4° Passo'!$D$5:$M$804,9,FALSE),"-")</f>
        <v>-</v>
      </c>
      <c r="U697" s="59" t="str">
        <f>IFERROR(VLOOKUP($D697,'4° Passo'!$D$5:$M$804,10,FALSE),"-")</f>
        <v>-</v>
      </c>
      <c r="V697" s="59" t="str">
        <f t="shared" si="104"/>
        <v/>
      </c>
      <c r="W697" s="4">
        <f t="shared" si="110"/>
        <v>0</v>
      </c>
      <c r="X697" s="101">
        <v>1</v>
      </c>
      <c r="Y697" s="101" t="str">
        <f t="shared" si="105"/>
        <v/>
      </c>
      <c r="Z697" s="101" t="str">
        <f t="shared" si="106"/>
        <v/>
      </c>
      <c r="AA697" s="101" t="str">
        <f t="shared" si="107"/>
        <v/>
      </c>
      <c r="AB697" s="101" t="str">
        <f t="shared" si="108"/>
        <v/>
      </c>
      <c r="AC697" s="101" t="str">
        <f t="shared" si="112"/>
        <v/>
      </c>
      <c r="AD697" s="101" t="str">
        <f t="shared" si="112"/>
        <v/>
      </c>
      <c r="AE697" s="101" t="str">
        <f t="shared" si="112"/>
        <v/>
      </c>
      <c r="AF697" s="101" t="str">
        <f t="shared" si="111"/>
        <v/>
      </c>
      <c r="AG697" s="101" t="str">
        <f t="shared" si="111"/>
        <v/>
      </c>
      <c r="AH697" s="101" t="str">
        <f t="shared" si="111"/>
        <v/>
      </c>
      <c r="AI697" s="101" t="str">
        <f t="shared" si="111"/>
        <v/>
      </c>
      <c r="AJ697" s="101" t="str">
        <f t="shared" si="111"/>
        <v/>
      </c>
      <c r="AK697" s="101" t="str">
        <f t="shared" si="111"/>
        <v/>
      </c>
      <c r="AL697" s="101" t="str">
        <f t="shared" si="113"/>
        <v/>
      </c>
      <c r="AM697" s="101" t="str">
        <f t="shared" si="113"/>
        <v/>
      </c>
      <c r="AN697" s="101" t="str">
        <f t="shared" si="113"/>
        <v/>
      </c>
      <c r="AP697" s="101" t="str">
        <f>IF(AND(N697="vendido",I697='1° Passo'!$D$12),'1° Passo'!$D$12,"")</f>
        <v/>
      </c>
    </row>
    <row r="698" spans="3:42" ht="30" customHeight="1">
      <c r="C698" s="11">
        <v>694</v>
      </c>
      <c r="D698" s="88"/>
      <c r="E698" s="88"/>
      <c r="F698" s="88"/>
      <c r="G698" s="95"/>
      <c r="H698" s="96"/>
      <c r="I698" s="88"/>
      <c r="J698" s="88"/>
      <c r="K698" s="96"/>
      <c r="L698" s="88"/>
      <c r="M698" s="97" t="str">
        <f t="shared" ca="1" si="109"/>
        <v/>
      </c>
      <c r="N698" s="88"/>
      <c r="O698" s="88"/>
      <c r="P698" s="14"/>
      <c r="R698" s="59" t="str">
        <f>IFERROR(VLOOKUP($D698,'4° Passo'!$D$5:$M$804,7,FALSE),"-")</f>
        <v>-</v>
      </c>
      <c r="S698" s="59" t="str">
        <f>IFERROR(VLOOKUP($D698,'4° Passo'!$D$5:$M$804,8,FALSE),"-")</f>
        <v>-</v>
      </c>
      <c r="T698" s="59" t="str">
        <f>IFERROR(VLOOKUP($D698,'4° Passo'!$D$5:$M$804,9,FALSE),"-")</f>
        <v>-</v>
      </c>
      <c r="U698" s="59" t="str">
        <f>IFERROR(VLOOKUP($D698,'4° Passo'!$D$5:$M$804,10,FALSE),"-")</f>
        <v>-</v>
      </c>
      <c r="V698" s="59" t="str">
        <f t="shared" si="104"/>
        <v/>
      </c>
      <c r="W698" s="4">
        <f t="shared" si="110"/>
        <v>0</v>
      </c>
      <c r="X698" s="101">
        <v>1</v>
      </c>
      <c r="Y698" s="101" t="str">
        <f t="shared" si="105"/>
        <v/>
      </c>
      <c r="Z698" s="101" t="str">
        <f t="shared" si="106"/>
        <v/>
      </c>
      <c r="AA698" s="101" t="str">
        <f t="shared" si="107"/>
        <v/>
      </c>
      <c r="AB698" s="101" t="str">
        <f t="shared" si="108"/>
        <v/>
      </c>
      <c r="AC698" s="101" t="str">
        <f t="shared" si="112"/>
        <v/>
      </c>
      <c r="AD698" s="101" t="str">
        <f t="shared" si="112"/>
        <v/>
      </c>
      <c r="AE698" s="101" t="str">
        <f t="shared" si="112"/>
        <v/>
      </c>
      <c r="AF698" s="101" t="str">
        <f t="shared" si="111"/>
        <v/>
      </c>
      <c r="AG698" s="101" t="str">
        <f t="shared" si="111"/>
        <v/>
      </c>
      <c r="AH698" s="101" t="str">
        <f t="shared" si="111"/>
        <v/>
      </c>
      <c r="AI698" s="101" t="str">
        <f t="shared" si="111"/>
        <v/>
      </c>
      <c r="AJ698" s="101" t="str">
        <f t="shared" si="111"/>
        <v/>
      </c>
      <c r="AK698" s="101" t="str">
        <f t="shared" si="111"/>
        <v/>
      </c>
      <c r="AL698" s="101" t="str">
        <f t="shared" si="113"/>
        <v/>
      </c>
      <c r="AM698" s="101" t="str">
        <f t="shared" si="113"/>
        <v/>
      </c>
      <c r="AN698" s="101" t="str">
        <f t="shared" si="113"/>
        <v/>
      </c>
      <c r="AP698" s="101" t="str">
        <f>IF(AND(N698="vendido",I698='1° Passo'!$D$12),'1° Passo'!$D$12,"")</f>
        <v/>
      </c>
    </row>
    <row r="699" spans="3:42" ht="30" customHeight="1">
      <c r="C699" s="11">
        <v>695</v>
      </c>
      <c r="D699" s="88"/>
      <c r="E699" s="88"/>
      <c r="F699" s="88"/>
      <c r="G699" s="95"/>
      <c r="H699" s="96"/>
      <c r="I699" s="88"/>
      <c r="J699" s="88"/>
      <c r="K699" s="96"/>
      <c r="L699" s="88"/>
      <c r="M699" s="97" t="str">
        <f t="shared" ca="1" si="109"/>
        <v/>
      </c>
      <c r="N699" s="88"/>
      <c r="O699" s="88"/>
      <c r="P699" s="14"/>
      <c r="R699" s="59" t="str">
        <f>IFERROR(VLOOKUP($D699,'4° Passo'!$D$5:$M$804,7,FALSE),"-")</f>
        <v>-</v>
      </c>
      <c r="S699" s="59" t="str">
        <f>IFERROR(VLOOKUP($D699,'4° Passo'!$D$5:$M$804,8,FALSE),"-")</f>
        <v>-</v>
      </c>
      <c r="T699" s="59" t="str">
        <f>IFERROR(VLOOKUP($D699,'4° Passo'!$D$5:$M$804,9,FALSE),"-")</f>
        <v>-</v>
      </c>
      <c r="U699" s="59" t="str">
        <f>IFERROR(VLOOKUP($D699,'4° Passo'!$D$5:$M$804,10,FALSE),"-")</f>
        <v>-</v>
      </c>
      <c r="V699" s="59" t="str">
        <f t="shared" si="104"/>
        <v/>
      </c>
      <c r="W699" s="4">
        <f t="shared" si="110"/>
        <v>0</v>
      </c>
      <c r="X699" s="101">
        <v>1</v>
      </c>
      <c r="Y699" s="101" t="str">
        <f t="shared" si="105"/>
        <v/>
      </c>
      <c r="Z699" s="101" t="str">
        <f t="shared" si="106"/>
        <v/>
      </c>
      <c r="AA699" s="101" t="str">
        <f t="shared" si="107"/>
        <v/>
      </c>
      <c r="AB699" s="101" t="str">
        <f t="shared" si="108"/>
        <v/>
      </c>
      <c r="AC699" s="101" t="str">
        <f t="shared" si="112"/>
        <v/>
      </c>
      <c r="AD699" s="101" t="str">
        <f t="shared" si="112"/>
        <v/>
      </c>
      <c r="AE699" s="101" t="str">
        <f t="shared" si="112"/>
        <v/>
      </c>
      <c r="AF699" s="101" t="str">
        <f t="shared" si="111"/>
        <v/>
      </c>
      <c r="AG699" s="101" t="str">
        <f t="shared" si="111"/>
        <v/>
      </c>
      <c r="AH699" s="101" t="str">
        <f t="shared" si="111"/>
        <v/>
      </c>
      <c r="AI699" s="101" t="str">
        <f t="shared" si="111"/>
        <v/>
      </c>
      <c r="AJ699" s="101" t="str">
        <f t="shared" si="111"/>
        <v/>
      </c>
      <c r="AK699" s="101" t="str">
        <f t="shared" si="111"/>
        <v/>
      </c>
      <c r="AL699" s="101" t="str">
        <f t="shared" si="113"/>
        <v/>
      </c>
      <c r="AM699" s="101" t="str">
        <f t="shared" si="113"/>
        <v/>
      </c>
      <c r="AN699" s="101" t="str">
        <f t="shared" si="113"/>
        <v/>
      </c>
      <c r="AP699" s="101" t="str">
        <f>IF(AND(N699="vendido",I699='1° Passo'!$D$12),'1° Passo'!$D$12,"")</f>
        <v/>
      </c>
    </row>
    <row r="700" spans="3:42" ht="30" customHeight="1">
      <c r="C700" s="11">
        <v>696</v>
      </c>
      <c r="D700" s="88"/>
      <c r="E700" s="88"/>
      <c r="F700" s="88"/>
      <c r="G700" s="95"/>
      <c r="H700" s="96"/>
      <c r="I700" s="88"/>
      <c r="J700" s="88"/>
      <c r="K700" s="96"/>
      <c r="L700" s="88"/>
      <c r="M700" s="97" t="str">
        <f t="shared" ca="1" si="109"/>
        <v/>
      </c>
      <c r="N700" s="88"/>
      <c r="O700" s="88"/>
      <c r="P700" s="14"/>
      <c r="R700" s="59" t="str">
        <f>IFERROR(VLOOKUP($D700,'4° Passo'!$D$5:$M$804,7,FALSE),"-")</f>
        <v>-</v>
      </c>
      <c r="S700" s="59" t="str">
        <f>IFERROR(VLOOKUP($D700,'4° Passo'!$D$5:$M$804,8,FALSE),"-")</f>
        <v>-</v>
      </c>
      <c r="T700" s="59" t="str">
        <f>IFERROR(VLOOKUP($D700,'4° Passo'!$D$5:$M$804,9,FALSE),"-")</f>
        <v>-</v>
      </c>
      <c r="U700" s="59" t="str">
        <f>IFERROR(VLOOKUP($D700,'4° Passo'!$D$5:$M$804,10,FALSE),"-")</f>
        <v>-</v>
      </c>
      <c r="V700" s="59" t="str">
        <f t="shared" si="104"/>
        <v/>
      </c>
      <c r="W700" s="4">
        <f t="shared" si="110"/>
        <v>0</v>
      </c>
      <c r="X700" s="101">
        <v>1</v>
      </c>
      <c r="Y700" s="101" t="str">
        <f t="shared" si="105"/>
        <v/>
      </c>
      <c r="Z700" s="101" t="str">
        <f t="shared" si="106"/>
        <v/>
      </c>
      <c r="AA700" s="101" t="str">
        <f t="shared" si="107"/>
        <v/>
      </c>
      <c r="AB700" s="101" t="str">
        <f t="shared" si="108"/>
        <v/>
      </c>
      <c r="AC700" s="101" t="str">
        <f t="shared" si="112"/>
        <v/>
      </c>
      <c r="AD700" s="101" t="str">
        <f t="shared" si="112"/>
        <v/>
      </c>
      <c r="AE700" s="101" t="str">
        <f t="shared" si="112"/>
        <v/>
      </c>
      <c r="AF700" s="101" t="str">
        <f t="shared" si="111"/>
        <v/>
      </c>
      <c r="AG700" s="101" t="str">
        <f t="shared" si="111"/>
        <v/>
      </c>
      <c r="AH700" s="101" t="str">
        <f t="shared" si="111"/>
        <v/>
      </c>
      <c r="AI700" s="101" t="str">
        <f t="shared" si="111"/>
        <v/>
      </c>
      <c r="AJ700" s="101" t="str">
        <f t="shared" si="111"/>
        <v/>
      </c>
      <c r="AK700" s="101" t="str">
        <f t="shared" si="111"/>
        <v/>
      </c>
      <c r="AL700" s="101" t="str">
        <f t="shared" si="113"/>
        <v/>
      </c>
      <c r="AM700" s="101" t="str">
        <f t="shared" si="113"/>
        <v/>
      </c>
      <c r="AN700" s="101" t="str">
        <f t="shared" si="113"/>
        <v/>
      </c>
      <c r="AP700" s="101" t="str">
        <f>IF(AND(N700="vendido",I700='1° Passo'!$D$12),'1° Passo'!$D$12,"")</f>
        <v/>
      </c>
    </row>
    <row r="701" spans="3:42" ht="30" customHeight="1">
      <c r="C701" s="11">
        <v>697</v>
      </c>
      <c r="D701" s="88"/>
      <c r="E701" s="88"/>
      <c r="F701" s="88"/>
      <c r="G701" s="95"/>
      <c r="H701" s="96"/>
      <c r="I701" s="88"/>
      <c r="J701" s="88"/>
      <c r="K701" s="96"/>
      <c r="L701" s="88"/>
      <c r="M701" s="97" t="str">
        <f t="shared" ca="1" si="109"/>
        <v/>
      </c>
      <c r="N701" s="88"/>
      <c r="O701" s="88"/>
      <c r="P701" s="14"/>
      <c r="R701" s="59" t="str">
        <f>IFERROR(VLOOKUP($D701,'4° Passo'!$D$5:$M$804,7,FALSE),"-")</f>
        <v>-</v>
      </c>
      <c r="S701" s="59" t="str">
        <f>IFERROR(VLOOKUP($D701,'4° Passo'!$D$5:$M$804,8,FALSE),"-")</f>
        <v>-</v>
      </c>
      <c r="T701" s="59" t="str">
        <f>IFERROR(VLOOKUP($D701,'4° Passo'!$D$5:$M$804,9,FALSE),"-")</f>
        <v>-</v>
      </c>
      <c r="U701" s="59" t="str">
        <f>IFERROR(VLOOKUP($D701,'4° Passo'!$D$5:$M$804,10,FALSE),"-")</f>
        <v>-</v>
      </c>
      <c r="V701" s="59" t="str">
        <f t="shared" si="104"/>
        <v/>
      </c>
      <c r="W701" s="4">
        <f t="shared" si="110"/>
        <v>0</v>
      </c>
      <c r="X701" s="101">
        <v>1</v>
      </c>
      <c r="Y701" s="101" t="str">
        <f t="shared" si="105"/>
        <v/>
      </c>
      <c r="Z701" s="101" t="str">
        <f t="shared" si="106"/>
        <v/>
      </c>
      <c r="AA701" s="101" t="str">
        <f t="shared" si="107"/>
        <v/>
      </c>
      <c r="AB701" s="101" t="str">
        <f t="shared" si="108"/>
        <v/>
      </c>
      <c r="AC701" s="101" t="str">
        <f t="shared" si="112"/>
        <v/>
      </c>
      <c r="AD701" s="101" t="str">
        <f t="shared" si="112"/>
        <v/>
      </c>
      <c r="AE701" s="101" t="str">
        <f t="shared" si="112"/>
        <v/>
      </c>
      <c r="AF701" s="101" t="str">
        <f t="shared" si="111"/>
        <v/>
      </c>
      <c r="AG701" s="101" t="str">
        <f t="shared" si="111"/>
        <v/>
      </c>
      <c r="AH701" s="101" t="str">
        <f t="shared" si="111"/>
        <v/>
      </c>
      <c r="AI701" s="101" t="str">
        <f t="shared" si="111"/>
        <v/>
      </c>
      <c r="AJ701" s="101" t="str">
        <f t="shared" si="111"/>
        <v/>
      </c>
      <c r="AK701" s="101" t="str">
        <f t="shared" si="111"/>
        <v/>
      </c>
      <c r="AL701" s="101" t="str">
        <f t="shared" si="113"/>
        <v/>
      </c>
      <c r="AM701" s="101" t="str">
        <f t="shared" si="113"/>
        <v/>
      </c>
      <c r="AN701" s="101" t="str">
        <f t="shared" si="113"/>
        <v/>
      </c>
      <c r="AP701" s="101" t="str">
        <f>IF(AND(N701="vendido",I701='1° Passo'!$D$12),'1° Passo'!$D$12,"")</f>
        <v/>
      </c>
    </row>
    <row r="702" spans="3:42" ht="30" customHeight="1">
      <c r="C702" s="11">
        <v>698</v>
      </c>
      <c r="D702" s="88"/>
      <c r="E702" s="88"/>
      <c r="F702" s="88"/>
      <c r="G702" s="95"/>
      <c r="H702" s="96"/>
      <c r="I702" s="88"/>
      <c r="J702" s="88"/>
      <c r="K702" s="96"/>
      <c r="L702" s="88"/>
      <c r="M702" s="97" t="str">
        <f t="shared" ca="1" si="109"/>
        <v/>
      </c>
      <c r="N702" s="88"/>
      <c r="O702" s="88"/>
      <c r="P702" s="14"/>
      <c r="R702" s="59" t="str">
        <f>IFERROR(VLOOKUP($D702,'4° Passo'!$D$5:$M$804,7,FALSE),"-")</f>
        <v>-</v>
      </c>
      <c r="S702" s="59" t="str">
        <f>IFERROR(VLOOKUP($D702,'4° Passo'!$D$5:$M$804,8,FALSE),"-")</f>
        <v>-</v>
      </c>
      <c r="T702" s="59" t="str">
        <f>IFERROR(VLOOKUP($D702,'4° Passo'!$D$5:$M$804,9,FALSE),"-")</f>
        <v>-</v>
      </c>
      <c r="U702" s="59" t="str">
        <f>IFERROR(VLOOKUP($D702,'4° Passo'!$D$5:$M$804,10,FALSE),"-")</f>
        <v>-</v>
      </c>
      <c r="V702" s="59" t="str">
        <f t="shared" si="104"/>
        <v/>
      </c>
      <c r="W702" s="4">
        <f t="shared" si="110"/>
        <v>0</v>
      </c>
      <c r="X702" s="101">
        <v>1</v>
      </c>
      <c r="Y702" s="101" t="str">
        <f t="shared" si="105"/>
        <v/>
      </c>
      <c r="Z702" s="101" t="str">
        <f t="shared" si="106"/>
        <v/>
      </c>
      <c r="AA702" s="101" t="str">
        <f t="shared" si="107"/>
        <v/>
      </c>
      <c r="AB702" s="101" t="str">
        <f t="shared" si="108"/>
        <v/>
      </c>
      <c r="AC702" s="101" t="str">
        <f t="shared" si="112"/>
        <v/>
      </c>
      <c r="AD702" s="101" t="str">
        <f t="shared" si="112"/>
        <v/>
      </c>
      <c r="AE702" s="101" t="str">
        <f t="shared" si="112"/>
        <v/>
      </c>
      <c r="AF702" s="101" t="str">
        <f t="shared" si="111"/>
        <v/>
      </c>
      <c r="AG702" s="101" t="str">
        <f t="shared" si="111"/>
        <v/>
      </c>
      <c r="AH702" s="101" t="str">
        <f t="shared" si="111"/>
        <v/>
      </c>
      <c r="AI702" s="101" t="str">
        <f t="shared" si="111"/>
        <v/>
      </c>
      <c r="AJ702" s="101" t="str">
        <f t="shared" si="111"/>
        <v/>
      </c>
      <c r="AK702" s="101" t="str">
        <f t="shared" si="111"/>
        <v/>
      </c>
      <c r="AL702" s="101" t="str">
        <f t="shared" si="113"/>
        <v/>
      </c>
      <c r="AM702" s="101" t="str">
        <f t="shared" si="113"/>
        <v/>
      </c>
      <c r="AN702" s="101" t="str">
        <f t="shared" si="113"/>
        <v/>
      </c>
      <c r="AP702" s="101" t="str">
        <f>IF(AND(N702="vendido",I702='1° Passo'!$D$12),'1° Passo'!$D$12,"")</f>
        <v/>
      </c>
    </row>
    <row r="703" spans="3:42" ht="30" customHeight="1">
      <c r="C703" s="11">
        <v>699</v>
      </c>
      <c r="D703" s="88"/>
      <c r="E703" s="88"/>
      <c r="F703" s="88"/>
      <c r="G703" s="95"/>
      <c r="H703" s="96"/>
      <c r="I703" s="88"/>
      <c r="J703" s="88"/>
      <c r="K703" s="96"/>
      <c r="L703" s="88"/>
      <c r="M703" s="97" t="str">
        <f t="shared" ca="1" si="109"/>
        <v/>
      </c>
      <c r="N703" s="88"/>
      <c r="O703" s="88"/>
      <c r="P703" s="14"/>
      <c r="R703" s="59" t="str">
        <f>IFERROR(VLOOKUP($D703,'4° Passo'!$D$5:$M$804,7,FALSE),"-")</f>
        <v>-</v>
      </c>
      <c r="S703" s="59" t="str">
        <f>IFERROR(VLOOKUP($D703,'4° Passo'!$D$5:$M$804,8,FALSE),"-")</f>
        <v>-</v>
      </c>
      <c r="T703" s="59" t="str">
        <f>IFERROR(VLOOKUP($D703,'4° Passo'!$D$5:$M$804,9,FALSE),"-")</f>
        <v>-</v>
      </c>
      <c r="U703" s="59" t="str">
        <f>IFERROR(VLOOKUP($D703,'4° Passo'!$D$5:$M$804,10,FALSE),"-")</f>
        <v>-</v>
      </c>
      <c r="V703" s="59" t="str">
        <f t="shared" si="104"/>
        <v/>
      </c>
      <c r="W703" s="4">
        <f t="shared" si="110"/>
        <v>0</v>
      </c>
      <c r="X703" s="101">
        <v>1</v>
      </c>
      <c r="Y703" s="101" t="str">
        <f t="shared" si="105"/>
        <v/>
      </c>
      <c r="Z703" s="101" t="str">
        <f t="shared" si="106"/>
        <v/>
      </c>
      <c r="AA703" s="101" t="str">
        <f t="shared" si="107"/>
        <v/>
      </c>
      <c r="AB703" s="101" t="str">
        <f t="shared" si="108"/>
        <v/>
      </c>
      <c r="AC703" s="101" t="str">
        <f t="shared" si="112"/>
        <v/>
      </c>
      <c r="AD703" s="101" t="str">
        <f t="shared" si="112"/>
        <v/>
      </c>
      <c r="AE703" s="101" t="str">
        <f t="shared" si="112"/>
        <v/>
      </c>
      <c r="AF703" s="101" t="str">
        <f t="shared" si="111"/>
        <v/>
      </c>
      <c r="AG703" s="101" t="str">
        <f t="shared" si="111"/>
        <v/>
      </c>
      <c r="AH703" s="101" t="str">
        <f t="shared" si="111"/>
        <v/>
      </c>
      <c r="AI703" s="101" t="str">
        <f t="shared" si="111"/>
        <v/>
      </c>
      <c r="AJ703" s="101" t="str">
        <f t="shared" si="111"/>
        <v/>
      </c>
      <c r="AK703" s="101" t="str">
        <f t="shared" si="111"/>
        <v/>
      </c>
      <c r="AL703" s="101" t="str">
        <f t="shared" si="113"/>
        <v/>
      </c>
      <c r="AM703" s="101" t="str">
        <f t="shared" si="113"/>
        <v/>
      </c>
      <c r="AN703" s="101" t="str">
        <f t="shared" si="113"/>
        <v/>
      </c>
      <c r="AP703" s="101" t="str">
        <f>IF(AND(N703="vendido",I703='1° Passo'!$D$12),'1° Passo'!$D$12,"")</f>
        <v/>
      </c>
    </row>
    <row r="704" spans="3:42" ht="30" customHeight="1">
      <c r="C704" s="11">
        <v>700</v>
      </c>
      <c r="D704" s="88"/>
      <c r="E704" s="88"/>
      <c r="F704" s="88"/>
      <c r="G704" s="95"/>
      <c r="H704" s="96"/>
      <c r="I704" s="88"/>
      <c r="J704" s="88"/>
      <c r="K704" s="96"/>
      <c r="L704" s="88"/>
      <c r="M704" s="97" t="str">
        <f t="shared" ca="1" si="109"/>
        <v/>
      </c>
      <c r="N704" s="88"/>
      <c r="O704" s="88"/>
      <c r="P704" s="14"/>
      <c r="R704" s="59" t="str">
        <f>IFERROR(VLOOKUP($D704,'4° Passo'!$D$5:$M$804,7,FALSE),"-")</f>
        <v>-</v>
      </c>
      <c r="S704" s="59" t="str">
        <f>IFERROR(VLOOKUP($D704,'4° Passo'!$D$5:$M$804,8,FALSE),"-")</f>
        <v>-</v>
      </c>
      <c r="T704" s="59" t="str">
        <f>IFERROR(VLOOKUP($D704,'4° Passo'!$D$5:$M$804,9,FALSE),"-")</f>
        <v>-</v>
      </c>
      <c r="U704" s="59" t="str">
        <f>IFERROR(VLOOKUP($D704,'4° Passo'!$D$5:$M$804,10,FALSE),"-")</f>
        <v>-</v>
      </c>
      <c r="V704" s="59" t="str">
        <f t="shared" si="104"/>
        <v/>
      </c>
      <c r="W704" s="4">
        <f t="shared" si="110"/>
        <v>0</v>
      </c>
      <c r="X704" s="101">
        <v>1</v>
      </c>
      <c r="Y704" s="101" t="str">
        <f t="shared" si="105"/>
        <v/>
      </c>
      <c r="Z704" s="101" t="str">
        <f t="shared" si="106"/>
        <v/>
      </c>
      <c r="AA704" s="101" t="str">
        <f t="shared" si="107"/>
        <v/>
      </c>
      <c r="AB704" s="101" t="str">
        <f t="shared" si="108"/>
        <v/>
      </c>
      <c r="AC704" s="101" t="str">
        <f t="shared" si="112"/>
        <v/>
      </c>
      <c r="AD704" s="101" t="str">
        <f t="shared" si="112"/>
        <v/>
      </c>
      <c r="AE704" s="101" t="str">
        <f t="shared" si="112"/>
        <v/>
      </c>
      <c r="AF704" s="101" t="str">
        <f t="shared" si="111"/>
        <v/>
      </c>
      <c r="AG704" s="101" t="str">
        <f t="shared" si="111"/>
        <v/>
      </c>
      <c r="AH704" s="101" t="str">
        <f t="shared" si="111"/>
        <v/>
      </c>
      <c r="AI704" s="101" t="str">
        <f t="shared" si="111"/>
        <v/>
      </c>
      <c r="AJ704" s="101" t="str">
        <f t="shared" si="111"/>
        <v/>
      </c>
      <c r="AK704" s="101" t="str">
        <f t="shared" si="111"/>
        <v/>
      </c>
      <c r="AL704" s="101" t="str">
        <f t="shared" si="113"/>
        <v/>
      </c>
      <c r="AM704" s="101" t="str">
        <f t="shared" si="113"/>
        <v/>
      </c>
      <c r="AN704" s="101" t="str">
        <f t="shared" si="113"/>
        <v/>
      </c>
      <c r="AP704" s="101" t="str">
        <f>IF(AND(N704="vendido",I704='1° Passo'!$D$12),'1° Passo'!$D$12,"")</f>
        <v/>
      </c>
    </row>
    <row r="705" spans="3:42" ht="30" customHeight="1">
      <c r="C705" s="11">
        <v>701</v>
      </c>
      <c r="D705" s="88"/>
      <c r="E705" s="88"/>
      <c r="F705" s="88"/>
      <c r="G705" s="95"/>
      <c r="H705" s="96"/>
      <c r="I705" s="88"/>
      <c r="J705" s="88"/>
      <c r="K705" s="96"/>
      <c r="L705" s="88"/>
      <c r="M705" s="97" t="str">
        <f t="shared" ca="1" si="109"/>
        <v/>
      </c>
      <c r="N705" s="88"/>
      <c r="O705" s="88"/>
      <c r="P705" s="14"/>
      <c r="R705" s="59" t="str">
        <f>IFERROR(VLOOKUP($D705,'4° Passo'!$D$5:$M$804,7,FALSE),"-")</f>
        <v>-</v>
      </c>
      <c r="S705" s="59" t="str">
        <f>IFERROR(VLOOKUP($D705,'4° Passo'!$D$5:$M$804,8,FALSE),"-")</f>
        <v>-</v>
      </c>
      <c r="T705" s="59" t="str">
        <f>IFERROR(VLOOKUP($D705,'4° Passo'!$D$5:$M$804,9,FALSE),"-")</f>
        <v>-</v>
      </c>
      <c r="U705" s="59" t="str">
        <f>IFERROR(VLOOKUP($D705,'4° Passo'!$D$5:$M$804,10,FALSE),"-")</f>
        <v>-</v>
      </c>
      <c r="V705" s="59" t="str">
        <f t="shared" si="104"/>
        <v/>
      </c>
      <c r="W705" s="4">
        <f t="shared" si="110"/>
        <v>0</v>
      </c>
      <c r="X705" s="101">
        <v>1</v>
      </c>
      <c r="Y705" s="101" t="str">
        <f t="shared" si="105"/>
        <v/>
      </c>
      <c r="Z705" s="101" t="str">
        <f t="shared" si="106"/>
        <v/>
      </c>
      <c r="AA705" s="101" t="str">
        <f t="shared" si="107"/>
        <v/>
      </c>
      <c r="AB705" s="101" t="str">
        <f t="shared" si="108"/>
        <v/>
      </c>
      <c r="AC705" s="101" t="str">
        <f t="shared" si="112"/>
        <v/>
      </c>
      <c r="AD705" s="101" t="str">
        <f t="shared" si="112"/>
        <v/>
      </c>
      <c r="AE705" s="101" t="str">
        <f t="shared" si="112"/>
        <v/>
      </c>
      <c r="AF705" s="101" t="str">
        <f t="shared" si="111"/>
        <v/>
      </c>
      <c r="AG705" s="101" t="str">
        <f t="shared" si="111"/>
        <v/>
      </c>
      <c r="AH705" s="101" t="str">
        <f t="shared" si="111"/>
        <v/>
      </c>
      <c r="AI705" s="101" t="str">
        <f t="shared" si="111"/>
        <v/>
      </c>
      <c r="AJ705" s="101" t="str">
        <f t="shared" si="111"/>
        <v/>
      </c>
      <c r="AK705" s="101" t="str">
        <f t="shared" si="111"/>
        <v/>
      </c>
      <c r="AL705" s="101" t="str">
        <f t="shared" si="113"/>
        <v/>
      </c>
      <c r="AM705" s="101" t="str">
        <f t="shared" si="113"/>
        <v/>
      </c>
      <c r="AN705" s="101" t="str">
        <f t="shared" si="113"/>
        <v/>
      </c>
      <c r="AP705" s="101" t="str">
        <f>IF(AND(N705="vendido",I705='1° Passo'!$D$12),'1° Passo'!$D$12,"")</f>
        <v/>
      </c>
    </row>
    <row r="706" spans="3:42" ht="30" customHeight="1">
      <c r="C706" s="11">
        <v>702</v>
      </c>
      <c r="D706" s="88"/>
      <c r="E706" s="88"/>
      <c r="F706" s="88"/>
      <c r="G706" s="95"/>
      <c r="H706" s="96"/>
      <c r="I706" s="88"/>
      <c r="J706" s="88"/>
      <c r="K706" s="96"/>
      <c r="L706" s="88"/>
      <c r="M706" s="97" t="str">
        <f t="shared" ca="1" si="109"/>
        <v/>
      </c>
      <c r="N706" s="88"/>
      <c r="O706" s="88"/>
      <c r="P706" s="14"/>
      <c r="R706" s="59" t="str">
        <f>IFERROR(VLOOKUP($D706,'4° Passo'!$D$5:$M$804,7,FALSE),"-")</f>
        <v>-</v>
      </c>
      <c r="S706" s="59" t="str">
        <f>IFERROR(VLOOKUP($D706,'4° Passo'!$D$5:$M$804,8,FALSE),"-")</f>
        <v>-</v>
      </c>
      <c r="T706" s="59" t="str">
        <f>IFERROR(VLOOKUP($D706,'4° Passo'!$D$5:$M$804,9,FALSE),"-")</f>
        <v>-</v>
      </c>
      <c r="U706" s="59" t="str">
        <f>IFERROR(VLOOKUP($D706,'4° Passo'!$D$5:$M$804,10,FALSE),"-")</f>
        <v>-</v>
      </c>
      <c r="V706" s="59" t="str">
        <f t="shared" si="104"/>
        <v/>
      </c>
      <c r="W706" s="4">
        <f t="shared" si="110"/>
        <v>0</v>
      </c>
      <c r="X706" s="101">
        <v>1</v>
      </c>
      <c r="Y706" s="101" t="str">
        <f t="shared" si="105"/>
        <v/>
      </c>
      <c r="Z706" s="101" t="str">
        <f t="shared" si="106"/>
        <v/>
      </c>
      <c r="AA706" s="101" t="str">
        <f t="shared" si="107"/>
        <v/>
      </c>
      <c r="AB706" s="101" t="str">
        <f t="shared" si="108"/>
        <v/>
      </c>
      <c r="AC706" s="101" t="str">
        <f t="shared" si="112"/>
        <v/>
      </c>
      <c r="AD706" s="101" t="str">
        <f t="shared" si="112"/>
        <v/>
      </c>
      <c r="AE706" s="101" t="str">
        <f t="shared" si="112"/>
        <v/>
      </c>
      <c r="AF706" s="101" t="str">
        <f t="shared" si="111"/>
        <v/>
      </c>
      <c r="AG706" s="101" t="str">
        <f t="shared" si="111"/>
        <v/>
      </c>
      <c r="AH706" s="101" t="str">
        <f t="shared" si="111"/>
        <v/>
      </c>
      <c r="AI706" s="101" t="str">
        <f t="shared" si="111"/>
        <v/>
      </c>
      <c r="AJ706" s="101" t="str">
        <f t="shared" si="111"/>
        <v/>
      </c>
      <c r="AK706" s="101" t="str">
        <f t="shared" si="111"/>
        <v/>
      </c>
      <c r="AL706" s="101" t="str">
        <f t="shared" si="113"/>
        <v/>
      </c>
      <c r="AM706" s="101" t="str">
        <f t="shared" si="113"/>
        <v/>
      </c>
      <c r="AN706" s="101" t="str">
        <f t="shared" si="113"/>
        <v/>
      </c>
      <c r="AP706" s="101" t="str">
        <f>IF(AND(N706="vendido",I706='1° Passo'!$D$12),'1° Passo'!$D$12,"")</f>
        <v/>
      </c>
    </row>
    <row r="707" spans="3:42" ht="30" customHeight="1">
      <c r="C707" s="11">
        <v>703</v>
      </c>
      <c r="D707" s="88"/>
      <c r="E707" s="88"/>
      <c r="F707" s="88"/>
      <c r="G707" s="95"/>
      <c r="H707" s="96"/>
      <c r="I707" s="88"/>
      <c r="J707" s="88"/>
      <c r="K707" s="96"/>
      <c r="L707" s="88"/>
      <c r="M707" s="97" t="str">
        <f t="shared" ca="1" si="109"/>
        <v/>
      </c>
      <c r="N707" s="88"/>
      <c r="O707" s="88"/>
      <c r="P707" s="14"/>
      <c r="R707" s="59" t="str">
        <f>IFERROR(VLOOKUP($D707,'4° Passo'!$D$5:$M$804,7,FALSE),"-")</f>
        <v>-</v>
      </c>
      <c r="S707" s="59" t="str">
        <f>IFERROR(VLOOKUP($D707,'4° Passo'!$D$5:$M$804,8,FALSE),"-")</f>
        <v>-</v>
      </c>
      <c r="T707" s="59" t="str">
        <f>IFERROR(VLOOKUP($D707,'4° Passo'!$D$5:$M$804,9,FALSE),"-")</f>
        <v>-</v>
      </c>
      <c r="U707" s="59" t="str">
        <f>IFERROR(VLOOKUP($D707,'4° Passo'!$D$5:$M$804,10,FALSE),"-")</f>
        <v>-</v>
      </c>
      <c r="V707" s="59" t="str">
        <f t="shared" si="104"/>
        <v/>
      </c>
      <c r="W707" s="4">
        <f t="shared" si="110"/>
        <v>0</v>
      </c>
      <c r="X707" s="101">
        <v>1</v>
      </c>
      <c r="Y707" s="101" t="str">
        <f t="shared" si="105"/>
        <v/>
      </c>
      <c r="Z707" s="101" t="str">
        <f t="shared" si="106"/>
        <v/>
      </c>
      <c r="AA707" s="101" t="str">
        <f t="shared" si="107"/>
        <v/>
      </c>
      <c r="AB707" s="101" t="str">
        <f t="shared" si="108"/>
        <v/>
      </c>
      <c r="AC707" s="101" t="str">
        <f t="shared" si="112"/>
        <v/>
      </c>
      <c r="AD707" s="101" t="str">
        <f t="shared" si="112"/>
        <v/>
      </c>
      <c r="AE707" s="101" t="str">
        <f t="shared" si="112"/>
        <v/>
      </c>
      <c r="AF707" s="101" t="str">
        <f t="shared" si="111"/>
        <v/>
      </c>
      <c r="AG707" s="101" t="str">
        <f t="shared" si="111"/>
        <v/>
      </c>
      <c r="AH707" s="101" t="str">
        <f t="shared" si="111"/>
        <v/>
      </c>
      <c r="AI707" s="101" t="str">
        <f t="shared" si="111"/>
        <v/>
      </c>
      <c r="AJ707" s="101" t="str">
        <f t="shared" si="111"/>
        <v/>
      </c>
      <c r="AK707" s="101" t="str">
        <f t="shared" si="111"/>
        <v/>
      </c>
      <c r="AL707" s="101" t="str">
        <f t="shared" si="113"/>
        <v/>
      </c>
      <c r="AM707" s="101" t="str">
        <f t="shared" si="113"/>
        <v/>
      </c>
      <c r="AN707" s="101" t="str">
        <f t="shared" si="113"/>
        <v/>
      </c>
      <c r="AP707" s="101" t="str">
        <f>IF(AND(N707="vendido",I707='1° Passo'!$D$12),'1° Passo'!$D$12,"")</f>
        <v/>
      </c>
    </row>
    <row r="708" spans="3:42" ht="30" customHeight="1">
      <c r="C708" s="11">
        <v>704</v>
      </c>
      <c r="D708" s="88"/>
      <c r="E708" s="88"/>
      <c r="F708" s="88"/>
      <c r="G708" s="95"/>
      <c r="H708" s="96"/>
      <c r="I708" s="88"/>
      <c r="J708" s="88"/>
      <c r="K708" s="96"/>
      <c r="L708" s="88"/>
      <c r="M708" s="97" t="str">
        <f t="shared" ca="1" si="109"/>
        <v/>
      </c>
      <c r="N708" s="88"/>
      <c r="O708" s="88"/>
      <c r="P708" s="14"/>
      <c r="R708" s="59" t="str">
        <f>IFERROR(VLOOKUP($D708,'4° Passo'!$D$5:$M$804,7,FALSE),"-")</f>
        <v>-</v>
      </c>
      <c r="S708" s="59" t="str">
        <f>IFERROR(VLOOKUP($D708,'4° Passo'!$D$5:$M$804,8,FALSE),"-")</f>
        <v>-</v>
      </c>
      <c r="T708" s="59" t="str">
        <f>IFERROR(VLOOKUP($D708,'4° Passo'!$D$5:$M$804,9,FALSE),"-")</f>
        <v>-</v>
      </c>
      <c r="U708" s="59" t="str">
        <f>IFERROR(VLOOKUP($D708,'4° Passo'!$D$5:$M$804,10,FALSE),"-")</f>
        <v>-</v>
      </c>
      <c r="V708" s="59" t="str">
        <f t="shared" si="104"/>
        <v/>
      </c>
      <c r="W708" s="4">
        <f t="shared" si="110"/>
        <v>0</v>
      </c>
      <c r="X708" s="101">
        <v>1</v>
      </c>
      <c r="Y708" s="101" t="str">
        <f t="shared" si="105"/>
        <v/>
      </c>
      <c r="Z708" s="101" t="str">
        <f t="shared" si="106"/>
        <v/>
      </c>
      <c r="AA708" s="101" t="str">
        <f t="shared" si="107"/>
        <v/>
      </c>
      <c r="AB708" s="101" t="str">
        <f t="shared" si="108"/>
        <v/>
      </c>
      <c r="AC708" s="101" t="str">
        <f t="shared" si="112"/>
        <v/>
      </c>
      <c r="AD708" s="101" t="str">
        <f t="shared" si="112"/>
        <v/>
      </c>
      <c r="AE708" s="101" t="str">
        <f t="shared" si="112"/>
        <v/>
      </c>
      <c r="AF708" s="101" t="str">
        <f t="shared" si="111"/>
        <v/>
      </c>
      <c r="AG708" s="101" t="str">
        <f t="shared" si="111"/>
        <v/>
      </c>
      <c r="AH708" s="101" t="str">
        <f t="shared" si="111"/>
        <v/>
      </c>
      <c r="AI708" s="101" t="str">
        <f t="shared" si="111"/>
        <v/>
      </c>
      <c r="AJ708" s="101" t="str">
        <f t="shared" si="111"/>
        <v/>
      </c>
      <c r="AK708" s="101" t="str">
        <f t="shared" si="111"/>
        <v/>
      </c>
      <c r="AL708" s="101" t="str">
        <f t="shared" si="113"/>
        <v/>
      </c>
      <c r="AM708" s="101" t="str">
        <f t="shared" si="113"/>
        <v/>
      </c>
      <c r="AN708" s="101" t="str">
        <f t="shared" si="113"/>
        <v/>
      </c>
      <c r="AP708" s="101" t="str">
        <f>IF(AND(N708="vendido",I708='1° Passo'!$D$12),'1° Passo'!$D$12,"")</f>
        <v/>
      </c>
    </row>
    <row r="709" spans="3:42" ht="30" customHeight="1">
      <c r="C709" s="11">
        <v>705</v>
      </c>
      <c r="D709" s="88"/>
      <c r="E709" s="88"/>
      <c r="F709" s="88"/>
      <c r="G709" s="95"/>
      <c r="H709" s="96"/>
      <c r="I709" s="88"/>
      <c r="J709" s="88"/>
      <c r="K709" s="96"/>
      <c r="L709" s="88"/>
      <c r="M709" s="97" t="str">
        <f t="shared" ca="1" si="109"/>
        <v/>
      </c>
      <c r="N709" s="88"/>
      <c r="O709" s="88"/>
      <c r="P709" s="14"/>
      <c r="R709" s="59" t="str">
        <f>IFERROR(VLOOKUP($D709,'4° Passo'!$D$5:$M$804,7,FALSE),"-")</f>
        <v>-</v>
      </c>
      <c r="S709" s="59" t="str">
        <f>IFERROR(VLOOKUP($D709,'4° Passo'!$D$5:$M$804,8,FALSE),"-")</f>
        <v>-</v>
      </c>
      <c r="T709" s="59" t="str">
        <f>IFERROR(VLOOKUP($D709,'4° Passo'!$D$5:$M$804,9,FALSE),"-")</f>
        <v>-</v>
      </c>
      <c r="U709" s="59" t="str">
        <f>IFERROR(VLOOKUP($D709,'4° Passo'!$D$5:$M$804,10,FALSE),"-")</f>
        <v>-</v>
      </c>
      <c r="V709" s="59" t="str">
        <f t="shared" ref="V709:V772" si="114">IF(N709="vendido",1,"")</f>
        <v/>
      </c>
      <c r="W709" s="4">
        <f t="shared" si="110"/>
        <v>0</v>
      </c>
      <c r="X709" s="101">
        <v>1</v>
      </c>
      <c r="Y709" s="101" t="str">
        <f t="shared" ref="Y709:Y772" si="115">IF(H709&lt;&gt;"",MONTH(H709),"")</f>
        <v/>
      </c>
      <c r="Z709" s="101" t="str">
        <f t="shared" ref="Z709:Z772" si="116">IF(N709="vendido",MONTH(H709),"")</f>
        <v/>
      </c>
      <c r="AA709" s="101" t="str">
        <f t="shared" ref="AA709:AA772" si="117">IF(N709="vendido",I709,"")</f>
        <v/>
      </c>
      <c r="AB709" s="101" t="str">
        <f t="shared" ref="AB709:AB772" si="118">IF(N709="vendido",G709,"")</f>
        <v/>
      </c>
      <c r="AC709" s="101" t="str">
        <f t="shared" si="112"/>
        <v/>
      </c>
      <c r="AD709" s="101" t="str">
        <f t="shared" si="112"/>
        <v/>
      </c>
      <c r="AE709" s="101" t="str">
        <f t="shared" si="112"/>
        <v/>
      </c>
      <c r="AF709" s="101" t="str">
        <f t="shared" si="111"/>
        <v/>
      </c>
      <c r="AG709" s="101" t="str">
        <f t="shared" si="111"/>
        <v/>
      </c>
      <c r="AH709" s="101" t="str">
        <f t="shared" si="111"/>
        <v/>
      </c>
      <c r="AI709" s="101" t="str">
        <f t="shared" si="111"/>
        <v/>
      </c>
      <c r="AJ709" s="101" t="str">
        <f t="shared" si="111"/>
        <v/>
      </c>
      <c r="AK709" s="101" t="str">
        <f t="shared" si="111"/>
        <v/>
      </c>
      <c r="AL709" s="101" t="str">
        <f t="shared" si="113"/>
        <v/>
      </c>
      <c r="AM709" s="101" t="str">
        <f t="shared" si="113"/>
        <v/>
      </c>
      <c r="AN709" s="101" t="str">
        <f t="shared" si="113"/>
        <v/>
      </c>
      <c r="AP709" s="101" t="str">
        <f>IF(AND(N709="vendido",I709='1° Passo'!$D$12),'1° Passo'!$D$12,"")</f>
        <v/>
      </c>
    </row>
    <row r="710" spans="3:42" ht="30" customHeight="1">
      <c r="C710" s="11">
        <v>706</v>
      </c>
      <c r="D710" s="88"/>
      <c r="E710" s="88"/>
      <c r="F710" s="88"/>
      <c r="G710" s="95"/>
      <c r="H710" s="96"/>
      <c r="I710" s="88"/>
      <c r="J710" s="88"/>
      <c r="K710" s="96"/>
      <c r="L710" s="88"/>
      <c r="M710" s="97" t="str">
        <f t="shared" ref="M710:M773" ca="1" si="119">IF(OR(N710="Perdido",N710="Vendido"),"Negociação finalizada",IF(OR(H710="",K710="",),"",IF(L710="realizado","Agende a Próxima Etapa ou Conclua a Venda",IF(K710&lt;TODAY(),"Prazo Para Entrar Em Contato Vencido",IF(K710-TODAY()=1,"Falta ","Faltam ")&amp;K710-TODAY()&amp;IF(K710-TODAY()=1," dia "," dias ")&amp;"Para Entrar em Contato"))))</f>
        <v/>
      </c>
      <c r="N710" s="88"/>
      <c r="O710" s="88"/>
      <c r="P710" s="14"/>
      <c r="R710" s="59" t="str">
        <f>IFERROR(VLOOKUP($D710,'4° Passo'!$D$5:$M$804,7,FALSE),"-")</f>
        <v>-</v>
      </c>
      <c r="S710" s="59" t="str">
        <f>IFERROR(VLOOKUP($D710,'4° Passo'!$D$5:$M$804,8,FALSE),"-")</f>
        <v>-</v>
      </c>
      <c r="T710" s="59" t="str">
        <f>IFERROR(VLOOKUP($D710,'4° Passo'!$D$5:$M$804,9,FALSE),"-")</f>
        <v>-</v>
      </c>
      <c r="U710" s="59" t="str">
        <f>IFERROR(VLOOKUP($D710,'4° Passo'!$D$5:$M$804,10,FALSE),"-")</f>
        <v>-</v>
      </c>
      <c r="V710" s="59" t="str">
        <f t="shared" si="114"/>
        <v/>
      </c>
      <c r="W710" s="4">
        <f t="shared" ref="W710:W773" si="120">IF(K710-H710&lt;0,0,K710-H710)</f>
        <v>0</v>
      </c>
      <c r="X710" s="101">
        <v>1</v>
      </c>
      <c r="Y710" s="101" t="str">
        <f t="shared" si="115"/>
        <v/>
      </c>
      <c r="Z710" s="101" t="str">
        <f t="shared" si="116"/>
        <v/>
      </c>
      <c r="AA710" s="101" t="str">
        <f t="shared" si="117"/>
        <v/>
      </c>
      <c r="AB710" s="101" t="str">
        <f t="shared" si="118"/>
        <v/>
      </c>
      <c r="AC710" s="101" t="str">
        <f t="shared" si="112"/>
        <v/>
      </c>
      <c r="AD710" s="101" t="str">
        <f t="shared" si="112"/>
        <v/>
      </c>
      <c r="AE710" s="101" t="str">
        <f t="shared" si="112"/>
        <v/>
      </c>
      <c r="AF710" s="101" t="str">
        <f t="shared" si="111"/>
        <v/>
      </c>
      <c r="AG710" s="101" t="str">
        <f t="shared" si="111"/>
        <v/>
      </c>
      <c r="AH710" s="101" t="str">
        <f t="shared" si="111"/>
        <v/>
      </c>
      <c r="AI710" s="101" t="str">
        <f t="shared" si="111"/>
        <v/>
      </c>
      <c r="AJ710" s="101" t="str">
        <f t="shared" si="111"/>
        <v/>
      </c>
      <c r="AK710" s="101" t="str">
        <f t="shared" si="111"/>
        <v/>
      </c>
      <c r="AL710" s="101" t="str">
        <f t="shared" si="113"/>
        <v/>
      </c>
      <c r="AM710" s="101" t="str">
        <f t="shared" si="113"/>
        <v/>
      </c>
      <c r="AN710" s="101" t="str">
        <f t="shared" si="113"/>
        <v/>
      </c>
      <c r="AP710" s="101" t="str">
        <f>IF(AND(N710="vendido",I710='1° Passo'!$D$12),'1° Passo'!$D$12,"")</f>
        <v/>
      </c>
    </row>
    <row r="711" spans="3:42" ht="30" customHeight="1">
      <c r="C711" s="11">
        <v>707</v>
      </c>
      <c r="D711" s="88"/>
      <c r="E711" s="88"/>
      <c r="F711" s="88"/>
      <c r="G711" s="95"/>
      <c r="H711" s="96"/>
      <c r="I711" s="88"/>
      <c r="J711" s="88"/>
      <c r="K711" s="96"/>
      <c r="L711" s="88"/>
      <c r="M711" s="97" t="str">
        <f t="shared" ca="1" si="119"/>
        <v/>
      </c>
      <c r="N711" s="88"/>
      <c r="O711" s="88"/>
      <c r="P711" s="14"/>
      <c r="R711" s="59" t="str">
        <f>IFERROR(VLOOKUP($D711,'4° Passo'!$D$5:$M$804,7,FALSE),"-")</f>
        <v>-</v>
      </c>
      <c r="S711" s="59" t="str">
        <f>IFERROR(VLOOKUP($D711,'4° Passo'!$D$5:$M$804,8,FALSE),"-")</f>
        <v>-</v>
      </c>
      <c r="T711" s="59" t="str">
        <f>IFERROR(VLOOKUP($D711,'4° Passo'!$D$5:$M$804,9,FALSE),"-")</f>
        <v>-</v>
      </c>
      <c r="U711" s="59" t="str">
        <f>IFERROR(VLOOKUP($D711,'4° Passo'!$D$5:$M$804,10,FALSE),"-")</f>
        <v>-</v>
      </c>
      <c r="V711" s="59" t="str">
        <f t="shared" si="114"/>
        <v/>
      </c>
      <c r="W711" s="4">
        <f t="shared" si="120"/>
        <v>0</v>
      </c>
      <c r="X711" s="101">
        <v>1</v>
      </c>
      <c r="Y711" s="101" t="str">
        <f t="shared" si="115"/>
        <v/>
      </c>
      <c r="Z711" s="101" t="str">
        <f t="shared" si="116"/>
        <v/>
      </c>
      <c r="AA711" s="101" t="str">
        <f t="shared" si="117"/>
        <v/>
      </c>
      <c r="AB711" s="101" t="str">
        <f t="shared" si="118"/>
        <v/>
      </c>
      <c r="AC711" s="101" t="str">
        <f t="shared" si="112"/>
        <v/>
      </c>
      <c r="AD711" s="101" t="str">
        <f t="shared" si="112"/>
        <v/>
      </c>
      <c r="AE711" s="101" t="str">
        <f t="shared" si="112"/>
        <v/>
      </c>
      <c r="AF711" s="101" t="str">
        <f t="shared" si="111"/>
        <v/>
      </c>
      <c r="AG711" s="101" t="str">
        <f t="shared" si="111"/>
        <v/>
      </c>
      <c r="AH711" s="101" t="str">
        <f t="shared" si="111"/>
        <v/>
      </c>
      <c r="AI711" s="101" t="str">
        <f t="shared" si="111"/>
        <v/>
      </c>
      <c r="AJ711" s="101" t="str">
        <f t="shared" si="111"/>
        <v/>
      </c>
      <c r="AK711" s="101" t="str">
        <f t="shared" si="111"/>
        <v/>
      </c>
      <c r="AL711" s="101" t="str">
        <f t="shared" si="113"/>
        <v/>
      </c>
      <c r="AM711" s="101" t="str">
        <f t="shared" si="113"/>
        <v/>
      </c>
      <c r="AN711" s="101" t="str">
        <f t="shared" si="113"/>
        <v/>
      </c>
      <c r="AP711" s="101" t="str">
        <f>IF(AND(N711="vendido",I711='1° Passo'!$D$12),'1° Passo'!$D$12,"")</f>
        <v/>
      </c>
    </row>
    <row r="712" spans="3:42" ht="30" customHeight="1">
      <c r="C712" s="11">
        <v>708</v>
      </c>
      <c r="D712" s="88"/>
      <c r="E712" s="88"/>
      <c r="F712" s="88"/>
      <c r="G712" s="95"/>
      <c r="H712" s="96"/>
      <c r="I712" s="88"/>
      <c r="J712" s="88"/>
      <c r="K712" s="96"/>
      <c r="L712" s="88"/>
      <c r="M712" s="97" t="str">
        <f t="shared" ca="1" si="119"/>
        <v/>
      </c>
      <c r="N712" s="88"/>
      <c r="O712" s="88"/>
      <c r="P712" s="14"/>
      <c r="R712" s="59" t="str">
        <f>IFERROR(VLOOKUP($D712,'4° Passo'!$D$5:$M$804,7,FALSE),"-")</f>
        <v>-</v>
      </c>
      <c r="S712" s="59" t="str">
        <f>IFERROR(VLOOKUP($D712,'4° Passo'!$D$5:$M$804,8,FALSE),"-")</f>
        <v>-</v>
      </c>
      <c r="T712" s="59" t="str">
        <f>IFERROR(VLOOKUP($D712,'4° Passo'!$D$5:$M$804,9,FALSE),"-")</f>
        <v>-</v>
      </c>
      <c r="U712" s="59" t="str">
        <f>IFERROR(VLOOKUP($D712,'4° Passo'!$D$5:$M$804,10,FALSE),"-")</f>
        <v>-</v>
      </c>
      <c r="V712" s="59" t="str">
        <f t="shared" si="114"/>
        <v/>
      </c>
      <c r="W712" s="4">
        <f t="shared" si="120"/>
        <v>0</v>
      </c>
      <c r="X712" s="101">
        <v>1</v>
      </c>
      <c r="Y712" s="101" t="str">
        <f t="shared" si="115"/>
        <v/>
      </c>
      <c r="Z712" s="101" t="str">
        <f t="shared" si="116"/>
        <v/>
      </c>
      <c r="AA712" s="101" t="str">
        <f t="shared" si="117"/>
        <v/>
      </c>
      <c r="AB712" s="101" t="str">
        <f t="shared" si="118"/>
        <v/>
      </c>
      <c r="AC712" s="101" t="str">
        <f t="shared" si="112"/>
        <v/>
      </c>
      <c r="AD712" s="101" t="str">
        <f t="shared" si="112"/>
        <v/>
      </c>
      <c r="AE712" s="101" t="str">
        <f t="shared" si="112"/>
        <v/>
      </c>
      <c r="AF712" s="101" t="str">
        <f t="shared" si="111"/>
        <v/>
      </c>
      <c r="AG712" s="101" t="str">
        <f t="shared" si="111"/>
        <v/>
      </c>
      <c r="AH712" s="101" t="str">
        <f t="shared" si="111"/>
        <v/>
      </c>
      <c r="AI712" s="101" t="str">
        <f t="shared" si="111"/>
        <v/>
      </c>
      <c r="AJ712" s="101" t="str">
        <f t="shared" si="111"/>
        <v/>
      </c>
      <c r="AK712" s="101" t="str">
        <f t="shared" si="111"/>
        <v/>
      </c>
      <c r="AL712" s="101" t="str">
        <f t="shared" si="113"/>
        <v/>
      </c>
      <c r="AM712" s="101" t="str">
        <f t="shared" si="113"/>
        <v/>
      </c>
      <c r="AN712" s="101" t="str">
        <f t="shared" si="113"/>
        <v/>
      </c>
      <c r="AP712" s="101" t="str">
        <f>IF(AND(N712="vendido",I712='1° Passo'!$D$12),'1° Passo'!$D$12,"")</f>
        <v/>
      </c>
    </row>
    <row r="713" spans="3:42" ht="30" customHeight="1">
      <c r="C713" s="11">
        <v>709</v>
      </c>
      <c r="D713" s="88"/>
      <c r="E713" s="88"/>
      <c r="F713" s="88"/>
      <c r="G713" s="95"/>
      <c r="H713" s="96"/>
      <c r="I713" s="88"/>
      <c r="J713" s="88"/>
      <c r="K713" s="96"/>
      <c r="L713" s="88"/>
      <c r="M713" s="97" t="str">
        <f t="shared" ca="1" si="119"/>
        <v/>
      </c>
      <c r="N713" s="88"/>
      <c r="O713" s="88"/>
      <c r="P713" s="14"/>
      <c r="R713" s="59" t="str">
        <f>IFERROR(VLOOKUP($D713,'4° Passo'!$D$5:$M$804,7,FALSE),"-")</f>
        <v>-</v>
      </c>
      <c r="S713" s="59" t="str">
        <f>IFERROR(VLOOKUP($D713,'4° Passo'!$D$5:$M$804,8,FALSE),"-")</f>
        <v>-</v>
      </c>
      <c r="T713" s="59" t="str">
        <f>IFERROR(VLOOKUP($D713,'4° Passo'!$D$5:$M$804,9,FALSE),"-")</f>
        <v>-</v>
      </c>
      <c r="U713" s="59" t="str">
        <f>IFERROR(VLOOKUP($D713,'4° Passo'!$D$5:$M$804,10,FALSE),"-")</f>
        <v>-</v>
      </c>
      <c r="V713" s="59" t="str">
        <f t="shared" si="114"/>
        <v/>
      </c>
      <c r="W713" s="4">
        <f t="shared" si="120"/>
        <v>0</v>
      </c>
      <c r="X713" s="101">
        <v>1</v>
      </c>
      <c r="Y713" s="101" t="str">
        <f t="shared" si="115"/>
        <v/>
      </c>
      <c r="Z713" s="101" t="str">
        <f t="shared" si="116"/>
        <v/>
      </c>
      <c r="AA713" s="101" t="str">
        <f t="shared" si="117"/>
        <v/>
      </c>
      <c r="AB713" s="101" t="str">
        <f t="shared" si="118"/>
        <v/>
      </c>
      <c r="AC713" s="101" t="str">
        <f t="shared" si="112"/>
        <v/>
      </c>
      <c r="AD713" s="101" t="str">
        <f t="shared" si="112"/>
        <v/>
      </c>
      <c r="AE713" s="101" t="str">
        <f t="shared" si="112"/>
        <v/>
      </c>
      <c r="AF713" s="101" t="str">
        <f t="shared" si="111"/>
        <v/>
      </c>
      <c r="AG713" s="101" t="str">
        <f t="shared" si="111"/>
        <v/>
      </c>
      <c r="AH713" s="101" t="str">
        <f t="shared" si="111"/>
        <v/>
      </c>
      <c r="AI713" s="101" t="str">
        <f t="shared" si="111"/>
        <v/>
      </c>
      <c r="AJ713" s="101" t="str">
        <f t="shared" si="111"/>
        <v/>
      </c>
      <c r="AK713" s="101" t="str">
        <f t="shared" si="111"/>
        <v/>
      </c>
      <c r="AL713" s="101" t="str">
        <f t="shared" si="113"/>
        <v/>
      </c>
      <c r="AM713" s="101" t="str">
        <f t="shared" si="113"/>
        <v/>
      </c>
      <c r="AN713" s="101" t="str">
        <f t="shared" si="113"/>
        <v/>
      </c>
      <c r="AP713" s="101" t="str">
        <f>IF(AND(N713="vendido",I713='1° Passo'!$D$12),'1° Passo'!$D$12,"")</f>
        <v/>
      </c>
    </row>
    <row r="714" spans="3:42" ht="30" customHeight="1">
      <c r="C714" s="11">
        <v>710</v>
      </c>
      <c r="D714" s="88"/>
      <c r="E714" s="88"/>
      <c r="F714" s="88"/>
      <c r="G714" s="95"/>
      <c r="H714" s="96"/>
      <c r="I714" s="88"/>
      <c r="J714" s="88"/>
      <c r="K714" s="96"/>
      <c r="L714" s="88"/>
      <c r="M714" s="97" t="str">
        <f t="shared" ca="1" si="119"/>
        <v/>
      </c>
      <c r="N714" s="88"/>
      <c r="O714" s="88"/>
      <c r="P714" s="14"/>
      <c r="R714" s="59" t="str">
        <f>IFERROR(VLOOKUP($D714,'4° Passo'!$D$5:$M$804,7,FALSE),"-")</f>
        <v>-</v>
      </c>
      <c r="S714" s="59" t="str">
        <f>IFERROR(VLOOKUP($D714,'4° Passo'!$D$5:$M$804,8,FALSE),"-")</f>
        <v>-</v>
      </c>
      <c r="T714" s="59" t="str">
        <f>IFERROR(VLOOKUP($D714,'4° Passo'!$D$5:$M$804,9,FALSE),"-")</f>
        <v>-</v>
      </c>
      <c r="U714" s="59" t="str">
        <f>IFERROR(VLOOKUP($D714,'4° Passo'!$D$5:$M$804,10,FALSE),"-")</f>
        <v>-</v>
      </c>
      <c r="V714" s="59" t="str">
        <f t="shared" si="114"/>
        <v/>
      </c>
      <c r="W714" s="4">
        <f t="shared" si="120"/>
        <v>0</v>
      </c>
      <c r="X714" s="101">
        <v>1</v>
      </c>
      <c r="Y714" s="101" t="str">
        <f t="shared" si="115"/>
        <v/>
      </c>
      <c r="Z714" s="101" t="str">
        <f t="shared" si="116"/>
        <v/>
      </c>
      <c r="AA714" s="101" t="str">
        <f t="shared" si="117"/>
        <v/>
      </c>
      <c r="AB714" s="101" t="str">
        <f t="shared" si="118"/>
        <v/>
      </c>
      <c r="AC714" s="101" t="str">
        <f t="shared" si="112"/>
        <v/>
      </c>
      <c r="AD714" s="101" t="str">
        <f t="shared" si="112"/>
        <v/>
      </c>
      <c r="AE714" s="101" t="str">
        <f t="shared" si="112"/>
        <v/>
      </c>
      <c r="AF714" s="101" t="str">
        <f t="shared" si="111"/>
        <v/>
      </c>
      <c r="AG714" s="101" t="str">
        <f t="shared" si="111"/>
        <v/>
      </c>
      <c r="AH714" s="101" t="str">
        <f t="shared" si="111"/>
        <v/>
      </c>
      <c r="AI714" s="101" t="str">
        <f t="shared" si="111"/>
        <v/>
      </c>
      <c r="AJ714" s="101" t="str">
        <f t="shared" si="111"/>
        <v/>
      </c>
      <c r="AK714" s="101" t="str">
        <f t="shared" si="111"/>
        <v/>
      </c>
      <c r="AL714" s="101" t="str">
        <f t="shared" si="113"/>
        <v/>
      </c>
      <c r="AM714" s="101" t="str">
        <f t="shared" si="113"/>
        <v/>
      </c>
      <c r="AN714" s="101" t="str">
        <f t="shared" si="113"/>
        <v/>
      </c>
      <c r="AP714" s="101" t="str">
        <f>IF(AND(N714="vendido",I714='1° Passo'!$D$12),'1° Passo'!$D$12,"")</f>
        <v/>
      </c>
    </row>
    <row r="715" spans="3:42" ht="30" customHeight="1">
      <c r="C715" s="11">
        <v>711</v>
      </c>
      <c r="D715" s="88"/>
      <c r="E715" s="88"/>
      <c r="F715" s="88"/>
      <c r="G715" s="95"/>
      <c r="H715" s="96"/>
      <c r="I715" s="88"/>
      <c r="J715" s="88"/>
      <c r="K715" s="96"/>
      <c r="L715" s="88"/>
      <c r="M715" s="97" t="str">
        <f t="shared" ca="1" si="119"/>
        <v/>
      </c>
      <c r="N715" s="88"/>
      <c r="O715" s="88"/>
      <c r="P715" s="14"/>
      <c r="R715" s="59" t="str">
        <f>IFERROR(VLOOKUP($D715,'4° Passo'!$D$5:$M$804,7,FALSE),"-")</f>
        <v>-</v>
      </c>
      <c r="S715" s="59" t="str">
        <f>IFERROR(VLOOKUP($D715,'4° Passo'!$D$5:$M$804,8,FALSE),"-")</f>
        <v>-</v>
      </c>
      <c r="T715" s="59" t="str">
        <f>IFERROR(VLOOKUP($D715,'4° Passo'!$D$5:$M$804,9,FALSE),"-")</f>
        <v>-</v>
      </c>
      <c r="U715" s="59" t="str">
        <f>IFERROR(VLOOKUP($D715,'4° Passo'!$D$5:$M$804,10,FALSE),"-")</f>
        <v>-</v>
      </c>
      <c r="V715" s="59" t="str">
        <f t="shared" si="114"/>
        <v/>
      </c>
      <c r="W715" s="4">
        <f t="shared" si="120"/>
        <v>0</v>
      </c>
      <c r="X715" s="101">
        <v>1</v>
      </c>
      <c r="Y715" s="101" t="str">
        <f t="shared" si="115"/>
        <v/>
      </c>
      <c r="Z715" s="101" t="str">
        <f t="shared" si="116"/>
        <v/>
      </c>
      <c r="AA715" s="101" t="str">
        <f t="shared" si="117"/>
        <v/>
      </c>
      <c r="AB715" s="101" t="str">
        <f t="shared" si="118"/>
        <v/>
      </c>
      <c r="AC715" s="101" t="str">
        <f t="shared" si="112"/>
        <v/>
      </c>
      <c r="AD715" s="101" t="str">
        <f t="shared" si="112"/>
        <v/>
      </c>
      <c r="AE715" s="101" t="str">
        <f t="shared" si="112"/>
        <v/>
      </c>
      <c r="AF715" s="101" t="str">
        <f t="shared" si="111"/>
        <v/>
      </c>
      <c r="AG715" s="101" t="str">
        <f t="shared" si="111"/>
        <v/>
      </c>
      <c r="AH715" s="101" t="str">
        <f t="shared" si="111"/>
        <v/>
      </c>
      <c r="AI715" s="101" t="str">
        <f t="shared" si="111"/>
        <v/>
      </c>
      <c r="AJ715" s="101" t="str">
        <f t="shared" si="111"/>
        <v/>
      </c>
      <c r="AK715" s="101" t="str">
        <f t="shared" si="111"/>
        <v/>
      </c>
      <c r="AL715" s="101" t="str">
        <f t="shared" si="113"/>
        <v/>
      </c>
      <c r="AM715" s="101" t="str">
        <f t="shared" si="113"/>
        <v/>
      </c>
      <c r="AN715" s="101" t="str">
        <f t="shared" si="113"/>
        <v/>
      </c>
      <c r="AP715" s="101" t="str">
        <f>IF(AND(N715="vendido",I715='1° Passo'!$D$12),'1° Passo'!$D$12,"")</f>
        <v/>
      </c>
    </row>
    <row r="716" spans="3:42" ht="30" customHeight="1">
      <c r="C716" s="11">
        <v>712</v>
      </c>
      <c r="D716" s="88"/>
      <c r="E716" s="88"/>
      <c r="F716" s="88"/>
      <c r="G716" s="95"/>
      <c r="H716" s="96"/>
      <c r="I716" s="88"/>
      <c r="J716" s="88"/>
      <c r="K716" s="96"/>
      <c r="L716" s="88"/>
      <c r="M716" s="97" t="str">
        <f t="shared" ca="1" si="119"/>
        <v/>
      </c>
      <c r="N716" s="88"/>
      <c r="O716" s="88"/>
      <c r="P716" s="14"/>
      <c r="R716" s="59" t="str">
        <f>IFERROR(VLOOKUP($D716,'4° Passo'!$D$5:$M$804,7,FALSE),"-")</f>
        <v>-</v>
      </c>
      <c r="S716" s="59" t="str">
        <f>IFERROR(VLOOKUP($D716,'4° Passo'!$D$5:$M$804,8,FALSE),"-")</f>
        <v>-</v>
      </c>
      <c r="T716" s="59" t="str">
        <f>IFERROR(VLOOKUP($D716,'4° Passo'!$D$5:$M$804,9,FALSE),"-")</f>
        <v>-</v>
      </c>
      <c r="U716" s="59" t="str">
        <f>IFERROR(VLOOKUP($D716,'4° Passo'!$D$5:$M$804,10,FALSE),"-")</f>
        <v>-</v>
      </c>
      <c r="V716" s="59" t="str">
        <f t="shared" si="114"/>
        <v/>
      </c>
      <c r="W716" s="4">
        <f t="shared" si="120"/>
        <v>0</v>
      </c>
      <c r="X716" s="101">
        <v>1</v>
      </c>
      <c r="Y716" s="101" t="str">
        <f t="shared" si="115"/>
        <v/>
      </c>
      <c r="Z716" s="101" t="str">
        <f t="shared" si="116"/>
        <v/>
      </c>
      <c r="AA716" s="101" t="str">
        <f t="shared" si="117"/>
        <v/>
      </c>
      <c r="AB716" s="101" t="str">
        <f t="shared" si="118"/>
        <v/>
      </c>
      <c r="AC716" s="101" t="str">
        <f t="shared" si="112"/>
        <v/>
      </c>
      <c r="AD716" s="101" t="str">
        <f t="shared" si="112"/>
        <v/>
      </c>
      <c r="AE716" s="101" t="str">
        <f t="shared" si="112"/>
        <v/>
      </c>
      <c r="AF716" s="101" t="str">
        <f t="shared" si="111"/>
        <v/>
      </c>
      <c r="AG716" s="101" t="str">
        <f t="shared" si="111"/>
        <v/>
      </c>
      <c r="AH716" s="101" t="str">
        <f t="shared" si="111"/>
        <v/>
      </c>
      <c r="AI716" s="101" t="str">
        <f t="shared" si="111"/>
        <v/>
      </c>
      <c r="AJ716" s="101" t="str">
        <f t="shared" si="111"/>
        <v/>
      </c>
      <c r="AK716" s="101" t="str">
        <f t="shared" si="111"/>
        <v/>
      </c>
      <c r="AL716" s="101" t="str">
        <f t="shared" si="113"/>
        <v/>
      </c>
      <c r="AM716" s="101" t="str">
        <f t="shared" si="113"/>
        <v/>
      </c>
      <c r="AN716" s="101" t="str">
        <f t="shared" si="113"/>
        <v/>
      </c>
      <c r="AP716" s="101" t="str">
        <f>IF(AND(N716="vendido",I716='1° Passo'!$D$12),'1° Passo'!$D$12,"")</f>
        <v/>
      </c>
    </row>
    <row r="717" spans="3:42" ht="30" customHeight="1">
      <c r="C717" s="11">
        <v>713</v>
      </c>
      <c r="D717" s="88"/>
      <c r="E717" s="88"/>
      <c r="F717" s="88"/>
      <c r="G717" s="95"/>
      <c r="H717" s="96"/>
      <c r="I717" s="88"/>
      <c r="J717" s="88"/>
      <c r="K717" s="96"/>
      <c r="L717" s="88"/>
      <c r="M717" s="97" t="str">
        <f t="shared" ca="1" si="119"/>
        <v/>
      </c>
      <c r="N717" s="88"/>
      <c r="O717" s="88"/>
      <c r="P717" s="14"/>
      <c r="R717" s="59" t="str">
        <f>IFERROR(VLOOKUP($D717,'4° Passo'!$D$5:$M$804,7,FALSE),"-")</f>
        <v>-</v>
      </c>
      <c r="S717" s="59" t="str">
        <f>IFERROR(VLOOKUP($D717,'4° Passo'!$D$5:$M$804,8,FALSE),"-")</f>
        <v>-</v>
      </c>
      <c r="T717" s="59" t="str">
        <f>IFERROR(VLOOKUP($D717,'4° Passo'!$D$5:$M$804,9,FALSE),"-")</f>
        <v>-</v>
      </c>
      <c r="U717" s="59" t="str">
        <f>IFERROR(VLOOKUP($D717,'4° Passo'!$D$5:$M$804,10,FALSE),"-")</f>
        <v>-</v>
      </c>
      <c r="V717" s="59" t="str">
        <f t="shared" si="114"/>
        <v/>
      </c>
      <c r="W717" s="4">
        <f t="shared" si="120"/>
        <v>0</v>
      </c>
      <c r="X717" s="101">
        <v>1</v>
      </c>
      <c r="Y717" s="101" t="str">
        <f t="shared" si="115"/>
        <v/>
      </c>
      <c r="Z717" s="101" t="str">
        <f t="shared" si="116"/>
        <v/>
      </c>
      <c r="AA717" s="101" t="str">
        <f t="shared" si="117"/>
        <v/>
      </c>
      <c r="AB717" s="101" t="str">
        <f t="shared" si="118"/>
        <v/>
      </c>
      <c r="AC717" s="101" t="str">
        <f t="shared" si="112"/>
        <v/>
      </c>
      <c r="AD717" s="101" t="str">
        <f t="shared" si="112"/>
        <v/>
      </c>
      <c r="AE717" s="101" t="str">
        <f t="shared" si="112"/>
        <v/>
      </c>
      <c r="AF717" s="101" t="str">
        <f t="shared" si="111"/>
        <v/>
      </c>
      <c r="AG717" s="101" t="str">
        <f t="shared" si="111"/>
        <v/>
      </c>
      <c r="AH717" s="101" t="str">
        <f t="shared" si="111"/>
        <v/>
      </c>
      <c r="AI717" s="101" t="str">
        <f t="shared" si="111"/>
        <v/>
      </c>
      <c r="AJ717" s="101" t="str">
        <f t="shared" si="111"/>
        <v/>
      </c>
      <c r="AK717" s="101" t="str">
        <f t="shared" si="111"/>
        <v/>
      </c>
      <c r="AL717" s="101" t="str">
        <f t="shared" si="113"/>
        <v/>
      </c>
      <c r="AM717" s="101" t="str">
        <f t="shared" si="113"/>
        <v/>
      </c>
      <c r="AN717" s="101" t="str">
        <f t="shared" si="113"/>
        <v/>
      </c>
      <c r="AP717" s="101" t="str">
        <f>IF(AND(N717="vendido",I717='1° Passo'!$D$12),'1° Passo'!$D$12,"")</f>
        <v/>
      </c>
    </row>
    <row r="718" spans="3:42" ht="30" customHeight="1">
      <c r="C718" s="11">
        <v>714</v>
      </c>
      <c r="D718" s="88"/>
      <c r="E718" s="88"/>
      <c r="F718" s="88"/>
      <c r="G718" s="95"/>
      <c r="H718" s="96"/>
      <c r="I718" s="88"/>
      <c r="J718" s="88"/>
      <c r="K718" s="96"/>
      <c r="L718" s="88"/>
      <c r="M718" s="97" t="str">
        <f t="shared" ca="1" si="119"/>
        <v/>
      </c>
      <c r="N718" s="88"/>
      <c r="O718" s="88"/>
      <c r="P718" s="14"/>
      <c r="R718" s="59" t="str">
        <f>IFERROR(VLOOKUP($D718,'4° Passo'!$D$5:$M$804,7,FALSE),"-")</f>
        <v>-</v>
      </c>
      <c r="S718" s="59" t="str">
        <f>IFERROR(VLOOKUP($D718,'4° Passo'!$D$5:$M$804,8,FALSE),"-")</f>
        <v>-</v>
      </c>
      <c r="T718" s="59" t="str">
        <f>IFERROR(VLOOKUP($D718,'4° Passo'!$D$5:$M$804,9,FALSE),"-")</f>
        <v>-</v>
      </c>
      <c r="U718" s="59" t="str">
        <f>IFERROR(VLOOKUP($D718,'4° Passo'!$D$5:$M$804,10,FALSE),"-")</f>
        <v>-</v>
      </c>
      <c r="V718" s="59" t="str">
        <f t="shared" si="114"/>
        <v/>
      </c>
      <c r="W718" s="4">
        <f t="shared" si="120"/>
        <v>0</v>
      </c>
      <c r="X718" s="101">
        <v>1</v>
      </c>
      <c r="Y718" s="101" t="str">
        <f t="shared" si="115"/>
        <v/>
      </c>
      <c r="Z718" s="101" t="str">
        <f t="shared" si="116"/>
        <v/>
      </c>
      <c r="AA718" s="101" t="str">
        <f t="shared" si="117"/>
        <v/>
      </c>
      <c r="AB718" s="101" t="str">
        <f t="shared" si="118"/>
        <v/>
      </c>
      <c r="AC718" s="101" t="str">
        <f t="shared" si="112"/>
        <v/>
      </c>
      <c r="AD718" s="101" t="str">
        <f t="shared" si="112"/>
        <v/>
      </c>
      <c r="AE718" s="101" t="str">
        <f t="shared" si="112"/>
        <v/>
      </c>
      <c r="AF718" s="101" t="str">
        <f t="shared" si="111"/>
        <v/>
      </c>
      <c r="AG718" s="101" t="str">
        <f t="shared" si="111"/>
        <v/>
      </c>
      <c r="AH718" s="101" t="str">
        <f t="shared" si="111"/>
        <v/>
      </c>
      <c r="AI718" s="101" t="str">
        <f t="shared" ref="AI718:AN774" si="121">IF($Y718=AI$3,$AB718,"")</f>
        <v/>
      </c>
      <c r="AJ718" s="101" t="str">
        <f t="shared" si="121"/>
        <v/>
      </c>
      <c r="AK718" s="101" t="str">
        <f t="shared" si="121"/>
        <v/>
      </c>
      <c r="AL718" s="101" t="str">
        <f t="shared" si="113"/>
        <v/>
      </c>
      <c r="AM718" s="101" t="str">
        <f t="shared" si="113"/>
        <v/>
      </c>
      <c r="AN718" s="101" t="str">
        <f t="shared" si="113"/>
        <v/>
      </c>
      <c r="AP718" s="101" t="str">
        <f>IF(AND(N718="vendido",I718='1° Passo'!$D$12),'1° Passo'!$D$12,"")</f>
        <v/>
      </c>
    </row>
    <row r="719" spans="3:42" ht="30" customHeight="1">
      <c r="C719" s="11">
        <v>715</v>
      </c>
      <c r="D719" s="88"/>
      <c r="E719" s="88"/>
      <c r="F719" s="88"/>
      <c r="G719" s="95"/>
      <c r="H719" s="96"/>
      <c r="I719" s="88"/>
      <c r="J719" s="88"/>
      <c r="K719" s="96"/>
      <c r="L719" s="88"/>
      <c r="M719" s="97" t="str">
        <f t="shared" ca="1" si="119"/>
        <v/>
      </c>
      <c r="N719" s="88"/>
      <c r="O719" s="88"/>
      <c r="P719" s="14"/>
      <c r="R719" s="59" t="str">
        <f>IFERROR(VLOOKUP($D719,'4° Passo'!$D$5:$M$804,7,FALSE),"-")</f>
        <v>-</v>
      </c>
      <c r="S719" s="59" t="str">
        <f>IFERROR(VLOOKUP($D719,'4° Passo'!$D$5:$M$804,8,FALSE),"-")</f>
        <v>-</v>
      </c>
      <c r="T719" s="59" t="str">
        <f>IFERROR(VLOOKUP($D719,'4° Passo'!$D$5:$M$804,9,FALSE),"-")</f>
        <v>-</v>
      </c>
      <c r="U719" s="59" t="str">
        <f>IFERROR(VLOOKUP($D719,'4° Passo'!$D$5:$M$804,10,FALSE),"-")</f>
        <v>-</v>
      </c>
      <c r="V719" s="59" t="str">
        <f t="shared" si="114"/>
        <v/>
      </c>
      <c r="W719" s="4">
        <f t="shared" si="120"/>
        <v>0</v>
      </c>
      <c r="X719" s="101">
        <v>1</v>
      </c>
      <c r="Y719" s="101" t="str">
        <f t="shared" si="115"/>
        <v/>
      </c>
      <c r="Z719" s="101" t="str">
        <f t="shared" si="116"/>
        <v/>
      </c>
      <c r="AA719" s="101" t="str">
        <f t="shared" si="117"/>
        <v/>
      </c>
      <c r="AB719" s="101" t="str">
        <f t="shared" si="118"/>
        <v/>
      </c>
      <c r="AC719" s="101" t="str">
        <f t="shared" si="112"/>
        <v/>
      </c>
      <c r="AD719" s="101" t="str">
        <f t="shared" si="112"/>
        <v/>
      </c>
      <c r="AE719" s="101" t="str">
        <f t="shared" si="112"/>
        <v/>
      </c>
      <c r="AF719" s="101" t="str">
        <f t="shared" si="112"/>
        <v/>
      </c>
      <c r="AG719" s="101" t="str">
        <f t="shared" si="112"/>
        <v/>
      </c>
      <c r="AH719" s="101" t="str">
        <f t="shared" si="112"/>
        <v/>
      </c>
      <c r="AI719" s="101" t="str">
        <f t="shared" si="121"/>
        <v/>
      </c>
      <c r="AJ719" s="101" t="str">
        <f t="shared" si="121"/>
        <v/>
      </c>
      <c r="AK719" s="101" t="str">
        <f t="shared" si="121"/>
        <v/>
      </c>
      <c r="AL719" s="101" t="str">
        <f t="shared" si="113"/>
        <v/>
      </c>
      <c r="AM719" s="101" t="str">
        <f t="shared" si="113"/>
        <v/>
      </c>
      <c r="AN719" s="101" t="str">
        <f t="shared" si="113"/>
        <v/>
      </c>
      <c r="AP719" s="101" t="str">
        <f>IF(AND(N719="vendido",I719='1° Passo'!$D$12),'1° Passo'!$D$12,"")</f>
        <v/>
      </c>
    </row>
    <row r="720" spans="3:42" ht="30" customHeight="1">
      <c r="C720" s="11">
        <v>716</v>
      </c>
      <c r="D720" s="88"/>
      <c r="E720" s="88"/>
      <c r="F720" s="88"/>
      <c r="G720" s="95"/>
      <c r="H720" s="96"/>
      <c r="I720" s="88"/>
      <c r="J720" s="88"/>
      <c r="K720" s="96"/>
      <c r="L720" s="88"/>
      <c r="M720" s="97" t="str">
        <f t="shared" ca="1" si="119"/>
        <v/>
      </c>
      <c r="N720" s="88"/>
      <c r="O720" s="88"/>
      <c r="P720" s="14"/>
      <c r="R720" s="59" t="str">
        <f>IFERROR(VLOOKUP($D720,'4° Passo'!$D$5:$M$804,7,FALSE),"-")</f>
        <v>-</v>
      </c>
      <c r="S720" s="59" t="str">
        <f>IFERROR(VLOOKUP($D720,'4° Passo'!$D$5:$M$804,8,FALSE),"-")</f>
        <v>-</v>
      </c>
      <c r="T720" s="59" t="str">
        <f>IFERROR(VLOOKUP($D720,'4° Passo'!$D$5:$M$804,9,FALSE),"-")</f>
        <v>-</v>
      </c>
      <c r="U720" s="59" t="str">
        <f>IFERROR(VLOOKUP($D720,'4° Passo'!$D$5:$M$804,10,FALSE),"-")</f>
        <v>-</v>
      </c>
      <c r="V720" s="59" t="str">
        <f t="shared" si="114"/>
        <v/>
      </c>
      <c r="W720" s="4">
        <f t="shared" si="120"/>
        <v>0</v>
      </c>
      <c r="X720" s="101">
        <v>1</v>
      </c>
      <c r="Y720" s="101" t="str">
        <f t="shared" si="115"/>
        <v/>
      </c>
      <c r="Z720" s="101" t="str">
        <f t="shared" si="116"/>
        <v/>
      </c>
      <c r="AA720" s="101" t="str">
        <f t="shared" si="117"/>
        <v/>
      </c>
      <c r="AB720" s="101" t="str">
        <f t="shared" si="118"/>
        <v/>
      </c>
      <c r="AC720" s="101" t="str">
        <f t="shared" si="112"/>
        <v/>
      </c>
      <c r="AD720" s="101" t="str">
        <f t="shared" si="112"/>
        <v/>
      </c>
      <c r="AE720" s="101" t="str">
        <f t="shared" si="112"/>
        <v/>
      </c>
      <c r="AF720" s="101" t="str">
        <f t="shared" si="112"/>
        <v/>
      </c>
      <c r="AG720" s="101" t="str">
        <f t="shared" si="112"/>
        <v/>
      </c>
      <c r="AH720" s="101" t="str">
        <f t="shared" si="112"/>
        <v/>
      </c>
      <c r="AI720" s="101" t="str">
        <f t="shared" si="121"/>
        <v/>
      </c>
      <c r="AJ720" s="101" t="str">
        <f t="shared" si="121"/>
        <v/>
      </c>
      <c r="AK720" s="101" t="str">
        <f t="shared" si="121"/>
        <v/>
      </c>
      <c r="AL720" s="101" t="str">
        <f t="shared" si="113"/>
        <v/>
      </c>
      <c r="AM720" s="101" t="str">
        <f t="shared" si="113"/>
        <v/>
      </c>
      <c r="AN720" s="101" t="str">
        <f t="shared" si="113"/>
        <v/>
      </c>
      <c r="AP720" s="101" t="str">
        <f>IF(AND(N720="vendido",I720='1° Passo'!$D$12),'1° Passo'!$D$12,"")</f>
        <v/>
      </c>
    </row>
    <row r="721" spans="3:42" ht="30" customHeight="1">
      <c r="C721" s="11">
        <v>717</v>
      </c>
      <c r="D721" s="88"/>
      <c r="E721" s="88"/>
      <c r="F721" s="88"/>
      <c r="G721" s="95"/>
      <c r="H721" s="96"/>
      <c r="I721" s="88"/>
      <c r="J721" s="88"/>
      <c r="K721" s="96"/>
      <c r="L721" s="88"/>
      <c r="M721" s="97" t="str">
        <f t="shared" ca="1" si="119"/>
        <v/>
      </c>
      <c r="N721" s="88"/>
      <c r="O721" s="88"/>
      <c r="P721" s="14"/>
      <c r="R721" s="59" t="str">
        <f>IFERROR(VLOOKUP($D721,'4° Passo'!$D$5:$M$804,7,FALSE),"-")</f>
        <v>-</v>
      </c>
      <c r="S721" s="59" t="str">
        <f>IFERROR(VLOOKUP($D721,'4° Passo'!$D$5:$M$804,8,FALSE),"-")</f>
        <v>-</v>
      </c>
      <c r="T721" s="59" t="str">
        <f>IFERROR(VLOOKUP($D721,'4° Passo'!$D$5:$M$804,9,FALSE),"-")</f>
        <v>-</v>
      </c>
      <c r="U721" s="59" t="str">
        <f>IFERROR(VLOOKUP($D721,'4° Passo'!$D$5:$M$804,10,FALSE),"-")</f>
        <v>-</v>
      </c>
      <c r="V721" s="59" t="str">
        <f t="shared" si="114"/>
        <v/>
      </c>
      <c r="W721" s="4">
        <f t="shared" si="120"/>
        <v>0</v>
      </c>
      <c r="X721" s="101">
        <v>1</v>
      </c>
      <c r="Y721" s="101" t="str">
        <f t="shared" si="115"/>
        <v/>
      </c>
      <c r="Z721" s="101" t="str">
        <f t="shared" si="116"/>
        <v/>
      </c>
      <c r="AA721" s="101" t="str">
        <f t="shared" si="117"/>
        <v/>
      </c>
      <c r="AB721" s="101" t="str">
        <f t="shared" si="118"/>
        <v/>
      </c>
      <c r="AC721" s="101" t="str">
        <f t="shared" si="112"/>
        <v/>
      </c>
      <c r="AD721" s="101" t="str">
        <f t="shared" si="112"/>
        <v/>
      </c>
      <c r="AE721" s="101" t="str">
        <f t="shared" si="112"/>
        <v/>
      </c>
      <c r="AF721" s="101" t="str">
        <f t="shared" si="112"/>
        <v/>
      </c>
      <c r="AG721" s="101" t="str">
        <f t="shared" si="112"/>
        <v/>
      </c>
      <c r="AH721" s="101" t="str">
        <f t="shared" si="112"/>
        <v/>
      </c>
      <c r="AI721" s="101" t="str">
        <f t="shared" si="121"/>
        <v/>
      </c>
      <c r="AJ721" s="101" t="str">
        <f t="shared" si="121"/>
        <v/>
      </c>
      <c r="AK721" s="101" t="str">
        <f t="shared" si="121"/>
        <v/>
      </c>
      <c r="AL721" s="101" t="str">
        <f t="shared" si="113"/>
        <v/>
      </c>
      <c r="AM721" s="101" t="str">
        <f t="shared" si="113"/>
        <v/>
      </c>
      <c r="AN721" s="101" t="str">
        <f t="shared" si="113"/>
        <v/>
      </c>
      <c r="AP721" s="101" t="str">
        <f>IF(AND(N721="vendido",I721='1° Passo'!$D$12),'1° Passo'!$D$12,"")</f>
        <v/>
      </c>
    </row>
    <row r="722" spans="3:42" ht="30" customHeight="1">
      <c r="C722" s="11">
        <v>718</v>
      </c>
      <c r="D722" s="88"/>
      <c r="E722" s="88"/>
      <c r="F722" s="88"/>
      <c r="G722" s="95"/>
      <c r="H722" s="96"/>
      <c r="I722" s="88"/>
      <c r="J722" s="88"/>
      <c r="K722" s="96"/>
      <c r="L722" s="88"/>
      <c r="M722" s="97" t="str">
        <f t="shared" ca="1" si="119"/>
        <v/>
      </c>
      <c r="N722" s="88"/>
      <c r="O722" s="88"/>
      <c r="P722" s="14"/>
      <c r="R722" s="59" t="str">
        <f>IFERROR(VLOOKUP($D722,'4° Passo'!$D$5:$M$804,7,FALSE),"-")</f>
        <v>-</v>
      </c>
      <c r="S722" s="59" t="str">
        <f>IFERROR(VLOOKUP($D722,'4° Passo'!$D$5:$M$804,8,FALSE),"-")</f>
        <v>-</v>
      </c>
      <c r="T722" s="59" t="str">
        <f>IFERROR(VLOOKUP($D722,'4° Passo'!$D$5:$M$804,9,FALSE),"-")</f>
        <v>-</v>
      </c>
      <c r="U722" s="59" t="str">
        <f>IFERROR(VLOOKUP($D722,'4° Passo'!$D$5:$M$804,10,FALSE),"-")</f>
        <v>-</v>
      </c>
      <c r="V722" s="59" t="str">
        <f t="shared" si="114"/>
        <v/>
      </c>
      <c r="W722" s="4">
        <f t="shared" si="120"/>
        <v>0</v>
      </c>
      <c r="X722" s="101">
        <v>1</v>
      </c>
      <c r="Y722" s="101" t="str">
        <f t="shared" si="115"/>
        <v/>
      </c>
      <c r="Z722" s="101" t="str">
        <f t="shared" si="116"/>
        <v/>
      </c>
      <c r="AA722" s="101" t="str">
        <f t="shared" si="117"/>
        <v/>
      </c>
      <c r="AB722" s="101" t="str">
        <f t="shared" si="118"/>
        <v/>
      </c>
      <c r="AC722" s="101" t="str">
        <f t="shared" si="112"/>
        <v/>
      </c>
      <c r="AD722" s="101" t="str">
        <f t="shared" si="112"/>
        <v/>
      </c>
      <c r="AE722" s="101" t="str">
        <f t="shared" si="112"/>
        <v/>
      </c>
      <c r="AF722" s="101" t="str">
        <f t="shared" si="112"/>
        <v/>
      </c>
      <c r="AG722" s="101" t="str">
        <f t="shared" si="112"/>
        <v/>
      </c>
      <c r="AH722" s="101" t="str">
        <f t="shared" si="112"/>
        <v/>
      </c>
      <c r="AI722" s="101" t="str">
        <f t="shared" si="121"/>
        <v/>
      </c>
      <c r="AJ722" s="101" t="str">
        <f t="shared" si="121"/>
        <v/>
      </c>
      <c r="AK722" s="101" t="str">
        <f t="shared" si="121"/>
        <v/>
      </c>
      <c r="AL722" s="101" t="str">
        <f t="shared" si="113"/>
        <v/>
      </c>
      <c r="AM722" s="101" t="str">
        <f t="shared" si="113"/>
        <v/>
      </c>
      <c r="AN722" s="101" t="str">
        <f t="shared" si="113"/>
        <v/>
      </c>
      <c r="AP722" s="101" t="str">
        <f>IF(AND(N722="vendido",I722='1° Passo'!$D$12),'1° Passo'!$D$12,"")</f>
        <v/>
      </c>
    </row>
    <row r="723" spans="3:42" ht="30" customHeight="1">
      <c r="C723" s="11">
        <v>719</v>
      </c>
      <c r="D723" s="88"/>
      <c r="E723" s="88"/>
      <c r="F723" s="88"/>
      <c r="G723" s="95"/>
      <c r="H723" s="96"/>
      <c r="I723" s="88"/>
      <c r="J723" s="88"/>
      <c r="K723" s="96"/>
      <c r="L723" s="88"/>
      <c r="M723" s="97" t="str">
        <f t="shared" ca="1" si="119"/>
        <v/>
      </c>
      <c r="N723" s="88"/>
      <c r="O723" s="88"/>
      <c r="P723" s="14"/>
      <c r="R723" s="59" t="str">
        <f>IFERROR(VLOOKUP($D723,'4° Passo'!$D$5:$M$804,7,FALSE),"-")</f>
        <v>-</v>
      </c>
      <c r="S723" s="59" t="str">
        <f>IFERROR(VLOOKUP($D723,'4° Passo'!$D$5:$M$804,8,FALSE),"-")</f>
        <v>-</v>
      </c>
      <c r="T723" s="59" t="str">
        <f>IFERROR(VLOOKUP($D723,'4° Passo'!$D$5:$M$804,9,FALSE),"-")</f>
        <v>-</v>
      </c>
      <c r="U723" s="59" t="str">
        <f>IFERROR(VLOOKUP($D723,'4° Passo'!$D$5:$M$804,10,FALSE),"-")</f>
        <v>-</v>
      </c>
      <c r="V723" s="59" t="str">
        <f t="shared" si="114"/>
        <v/>
      </c>
      <c r="W723" s="4">
        <f t="shared" si="120"/>
        <v>0</v>
      </c>
      <c r="X723" s="101">
        <v>1</v>
      </c>
      <c r="Y723" s="101" t="str">
        <f t="shared" si="115"/>
        <v/>
      </c>
      <c r="Z723" s="101" t="str">
        <f t="shared" si="116"/>
        <v/>
      </c>
      <c r="AA723" s="101" t="str">
        <f t="shared" si="117"/>
        <v/>
      </c>
      <c r="AB723" s="101" t="str">
        <f t="shared" si="118"/>
        <v/>
      </c>
      <c r="AC723" s="101" t="str">
        <f t="shared" si="112"/>
        <v/>
      </c>
      <c r="AD723" s="101" t="str">
        <f t="shared" si="112"/>
        <v/>
      </c>
      <c r="AE723" s="101" t="str">
        <f t="shared" si="112"/>
        <v/>
      </c>
      <c r="AF723" s="101" t="str">
        <f t="shared" si="112"/>
        <v/>
      </c>
      <c r="AG723" s="101" t="str">
        <f t="shared" si="112"/>
        <v/>
      </c>
      <c r="AH723" s="101" t="str">
        <f t="shared" si="112"/>
        <v/>
      </c>
      <c r="AI723" s="101" t="str">
        <f t="shared" si="121"/>
        <v/>
      </c>
      <c r="AJ723" s="101" t="str">
        <f t="shared" si="121"/>
        <v/>
      </c>
      <c r="AK723" s="101" t="str">
        <f t="shared" si="121"/>
        <v/>
      </c>
      <c r="AL723" s="101" t="str">
        <f t="shared" si="113"/>
        <v/>
      </c>
      <c r="AM723" s="101" t="str">
        <f t="shared" si="113"/>
        <v/>
      </c>
      <c r="AN723" s="101" t="str">
        <f t="shared" si="113"/>
        <v/>
      </c>
      <c r="AP723" s="101" t="str">
        <f>IF(AND(N723="vendido",I723='1° Passo'!$D$12),'1° Passo'!$D$12,"")</f>
        <v/>
      </c>
    </row>
    <row r="724" spans="3:42" ht="30" customHeight="1">
      <c r="C724" s="11">
        <v>720</v>
      </c>
      <c r="D724" s="88"/>
      <c r="E724" s="88"/>
      <c r="F724" s="88"/>
      <c r="G724" s="95"/>
      <c r="H724" s="96"/>
      <c r="I724" s="88"/>
      <c r="J724" s="88"/>
      <c r="K724" s="96"/>
      <c r="L724" s="88"/>
      <c r="M724" s="97" t="str">
        <f t="shared" ca="1" si="119"/>
        <v/>
      </c>
      <c r="N724" s="88"/>
      <c r="O724" s="88"/>
      <c r="P724" s="14"/>
      <c r="R724" s="59" t="str">
        <f>IFERROR(VLOOKUP($D724,'4° Passo'!$D$5:$M$804,7,FALSE),"-")</f>
        <v>-</v>
      </c>
      <c r="S724" s="59" t="str">
        <f>IFERROR(VLOOKUP($D724,'4° Passo'!$D$5:$M$804,8,FALSE),"-")</f>
        <v>-</v>
      </c>
      <c r="T724" s="59" t="str">
        <f>IFERROR(VLOOKUP($D724,'4° Passo'!$D$5:$M$804,9,FALSE),"-")</f>
        <v>-</v>
      </c>
      <c r="U724" s="59" t="str">
        <f>IFERROR(VLOOKUP($D724,'4° Passo'!$D$5:$M$804,10,FALSE),"-")</f>
        <v>-</v>
      </c>
      <c r="V724" s="59" t="str">
        <f t="shared" si="114"/>
        <v/>
      </c>
      <c r="W724" s="4">
        <f t="shared" si="120"/>
        <v>0</v>
      </c>
      <c r="X724" s="101">
        <v>1</v>
      </c>
      <c r="Y724" s="101" t="str">
        <f t="shared" si="115"/>
        <v/>
      </c>
      <c r="Z724" s="101" t="str">
        <f t="shared" si="116"/>
        <v/>
      </c>
      <c r="AA724" s="101" t="str">
        <f t="shared" si="117"/>
        <v/>
      </c>
      <c r="AB724" s="101" t="str">
        <f t="shared" si="118"/>
        <v/>
      </c>
      <c r="AC724" s="101" t="str">
        <f t="shared" si="112"/>
        <v/>
      </c>
      <c r="AD724" s="101" t="str">
        <f t="shared" si="112"/>
        <v/>
      </c>
      <c r="AE724" s="101" t="str">
        <f t="shared" si="112"/>
        <v/>
      </c>
      <c r="AF724" s="101" t="str">
        <f t="shared" si="112"/>
        <v/>
      </c>
      <c r="AG724" s="101" t="str">
        <f t="shared" si="112"/>
        <v/>
      </c>
      <c r="AH724" s="101" t="str">
        <f t="shared" si="112"/>
        <v/>
      </c>
      <c r="AI724" s="101" t="str">
        <f t="shared" si="121"/>
        <v/>
      </c>
      <c r="AJ724" s="101" t="str">
        <f t="shared" si="121"/>
        <v/>
      </c>
      <c r="AK724" s="101" t="str">
        <f t="shared" si="121"/>
        <v/>
      </c>
      <c r="AL724" s="101" t="str">
        <f t="shared" si="113"/>
        <v/>
      </c>
      <c r="AM724" s="101" t="str">
        <f t="shared" si="113"/>
        <v/>
      </c>
      <c r="AN724" s="101" t="str">
        <f t="shared" si="113"/>
        <v/>
      </c>
      <c r="AP724" s="101" t="str">
        <f>IF(AND(N724="vendido",I724='1° Passo'!$D$12),'1° Passo'!$D$12,"")</f>
        <v/>
      </c>
    </row>
    <row r="725" spans="3:42" ht="30" customHeight="1">
      <c r="C725" s="11">
        <v>721</v>
      </c>
      <c r="D725" s="88"/>
      <c r="E725" s="88"/>
      <c r="F725" s="88"/>
      <c r="G725" s="95"/>
      <c r="H725" s="96"/>
      <c r="I725" s="88"/>
      <c r="J725" s="88"/>
      <c r="K725" s="96"/>
      <c r="L725" s="88"/>
      <c r="M725" s="97" t="str">
        <f t="shared" ca="1" si="119"/>
        <v/>
      </c>
      <c r="N725" s="88"/>
      <c r="O725" s="88"/>
      <c r="P725" s="14"/>
      <c r="R725" s="59" t="str">
        <f>IFERROR(VLOOKUP($D725,'4° Passo'!$D$5:$M$804,7,FALSE),"-")</f>
        <v>-</v>
      </c>
      <c r="S725" s="59" t="str">
        <f>IFERROR(VLOOKUP($D725,'4° Passo'!$D$5:$M$804,8,FALSE),"-")</f>
        <v>-</v>
      </c>
      <c r="T725" s="59" t="str">
        <f>IFERROR(VLOOKUP($D725,'4° Passo'!$D$5:$M$804,9,FALSE),"-")</f>
        <v>-</v>
      </c>
      <c r="U725" s="59" t="str">
        <f>IFERROR(VLOOKUP($D725,'4° Passo'!$D$5:$M$804,10,FALSE),"-")</f>
        <v>-</v>
      </c>
      <c r="V725" s="59" t="str">
        <f t="shared" si="114"/>
        <v/>
      </c>
      <c r="W725" s="4">
        <f t="shared" si="120"/>
        <v>0</v>
      </c>
      <c r="X725" s="101">
        <v>1</v>
      </c>
      <c r="Y725" s="101" t="str">
        <f t="shared" si="115"/>
        <v/>
      </c>
      <c r="Z725" s="101" t="str">
        <f t="shared" si="116"/>
        <v/>
      </c>
      <c r="AA725" s="101" t="str">
        <f t="shared" si="117"/>
        <v/>
      </c>
      <c r="AB725" s="101" t="str">
        <f t="shared" si="118"/>
        <v/>
      </c>
      <c r="AC725" s="101" t="str">
        <f t="shared" si="112"/>
        <v/>
      </c>
      <c r="AD725" s="101" t="str">
        <f t="shared" si="112"/>
        <v/>
      </c>
      <c r="AE725" s="101" t="str">
        <f t="shared" si="112"/>
        <v/>
      </c>
      <c r="AF725" s="101" t="str">
        <f t="shared" si="112"/>
        <v/>
      </c>
      <c r="AG725" s="101" t="str">
        <f t="shared" si="112"/>
        <v/>
      </c>
      <c r="AH725" s="101" t="str">
        <f t="shared" si="112"/>
        <v/>
      </c>
      <c r="AI725" s="101" t="str">
        <f t="shared" si="121"/>
        <v/>
      </c>
      <c r="AJ725" s="101" t="str">
        <f t="shared" si="121"/>
        <v/>
      </c>
      <c r="AK725" s="101" t="str">
        <f t="shared" si="121"/>
        <v/>
      </c>
      <c r="AL725" s="101" t="str">
        <f t="shared" si="113"/>
        <v/>
      </c>
      <c r="AM725" s="101" t="str">
        <f t="shared" si="113"/>
        <v/>
      </c>
      <c r="AN725" s="101" t="str">
        <f t="shared" si="113"/>
        <v/>
      </c>
      <c r="AP725" s="101" t="str">
        <f>IF(AND(N725="vendido",I725='1° Passo'!$D$12),'1° Passo'!$D$12,"")</f>
        <v/>
      </c>
    </row>
    <row r="726" spans="3:42" ht="30" customHeight="1">
      <c r="C726" s="11">
        <v>722</v>
      </c>
      <c r="D726" s="88"/>
      <c r="E726" s="88"/>
      <c r="F726" s="88"/>
      <c r="G726" s="95"/>
      <c r="H726" s="96"/>
      <c r="I726" s="88"/>
      <c r="J726" s="88"/>
      <c r="K726" s="96"/>
      <c r="L726" s="88"/>
      <c r="M726" s="97" t="str">
        <f t="shared" ca="1" si="119"/>
        <v/>
      </c>
      <c r="N726" s="88"/>
      <c r="O726" s="88"/>
      <c r="P726" s="14"/>
      <c r="R726" s="59" t="str">
        <f>IFERROR(VLOOKUP($D726,'4° Passo'!$D$5:$M$804,7,FALSE),"-")</f>
        <v>-</v>
      </c>
      <c r="S726" s="59" t="str">
        <f>IFERROR(VLOOKUP($D726,'4° Passo'!$D$5:$M$804,8,FALSE),"-")</f>
        <v>-</v>
      </c>
      <c r="T726" s="59" t="str">
        <f>IFERROR(VLOOKUP($D726,'4° Passo'!$D$5:$M$804,9,FALSE),"-")</f>
        <v>-</v>
      </c>
      <c r="U726" s="59" t="str">
        <f>IFERROR(VLOOKUP($D726,'4° Passo'!$D$5:$M$804,10,FALSE),"-")</f>
        <v>-</v>
      </c>
      <c r="V726" s="59" t="str">
        <f t="shared" si="114"/>
        <v/>
      </c>
      <c r="W726" s="4">
        <f t="shared" si="120"/>
        <v>0</v>
      </c>
      <c r="X726" s="101">
        <v>1</v>
      </c>
      <c r="Y726" s="101" t="str">
        <f t="shared" si="115"/>
        <v/>
      </c>
      <c r="Z726" s="101" t="str">
        <f t="shared" si="116"/>
        <v/>
      </c>
      <c r="AA726" s="101" t="str">
        <f t="shared" si="117"/>
        <v/>
      </c>
      <c r="AB726" s="101" t="str">
        <f t="shared" si="118"/>
        <v/>
      </c>
      <c r="AC726" s="101" t="str">
        <f t="shared" si="112"/>
        <v/>
      </c>
      <c r="AD726" s="101" t="str">
        <f t="shared" si="112"/>
        <v/>
      </c>
      <c r="AE726" s="101" t="str">
        <f t="shared" si="112"/>
        <v/>
      </c>
      <c r="AF726" s="101" t="str">
        <f t="shared" si="112"/>
        <v/>
      </c>
      <c r="AG726" s="101" t="str">
        <f t="shared" si="112"/>
        <v/>
      </c>
      <c r="AH726" s="101" t="str">
        <f t="shared" si="112"/>
        <v/>
      </c>
      <c r="AI726" s="101" t="str">
        <f t="shared" si="121"/>
        <v/>
      </c>
      <c r="AJ726" s="101" t="str">
        <f t="shared" si="121"/>
        <v/>
      </c>
      <c r="AK726" s="101" t="str">
        <f t="shared" si="121"/>
        <v/>
      </c>
      <c r="AL726" s="101" t="str">
        <f t="shared" si="113"/>
        <v/>
      </c>
      <c r="AM726" s="101" t="str">
        <f t="shared" si="113"/>
        <v/>
      </c>
      <c r="AN726" s="101" t="str">
        <f t="shared" si="113"/>
        <v/>
      </c>
      <c r="AP726" s="101" t="str">
        <f>IF(AND(N726="vendido",I726='1° Passo'!$D$12),'1° Passo'!$D$12,"")</f>
        <v/>
      </c>
    </row>
    <row r="727" spans="3:42" ht="30" customHeight="1">
      <c r="C727" s="11">
        <v>723</v>
      </c>
      <c r="D727" s="88"/>
      <c r="E727" s="88"/>
      <c r="F727" s="88"/>
      <c r="G727" s="95"/>
      <c r="H727" s="96"/>
      <c r="I727" s="88"/>
      <c r="J727" s="88"/>
      <c r="K727" s="96"/>
      <c r="L727" s="88"/>
      <c r="M727" s="97" t="str">
        <f t="shared" ca="1" si="119"/>
        <v/>
      </c>
      <c r="N727" s="88"/>
      <c r="O727" s="88"/>
      <c r="P727" s="14"/>
      <c r="R727" s="59" t="str">
        <f>IFERROR(VLOOKUP($D727,'4° Passo'!$D$5:$M$804,7,FALSE),"-")</f>
        <v>-</v>
      </c>
      <c r="S727" s="59" t="str">
        <f>IFERROR(VLOOKUP($D727,'4° Passo'!$D$5:$M$804,8,FALSE),"-")</f>
        <v>-</v>
      </c>
      <c r="T727" s="59" t="str">
        <f>IFERROR(VLOOKUP($D727,'4° Passo'!$D$5:$M$804,9,FALSE),"-")</f>
        <v>-</v>
      </c>
      <c r="U727" s="59" t="str">
        <f>IFERROR(VLOOKUP($D727,'4° Passo'!$D$5:$M$804,10,FALSE),"-")</f>
        <v>-</v>
      </c>
      <c r="V727" s="59" t="str">
        <f t="shared" si="114"/>
        <v/>
      </c>
      <c r="W727" s="4">
        <f t="shared" si="120"/>
        <v>0</v>
      </c>
      <c r="X727" s="101">
        <v>1</v>
      </c>
      <c r="Y727" s="101" t="str">
        <f t="shared" si="115"/>
        <v/>
      </c>
      <c r="Z727" s="101" t="str">
        <f t="shared" si="116"/>
        <v/>
      </c>
      <c r="AA727" s="101" t="str">
        <f t="shared" si="117"/>
        <v/>
      </c>
      <c r="AB727" s="101" t="str">
        <f t="shared" si="118"/>
        <v/>
      </c>
      <c r="AC727" s="101" t="str">
        <f t="shared" si="112"/>
        <v/>
      </c>
      <c r="AD727" s="101" t="str">
        <f t="shared" si="112"/>
        <v/>
      </c>
      <c r="AE727" s="101" t="str">
        <f t="shared" si="112"/>
        <v/>
      </c>
      <c r="AF727" s="101" t="str">
        <f t="shared" si="112"/>
        <v/>
      </c>
      <c r="AG727" s="101" t="str">
        <f t="shared" si="112"/>
        <v/>
      </c>
      <c r="AH727" s="101" t="str">
        <f t="shared" si="112"/>
        <v/>
      </c>
      <c r="AI727" s="101" t="str">
        <f t="shared" si="121"/>
        <v/>
      </c>
      <c r="AJ727" s="101" t="str">
        <f t="shared" si="121"/>
        <v/>
      </c>
      <c r="AK727" s="101" t="str">
        <f t="shared" si="121"/>
        <v/>
      </c>
      <c r="AL727" s="101" t="str">
        <f t="shared" si="113"/>
        <v/>
      </c>
      <c r="AM727" s="101" t="str">
        <f t="shared" si="113"/>
        <v/>
      </c>
      <c r="AN727" s="101" t="str">
        <f t="shared" si="113"/>
        <v/>
      </c>
      <c r="AP727" s="101" t="str">
        <f>IF(AND(N727="vendido",I727='1° Passo'!$D$12),'1° Passo'!$D$12,"")</f>
        <v/>
      </c>
    </row>
    <row r="728" spans="3:42" ht="30" customHeight="1">
      <c r="C728" s="11">
        <v>724</v>
      </c>
      <c r="D728" s="88"/>
      <c r="E728" s="88"/>
      <c r="F728" s="88"/>
      <c r="G728" s="95"/>
      <c r="H728" s="96"/>
      <c r="I728" s="88"/>
      <c r="J728" s="88"/>
      <c r="K728" s="96"/>
      <c r="L728" s="88"/>
      <c r="M728" s="97" t="str">
        <f t="shared" ca="1" si="119"/>
        <v/>
      </c>
      <c r="N728" s="88"/>
      <c r="O728" s="88"/>
      <c r="P728" s="14"/>
      <c r="R728" s="59" t="str">
        <f>IFERROR(VLOOKUP($D728,'4° Passo'!$D$5:$M$804,7,FALSE),"-")</f>
        <v>-</v>
      </c>
      <c r="S728" s="59" t="str">
        <f>IFERROR(VLOOKUP($D728,'4° Passo'!$D$5:$M$804,8,FALSE),"-")</f>
        <v>-</v>
      </c>
      <c r="T728" s="59" t="str">
        <f>IFERROR(VLOOKUP($D728,'4° Passo'!$D$5:$M$804,9,FALSE),"-")</f>
        <v>-</v>
      </c>
      <c r="U728" s="59" t="str">
        <f>IFERROR(VLOOKUP($D728,'4° Passo'!$D$5:$M$804,10,FALSE),"-")</f>
        <v>-</v>
      </c>
      <c r="V728" s="59" t="str">
        <f t="shared" si="114"/>
        <v/>
      </c>
      <c r="W728" s="4">
        <f t="shared" si="120"/>
        <v>0</v>
      </c>
      <c r="X728" s="101">
        <v>1</v>
      </c>
      <c r="Y728" s="101" t="str">
        <f t="shared" si="115"/>
        <v/>
      </c>
      <c r="Z728" s="101" t="str">
        <f t="shared" si="116"/>
        <v/>
      </c>
      <c r="AA728" s="101" t="str">
        <f t="shared" si="117"/>
        <v/>
      </c>
      <c r="AB728" s="101" t="str">
        <f t="shared" si="118"/>
        <v/>
      </c>
      <c r="AC728" s="101" t="str">
        <f t="shared" si="112"/>
        <v/>
      </c>
      <c r="AD728" s="101" t="str">
        <f t="shared" si="112"/>
        <v/>
      </c>
      <c r="AE728" s="101" t="str">
        <f t="shared" si="112"/>
        <v/>
      </c>
      <c r="AF728" s="101" t="str">
        <f t="shared" si="112"/>
        <v/>
      </c>
      <c r="AG728" s="101" t="str">
        <f t="shared" si="112"/>
        <v/>
      </c>
      <c r="AH728" s="101" t="str">
        <f t="shared" si="112"/>
        <v/>
      </c>
      <c r="AI728" s="101" t="str">
        <f t="shared" si="121"/>
        <v/>
      </c>
      <c r="AJ728" s="101" t="str">
        <f t="shared" si="121"/>
        <v/>
      </c>
      <c r="AK728" s="101" t="str">
        <f t="shared" si="121"/>
        <v/>
      </c>
      <c r="AL728" s="101" t="str">
        <f t="shared" si="113"/>
        <v/>
      </c>
      <c r="AM728" s="101" t="str">
        <f t="shared" si="113"/>
        <v/>
      </c>
      <c r="AN728" s="101" t="str">
        <f t="shared" si="113"/>
        <v/>
      </c>
      <c r="AP728" s="101" t="str">
        <f>IF(AND(N728="vendido",I728='1° Passo'!$D$12),'1° Passo'!$D$12,"")</f>
        <v/>
      </c>
    </row>
    <row r="729" spans="3:42" ht="30" customHeight="1">
      <c r="C729" s="11">
        <v>725</v>
      </c>
      <c r="D729" s="88"/>
      <c r="E729" s="88"/>
      <c r="F729" s="88"/>
      <c r="G729" s="95"/>
      <c r="H729" s="96"/>
      <c r="I729" s="88"/>
      <c r="J729" s="88"/>
      <c r="K729" s="96"/>
      <c r="L729" s="88"/>
      <c r="M729" s="97" t="str">
        <f t="shared" ca="1" si="119"/>
        <v/>
      </c>
      <c r="N729" s="88"/>
      <c r="O729" s="88"/>
      <c r="P729" s="14"/>
      <c r="R729" s="59" t="str">
        <f>IFERROR(VLOOKUP($D729,'4° Passo'!$D$5:$M$804,7,FALSE),"-")</f>
        <v>-</v>
      </c>
      <c r="S729" s="59" t="str">
        <f>IFERROR(VLOOKUP($D729,'4° Passo'!$D$5:$M$804,8,FALSE),"-")</f>
        <v>-</v>
      </c>
      <c r="T729" s="59" t="str">
        <f>IFERROR(VLOOKUP($D729,'4° Passo'!$D$5:$M$804,9,FALSE),"-")</f>
        <v>-</v>
      </c>
      <c r="U729" s="59" t="str">
        <f>IFERROR(VLOOKUP($D729,'4° Passo'!$D$5:$M$804,10,FALSE),"-")</f>
        <v>-</v>
      </c>
      <c r="V729" s="59" t="str">
        <f t="shared" si="114"/>
        <v/>
      </c>
      <c r="W729" s="4">
        <f t="shared" si="120"/>
        <v>0</v>
      </c>
      <c r="X729" s="101">
        <v>1</v>
      </c>
      <c r="Y729" s="101" t="str">
        <f t="shared" si="115"/>
        <v/>
      </c>
      <c r="Z729" s="101" t="str">
        <f t="shared" si="116"/>
        <v/>
      </c>
      <c r="AA729" s="101" t="str">
        <f t="shared" si="117"/>
        <v/>
      </c>
      <c r="AB729" s="101" t="str">
        <f t="shared" si="118"/>
        <v/>
      </c>
      <c r="AC729" s="101" t="str">
        <f t="shared" si="112"/>
        <v/>
      </c>
      <c r="AD729" s="101" t="str">
        <f t="shared" si="112"/>
        <v/>
      </c>
      <c r="AE729" s="101" t="str">
        <f t="shared" si="112"/>
        <v/>
      </c>
      <c r="AF729" s="101" t="str">
        <f t="shared" si="112"/>
        <v/>
      </c>
      <c r="AG729" s="101" t="str">
        <f t="shared" si="112"/>
        <v/>
      </c>
      <c r="AH729" s="101" t="str">
        <f t="shared" si="112"/>
        <v/>
      </c>
      <c r="AI729" s="101" t="str">
        <f t="shared" si="121"/>
        <v/>
      </c>
      <c r="AJ729" s="101" t="str">
        <f t="shared" si="121"/>
        <v/>
      </c>
      <c r="AK729" s="101" t="str">
        <f t="shared" si="121"/>
        <v/>
      </c>
      <c r="AL729" s="101" t="str">
        <f t="shared" si="113"/>
        <v/>
      </c>
      <c r="AM729" s="101" t="str">
        <f t="shared" si="113"/>
        <v/>
      </c>
      <c r="AN729" s="101" t="str">
        <f t="shared" si="113"/>
        <v/>
      </c>
      <c r="AP729" s="101" t="str">
        <f>IF(AND(N729="vendido",I729='1° Passo'!$D$12),'1° Passo'!$D$12,"")</f>
        <v/>
      </c>
    </row>
    <row r="730" spans="3:42" ht="30" customHeight="1">
      <c r="C730" s="11">
        <v>726</v>
      </c>
      <c r="D730" s="88"/>
      <c r="E730" s="88"/>
      <c r="F730" s="88"/>
      <c r="G730" s="95"/>
      <c r="H730" s="96"/>
      <c r="I730" s="88"/>
      <c r="J730" s="88"/>
      <c r="K730" s="96"/>
      <c r="L730" s="88"/>
      <c r="M730" s="97" t="str">
        <f t="shared" ca="1" si="119"/>
        <v/>
      </c>
      <c r="N730" s="88"/>
      <c r="O730" s="88"/>
      <c r="P730" s="14"/>
      <c r="R730" s="59" t="str">
        <f>IFERROR(VLOOKUP($D730,'4° Passo'!$D$5:$M$804,7,FALSE),"-")</f>
        <v>-</v>
      </c>
      <c r="S730" s="59" t="str">
        <f>IFERROR(VLOOKUP($D730,'4° Passo'!$D$5:$M$804,8,FALSE),"-")</f>
        <v>-</v>
      </c>
      <c r="T730" s="59" t="str">
        <f>IFERROR(VLOOKUP($D730,'4° Passo'!$D$5:$M$804,9,FALSE),"-")</f>
        <v>-</v>
      </c>
      <c r="U730" s="59" t="str">
        <f>IFERROR(VLOOKUP($D730,'4° Passo'!$D$5:$M$804,10,FALSE),"-")</f>
        <v>-</v>
      </c>
      <c r="V730" s="59" t="str">
        <f t="shared" si="114"/>
        <v/>
      </c>
      <c r="W730" s="4">
        <f t="shared" si="120"/>
        <v>0</v>
      </c>
      <c r="X730" s="101">
        <v>1</v>
      </c>
      <c r="Y730" s="101" t="str">
        <f t="shared" si="115"/>
        <v/>
      </c>
      <c r="Z730" s="101" t="str">
        <f t="shared" si="116"/>
        <v/>
      </c>
      <c r="AA730" s="101" t="str">
        <f t="shared" si="117"/>
        <v/>
      </c>
      <c r="AB730" s="101" t="str">
        <f t="shared" si="118"/>
        <v/>
      </c>
      <c r="AC730" s="101" t="str">
        <f t="shared" si="112"/>
        <v/>
      </c>
      <c r="AD730" s="101" t="str">
        <f t="shared" si="112"/>
        <v/>
      </c>
      <c r="AE730" s="101" t="str">
        <f t="shared" si="112"/>
        <v/>
      </c>
      <c r="AF730" s="101" t="str">
        <f t="shared" si="112"/>
        <v/>
      </c>
      <c r="AG730" s="101" t="str">
        <f t="shared" si="112"/>
        <v/>
      </c>
      <c r="AH730" s="101" t="str">
        <f t="shared" si="112"/>
        <v/>
      </c>
      <c r="AI730" s="101" t="str">
        <f t="shared" si="121"/>
        <v/>
      </c>
      <c r="AJ730" s="101" t="str">
        <f t="shared" si="121"/>
        <v/>
      </c>
      <c r="AK730" s="101" t="str">
        <f t="shared" si="121"/>
        <v/>
      </c>
      <c r="AL730" s="101" t="str">
        <f t="shared" si="113"/>
        <v/>
      </c>
      <c r="AM730" s="101" t="str">
        <f t="shared" si="113"/>
        <v/>
      </c>
      <c r="AN730" s="101" t="str">
        <f t="shared" si="113"/>
        <v/>
      </c>
      <c r="AP730" s="101" t="str">
        <f>IF(AND(N730="vendido",I730='1° Passo'!$D$12),'1° Passo'!$D$12,"")</f>
        <v/>
      </c>
    </row>
    <row r="731" spans="3:42" ht="30" customHeight="1">
      <c r="C731" s="11">
        <v>727</v>
      </c>
      <c r="D731" s="88"/>
      <c r="E731" s="88"/>
      <c r="F731" s="88"/>
      <c r="G731" s="95"/>
      <c r="H731" s="96"/>
      <c r="I731" s="88"/>
      <c r="J731" s="88"/>
      <c r="K731" s="96"/>
      <c r="L731" s="88"/>
      <c r="M731" s="97" t="str">
        <f t="shared" ca="1" si="119"/>
        <v/>
      </c>
      <c r="N731" s="88"/>
      <c r="O731" s="88"/>
      <c r="P731" s="14"/>
      <c r="R731" s="59" t="str">
        <f>IFERROR(VLOOKUP($D731,'4° Passo'!$D$5:$M$804,7,FALSE),"-")</f>
        <v>-</v>
      </c>
      <c r="S731" s="59" t="str">
        <f>IFERROR(VLOOKUP($D731,'4° Passo'!$D$5:$M$804,8,FALSE),"-")</f>
        <v>-</v>
      </c>
      <c r="T731" s="59" t="str">
        <f>IFERROR(VLOOKUP($D731,'4° Passo'!$D$5:$M$804,9,FALSE),"-")</f>
        <v>-</v>
      </c>
      <c r="U731" s="59" t="str">
        <f>IFERROR(VLOOKUP($D731,'4° Passo'!$D$5:$M$804,10,FALSE),"-")</f>
        <v>-</v>
      </c>
      <c r="V731" s="59" t="str">
        <f t="shared" si="114"/>
        <v/>
      </c>
      <c r="W731" s="4">
        <f t="shared" si="120"/>
        <v>0</v>
      </c>
      <c r="X731" s="101">
        <v>1</v>
      </c>
      <c r="Y731" s="101" t="str">
        <f t="shared" si="115"/>
        <v/>
      </c>
      <c r="Z731" s="101" t="str">
        <f t="shared" si="116"/>
        <v/>
      </c>
      <c r="AA731" s="101" t="str">
        <f t="shared" si="117"/>
        <v/>
      </c>
      <c r="AB731" s="101" t="str">
        <f t="shared" si="118"/>
        <v/>
      </c>
      <c r="AC731" s="101" t="str">
        <f t="shared" si="112"/>
        <v/>
      </c>
      <c r="AD731" s="101" t="str">
        <f t="shared" si="112"/>
        <v/>
      </c>
      <c r="AE731" s="101" t="str">
        <f t="shared" si="112"/>
        <v/>
      </c>
      <c r="AF731" s="101" t="str">
        <f t="shared" si="112"/>
        <v/>
      </c>
      <c r="AG731" s="101" t="str">
        <f t="shared" si="112"/>
        <v/>
      </c>
      <c r="AH731" s="101" t="str">
        <f t="shared" si="112"/>
        <v/>
      </c>
      <c r="AI731" s="101" t="str">
        <f t="shared" si="121"/>
        <v/>
      </c>
      <c r="AJ731" s="101" t="str">
        <f t="shared" si="121"/>
        <v/>
      </c>
      <c r="AK731" s="101" t="str">
        <f t="shared" si="121"/>
        <v/>
      </c>
      <c r="AL731" s="101" t="str">
        <f t="shared" si="113"/>
        <v/>
      </c>
      <c r="AM731" s="101" t="str">
        <f t="shared" si="113"/>
        <v/>
      </c>
      <c r="AN731" s="101" t="str">
        <f t="shared" si="113"/>
        <v/>
      </c>
      <c r="AP731" s="101" t="str">
        <f>IF(AND(N731="vendido",I731='1° Passo'!$D$12),'1° Passo'!$D$12,"")</f>
        <v/>
      </c>
    </row>
    <row r="732" spans="3:42" ht="30" customHeight="1">
      <c r="C732" s="11">
        <v>728</v>
      </c>
      <c r="D732" s="88"/>
      <c r="E732" s="88"/>
      <c r="F732" s="88"/>
      <c r="G732" s="95"/>
      <c r="H732" s="96"/>
      <c r="I732" s="88"/>
      <c r="J732" s="88"/>
      <c r="K732" s="96"/>
      <c r="L732" s="88"/>
      <c r="M732" s="97" t="str">
        <f t="shared" ca="1" si="119"/>
        <v/>
      </c>
      <c r="N732" s="88"/>
      <c r="O732" s="88"/>
      <c r="P732" s="14"/>
      <c r="R732" s="59" t="str">
        <f>IFERROR(VLOOKUP($D732,'4° Passo'!$D$5:$M$804,7,FALSE),"-")</f>
        <v>-</v>
      </c>
      <c r="S732" s="59" t="str">
        <f>IFERROR(VLOOKUP($D732,'4° Passo'!$D$5:$M$804,8,FALSE),"-")</f>
        <v>-</v>
      </c>
      <c r="T732" s="59" t="str">
        <f>IFERROR(VLOOKUP($D732,'4° Passo'!$D$5:$M$804,9,FALSE),"-")</f>
        <v>-</v>
      </c>
      <c r="U732" s="59" t="str">
        <f>IFERROR(VLOOKUP($D732,'4° Passo'!$D$5:$M$804,10,FALSE),"-")</f>
        <v>-</v>
      </c>
      <c r="V732" s="59" t="str">
        <f t="shared" si="114"/>
        <v/>
      </c>
      <c r="W732" s="4">
        <f t="shared" si="120"/>
        <v>0</v>
      </c>
      <c r="X732" s="101">
        <v>1</v>
      </c>
      <c r="Y732" s="101" t="str">
        <f t="shared" si="115"/>
        <v/>
      </c>
      <c r="Z732" s="101" t="str">
        <f t="shared" si="116"/>
        <v/>
      </c>
      <c r="AA732" s="101" t="str">
        <f t="shared" si="117"/>
        <v/>
      </c>
      <c r="AB732" s="101" t="str">
        <f t="shared" si="118"/>
        <v/>
      </c>
      <c r="AC732" s="101" t="str">
        <f t="shared" si="112"/>
        <v/>
      </c>
      <c r="AD732" s="101" t="str">
        <f t="shared" si="112"/>
        <v/>
      </c>
      <c r="AE732" s="101" t="str">
        <f t="shared" si="112"/>
        <v/>
      </c>
      <c r="AF732" s="101" t="str">
        <f t="shared" si="112"/>
        <v/>
      </c>
      <c r="AG732" s="101" t="str">
        <f t="shared" si="112"/>
        <v/>
      </c>
      <c r="AH732" s="101" t="str">
        <f t="shared" si="112"/>
        <v/>
      </c>
      <c r="AI732" s="101" t="str">
        <f t="shared" si="121"/>
        <v/>
      </c>
      <c r="AJ732" s="101" t="str">
        <f t="shared" si="121"/>
        <v/>
      </c>
      <c r="AK732" s="101" t="str">
        <f t="shared" si="121"/>
        <v/>
      </c>
      <c r="AL732" s="101" t="str">
        <f t="shared" si="113"/>
        <v/>
      </c>
      <c r="AM732" s="101" t="str">
        <f t="shared" si="113"/>
        <v/>
      </c>
      <c r="AN732" s="101" t="str">
        <f t="shared" si="113"/>
        <v/>
      </c>
      <c r="AP732" s="101" t="str">
        <f>IF(AND(N732="vendido",I732='1° Passo'!$D$12),'1° Passo'!$D$12,"")</f>
        <v/>
      </c>
    </row>
    <row r="733" spans="3:42" ht="30" customHeight="1">
      <c r="C733" s="11">
        <v>729</v>
      </c>
      <c r="D733" s="88"/>
      <c r="E733" s="88"/>
      <c r="F733" s="88"/>
      <c r="G733" s="95"/>
      <c r="H733" s="96"/>
      <c r="I733" s="88"/>
      <c r="J733" s="88"/>
      <c r="K733" s="96"/>
      <c r="L733" s="88"/>
      <c r="M733" s="97" t="str">
        <f t="shared" ca="1" si="119"/>
        <v/>
      </c>
      <c r="N733" s="88"/>
      <c r="O733" s="88"/>
      <c r="P733" s="14"/>
      <c r="R733" s="59" t="str">
        <f>IFERROR(VLOOKUP($D733,'4° Passo'!$D$5:$M$804,7,FALSE),"-")</f>
        <v>-</v>
      </c>
      <c r="S733" s="59" t="str">
        <f>IFERROR(VLOOKUP($D733,'4° Passo'!$D$5:$M$804,8,FALSE),"-")</f>
        <v>-</v>
      </c>
      <c r="T733" s="59" t="str">
        <f>IFERROR(VLOOKUP($D733,'4° Passo'!$D$5:$M$804,9,FALSE),"-")</f>
        <v>-</v>
      </c>
      <c r="U733" s="59" t="str">
        <f>IFERROR(VLOOKUP($D733,'4° Passo'!$D$5:$M$804,10,FALSE),"-")</f>
        <v>-</v>
      </c>
      <c r="V733" s="59" t="str">
        <f t="shared" si="114"/>
        <v/>
      </c>
      <c r="W733" s="4">
        <f t="shared" si="120"/>
        <v>0</v>
      </c>
      <c r="X733" s="101">
        <v>1</v>
      </c>
      <c r="Y733" s="101" t="str">
        <f t="shared" si="115"/>
        <v/>
      </c>
      <c r="Z733" s="101" t="str">
        <f t="shared" si="116"/>
        <v/>
      </c>
      <c r="AA733" s="101" t="str">
        <f t="shared" si="117"/>
        <v/>
      </c>
      <c r="AB733" s="101" t="str">
        <f t="shared" si="118"/>
        <v/>
      </c>
      <c r="AC733" s="101" t="str">
        <f t="shared" si="112"/>
        <v/>
      </c>
      <c r="AD733" s="101" t="str">
        <f t="shared" si="112"/>
        <v/>
      </c>
      <c r="AE733" s="101" t="str">
        <f t="shared" si="112"/>
        <v/>
      </c>
      <c r="AF733" s="101" t="str">
        <f t="shared" si="112"/>
        <v/>
      </c>
      <c r="AG733" s="101" t="str">
        <f t="shared" si="112"/>
        <v/>
      </c>
      <c r="AH733" s="101" t="str">
        <f t="shared" si="112"/>
        <v/>
      </c>
      <c r="AI733" s="101" t="str">
        <f t="shared" si="121"/>
        <v/>
      </c>
      <c r="AJ733" s="101" t="str">
        <f t="shared" si="121"/>
        <v/>
      </c>
      <c r="AK733" s="101" t="str">
        <f t="shared" si="121"/>
        <v/>
      </c>
      <c r="AL733" s="101" t="str">
        <f t="shared" si="113"/>
        <v/>
      </c>
      <c r="AM733" s="101" t="str">
        <f t="shared" si="113"/>
        <v/>
      </c>
      <c r="AN733" s="101" t="str">
        <f t="shared" si="113"/>
        <v/>
      </c>
      <c r="AP733" s="101" t="str">
        <f>IF(AND(N733="vendido",I733='1° Passo'!$D$12),'1° Passo'!$D$12,"")</f>
        <v/>
      </c>
    </row>
    <row r="734" spans="3:42" ht="30" customHeight="1">
      <c r="C734" s="11">
        <v>730</v>
      </c>
      <c r="D734" s="88"/>
      <c r="E734" s="88"/>
      <c r="F734" s="88"/>
      <c r="G734" s="95"/>
      <c r="H734" s="96"/>
      <c r="I734" s="88"/>
      <c r="J734" s="88"/>
      <c r="K734" s="96"/>
      <c r="L734" s="88"/>
      <c r="M734" s="97" t="str">
        <f t="shared" ca="1" si="119"/>
        <v/>
      </c>
      <c r="N734" s="88"/>
      <c r="O734" s="88"/>
      <c r="P734" s="14"/>
      <c r="R734" s="59" t="str">
        <f>IFERROR(VLOOKUP($D734,'4° Passo'!$D$5:$M$804,7,FALSE),"-")</f>
        <v>-</v>
      </c>
      <c r="S734" s="59" t="str">
        <f>IFERROR(VLOOKUP($D734,'4° Passo'!$D$5:$M$804,8,FALSE),"-")</f>
        <v>-</v>
      </c>
      <c r="T734" s="59" t="str">
        <f>IFERROR(VLOOKUP($D734,'4° Passo'!$D$5:$M$804,9,FALSE),"-")</f>
        <v>-</v>
      </c>
      <c r="U734" s="59" t="str">
        <f>IFERROR(VLOOKUP($D734,'4° Passo'!$D$5:$M$804,10,FALSE),"-")</f>
        <v>-</v>
      </c>
      <c r="V734" s="59" t="str">
        <f t="shared" si="114"/>
        <v/>
      </c>
      <c r="W734" s="4">
        <f t="shared" si="120"/>
        <v>0</v>
      </c>
      <c r="X734" s="101">
        <v>1</v>
      </c>
      <c r="Y734" s="101" t="str">
        <f t="shared" si="115"/>
        <v/>
      </c>
      <c r="Z734" s="101" t="str">
        <f t="shared" si="116"/>
        <v/>
      </c>
      <c r="AA734" s="101" t="str">
        <f t="shared" si="117"/>
        <v/>
      </c>
      <c r="AB734" s="101" t="str">
        <f t="shared" si="118"/>
        <v/>
      </c>
      <c r="AC734" s="101" t="str">
        <f t="shared" ref="AC734:AK775" si="122">IF($Y734=AC$3,$AB734,"")</f>
        <v/>
      </c>
      <c r="AD734" s="101" t="str">
        <f t="shared" si="122"/>
        <v/>
      </c>
      <c r="AE734" s="101" t="str">
        <f t="shared" si="122"/>
        <v/>
      </c>
      <c r="AF734" s="101" t="str">
        <f t="shared" si="122"/>
        <v/>
      </c>
      <c r="AG734" s="101" t="str">
        <f t="shared" si="122"/>
        <v/>
      </c>
      <c r="AH734" s="101" t="str">
        <f t="shared" si="122"/>
        <v/>
      </c>
      <c r="AI734" s="101" t="str">
        <f t="shared" si="121"/>
        <v/>
      </c>
      <c r="AJ734" s="101" t="str">
        <f t="shared" si="121"/>
        <v/>
      </c>
      <c r="AK734" s="101" t="str">
        <f t="shared" si="121"/>
        <v/>
      </c>
      <c r="AL734" s="101" t="str">
        <f t="shared" si="113"/>
        <v/>
      </c>
      <c r="AM734" s="101" t="str">
        <f t="shared" si="113"/>
        <v/>
      </c>
      <c r="AN734" s="101" t="str">
        <f t="shared" si="113"/>
        <v/>
      </c>
      <c r="AP734" s="101" t="str">
        <f>IF(AND(N734="vendido",I734='1° Passo'!$D$12),'1° Passo'!$D$12,"")</f>
        <v/>
      </c>
    </row>
    <row r="735" spans="3:42" ht="30" customHeight="1">
      <c r="C735" s="11">
        <v>731</v>
      </c>
      <c r="D735" s="88"/>
      <c r="E735" s="88"/>
      <c r="F735" s="88"/>
      <c r="G735" s="95"/>
      <c r="H735" s="96"/>
      <c r="I735" s="88"/>
      <c r="J735" s="88"/>
      <c r="K735" s="96"/>
      <c r="L735" s="88"/>
      <c r="M735" s="97" t="str">
        <f t="shared" ca="1" si="119"/>
        <v/>
      </c>
      <c r="N735" s="88"/>
      <c r="O735" s="88"/>
      <c r="P735" s="14"/>
      <c r="R735" s="59" t="str">
        <f>IFERROR(VLOOKUP($D735,'4° Passo'!$D$5:$M$804,7,FALSE),"-")</f>
        <v>-</v>
      </c>
      <c r="S735" s="59" t="str">
        <f>IFERROR(VLOOKUP($D735,'4° Passo'!$D$5:$M$804,8,FALSE),"-")</f>
        <v>-</v>
      </c>
      <c r="T735" s="59" t="str">
        <f>IFERROR(VLOOKUP($D735,'4° Passo'!$D$5:$M$804,9,FALSE),"-")</f>
        <v>-</v>
      </c>
      <c r="U735" s="59" t="str">
        <f>IFERROR(VLOOKUP($D735,'4° Passo'!$D$5:$M$804,10,FALSE),"-")</f>
        <v>-</v>
      </c>
      <c r="V735" s="59" t="str">
        <f t="shared" si="114"/>
        <v/>
      </c>
      <c r="W735" s="4">
        <f t="shared" si="120"/>
        <v>0</v>
      </c>
      <c r="X735" s="101">
        <v>1</v>
      </c>
      <c r="Y735" s="101" t="str">
        <f t="shared" si="115"/>
        <v/>
      </c>
      <c r="Z735" s="101" t="str">
        <f t="shared" si="116"/>
        <v/>
      </c>
      <c r="AA735" s="101" t="str">
        <f t="shared" si="117"/>
        <v/>
      </c>
      <c r="AB735" s="101" t="str">
        <f t="shared" si="118"/>
        <v/>
      </c>
      <c r="AC735" s="101" t="str">
        <f t="shared" si="122"/>
        <v/>
      </c>
      <c r="AD735" s="101" t="str">
        <f t="shared" si="122"/>
        <v/>
      </c>
      <c r="AE735" s="101" t="str">
        <f t="shared" si="122"/>
        <v/>
      </c>
      <c r="AF735" s="101" t="str">
        <f t="shared" si="122"/>
        <v/>
      </c>
      <c r="AG735" s="101" t="str">
        <f t="shared" si="122"/>
        <v/>
      </c>
      <c r="AH735" s="101" t="str">
        <f t="shared" si="122"/>
        <v/>
      </c>
      <c r="AI735" s="101" t="str">
        <f t="shared" si="121"/>
        <v/>
      </c>
      <c r="AJ735" s="101" t="str">
        <f t="shared" si="121"/>
        <v/>
      </c>
      <c r="AK735" s="101" t="str">
        <f t="shared" si="121"/>
        <v/>
      </c>
      <c r="AL735" s="101" t="str">
        <f t="shared" si="113"/>
        <v/>
      </c>
      <c r="AM735" s="101" t="str">
        <f t="shared" si="113"/>
        <v/>
      </c>
      <c r="AN735" s="101" t="str">
        <f t="shared" si="113"/>
        <v/>
      </c>
      <c r="AP735" s="101" t="str">
        <f>IF(AND(N735="vendido",I735='1° Passo'!$D$12),'1° Passo'!$D$12,"")</f>
        <v/>
      </c>
    </row>
    <row r="736" spans="3:42" ht="30" customHeight="1">
      <c r="C736" s="11">
        <v>732</v>
      </c>
      <c r="D736" s="88"/>
      <c r="E736" s="88"/>
      <c r="F736" s="88"/>
      <c r="G736" s="95"/>
      <c r="H736" s="96"/>
      <c r="I736" s="88"/>
      <c r="J736" s="88"/>
      <c r="K736" s="96"/>
      <c r="L736" s="88"/>
      <c r="M736" s="97" t="str">
        <f t="shared" ca="1" si="119"/>
        <v/>
      </c>
      <c r="N736" s="88"/>
      <c r="O736" s="88"/>
      <c r="P736" s="14"/>
      <c r="R736" s="59" t="str">
        <f>IFERROR(VLOOKUP($D736,'4° Passo'!$D$5:$M$804,7,FALSE),"-")</f>
        <v>-</v>
      </c>
      <c r="S736" s="59" t="str">
        <f>IFERROR(VLOOKUP($D736,'4° Passo'!$D$5:$M$804,8,FALSE),"-")</f>
        <v>-</v>
      </c>
      <c r="T736" s="59" t="str">
        <f>IFERROR(VLOOKUP($D736,'4° Passo'!$D$5:$M$804,9,FALSE),"-")</f>
        <v>-</v>
      </c>
      <c r="U736" s="59" t="str">
        <f>IFERROR(VLOOKUP($D736,'4° Passo'!$D$5:$M$804,10,FALSE),"-")</f>
        <v>-</v>
      </c>
      <c r="V736" s="59" t="str">
        <f t="shared" si="114"/>
        <v/>
      </c>
      <c r="W736" s="4">
        <f t="shared" si="120"/>
        <v>0</v>
      </c>
      <c r="X736" s="101">
        <v>1</v>
      </c>
      <c r="Y736" s="101" t="str">
        <f t="shared" si="115"/>
        <v/>
      </c>
      <c r="Z736" s="101" t="str">
        <f t="shared" si="116"/>
        <v/>
      </c>
      <c r="AA736" s="101" t="str">
        <f t="shared" si="117"/>
        <v/>
      </c>
      <c r="AB736" s="101" t="str">
        <f t="shared" si="118"/>
        <v/>
      </c>
      <c r="AC736" s="101" t="str">
        <f t="shared" si="122"/>
        <v/>
      </c>
      <c r="AD736" s="101" t="str">
        <f t="shared" si="122"/>
        <v/>
      </c>
      <c r="AE736" s="101" t="str">
        <f t="shared" si="122"/>
        <v/>
      </c>
      <c r="AF736" s="101" t="str">
        <f t="shared" si="122"/>
        <v/>
      </c>
      <c r="AG736" s="101" t="str">
        <f t="shared" si="122"/>
        <v/>
      </c>
      <c r="AH736" s="101" t="str">
        <f t="shared" si="122"/>
        <v/>
      </c>
      <c r="AI736" s="101" t="str">
        <f t="shared" si="121"/>
        <v/>
      </c>
      <c r="AJ736" s="101" t="str">
        <f t="shared" si="121"/>
        <v/>
      </c>
      <c r="AK736" s="101" t="str">
        <f t="shared" si="121"/>
        <v/>
      </c>
      <c r="AL736" s="101" t="str">
        <f t="shared" si="113"/>
        <v/>
      </c>
      <c r="AM736" s="101" t="str">
        <f t="shared" si="113"/>
        <v/>
      </c>
      <c r="AN736" s="101" t="str">
        <f t="shared" si="113"/>
        <v/>
      </c>
      <c r="AP736" s="101" t="str">
        <f>IF(AND(N736="vendido",I736='1° Passo'!$D$12),'1° Passo'!$D$12,"")</f>
        <v/>
      </c>
    </row>
    <row r="737" spans="3:42" ht="30" customHeight="1">
      <c r="C737" s="11">
        <v>733</v>
      </c>
      <c r="D737" s="88"/>
      <c r="E737" s="88"/>
      <c r="F737" s="88"/>
      <c r="G737" s="95"/>
      <c r="H737" s="96"/>
      <c r="I737" s="88"/>
      <c r="J737" s="88"/>
      <c r="K737" s="96"/>
      <c r="L737" s="88"/>
      <c r="M737" s="97" t="str">
        <f t="shared" ca="1" si="119"/>
        <v/>
      </c>
      <c r="N737" s="88"/>
      <c r="O737" s="88"/>
      <c r="P737" s="14"/>
      <c r="R737" s="59" t="str">
        <f>IFERROR(VLOOKUP($D737,'4° Passo'!$D$5:$M$804,7,FALSE),"-")</f>
        <v>-</v>
      </c>
      <c r="S737" s="59" t="str">
        <f>IFERROR(VLOOKUP($D737,'4° Passo'!$D$5:$M$804,8,FALSE),"-")</f>
        <v>-</v>
      </c>
      <c r="T737" s="59" t="str">
        <f>IFERROR(VLOOKUP($D737,'4° Passo'!$D$5:$M$804,9,FALSE),"-")</f>
        <v>-</v>
      </c>
      <c r="U737" s="59" t="str">
        <f>IFERROR(VLOOKUP($D737,'4° Passo'!$D$5:$M$804,10,FALSE),"-")</f>
        <v>-</v>
      </c>
      <c r="V737" s="59" t="str">
        <f t="shared" si="114"/>
        <v/>
      </c>
      <c r="W737" s="4">
        <f t="shared" si="120"/>
        <v>0</v>
      </c>
      <c r="X737" s="101">
        <v>1</v>
      </c>
      <c r="Y737" s="101" t="str">
        <f t="shared" si="115"/>
        <v/>
      </c>
      <c r="Z737" s="101" t="str">
        <f t="shared" si="116"/>
        <v/>
      </c>
      <c r="AA737" s="101" t="str">
        <f t="shared" si="117"/>
        <v/>
      </c>
      <c r="AB737" s="101" t="str">
        <f t="shared" si="118"/>
        <v/>
      </c>
      <c r="AC737" s="101" t="str">
        <f t="shared" si="122"/>
        <v/>
      </c>
      <c r="AD737" s="101" t="str">
        <f t="shared" si="122"/>
        <v/>
      </c>
      <c r="AE737" s="101" t="str">
        <f t="shared" si="122"/>
        <v/>
      </c>
      <c r="AF737" s="101" t="str">
        <f t="shared" si="122"/>
        <v/>
      </c>
      <c r="AG737" s="101" t="str">
        <f t="shared" si="122"/>
        <v/>
      </c>
      <c r="AH737" s="101" t="str">
        <f t="shared" si="122"/>
        <v/>
      </c>
      <c r="AI737" s="101" t="str">
        <f t="shared" si="121"/>
        <v/>
      </c>
      <c r="AJ737" s="101" t="str">
        <f t="shared" si="121"/>
        <v/>
      </c>
      <c r="AK737" s="101" t="str">
        <f t="shared" si="121"/>
        <v/>
      </c>
      <c r="AL737" s="101" t="str">
        <f t="shared" si="113"/>
        <v/>
      </c>
      <c r="AM737" s="101" t="str">
        <f t="shared" si="113"/>
        <v/>
      </c>
      <c r="AN737" s="101" t="str">
        <f t="shared" si="113"/>
        <v/>
      </c>
      <c r="AP737" s="101" t="str">
        <f>IF(AND(N737="vendido",I737='1° Passo'!$D$12),'1° Passo'!$D$12,"")</f>
        <v/>
      </c>
    </row>
    <row r="738" spans="3:42" ht="30" customHeight="1">
      <c r="C738" s="11">
        <v>734</v>
      </c>
      <c r="D738" s="88"/>
      <c r="E738" s="88"/>
      <c r="F738" s="88"/>
      <c r="G738" s="95"/>
      <c r="H738" s="96"/>
      <c r="I738" s="88"/>
      <c r="J738" s="88"/>
      <c r="K738" s="96"/>
      <c r="L738" s="88"/>
      <c r="M738" s="97" t="str">
        <f t="shared" ca="1" si="119"/>
        <v/>
      </c>
      <c r="N738" s="88"/>
      <c r="O738" s="88"/>
      <c r="P738" s="14"/>
      <c r="R738" s="59" t="str">
        <f>IFERROR(VLOOKUP($D738,'4° Passo'!$D$5:$M$804,7,FALSE),"-")</f>
        <v>-</v>
      </c>
      <c r="S738" s="59" t="str">
        <f>IFERROR(VLOOKUP($D738,'4° Passo'!$D$5:$M$804,8,FALSE),"-")</f>
        <v>-</v>
      </c>
      <c r="T738" s="59" t="str">
        <f>IFERROR(VLOOKUP($D738,'4° Passo'!$D$5:$M$804,9,FALSE),"-")</f>
        <v>-</v>
      </c>
      <c r="U738" s="59" t="str">
        <f>IFERROR(VLOOKUP($D738,'4° Passo'!$D$5:$M$804,10,FALSE),"-")</f>
        <v>-</v>
      </c>
      <c r="V738" s="59" t="str">
        <f t="shared" si="114"/>
        <v/>
      </c>
      <c r="W738" s="4">
        <f t="shared" si="120"/>
        <v>0</v>
      </c>
      <c r="X738" s="101">
        <v>1</v>
      </c>
      <c r="Y738" s="101" t="str">
        <f t="shared" si="115"/>
        <v/>
      </c>
      <c r="Z738" s="101" t="str">
        <f t="shared" si="116"/>
        <v/>
      </c>
      <c r="AA738" s="101" t="str">
        <f t="shared" si="117"/>
        <v/>
      </c>
      <c r="AB738" s="101" t="str">
        <f t="shared" si="118"/>
        <v/>
      </c>
      <c r="AC738" s="101" t="str">
        <f t="shared" si="122"/>
        <v/>
      </c>
      <c r="AD738" s="101" t="str">
        <f t="shared" si="122"/>
        <v/>
      </c>
      <c r="AE738" s="101" t="str">
        <f t="shared" si="122"/>
        <v/>
      </c>
      <c r="AF738" s="101" t="str">
        <f t="shared" si="122"/>
        <v/>
      </c>
      <c r="AG738" s="101" t="str">
        <f t="shared" si="122"/>
        <v/>
      </c>
      <c r="AH738" s="101" t="str">
        <f t="shared" si="122"/>
        <v/>
      </c>
      <c r="AI738" s="101" t="str">
        <f t="shared" si="121"/>
        <v/>
      </c>
      <c r="AJ738" s="101" t="str">
        <f t="shared" si="121"/>
        <v/>
      </c>
      <c r="AK738" s="101" t="str">
        <f t="shared" si="121"/>
        <v/>
      </c>
      <c r="AL738" s="101" t="str">
        <f t="shared" si="113"/>
        <v/>
      </c>
      <c r="AM738" s="101" t="str">
        <f t="shared" si="113"/>
        <v/>
      </c>
      <c r="AN738" s="101" t="str">
        <f t="shared" si="113"/>
        <v/>
      </c>
      <c r="AP738" s="101" t="str">
        <f>IF(AND(N738="vendido",I738='1° Passo'!$D$12),'1° Passo'!$D$12,"")</f>
        <v/>
      </c>
    </row>
    <row r="739" spans="3:42" ht="30" customHeight="1">
      <c r="C739" s="11">
        <v>735</v>
      </c>
      <c r="D739" s="88"/>
      <c r="E739" s="88"/>
      <c r="F739" s="88"/>
      <c r="G739" s="95"/>
      <c r="H739" s="96"/>
      <c r="I739" s="88"/>
      <c r="J739" s="88"/>
      <c r="K739" s="96"/>
      <c r="L739" s="88"/>
      <c r="M739" s="97" t="str">
        <f t="shared" ca="1" si="119"/>
        <v/>
      </c>
      <c r="N739" s="88"/>
      <c r="O739" s="88"/>
      <c r="P739" s="14"/>
      <c r="R739" s="59" t="str">
        <f>IFERROR(VLOOKUP($D739,'4° Passo'!$D$5:$M$804,7,FALSE),"-")</f>
        <v>-</v>
      </c>
      <c r="S739" s="59" t="str">
        <f>IFERROR(VLOOKUP($D739,'4° Passo'!$D$5:$M$804,8,FALSE),"-")</f>
        <v>-</v>
      </c>
      <c r="T739" s="59" t="str">
        <f>IFERROR(VLOOKUP($D739,'4° Passo'!$D$5:$M$804,9,FALSE),"-")</f>
        <v>-</v>
      </c>
      <c r="U739" s="59" t="str">
        <f>IFERROR(VLOOKUP($D739,'4° Passo'!$D$5:$M$804,10,FALSE),"-")</f>
        <v>-</v>
      </c>
      <c r="V739" s="59" t="str">
        <f t="shared" si="114"/>
        <v/>
      </c>
      <c r="W739" s="4">
        <f t="shared" si="120"/>
        <v>0</v>
      </c>
      <c r="X739" s="101">
        <v>1</v>
      </c>
      <c r="Y739" s="101" t="str">
        <f t="shared" si="115"/>
        <v/>
      </c>
      <c r="Z739" s="101" t="str">
        <f t="shared" si="116"/>
        <v/>
      </c>
      <c r="AA739" s="101" t="str">
        <f t="shared" si="117"/>
        <v/>
      </c>
      <c r="AB739" s="101" t="str">
        <f t="shared" si="118"/>
        <v/>
      </c>
      <c r="AC739" s="101" t="str">
        <f t="shared" si="122"/>
        <v/>
      </c>
      <c r="AD739" s="101" t="str">
        <f t="shared" si="122"/>
        <v/>
      </c>
      <c r="AE739" s="101" t="str">
        <f t="shared" si="122"/>
        <v/>
      </c>
      <c r="AF739" s="101" t="str">
        <f t="shared" si="122"/>
        <v/>
      </c>
      <c r="AG739" s="101" t="str">
        <f t="shared" si="122"/>
        <v/>
      </c>
      <c r="AH739" s="101" t="str">
        <f t="shared" si="122"/>
        <v/>
      </c>
      <c r="AI739" s="101" t="str">
        <f t="shared" si="121"/>
        <v/>
      </c>
      <c r="AJ739" s="101" t="str">
        <f t="shared" si="121"/>
        <v/>
      </c>
      <c r="AK739" s="101" t="str">
        <f t="shared" si="121"/>
        <v/>
      </c>
      <c r="AL739" s="101" t="str">
        <f t="shared" si="113"/>
        <v/>
      </c>
      <c r="AM739" s="101" t="str">
        <f t="shared" si="113"/>
        <v/>
      </c>
      <c r="AN739" s="101" t="str">
        <f t="shared" si="113"/>
        <v/>
      </c>
      <c r="AP739" s="101" t="str">
        <f>IF(AND(N739="vendido",I739='1° Passo'!$D$12),'1° Passo'!$D$12,"")</f>
        <v/>
      </c>
    </row>
    <row r="740" spans="3:42" ht="30" customHeight="1">
      <c r="C740" s="11">
        <v>736</v>
      </c>
      <c r="D740" s="88"/>
      <c r="E740" s="88"/>
      <c r="F740" s="88"/>
      <c r="G740" s="95"/>
      <c r="H740" s="96"/>
      <c r="I740" s="88"/>
      <c r="J740" s="88"/>
      <c r="K740" s="96"/>
      <c r="L740" s="88"/>
      <c r="M740" s="97" t="str">
        <f t="shared" ca="1" si="119"/>
        <v/>
      </c>
      <c r="N740" s="88"/>
      <c r="O740" s="88"/>
      <c r="P740" s="14"/>
      <c r="R740" s="59" t="str">
        <f>IFERROR(VLOOKUP($D740,'4° Passo'!$D$5:$M$804,7,FALSE),"-")</f>
        <v>-</v>
      </c>
      <c r="S740" s="59" t="str">
        <f>IFERROR(VLOOKUP($D740,'4° Passo'!$D$5:$M$804,8,FALSE),"-")</f>
        <v>-</v>
      </c>
      <c r="T740" s="59" t="str">
        <f>IFERROR(VLOOKUP($D740,'4° Passo'!$D$5:$M$804,9,FALSE),"-")</f>
        <v>-</v>
      </c>
      <c r="U740" s="59" t="str">
        <f>IFERROR(VLOOKUP($D740,'4° Passo'!$D$5:$M$804,10,FALSE),"-")</f>
        <v>-</v>
      </c>
      <c r="V740" s="59" t="str">
        <f t="shared" si="114"/>
        <v/>
      </c>
      <c r="W740" s="4">
        <f t="shared" si="120"/>
        <v>0</v>
      </c>
      <c r="X740" s="101">
        <v>1</v>
      </c>
      <c r="Y740" s="101" t="str">
        <f t="shared" si="115"/>
        <v/>
      </c>
      <c r="Z740" s="101" t="str">
        <f t="shared" si="116"/>
        <v/>
      </c>
      <c r="AA740" s="101" t="str">
        <f t="shared" si="117"/>
        <v/>
      </c>
      <c r="AB740" s="101" t="str">
        <f t="shared" si="118"/>
        <v/>
      </c>
      <c r="AC740" s="101" t="str">
        <f t="shared" si="122"/>
        <v/>
      </c>
      <c r="AD740" s="101" t="str">
        <f t="shared" si="122"/>
        <v/>
      </c>
      <c r="AE740" s="101" t="str">
        <f t="shared" si="122"/>
        <v/>
      </c>
      <c r="AF740" s="101" t="str">
        <f t="shared" si="122"/>
        <v/>
      </c>
      <c r="AG740" s="101" t="str">
        <f t="shared" si="122"/>
        <v/>
      </c>
      <c r="AH740" s="101" t="str">
        <f t="shared" si="122"/>
        <v/>
      </c>
      <c r="AI740" s="101" t="str">
        <f t="shared" si="121"/>
        <v/>
      </c>
      <c r="AJ740" s="101" t="str">
        <f t="shared" si="121"/>
        <v/>
      </c>
      <c r="AK740" s="101" t="str">
        <f t="shared" si="121"/>
        <v/>
      </c>
      <c r="AL740" s="101" t="str">
        <f t="shared" si="113"/>
        <v/>
      </c>
      <c r="AM740" s="101" t="str">
        <f t="shared" si="113"/>
        <v/>
      </c>
      <c r="AN740" s="101" t="str">
        <f t="shared" si="113"/>
        <v/>
      </c>
      <c r="AP740" s="101" t="str">
        <f>IF(AND(N740="vendido",I740='1° Passo'!$D$12),'1° Passo'!$D$12,"")</f>
        <v/>
      </c>
    </row>
    <row r="741" spans="3:42" ht="30" customHeight="1">
      <c r="C741" s="11">
        <v>737</v>
      </c>
      <c r="D741" s="88"/>
      <c r="E741" s="88"/>
      <c r="F741" s="88"/>
      <c r="G741" s="95"/>
      <c r="H741" s="96"/>
      <c r="I741" s="88"/>
      <c r="J741" s="88"/>
      <c r="K741" s="96"/>
      <c r="L741" s="88"/>
      <c r="M741" s="97" t="str">
        <f t="shared" ca="1" si="119"/>
        <v/>
      </c>
      <c r="N741" s="88"/>
      <c r="O741" s="88"/>
      <c r="P741" s="14"/>
      <c r="R741" s="59" t="str">
        <f>IFERROR(VLOOKUP($D741,'4° Passo'!$D$5:$M$804,7,FALSE),"-")</f>
        <v>-</v>
      </c>
      <c r="S741" s="59" t="str">
        <f>IFERROR(VLOOKUP($D741,'4° Passo'!$D$5:$M$804,8,FALSE),"-")</f>
        <v>-</v>
      </c>
      <c r="T741" s="59" t="str">
        <f>IFERROR(VLOOKUP($D741,'4° Passo'!$D$5:$M$804,9,FALSE),"-")</f>
        <v>-</v>
      </c>
      <c r="U741" s="59" t="str">
        <f>IFERROR(VLOOKUP($D741,'4° Passo'!$D$5:$M$804,10,FALSE),"-")</f>
        <v>-</v>
      </c>
      <c r="V741" s="59" t="str">
        <f t="shared" si="114"/>
        <v/>
      </c>
      <c r="W741" s="4">
        <f t="shared" si="120"/>
        <v>0</v>
      </c>
      <c r="X741" s="101">
        <v>1</v>
      </c>
      <c r="Y741" s="101" t="str">
        <f t="shared" si="115"/>
        <v/>
      </c>
      <c r="Z741" s="101" t="str">
        <f t="shared" si="116"/>
        <v/>
      </c>
      <c r="AA741" s="101" t="str">
        <f t="shared" si="117"/>
        <v/>
      </c>
      <c r="AB741" s="101" t="str">
        <f t="shared" si="118"/>
        <v/>
      </c>
      <c r="AC741" s="101" t="str">
        <f t="shared" si="122"/>
        <v/>
      </c>
      <c r="AD741" s="101" t="str">
        <f t="shared" si="122"/>
        <v/>
      </c>
      <c r="AE741" s="101" t="str">
        <f t="shared" si="122"/>
        <v/>
      </c>
      <c r="AF741" s="101" t="str">
        <f t="shared" si="122"/>
        <v/>
      </c>
      <c r="AG741" s="101" t="str">
        <f t="shared" si="122"/>
        <v/>
      </c>
      <c r="AH741" s="101" t="str">
        <f t="shared" si="122"/>
        <v/>
      </c>
      <c r="AI741" s="101" t="str">
        <f t="shared" si="121"/>
        <v/>
      </c>
      <c r="AJ741" s="101" t="str">
        <f t="shared" si="121"/>
        <v/>
      </c>
      <c r="AK741" s="101" t="str">
        <f t="shared" si="121"/>
        <v/>
      </c>
      <c r="AL741" s="101" t="str">
        <f t="shared" si="113"/>
        <v/>
      </c>
      <c r="AM741" s="101" t="str">
        <f t="shared" si="113"/>
        <v/>
      </c>
      <c r="AN741" s="101" t="str">
        <f t="shared" si="113"/>
        <v/>
      </c>
      <c r="AP741" s="101" t="str">
        <f>IF(AND(N741="vendido",I741='1° Passo'!$D$12),'1° Passo'!$D$12,"")</f>
        <v/>
      </c>
    </row>
    <row r="742" spans="3:42" ht="30" customHeight="1">
      <c r="C742" s="11">
        <v>738</v>
      </c>
      <c r="D742" s="88"/>
      <c r="E742" s="88"/>
      <c r="F742" s="88"/>
      <c r="G742" s="95"/>
      <c r="H742" s="96"/>
      <c r="I742" s="88"/>
      <c r="J742" s="88"/>
      <c r="K742" s="96"/>
      <c r="L742" s="88"/>
      <c r="M742" s="97" t="str">
        <f t="shared" ca="1" si="119"/>
        <v/>
      </c>
      <c r="N742" s="88"/>
      <c r="O742" s="88"/>
      <c r="P742" s="14"/>
      <c r="R742" s="59" t="str">
        <f>IFERROR(VLOOKUP($D742,'4° Passo'!$D$5:$M$804,7,FALSE),"-")</f>
        <v>-</v>
      </c>
      <c r="S742" s="59" t="str">
        <f>IFERROR(VLOOKUP($D742,'4° Passo'!$D$5:$M$804,8,FALSE),"-")</f>
        <v>-</v>
      </c>
      <c r="T742" s="59" t="str">
        <f>IFERROR(VLOOKUP($D742,'4° Passo'!$D$5:$M$804,9,FALSE),"-")</f>
        <v>-</v>
      </c>
      <c r="U742" s="59" t="str">
        <f>IFERROR(VLOOKUP($D742,'4° Passo'!$D$5:$M$804,10,FALSE),"-")</f>
        <v>-</v>
      </c>
      <c r="V742" s="59" t="str">
        <f t="shared" si="114"/>
        <v/>
      </c>
      <c r="W742" s="4">
        <f t="shared" si="120"/>
        <v>0</v>
      </c>
      <c r="X742" s="101">
        <v>1</v>
      </c>
      <c r="Y742" s="101" t="str">
        <f t="shared" si="115"/>
        <v/>
      </c>
      <c r="Z742" s="101" t="str">
        <f t="shared" si="116"/>
        <v/>
      </c>
      <c r="AA742" s="101" t="str">
        <f t="shared" si="117"/>
        <v/>
      </c>
      <c r="AB742" s="101" t="str">
        <f t="shared" si="118"/>
        <v/>
      </c>
      <c r="AC742" s="101" t="str">
        <f t="shared" si="122"/>
        <v/>
      </c>
      <c r="AD742" s="101" t="str">
        <f t="shared" si="122"/>
        <v/>
      </c>
      <c r="AE742" s="101" t="str">
        <f t="shared" si="122"/>
        <v/>
      </c>
      <c r="AF742" s="101" t="str">
        <f t="shared" si="122"/>
        <v/>
      </c>
      <c r="AG742" s="101" t="str">
        <f t="shared" si="122"/>
        <v/>
      </c>
      <c r="AH742" s="101" t="str">
        <f t="shared" si="122"/>
        <v/>
      </c>
      <c r="AI742" s="101" t="str">
        <f t="shared" si="121"/>
        <v/>
      </c>
      <c r="AJ742" s="101" t="str">
        <f t="shared" si="121"/>
        <v/>
      </c>
      <c r="AK742" s="101" t="str">
        <f t="shared" si="121"/>
        <v/>
      </c>
      <c r="AL742" s="101" t="str">
        <f t="shared" si="113"/>
        <v/>
      </c>
      <c r="AM742" s="101" t="str">
        <f t="shared" si="113"/>
        <v/>
      </c>
      <c r="AN742" s="101" t="str">
        <f t="shared" si="113"/>
        <v/>
      </c>
      <c r="AP742" s="101" t="str">
        <f>IF(AND(N742="vendido",I742='1° Passo'!$D$12),'1° Passo'!$D$12,"")</f>
        <v/>
      </c>
    </row>
    <row r="743" spans="3:42" ht="30" customHeight="1">
      <c r="C743" s="11">
        <v>739</v>
      </c>
      <c r="D743" s="88"/>
      <c r="E743" s="88"/>
      <c r="F743" s="88"/>
      <c r="G743" s="95"/>
      <c r="H743" s="96"/>
      <c r="I743" s="88"/>
      <c r="J743" s="88"/>
      <c r="K743" s="96"/>
      <c r="L743" s="88"/>
      <c r="M743" s="97" t="str">
        <f t="shared" ca="1" si="119"/>
        <v/>
      </c>
      <c r="N743" s="88"/>
      <c r="O743" s="88"/>
      <c r="P743" s="14"/>
      <c r="R743" s="59" t="str">
        <f>IFERROR(VLOOKUP($D743,'4° Passo'!$D$5:$M$804,7,FALSE),"-")</f>
        <v>-</v>
      </c>
      <c r="S743" s="59" t="str">
        <f>IFERROR(VLOOKUP($D743,'4° Passo'!$D$5:$M$804,8,FALSE),"-")</f>
        <v>-</v>
      </c>
      <c r="T743" s="59" t="str">
        <f>IFERROR(VLOOKUP($D743,'4° Passo'!$D$5:$M$804,9,FALSE),"-")</f>
        <v>-</v>
      </c>
      <c r="U743" s="59" t="str">
        <f>IFERROR(VLOOKUP($D743,'4° Passo'!$D$5:$M$804,10,FALSE),"-")</f>
        <v>-</v>
      </c>
      <c r="V743" s="59" t="str">
        <f t="shared" si="114"/>
        <v/>
      </c>
      <c r="W743" s="4">
        <f t="shared" si="120"/>
        <v>0</v>
      </c>
      <c r="X743" s="101">
        <v>1</v>
      </c>
      <c r="Y743" s="101" t="str">
        <f t="shared" si="115"/>
        <v/>
      </c>
      <c r="Z743" s="101" t="str">
        <f t="shared" si="116"/>
        <v/>
      </c>
      <c r="AA743" s="101" t="str">
        <f t="shared" si="117"/>
        <v/>
      </c>
      <c r="AB743" s="101" t="str">
        <f t="shared" si="118"/>
        <v/>
      </c>
      <c r="AC743" s="101" t="str">
        <f t="shared" si="122"/>
        <v/>
      </c>
      <c r="AD743" s="101" t="str">
        <f t="shared" si="122"/>
        <v/>
      </c>
      <c r="AE743" s="101" t="str">
        <f t="shared" si="122"/>
        <v/>
      </c>
      <c r="AF743" s="101" t="str">
        <f t="shared" si="122"/>
        <v/>
      </c>
      <c r="AG743" s="101" t="str">
        <f t="shared" si="122"/>
        <v/>
      </c>
      <c r="AH743" s="101" t="str">
        <f t="shared" si="122"/>
        <v/>
      </c>
      <c r="AI743" s="101" t="str">
        <f t="shared" si="121"/>
        <v/>
      </c>
      <c r="AJ743" s="101" t="str">
        <f t="shared" si="121"/>
        <v/>
      </c>
      <c r="AK743" s="101" t="str">
        <f t="shared" si="121"/>
        <v/>
      </c>
      <c r="AL743" s="101" t="str">
        <f t="shared" si="113"/>
        <v/>
      </c>
      <c r="AM743" s="101" t="str">
        <f t="shared" si="113"/>
        <v/>
      </c>
      <c r="AN743" s="101" t="str">
        <f t="shared" si="113"/>
        <v/>
      </c>
      <c r="AP743" s="101" t="str">
        <f>IF(AND(N743="vendido",I743='1° Passo'!$D$12),'1° Passo'!$D$12,"")</f>
        <v/>
      </c>
    </row>
    <row r="744" spans="3:42" ht="30" customHeight="1">
      <c r="C744" s="11">
        <v>740</v>
      </c>
      <c r="D744" s="88"/>
      <c r="E744" s="88"/>
      <c r="F744" s="88"/>
      <c r="G744" s="95"/>
      <c r="H744" s="96"/>
      <c r="I744" s="88"/>
      <c r="J744" s="88"/>
      <c r="K744" s="96"/>
      <c r="L744" s="88"/>
      <c r="M744" s="97" t="str">
        <f t="shared" ca="1" si="119"/>
        <v/>
      </c>
      <c r="N744" s="88"/>
      <c r="O744" s="88"/>
      <c r="P744" s="14"/>
      <c r="R744" s="59" t="str">
        <f>IFERROR(VLOOKUP($D744,'4° Passo'!$D$5:$M$804,7,FALSE),"-")</f>
        <v>-</v>
      </c>
      <c r="S744" s="59" t="str">
        <f>IFERROR(VLOOKUP($D744,'4° Passo'!$D$5:$M$804,8,FALSE),"-")</f>
        <v>-</v>
      </c>
      <c r="T744" s="59" t="str">
        <f>IFERROR(VLOOKUP($D744,'4° Passo'!$D$5:$M$804,9,FALSE),"-")</f>
        <v>-</v>
      </c>
      <c r="U744" s="59" t="str">
        <f>IFERROR(VLOOKUP($D744,'4° Passo'!$D$5:$M$804,10,FALSE),"-")</f>
        <v>-</v>
      </c>
      <c r="V744" s="59" t="str">
        <f t="shared" si="114"/>
        <v/>
      </c>
      <c r="W744" s="4">
        <f t="shared" si="120"/>
        <v>0</v>
      </c>
      <c r="X744" s="101">
        <v>1</v>
      </c>
      <c r="Y744" s="101" t="str">
        <f t="shared" si="115"/>
        <v/>
      </c>
      <c r="Z744" s="101" t="str">
        <f t="shared" si="116"/>
        <v/>
      </c>
      <c r="AA744" s="101" t="str">
        <f t="shared" si="117"/>
        <v/>
      </c>
      <c r="AB744" s="101" t="str">
        <f t="shared" si="118"/>
        <v/>
      </c>
      <c r="AC744" s="101" t="str">
        <f t="shared" si="122"/>
        <v/>
      </c>
      <c r="AD744" s="101" t="str">
        <f t="shared" si="122"/>
        <v/>
      </c>
      <c r="AE744" s="101" t="str">
        <f t="shared" si="122"/>
        <v/>
      </c>
      <c r="AF744" s="101" t="str">
        <f t="shared" si="122"/>
        <v/>
      </c>
      <c r="AG744" s="101" t="str">
        <f t="shared" si="122"/>
        <v/>
      </c>
      <c r="AH744" s="101" t="str">
        <f t="shared" si="122"/>
        <v/>
      </c>
      <c r="AI744" s="101" t="str">
        <f t="shared" si="121"/>
        <v/>
      </c>
      <c r="AJ744" s="101" t="str">
        <f t="shared" si="121"/>
        <v/>
      </c>
      <c r="AK744" s="101" t="str">
        <f t="shared" si="121"/>
        <v/>
      </c>
      <c r="AL744" s="101" t="str">
        <f t="shared" si="113"/>
        <v/>
      </c>
      <c r="AM744" s="101" t="str">
        <f t="shared" si="113"/>
        <v/>
      </c>
      <c r="AN744" s="101" t="str">
        <f t="shared" si="113"/>
        <v/>
      </c>
      <c r="AP744" s="101" t="str">
        <f>IF(AND(N744="vendido",I744='1° Passo'!$D$12),'1° Passo'!$D$12,"")</f>
        <v/>
      </c>
    </row>
    <row r="745" spans="3:42" ht="30" customHeight="1">
      <c r="C745" s="11">
        <v>741</v>
      </c>
      <c r="D745" s="88"/>
      <c r="E745" s="88"/>
      <c r="F745" s="88"/>
      <c r="G745" s="95"/>
      <c r="H745" s="96"/>
      <c r="I745" s="88"/>
      <c r="J745" s="88"/>
      <c r="K745" s="96"/>
      <c r="L745" s="88"/>
      <c r="M745" s="97" t="str">
        <f t="shared" ca="1" si="119"/>
        <v/>
      </c>
      <c r="N745" s="88"/>
      <c r="O745" s="88"/>
      <c r="P745" s="14"/>
      <c r="R745" s="59" t="str">
        <f>IFERROR(VLOOKUP($D745,'4° Passo'!$D$5:$M$804,7,FALSE),"-")</f>
        <v>-</v>
      </c>
      <c r="S745" s="59" t="str">
        <f>IFERROR(VLOOKUP($D745,'4° Passo'!$D$5:$M$804,8,FALSE),"-")</f>
        <v>-</v>
      </c>
      <c r="T745" s="59" t="str">
        <f>IFERROR(VLOOKUP($D745,'4° Passo'!$D$5:$M$804,9,FALSE),"-")</f>
        <v>-</v>
      </c>
      <c r="U745" s="59" t="str">
        <f>IFERROR(VLOOKUP($D745,'4° Passo'!$D$5:$M$804,10,FALSE),"-")</f>
        <v>-</v>
      </c>
      <c r="V745" s="59" t="str">
        <f t="shared" si="114"/>
        <v/>
      </c>
      <c r="W745" s="4">
        <f t="shared" si="120"/>
        <v>0</v>
      </c>
      <c r="X745" s="101">
        <v>1</v>
      </c>
      <c r="Y745" s="101" t="str">
        <f t="shared" si="115"/>
        <v/>
      </c>
      <c r="Z745" s="101" t="str">
        <f t="shared" si="116"/>
        <v/>
      </c>
      <c r="AA745" s="101" t="str">
        <f t="shared" si="117"/>
        <v/>
      </c>
      <c r="AB745" s="101" t="str">
        <f t="shared" si="118"/>
        <v/>
      </c>
      <c r="AC745" s="101" t="str">
        <f t="shared" si="122"/>
        <v/>
      </c>
      <c r="AD745" s="101" t="str">
        <f t="shared" si="122"/>
        <v/>
      </c>
      <c r="AE745" s="101" t="str">
        <f t="shared" si="122"/>
        <v/>
      </c>
      <c r="AF745" s="101" t="str">
        <f t="shared" si="122"/>
        <v/>
      </c>
      <c r="AG745" s="101" t="str">
        <f t="shared" si="122"/>
        <v/>
      </c>
      <c r="AH745" s="101" t="str">
        <f t="shared" si="122"/>
        <v/>
      </c>
      <c r="AI745" s="101" t="str">
        <f t="shared" si="121"/>
        <v/>
      </c>
      <c r="AJ745" s="101" t="str">
        <f t="shared" si="121"/>
        <v/>
      </c>
      <c r="AK745" s="101" t="str">
        <f t="shared" si="121"/>
        <v/>
      </c>
      <c r="AL745" s="101" t="str">
        <f t="shared" si="113"/>
        <v/>
      </c>
      <c r="AM745" s="101" t="str">
        <f t="shared" si="113"/>
        <v/>
      </c>
      <c r="AN745" s="101" t="str">
        <f t="shared" si="113"/>
        <v/>
      </c>
      <c r="AP745" s="101" t="str">
        <f>IF(AND(N745="vendido",I745='1° Passo'!$D$12),'1° Passo'!$D$12,"")</f>
        <v/>
      </c>
    </row>
    <row r="746" spans="3:42" ht="30" customHeight="1">
      <c r="C746" s="11">
        <v>742</v>
      </c>
      <c r="D746" s="88"/>
      <c r="E746" s="88"/>
      <c r="F746" s="88"/>
      <c r="G746" s="95"/>
      <c r="H746" s="96"/>
      <c r="I746" s="88"/>
      <c r="J746" s="88"/>
      <c r="K746" s="96"/>
      <c r="L746" s="88"/>
      <c r="M746" s="97" t="str">
        <f t="shared" ca="1" si="119"/>
        <v/>
      </c>
      <c r="N746" s="88"/>
      <c r="O746" s="88"/>
      <c r="P746" s="14"/>
      <c r="R746" s="59" t="str">
        <f>IFERROR(VLOOKUP($D746,'4° Passo'!$D$5:$M$804,7,FALSE),"-")</f>
        <v>-</v>
      </c>
      <c r="S746" s="59" t="str">
        <f>IFERROR(VLOOKUP($D746,'4° Passo'!$D$5:$M$804,8,FALSE),"-")</f>
        <v>-</v>
      </c>
      <c r="T746" s="59" t="str">
        <f>IFERROR(VLOOKUP($D746,'4° Passo'!$D$5:$M$804,9,FALSE),"-")</f>
        <v>-</v>
      </c>
      <c r="U746" s="59" t="str">
        <f>IFERROR(VLOOKUP($D746,'4° Passo'!$D$5:$M$804,10,FALSE),"-")</f>
        <v>-</v>
      </c>
      <c r="V746" s="59" t="str">
        <f t="shared" si="114"/>
        <v/>
      </c>
      <c r="W746" s="4">
        <f t="shared" si="120"/>
        <v>0</v>
      </c>
      <c r="X746" s="101">
        <v>1</v>
      </c>
      <c r="Y746" s="101" t="str">
        <f t="shared" si="115"/>
        <v/>
      </c>
      <c r="Z746" s="101" t="str">
        <f t="shared" si="116"/>
        <v/>
      </c>
      <c r="AA746" s="101" t="str">
        <f t="shared" si="117"/>
        <v/>
      </c>
      <c r="AB746" s="101" t="str">
        <f t="shared" si="118"/>
        <v/>
      </c>
      <c r="AC746" s="101" t="str">
        <f t="shared" si="122"/>
        <v/>
      </c>
      <c r="AD746" s="101" t="str">
        <f t="shared" si="122"/>
        <v/>
      </c>
      <c r="AE746" s="101" t="str">
        <f t="shared" si="122"/>
        <v/>
      </c>
      <c r="AF746" s="101" t="str">
        <f t="shared" si="122"/>
        <v/>
      </c>
      <c r="AG746" s="101" t="str">
        <f t="shared" si="122"/>
        <v/>
      </c>
      <c r="AH746" s="101" t="str">
        <f t="shared" si="122"/>
        <v/>
      </c>
      <c r="AI746" s="101" t="str">
        <f t="shared" si="121"/>
        <v/>
      </c>
      <c r="AJ746" s="101" t="str">
        <f t="shared" si="121"/>
        <v/>
      </c>
      <c r="AK746" s="101" t="str">
        <f t="shared" si="121"/>
        <v/>
      </c>
      <c r="AL746" s="101" t="str">
        <f t="shared" si="121"/>
        <v/>
      </c>
      <c r="AM746" s="101" t="str">
        <f t="shared" si="121"/>
        <v/>
      </c>
      <c r="AN746" s="101" t="str">
        <f t="shared" si="121"/>
        <v/>
      </c>
      <c r="AP746" s="101" t="str">
        <f>IF(AND(N746="vendido",I746='1° Passo'!$D$12),'1° Passo'!$D$12,"")</f>
        <v/>
      </c>
    </row>
    <row r="747" spans="3:42" ht="30" customHeight="1">
      <c r="C747" s="11">
        <v>743</v>
      </c>
      <c r="D747" s="88"/>
      <c r="E747" s="88"/>
      <c r="F747" s="88"/>
      <c r="G747" s="95"/>
      <c r="H747" s="96"/>
      <c r="I747" s="88"/>
      <c r="J747" s="88"/>
      <c r="K747" s="96"/>
      <c r="L747" s="88"/>
      <c r="M747" s="97" t="str">
        <f t="shared" ca="1" si="119"/>
        <v/>
      </c>
      <c r="N747" s="88"/>
      <c r="O747" s="88"/>
      <c r="P747" s="14"/>
      <c r="R747" s="59" t="str">
        <f>IFERROR(VLOOKUP($D747,'4° Passo'!$D$5:$M$804,7,FALSE),"-")</f>
        <v>-</v>
      </c>
      <c r="S747" s="59" t="str">
        <f>IFERROR(VLOOKUP($D747,'4° Passo'!$D$5:$M$804,8,FALSE),"-")</f>
        <v>-</v>
      </c>
      <c r="T747" s="59" t="str">
        <f>IFERROR(VLOOKUP($D747,'4° Passo'!$D$5:$M$804,9,FALSE),"-")</f>
        <v>-</v>
      </c>
      <c r="U747" s="59" t="str">
        <f>IFERROR(VLOOKUP($D747,'4° Passo'!$D$5:$M$804,10,FALSE),"-")</f>
        <v>-</v>
      </c>
      <c r="V747" s="59" t="str">
        <f t="shared" si="114"/>
        <v/>
      </c>
      <c r="W747" s="4">
        <f t="shared" si="120"/>
        <v>0</v>
      </c>
      <c r="X747" s="101">
        <v>1</v>
      </c>
      <c r="Y747" s="101" t="str">
        <f t="shared" si="115"/>
        <v/>
      </c>
      <c r="Z747" s="101" t="str">
        <f t="shared" si="116"/>
        <v/>
      </c>
      <c r="AA747" s="101" t="str">
        <f t="shared" si="117"/>
        <v/>
      </c>
      <c r="AB747" s="101" t="str">
        <f t="shared" si="118"/>
        <v/>
      </c>
      <c r="AC747" s="101" t="str">
        <f t="shared" si="122"/>
        <v/>
      </c>
      <c r="AD747" s="101" t="str">
        <f t="shared" si="122"/>
        <v/>
      </c>
      <c r="AE747" s="101" t="str">
        <f t="shared" si="122"/>
        <v/>
      </c>
      <c r="AF747" s="101" t="str">
        <f t="shared" si="122"/>
        <v/>
      </c>
      <c r="AG747" s="101" t="str">
        <f t="shared" si="122"/>
        <v/>
      </c>
      <c r="AH747" s="101" t="str">
        <f t="shared" si="122"/>
        <v/>
      </c>
      <c r="AI747" s="101" t="str">
        <f t="shared" si="121"/>
        <v/>
      </c>
      <c r="AJ747" s="101" t="str">
        <f t="shared" si="121"/>
        <v/>
      </c>
      <c r="AK747" s="101" t="str">
        <f t="shared" si="121"/>
        <v/>
      </c>
      <c r="AL747" s="101" t="str">
        <f t="shared" si="121"/>
        <v/>
      </c>
      <c r="AM747" s="101" t="str">
        <f t="shared" si="121"/>
        <v/>
      </c>
      <c r="AN747" s="101" t="str">
        <f t="shared" si="121"/>
        <v/>
      </c>
      <c r="AP747" s="101" t="str">
        <f>IF(AND(N747="vendido",I747='1° Passo'!$D$12),'1° Passo'!$D$12,"")</f>
        <v/>
      </c>
    </row>
    <row r="748" spans="3:42" ht="30" customHeight="1">
      <c r="C748" s="11">
        <v>744</v>
      </c>
      <c r="D748" s="88"/>
      <c r="E748" s="88"/>
      <c r="F748" s="88"/>
      <c r="G748" s="95"/>
      <c r="H748" s="96"/>
      <c r="I748" s="88"/>
      <c r="J748" s="88"/>
      <c r="K748" s="96"/>
      <c r="L748" s="88"/>
      <c r="M748" s="97" t="str">
        <f t="shared" ca="1" si="119"/>
        <v/>
      </c>
      <c r="N748" s="88"/>
      <c r="O748" s="88"/>
      <c r="P748" s="14"/>
      <c r="R748" s="59" t="str">
        <f>IFERROR(VLOOKUP($D748,'4° Passo'!$D$5:$M$804,7,FALSE),"-")</f>
        <v>-</v>
      </c>
      <c r="S748" s="59" t="str">
        <f>IFERROR(VLOOKUP($D748,'4° Passo'!$D$5:$M$804,8,FALSE),"-")</f>
        <v>-</v>
      </c>
      <c r="T748" s="59" t="str">
        <f>IFERROR(VLOOKUP($D748,'4° Passo'!$D$5:$M$804,9,FALSE),"-")</f>
        <v>-</v>
      </c>
      <c r="U748" s="59" t="str">
        <f>IFERROR(VLOOKUP($D748,'4° Passo'!$D$5:$M$804,10,FALSE),"-")</f>
        <v>-</v>
      </c>
      <c r="V748" s="59" t="str">
        <f t="shared" si="114"/>
        <v/>
      </c>
      <c r="W748" s="4">
        <f t="shared" si="120"/>
        <v>0</v>
      </c>
      <c r="X748" s="101">
        <v>1</v>
      </c>
      <c r="Y748" s="101" t="str">
        <f t="shared" si="115"/>
        <v/>
      </c>
      <c r="Z748" s="101" t="str">
        <f t="shared" si="116"/>
        <v/>
      </c>
      <c r="AA748" s="101" t="str">
        <f t="shared" si="117"/>
        <v/>
      </c>
      <c r="AB748" s="101" t="str">
        <f t="shared" si="118"/>
        <v/>
      </c>
      <c r="AC748" s="101" t="str">
        <f t="shared" si="122"/>
        <v/>
      </c>
      <c r="AD748" s="101" t="str">
        <f t="shared" si="122"/>
        <v/>
      </c>
      <c r="AE748" s="101" t="str">
        <f t="shared" si="122"/>
        <v/>
      </c>
      <c r="AF748" s="101" t="str">
        <f t="shared" si="122"/>
        <v/>
      </c>
      <c r="AG748" s="101" t="str">
        <f t="shared" si="122"/>
        <v/>
      </c>
      <c r="AH748" s="101" t="str">
        <f t="shared" si="122"/>
        <v/>
      </c>
      <c r="AI748" s="101" t="str">
        <f t="shared" si="121"/>
        <v/>
      </c>
      <c r="AJ748" s="101" t="str">
        <f t="shared" si="121"/>
        <v/>
      </c>
      <c r="AK748" s="101" t="str">
        <f t="shared" si="121"/>
        <v/>
      </c>
      <c r="AL748" s="101" t="str">
        <f t="shared" si="121"/>
        <v/>
      </c>
      <c r="AM748" s="101" t="str">
        <f t="shared" si="121"/>
        <v/>
      </c>
      <c r="AN748" s="101" t="str">
        <f t="shared" si="121"/>
        <v/>
      </c>
      <c r="AP748" s="101" t="str">
        <f>IF(AND(N748="vendido",I748='1° Passo'!$D$12),'1° Passo'!$D$12,"")</f>
        <v/>
      </c>
    </row>
    <row r="749" spans="3:42" ht="30" customHeight="1">
      <c r="C749" s="11">
        <v>745</v>
      </c>
      <c r="D749" s="88"/>
      <c r="E749" s="88"/>
      <c r="F749" s="88"/>
      <c r="G749" s="95"/>
      <c r="H749" s="96"/>
      <c r="I749" s="88"/>
      <c r="J749" s="88"/>
      <c r="K749" s="96"/>
      <c r="L749" s="88"/>
      <c r="M749" s="97" t="str">
        <f t="shared" ca="1" si="119"/>
        <v/>
      </c>
      <c r="N749" s="88"/>
      <c r="O749" s="88"/>
      <c r="P749" s="14"/>
      <c r="R749" s="59" t="str">
        <f>IFERROR(VLOOKUP($D749,'4° Passo'!$D$5:$M$804,7,FALSE),"-")</f>
        <v>-</v>
      </c>
      <c r="S749" s="59" t="str">
        <f>IFERROR(VLOOKUP($D749,'4° Passo'!$D$5:$M$804,8,FALSE),"-")</f>
        <v>-</v>
      </c>
      <c r="T749" s="59" t="str">
        <f>IFERROR(VLOOKUP($D749,'4° Passo'!$D$5:$M$804,9,FALSE),"-")</f>
        <v>-</v>
      </c>
      <c r="U749" s="59" t="str">
        <f>IFERROR(VLOOKUP($D749,'4° Passo'!$D$5:$M$804,10,FALSE),"-")</f>
        <v>-</v>
      </c>
      <c r="V749" s="59" t="str">
        <f t="shared" si="114"/>
        <v/>
      </c>
      <c r="W749" s="4">
        <f t="shared" si="120"/>
        <v>0</v>
      </c>
      <c r="X749" s="101">
        <v>1</v>
      </c>
      <c r="Y749" s="101" t="str">
        <f t="shared" si="115"/>
        <v/>
      </c>
      <c r="Z749" s="101" t="str">
        <f t="shared" si="116"/>
        <v/>
      </c>
      <c r="AA749" s="101" t="str">
        <f t="shared" si="117"/>
        <v/>
      </c>
      <c r="AB749" s="101" t="str">
        <f t="shared" si="118"/>
        <v/>
      </c>
      <c r="AC749" s="101" t="str">
        <f t="shared" si="122"/>
        <v/>
      </c>
      <c r="AD749" s="101" t="str">
        <f t="shared" si="122"/>
        <v/>
      </c>
      <c r="AE749" s="101" t="str">
        <f t="shared" si="122"/>
        <v/>
      </c>
      <c r="AF749" s="101" t="str">
        <f t="shared" si="122"/>
        <v/>
      </c>
      <c r="AG749" s="101" t="str">
        <f t="shared" si="122"/>
        <v/>
      </c>
      <c r="AH749" s="101" t="str">
        <f t="shared" si="122"/>
        <v/>
      </c>
      <c r="AI749" s="101" t="str">
        <f t="shared" si="121"/>
        <v/>
      </c>
      <c r="AJ749" s="101" t="str">
        <f t="shared" si="121"/>
        <v/>
      </c>
      <c r="AK749" s="101" t="str">
        <f t="shared" si="121"/>
        <v/>
      </c>
      <c r="AL749" s="101" t="str">
        <f t="shared" si="121"/>
        <v/>
      </c>
      <c r="AM749" s="101" t="str">
        <f t="shared" si="121"/>
        <v/>
      </c>
      <c r="AN749" s="101" t="str">
        <f t="shared" si="121"/>
        <v/>
      </c>
      <c r="AP749" s="101" t="str">
        <f>IF(AND(N749="vendido",I749='1° Passo'!$D$12),'1° Passo'!$D$12,"")</f>
        <v/>
      </c>
    </row>
    <row r="750" spans="3:42" ht="30" customHeight="1">
      <c r="C750" s="11">
        <v>746</v>
      </c>
      <c r="D750" s="88"/>
      <c r="E750" s="88"/>
      <c r="F750" s="88"/>
      <c r="G750" s="95"/>
      <c r="H750" s="96"/>
      <c r="I750" s="88"/>
      <c r="J750" s="88"/>
      <c r="K750" s="96"/>
      <c r="L750" s="88"/>
      <c r="M750" s="97" t="str">
        <f t="shared" ca="1" si="119"/>
        <v/>
      </c>
      <c r="N750" s="88"/>
      <c r="O750" s="88"/>
      <c r="P750" s="14"/>
      <c r="R750" s="59" t="str">
        <f>IFERROR(VLOOKUP($D750,'4° Passo'!$D$5:$M$804,7,FALSE),"-")</f>
        <v>-</v>
      </c>
      <c r="S750" s="59" t="str">
        <f>IFERROR(VLOOKUP($D750,'4° Passo'!$D$5:$M$804,8,FALSE),"-")</f>
        <v>-</v>
      </c>
      <c r="T750" s="59" t="str">
        <f>IFERROR(VLOOKUP($D750,'4° Passo'!$D$5:$M$804,9,FALSE),"-")</f>
        <v>-</v>
      </c>
      <c r="U750" s="59" t="str">
        <f>IFERROR(VLOOKUP($D750,'4° Passo'!$D$5:$M$804,10,FALSE),"-")</f>
        <v>-</v>
      </c>
      <c r="V750" s="59" t="str">
        <f t="shared" si="114"/>
        <v/>
      </c>
      <c r="W750" s="4">
        <f t="shared" si="120"/>
        <v>0</v>
      </c>
      <c r="X750" s="101">
        <v>1</v>
      </c>
      <c r="Y750" s="101" t="str">
        <f t="shared" si="115"/>
        <v/>
      </c>
      <c r="Z750" s="101" t="str">
        <f t="shared" si="116"/>
        <v/>
      </c>
      <c r="AA750" s="101" t="str">
        <f t="shared" si="117"/>
        <v/>
      </c>
      <c r="AB750" s="101" t="str">
        <f t="shared" si="118"/>
        <v/>
      </c>
      <c r="AC750" s="101" t="str">
        <f t="shared" si="122"/>
        <v/>
      </c>
      <c r="AD750" s="101" t="str">
        <f t="shared" si="122"/>
        <v/>
      </c>
      <c r="AE750" s="101" t="str">
        <f t="shared" si="122"/>
        <v/>
      </c>
      <c r="AF750" s="101" t="str">
        <f t="shared" si="122"/>
        <v/>
      </c>
      <c r="AG750" s="101" t="str">
        <f t="shared" si="122"/>
        <v/>
      </c>
      <c r="AH750" s="101" t="str">
        <f t="shared" si="122"/>
        <v/>
      </c>
      <c r="AI750" s="101" t="str">
        <f t="shared" si="121"/>
        <v/>
      </c>
      <c r="AJ750" s="101" t="str">
        <f t="shared" si="121"/>
        <v/>
      </c>
      <c r="AK750" s="101" t="str">
        <f t="shared" si="121"/>
        <v/>
      </c>
      <c r="AL750" s="101" t="str">
        <f t="shared" si="121"/>
        <v/>
      </c>
      <c r="AM750" s="101" t="str">
        <f t="shared" si="121"/>
        <v/>
      </c>
      <c r="AN750" s="101" t="str">
        <f t="shared" si="121"/>
        <v/>
      </c>
      <c r="AP750" s="101" t="str">
        <f>IF(AND(N750="vendido",I750='1° Passo'!$D$12),'1° Passo'!$D$12,"")</f>
        <v/>
      </c>
    </row>
    <row r="751" spans="3:42" ht="30" customHeight="1">
      <c r="C751" s="11">
        <v>747</v>
      </c>
      <c r="D751" s="88"/>
      <c r="E751" s="88"/>
      <c r="F751" s="88"/>
      <c r="G751" s="95"/>
      <c r="H751" s="96"/>
      <c r="I751" s="88"/>
      <c r="J751" s="88"/>
      <c r="K751" s="96"/>
      <c r="L751" s="88"/>
      <c r="M751" s="97" t="str">
        <f t="shared" ca="1" si="119"/>
        <v/>
      </c>
      <c r="N751" s="88"/>
      <c r="O751" s="88"/>
      <c r="P751" s="14"/>
      <c r="R751" s="59" t="str">
        <f>IFERROR(VLOOKUP($D751,'4° Passo'!$D$5:$M$804,7,FALSE),"-")</f>
        <v>-</v>
      </c>
      <c r="S751" s="59" t="str">
        <f>IFERROR(VLOOKUP($D751,'4° Passo'!$D$5:$M$804,8,FALSE),"-")</f>
        <v>-</v>
      </c>
      <c r="T751" s="59" t="str">
        <f>IFERROR(VLOOKUP($D751,'4° Passo'!$D$5:$M$804,9,FALSE),"-")</f>
        <v>-</v>
      </c>
      <c r="U751" s="59" t="str">
        <f>IFERROR(VLOOKUP($D751,'4° Passo'!$D$5:$M$804,10,FALSE),"-")</f>
        <v>-</v>
      </c>
      <c r="V751" s="59" t="str">
        <f t="shared" si="114"/>
        <v/>
      </c>
      <c r="W751" s="4">
        <f t="shared" si="120"/>
        <v>0</v>
      </c>
      <c r="X751" s="101">
        <v>1</v>
      </c>
      <c r="Y751" s="101" t="str">
        <f t="shared" si="115"/>
        <v/>
      </c>
      <c r="Z751" s="101" t="str">
        <f t="shared" si="116"/>
        <v/>
      </c>
      <c r="AA751" s="101" t="str">
        <f t="shared" si="117"/>
        <v/>
      </c>
      <c r="AB751" s="101" t="str">
        <f t="shared" si="118"/>
        <v/>
      </c>
      <c r="AC751" s="101" t="str">
        <f t="shared" si="122"/>
        <v/>
      </c>
      <c r="AD751" s="101" t="str">
        <f t="shared" si="122"/>
        <v/>
      </c>
      <c r="AE751" s="101" t="str">
        <f t="shared" si="122"/>
        <v/>
      </c>
      <c r="AF751" s="101" t="str">
        <f t="shared" si="122"/>
        <v/>
      </c>
      <c r="AG751" s="101" t="str">
        <f t="shared" si="122"/>
        <v/>
      </c>
      <c r="AH751" s="101" t="str">
        <f t="shared" si="122"/>
        <v/>
      </c>
      <c r="AI751" s="101" t="str">
        <f t="shared" si="121"/>
        <v/>
      </c>
      <c r="AJ751" s="101" t="str">
        <f t="shared" si="121"/>
        <v/>
      </c>
      <c r="AK751" s="101" t="str">
        <f t="shared" si="121"/>
        <v/>
      </c>
      <c r="AL751" s="101" t="str">
        <f t="shared" si="121"/>
        <v/>
      </c>
      <c r="AM751" s="101" t="str">
        <f t="shared" si="121"/>
        <v/>
      </c>
      <c r="AN751" s="101" t="str">
        <f t="shared" si="121"/>
        <v/>
      </c>
      <c r="AP751" s="101" t="str">
        <f>IF(AND(N751="vendido",I751='1° Passo'!$D$12),'1° Passo'!$D$12,"")</f>
        <v/>
      </c>
    </row>
    <row r="752" spans="3:42" ht="30" customHeight="1">
      <c r="C752" s="11">
        <v>748</v>
      </c>
      <c r="D752" s="88"/>
      <c r="E752" s="88"/>
      <c r="F752" s="88"/>
      <c r="G752" s="95"/>
      <c r="H752" s="96"/>
      <c r="I752" s="88"/>
      <c r="J752" s="88"/>
      <c r="K752" s="96"/>
      <c r="L752" s="88"/>
      <c r="M752" s="97" t="str">
        <f t="shared" ca="1" si="119"/>
        <v/>
      </c>
      <c r="N752" s="88"/>
      <c r="O752" s="88"/>
      <c r="P752" s="14"/>
      <c r="R752" s="59" t="str">
        <f>IFERROR(VLOOKUP($D752,'4° Passo'!$D$5:$M$804,7,FALSE),"-")</f>
        <v>-</v>
      </c>
      <c r="S752" s="59" t="str">
        <f>IFERROR(VLOOKUP($D752,'4° Passo'!$D$5:$M$804,8,FALSE),"-")</f>
        <v>-</v>
      </c>
      <c r="T752" s="59" t="str">
        <f>IFERROR(VLOOKUP($D752,'4° Passo'!$D$5:$M$804,9,FALSE),"-")</f>
        <v>-</v>
      </c>
      <c r="U752" s="59" t="str">
        <f>IFERROR(VLOOKUP($D752,'4° Passo'!$D$5:$M$804,10,FALSE),"-")</f>
        <v>-</v>
      </c>
      <c r="V752" s="59" t="str">
        <f t="shared" si="114"/>
        <v/>
      </c>
      <c r="W752" s="4">
        <f t="shared" si="120"/>
        <v>0</v>
      </c>
      <c r="X752" s="101">
        <v>1</v>
      </c>
      <c r="Y752" s="101" t="str">
        <f t="shared" si="115"/>
        <v/>
      </c>
      <c r="Z752" s="101" t="str">
        <f t="shared" si="116"/>
        <v/>
      </c>
      <c r="AA752" s="101" t="str">
        <f t="shared" si="117"/>
        <v/>
      </c>
      <c r="AB752" s="101" t="str">
        <f t="shared" si="118"/>
        <v/>
      </c>
      <c r="AC752" s="101" t="str">
        <f t="shared" si="122"/>
        <v/>
      </c>
      <c r="AD752" s="101" t="str">
        <f t="shared" si="122"/>
        <v/>
      </c>
      <c r="AE752" s="101" t="str">
        <f t="shared" si="122"/>
        <v/>
      </c>
      <c r="AF752" s="101" t="str">
        <f t="shared" si="122"/>
        <v/>
      </c>
      <c r="AG752" s="101" t="str">
        <f t="shared" si="122"/>
        <v/>
      </c>
      <c r="AH752" s="101" t="str">
        <f t="shared" si="122"/>
        <v/>
      </c>
      <c r="AI752" s="101" t="str">
        <f t="shared" si="121"/>
        <v/>
      </c>
      <c r="AJ752" s="101" t="str">
        <f t="shared" si="121"/>
        <v/>
      </c>
      <c r="AK752" s="101" t="str">
        <f t="shared" si="121"/>
        <v/>
      </c>
      <c r="AL752" s="101" t="str">
        <f t="shared" si="121"/>
        <v/>
      </c>
      <c r="AM752" s="101" t="str">
        <f t="shared" si="121"/>
        <v/>
      </c>
      <c r="AN752" s="101" t="str">
        <f t="shared" si="121"/>
        <v/>
      </c>
      <c r="AP752" s="101" t="str">
        <f>IF(AND(N752="vendido",I752='1° Passo'!$D$12),'1° Passo'!$D$12,"")</f>
        <v/>
      </c>
    </row>
    <row r="753" spans="3:42" ht="30" customHeight="1">
      <c r="C753" s="11">
        <v>749</v>
      </c>
      <c r="D753" s="88"/>
      <c r="E753" s="88"/>
      <c r="F753" s="88"/>
      <c r="G753" s="95"/>
      <c r="H753" s="96"/>
      <c r="I753" s="88"/>
      <c r="J753" s="88"/>
      <c r="K753" s="96"/>
      <c r="L753" s="88"/>
      <c r="M753" s="97" t="str">
        <f t="shared" ca="1" si="119"/>
        <v/>
      </c>
      <c r="N753" s="88"/>
      <c r="O753" s="88"/>
      <c r="P753" s="14"/>
      <c r="R753" s="59" t="str">
        <f>IFERROR(VLOOKUP($D753,'4° Passo'!$D$5:$M$804,7,FALSE),"-")</f>
        <v>-</v>
      </c>
      <c r="S753" s="59" t="str">
        <f>IFERROR(VLOOKUP($D753,'4° Passo'!$D$5:$M$804,8,FALSE),"-")</f>
        <v>-</v>
      </c>
      <c r="T753" s="59" t="str">
        <f>IFERROR(VLOOKUP($D753,'4° Passo'!$D$5:$M$804,9,FALSE),"-")</f>
        <v>-</v>
      </c>
      <c r="U753" s="59" t="str">
        <f>IFERROR(VLOOKUP($D753,'4° Passo'!$D$5:$M$804,10,FALSE),"-")</f>
        <v>-</v>
      </c>
      <c r="V753" s="59" t="str">
        <f t="shared" si="114"/>
        <v/>
      </c>
      <c r="W753" s="4">
        <f t="shared" si="120"/>
        <v>0</v>
      </c>
      <c r="X753" s="101">
        <v>1</v>
      </c>
      <c r="Y753" s="101" t="str">
        <f t="shared" si="115"/>
        <v/>
      </c>
      <c r="Z753" s="101" t="str">
        <f t="shared" si="116"/>
        <v/>
      </c>
      <c r="AA753" s="101" t="str">
        <f t="shared" si="117"/>
        <v/>
      </c>
      <c r="AB753" s="101" t="str">
        <f t="shared" si="118"/>
        <v/>
      </c>
      <c r="AC753" s="101" t="str">
        <f t="shared" si="122"/>
        <v/>
      </c>
      <c r="AD753" s="101" t="str">
        <f t="shared" si="122"/>
        <v/>
      </c>
      <c r="AE753" s="101" t="str">
        <f t="shared" si="122"/>
        <v/>
      </c>
      <c r="AF753" s="101" t="str">
        <f t="shared" si="122"/>
        <v/>
      </c>
      <c r="AG753" s="101" t="str">
        <f t="shared" si="122"/>
        <v/>
      </c>
      <c r="AH753" s="101" t="str">
        <f t="shared" si="122"/>
        <v/>
      </c>
      <c r="AI753" s="101" t="str">
        <f t="shared" si="121"/>
        <v/>
      </c>
      <c r="AJ753" s="101" t="str">
        <f t="shared" si="121"/>
        <v/>
      </c>
      <c r="AK753" s="101" t="str">
        <f t="shared" si="121"/>
        <v/>
      </c>
      <c r="AL753" s="101" t="str">
        <f t="shared" si="121"/>
        <v/>
      </c>
      <c r="AM753" s="101" t="str">
        <f t="shared" si="121"/>
        <v/>
      </c>
      <c r="AN753" s="101" t="str">
        <f t="shared" si="121"/>
        <v/>
      </c>
      <c r="AP753" s="101" t="str">
        <f>IF(AND(N753="vendido",I753='1° Passo'!$D$12),'1° Passo'!$D$12,"")</f>
        <v/>
      </c>
    </row>
    <row r="754" spans="3:42" ht="30" customHeight="1">
      <c r="C754" s="11">
        <v>750</v>
      </c>
      <c r="D754" s="88"/>
      <c r="E754" s="88"/>
      <c r="F754" s="88"/>
      <c r="G754" s="95"/>
      <c r="H754" s="96"/>
      <c r="I754" s="88"/>
      <c r="J754" s="88"/>
      <c r="K754" s="96"/>
      <c r="L754" s="88"/>
      <c r="M754" s="97" t="str">
        <f t="shared" ca="1" si="119"/>
        <v/>
      </c>
      <c r="N754" s="88"/>
      <c r="O754" s="88"/>
      <c r="P754" s="14"/>
      <c r="R754" s="59" t="str">
        <f>IFERROR(VLOOKUP($D754,'4° Passo'!$D$5:$M$804,7,FALSE),"-")</f>
        <v>-</v>
      </c>
      <c r="S754" s="59" t="str">
        <f>IFERROR(VLOOKUP($D754,'4° Passo'!$D$5:$M$804,8,FALSE),"-")</f>
        <v>-</v>
      </c>
      <c r="T754" s="59" t="str">
        <f>IFERROR(VLOOKUP($D754,'4° Passo'!$D$5:$M$804,9,FALSE),"-")</f>
        <v>-</v>
      </c>
      <c r="U754" s="59" t="str">
        <f>IFERROR(VLOOKUP($D754,'4° Passo'!$D$5:$M$804,10,FALSE),"-")</f>
        <v>-</v>
      </c>
      <c r="V754" s="59" t="str">
        <f t="shared" si="114"/>
        <v/>
      </c>
      <c r="W754" s="4">
        <f t="shared" si="120"/>
        <v>0</v>
      </c>
      <c r="X754" s="101">
        <v>1</v>
      </c>
      <c r="Y754" s="101" t="str">
        <f t="shared" si="115"/>
        <v/>
      </c>
      <c r="Z754" s="101" t="str">
        <f t="shared" si="116"/>
        <v/>
      </c>
      <c r="AA754" s="101" t="str">
        <f t="shared" si="117"/>
        <v/>
      </c>
      <c r="AB754" s="101" t="str">
        <f t="shared" si="118"/>
        <v/>
      </c>
      <c r="AC754" s="101" t="str">
        <f t="shared" si="122"/>
        <v/>
      </c>
      <c r="AD754" s="101" t="str">
        <f t="shared" si="122"/>
        <v/>
      </c>
      <c r="AE754" s="101" t="str">
        <f t="shared" si="122"/>
        <v/>
      </c>
      <c r="AF754" s="101" t="str">
        <f t="shared" si="122"/>
        <v/>
      </c>
      <c r="AG754" s="101" t="str">
        <f t="shared" si="122"/>
        <v/>
      </c>
      <c r="AH754" s="101" t="str">
        <f t="shared" si="122"/>
        <v/>
      </c>
      <c r="AI754" s="101" t="str">
        <f t="shared" si="121"/>
        <v/>
      </c>
      <c r="AJ754" s="101" t="str">
        <f t="shared" si="121"/>
        <v/>
      </c>
      <c r="AK754" s="101" t="str">
        <f t="shared" si="121"/>
        <v/>
      </c>
      <c r="AL754" s="101" t="str">
        <f t="shared" si="121"/>
        <v/>
      </c>
      <c r="AM754" s="101" t="str">
        <f t="shared" si="121"/>
        <v/>
      </c>
      <c r="AN754" s="101" t="str">
        <f t="shared" si="121"/>
        <v/>
      </c>
      <c r="AP754" s="101" t="str">
        <f>IF(AND(N754="vendido",I754='1° Passo'!$D$12),'1° Passo'!$D$12,"")</f>
        <v/>
      </c>
    </row>
    <row r="755" spans="3:42" ht="30" customHeight="1">
      <c r="C755" s="11">
        <v>751</v>
      </c>
      <c r="D755" s="88"/>
      <c r="E755" s="88"/>
      <c r="F755" s="88"/>
      <c r="G755" s="95"/>
      <c r="H755" s="96"/>
      <c r="I755" s="88"/>
      <c r="J755" s="88"/>
      <c r="K755" s="96"/>
      <c r="L755" s="88"/>
      <c r="M755" s="97" t="str">
        <f t="shared" ca="1" si="119"/>
        <v/>
      </c>
      <c r="N755" s="88"/>
      <c r="O755" s="88"/>
      <c r="P755" s="14"/>
      <c r="R755" s="59" t="str">
        <f>IFERROR(VLOOKUP($D755,'4° Passo'!$D$5:$M$804,7,FALSE),"-")</f>
        <v>-</v>
      </c>
      <c r="S755" s="59" t="str">
        <f>IFERROR(VLOOKUP($D755,'4° Passo'!$D$5:$M$804,8,FALSE),"-")</f>
        <v>-</v>
      </c>
      <c r="T755" s="59" t="str">
        <f>IFERROR(VLOOKUP($D755,'4° Passo'!$D$5:$M$804,9,FALSE),"-")</f>
        <v>-</v>
      </c>
      <c r="U755" s="59" t="str">
        <f>IFERROR(VLOOKUP($D755,'4° Passo'!$D$5:$M$804,10,FALSE),"-")</f>
        <v>-</v>
      </c>
      <c r="V755" s="59" t="str">
        <f t="shared" si="114"/>
        <v/>
      </c>
      <c r="W755" s="4">
        <f t="shared" si="120"/>
        <v>0</v>
      </c>
      <c r="X755" s="101">
        <v>1</v>
      </c>
      <c r="Y755" s="101" t="str">
        <f t="shared" si="115"/>
        <v/>
      </c>
      <c r="Z755" s="101" t="str">
        <f t="shared" si="116"/>
        <v/>
      </c>
      <c r="AA755" s="101" t="str">
        <f t="shared" si="117"/>
        <v/>
      </c>
      <c r="AB755" s="101" t="str">
        <f t="shared" si="118"/>
        <v/>
      </c>
      <c r="AC755" s="101" t="str">
        <f t="shared" si="122"/>
        <v/>
      </c>
      <c r="AD755" s="101" t="str">
        <f t="shared" si="122"/>
        <v/>
      </c>
      <c r="AE755" s="101" t="str">
        <f t="shared" si="122"/>
        <v/>
      </c>
      <c r="AF755" s="101" t="str">
        <f t="shared" si="122"/>
        <v/>
      </c>
      <c r="AG755" s="101" t="str">
        <f t="shared" si="122"/>
        <v/>
      </c>
      <c r="AH755" s="101" t="str">
        <f t="shared" si="122"/>
        <v/>
      </c>
      <c r="AI755" s="101" t="str">
        <f t="shared" si="121"/>
        <v/>
      </c>
      <c r="AJ755" s="101" t="str">
        <f t="shared" si="121"/>
        <v/>
      </c>
      <c r="AK755" s="101" t="str">
        <f t="shared" si="121"/>
        <v/>
      </c>
      <c r="AL755" s="101" t="str">
        <f t="shared" si="121"/>
        <v/>
      </c>
      <c r="AM755" s="101" t="str">
        <f t="shared" si="121"/>
        <v/>
      </c>
      <c r="AN755" s="101" t="str">
        <f t="shared" si="121"/>
        <v/>
      </c>
      <c r="AP755" s="101" t="str">
        <f>IF(AND(N755="vendido",I755='1° Passo'!$D$12),'1° Passo'!$D$12,"")</f>
        <v/>
      </c>
    </row>
    <row r="756" spans="3:42" ht="30" customHeight="1">
      <c r="C756" s="11">
        <v>752</v>
      </c>
      <c r="D756" s="88"/>
      <c r="E756" s="88"/>
      <c r="F756" s="88"/>
      <c r="G756" s="95"/>
      <c r="H756" s="96"/>
      <c r="I756" s="88"/>
      <c r="J756" s="88"/>
      <c r="K756" s="96"/>
      <c r="L756" s="88"/>
      <c r="M756" s="97" t="str">
        <f t="shared" ca="1" si="119"/>
        <v/>
      </c>
      <c r="N756" s="88"/>
      <c r="O756" s="88"/>
      <c r="P756" s="14"/>
      <c r="R756" s="59" t="str">
        <f>IFERROR(VLOOKUP($D756,'4° Passo'!$D$5:$M$804,7,FALSE),"-")</f>
        <v>-</v>
      </c>
      <c r="S756" s="59" t="str">
        <f>IFERROR(VLOOKUP($D756,'4° Passo'!$D$5:$M$804,8,FALSE),"-")</f>
        <v>-</v>
      </c>
      <c r="T756" s="59" t="str">
        <f>IFERROR(VLOOKUP($D756,'4° Passo'!$D$5:$M$804,9,FALSE),"-")</f>
        <v>-</v>
      </c>
      <c r="U756" s="59" t="str">
        <f>IFERROR(VLOOKUP($D756,'4° Passo'!$D$5:$M$804,10,FALSE),"-")</f>
        <v>-</v>
      </c>
      <c r="V756" s="59" t="str">
        <f t="shared" si="114"/>
        <v/>
      </c>
      <c r="W756" s="4">
        <f t="shared" si="120"/>
        <v>0</v>
      </c>
      <c r="X756" s="101">
        <v>1</v>
      </c>
      <c r="Y756" s="101" t="str">
        <f t="shared" si="115"/>
        <v/>
      </c>
      <c r="Z756" s="101" t="str">
        <f t="shared" si="116"/>
        <v/>
      </c>
      <c r="AA756" s="101" t="str">
        <f t="shared" si="117"/>
        <v/>
      </c>
      <c r="AB756" s="101" t="str">
        <f t="shared" si="118"/>
        <v/>
      </c>
      <c r="AC756" s="101" t="str">
        <f t="shared" si="122"/>
        <v/>
      </c>
      <c r="AD756" s="101" t="str">
        <f t="shared" si="122"/>
        <v/>
      </c>
      <c r="AE756" s="101" t="str">
        <f t="shared" si="122"/>
        <v/>
      </c>
      <c r="AF756" s="101" t="str">
        <f t="shared" si="122"/>
        <v/>
      </c>
      <c r="AG756" s="101" t="str">
        <f t="shared" si="122"/>
        <v/>
      </c>
      <c r="AH756" s="101" t="str">
        <f t="shared" si="122"/>
        <v/>
      </c>
      <c r="AI756" s="101" t="str">
        <f t="shared" si="121"/>
        <v/>
      </c>
      <c r="AJ756" s="101" t="str">
        <f t="shared" si="121"/>
        <v/>
      </c>
      <c r="AK756" s="101" t="str">
        <f t="shared" si="121"/>
        <v/>
      </c>
      <c r="AL756" s="101" t="str">
        <f t="shared" si="121"/>
        <v/>
      </c>
      <c r="AM756" s="101" t="str">
        <f t="shared" si="121"/>
        <v/>
      </c>
      <c r="AN756" s="101" t="str">
        <f t="shared" si="121"/>
        <v/>
      </c>
      <c r="AP756" s="101" t="str">
        <f>IF(AND(N756="vendido",I756='1° Passo'!$D$12),'1° Passo'!$D$12,"")</f>
        <v/>
      </c>
    </row>
    <row r="757" spans="3:42" ht="30" customHeight="1">
      <c r="C757" s="11">
        <v>753</v>
      </c>
      <c r="D757" s="88"/>
      <c r="E757" s="88"/>
      <c r="F757" s="88"/>
      <c r="G757" s="95"/>
      <c r="H757" s="96"/>
      <c r="I757" s="88"/>
      <c r="J757" s="88"/>
      <c r="K757" s="96"/>
      <c r="L757" s="88"/>
      <c r="M757" s="97" t="str">
        <f t="shared" ca="1" si="119"/>
        <v/>
      </c>
      <c r="N757" s="88"/>
      <c r="O757" s="88"/>
      <c r="P757" s="14"/>
      <c r="R757" s="59" t="str">
        <f>IFERROR(VLOOKUP($D757,'4° Passo'!$D$5:$M$804,7,FALSE),"-")</f>
        <v>-</v>
      </c>
      <c r="S757" s="59" t="str">
        <f>IFERROR(VLOOKUP($D757,'4° Passo'!$D$5:$M$804,8,FALSE),"-")</f>
        <v>-</v>
      </c>
      <c r="T757" s="59" t="str">
        <f>IFERROR(VLOOKUP($D757,'4° Passo'!$D$5:$M$804,9,FALSE),"-")</f>
        <v>-</v>
      </c>
      <c r="U757" s="59" t="str">
        <f>IFERROR(VLOOKUP($D757,'4° Passo'!$D$5:$M$804,10,FALSE),"-")</f>
        <v>-</v>
      </c>
      <c r="V757" s="59" t="str">
        <f t="shared" si="114"/>
        <v/>
      </c>
      <c r="W757" s="4">
        <f t="shared" si="120"/>
        <v>0</v>
      </c>
      <c r="X757" s="101">
        <v>1</v>
      </c>
      <c r="Y757" s="101" t="str">
        <f t="shared" si="115"/>
        <v/>
      </c>
      <c r="Z757" s="101" t="str">
        <f t="shared" si="116"/>
        <v/>
      </c>
      <c r="AA757" s="101" t="str">
        <f t="shared" si="117"/>
        <v/>
      </c>
      <c r="AB757" s="101" t="str">
        <f t="shared" si="118"/>
        <v/>
      </c>
      <c r="AC757" s="101" t="str">
        <f t="shared" si="122"/>
        <v/>
      </c>
      <c r="AD757" s="101" t="str">
        <f t="shared" si="122"/>
        <v/>
      </c>
      <c r="AE757" s="101" t="str">
        <f t="shared" si="122"/>
        <v/>
      </c>
      <c r="AF757" s="101" t="str">
        <f t="shared" si="122"/>
        <v/>
      </c>
      <c r="AG757" s="101" t="str">
        <f t="shared" si="122"/>
        <v/>
      </c>
      <c r="AH757" s="101" t="str">
        <f t="shared" si="122"/>
        <v/>
      </c>
      <c r="AI757" s="101" t="str">
        <f t="shared" si="121"/>
        <v/>
      </c>
      <c r="AJ757" s="101" t="str">
        <f t="shared" si="121"/>
        <v/>
      </c>
      <c r="AK757" s="101" t="str">
        <f t="shared" si="121"/>
        <v/>
      </c>
      <c r="AL757" s="101" t="str">
        <f t="shared" si="121"/>
        <v/>
      </c>
      <c r="AM757" s="101" t="str">
        <f t="shared" si="121"/>
        <v/>
      </c>
      <c r="AN757" s="101" t="str">
        <f t="shared" si="121"/>
        <v/>
      </c>
      <c r="AP757" s="101" t="str">
        <f>IF(AND(N757="vendido",I757='1° Passo'!$D$12),'1° Passo'!$D$12,"")</f>
        <v/>
      </c>
    </row>
    <row r="758" spans="3:42" ht="30" customHeight="1">
      <c r="C758" s="11">
        <v>754</v>
      </c>
      <c r="D758" s="88"/>
      <c r="E758" s="88"/>
      <c r="F758" s="88"/>
      <c r="G758" s="95"/>
      <c r="H758" s="96"/>
      <c r="I758" s="88"/>
      <c r="J758" s="88"/>
      <c r="K758" s="96"/>
      <c r="L758" s="88"/>
      <c r="M758" s="97" t="str">
        <f t="shared" ca="1" si="119"/>
        <v/>
      </c>
      <c r="N758" s="88"/>
      <c r="O758" s="88"/>
      <c r="P758" s="14"/>
      <c r="R758" s="59" t="str">
        <f>IFERROR(VLOOKUP($D758,'4° Passo'!$D$5:$M$804,7,FALSE),"-")</f>
        <v>-</v>
      </c>
      <c r="S758" s="59" t="str">
        <f>IFERROR(VLOOKUP($D758,'4° Passo'!$D$5:$M$804,8,FALSE),"-")</f>
        <v>-</v>
      </c>
      <c r="T758" s="59" t="str">
        <f>IFERROR(VLOOKUP($D758,'4° Passo'!$D$5:$M$804,9,FALSE),"-")</f>
        <v>-</v>
      </c>
      <c r="U758" s="59" t="str">
        <f>IFERROR(VLOOKUP($D758,'4° Passo'!$D$5:$M$804,10,FALSE),"-")</f>
        <v>-</v>
      </c>
      <c r="V758" s="59" t="str">
        <f t="shared" si="114"/>
        <v/>
      </c>
      <c r="W758" s="4">
        <f t="shared" si="120"/>
        <v>0</v>
      </c>
      <c r="X758" s="101">
        <v>1</v>
      </c>
      <c r="Y758" s="101" t="str">
        <f t="shared" si="115"/>
        <v/>
      </c>
      <c r="Z758" s="101" t="str">
        <f t="shared" si="116"/>
        <v/>
      </c>
      <c r="AA758" s="101" t="str">
        <f t="shared" si="117"/>
        <v/>
      </c>
      <c r="AB758" s="101" t="str">
        <f t="shared" si="118"/>
        <v/>
      </c>
      <c r="AC758" s="101" t="str">
        <f t="shared" si="122"/>
        <v/>
      </c>
      <c r="AD758" s="101" t="str">
        <f t="shared" si="122"/>
        <v/>
      </c>
      <c r="AE758" s="101" t="str">
        <f t="shared" si="122"/>
        <v/>
      </c>
      <c r="AF758" s="101" t="str">
        <f t="shared" si="122"/>
        <v/>
      </c>
      <c r="AG758" s="101" t="str">
        <f t="shared" si="122"/>
        <v/>
      </c>
      <c r="AH758" s="101" t="str">
        <f t="shared" si="122"/>
        <v/>
      </c>
      <c r="AI758" s="101" t="str">
        <f t="shared" si="121"/>
        <v/>
      </c>
      <c r="AJ758" s="101" t="str">
        <f t="shared" si="121"/>
        <v/>
      </c>
      <c r="AK758" s="101" t="str">
        <f t="shared" si="121"/>
        <v/>
      </c>
      <c r="AL758" s="101" t="str">
        <f t="shared" si="121"/>
        <v/>
      </c>
      <c r="AM758" s="101" t="str">
        <f t="shared" si="121"/>
        <v/>
      </c>
      <c r="AN758" s="101" t="str">
        <f t="shared" si="121"/>
        <v/>
      </c>
      <c r="AP758" s="101" t="str">
        <f>IF(AND(N758="vendido",I758='1° Passo'!$D$12),'1° Passo'!$D$12,"")</f>
        <v/>
      </c>
    </row>
    <row r="759" spans="3:42" ht="30" customHeight="1">
      <c r="C759" s="11">
        <v>755</v>
      </c>
      <c r="D759" s="88"/>
      <c r="E759" s="88"/>
      <c r="F759" s="88"/>
      <c r="G759" s="95"/>
      <c r="H759" s="96"/>
      <c r="I759" s="88"/>
      <c r="J759" s="88"/>
      <c r="K759" s="96"/>
      <c r="L759" s="88"/>
      <c r="M759" s="97" t="str">
        <f t="shared" ca="1" si="119"/>
        <v/>
      </c>
      <c r="N759" s="88"/>
      <c r="O759" s="88"/>
      <c r="P759" s="14"/>
      <c r="R759" s="59" t="str">
        <f>IFERROR(VLOOKUP($D759,'4° Passo'!$D$5:$M$804,7,FALSE),"-")</f>
        <v>-</v>
      </c>
      <c r="S759" s="59" t="str">
        <f>IFERROR(VLOOKUP($D759,'4° Passo'!$D$5:$M$804,8,FALSE),"-")</f>
        <v>-</v>
      </c>
      <c r="T759" s="59" t="str">
        <f>IFERROR(VLOOKUP($D759,'4° Passo'!$D$5:$M$804,9,FALSE),"-")</f>
        <v>-</v>
      </c>
      <c r="U759" s="59" t="str">
        <f>IFERROR(VLOOKUP($D759,'4° Passo'!$D$5:$M$804,10,FALSE),"-")</f>
        <v>-</v>
      </c>
      <c r="V759" s="59" t="str">
        <f t="shared" si="114"/>
        <v/>
      </c>
      <c r="W759" s="4">
        <f t="shared" si="120"/>
        <v>0</v>
      </c>
      <c r="X759" s="101">
        <v>1</v>
      </c>
      <c r="Y759" s="101" t="str">
        <f t="shared" si="115"/>
        <v/>
      </c>
      <c r="Z759" s="101" t="str">
        <f t="shared" si="116"/>
        <v/>
      </c>
      <c r="AA759" s="101" t="str">
        <f t="shared" si="117"/>
        <v/>
      </c>
      <c r="AB759" s="101" t="str">
        <f t="shared" si="118"/>
        <v/>
      </c>
      <c r="AC759" s="101" t="str">
        <f t="shared" si="122"/>
        <v/>
      </c>
      <c r="AD759" s="101" t="str">
        <f t="shared" si="122"/>
        <v/>
      </c>
      <c r="AE759" s="101" t="str">
        <f t="shared" si="122"/>
        <v/>
      </c>
      <c r="AF759" s="101" t="str">
        <f t="shared" si="122"/>
        <v/>
      </c>
      <c r="AG759" s="101" t="str">
        <f t="shared" si="122"/>
        <v/>
      </c>
      <c r="AH759" s="101" t="str">
        <f t="shared" si="122"/>
        <v/>
      </c>
      <c r="AI759" s="101" t="str">
        <f t="shared" si="121"/>
        <v/>
      </c>
      <c r="AJ759" s="101" t="str">
        <f t="shared" si="121"/>
        <v/>
      </c>
      <c r="AK759" s="101" t="str">
        <f t="shared" si="121"/>
        <v/>
      </c>
      <c r="AL759" s="101" t="str">
        <f t="shared" si="121"/>
        <v/>
      </c>
      <c r="AM759" s="101" t="str">
        <f t="shared" si="121"/>
        <v/>
      </c>
      <c r="AN759" s="101" t="str">
        <f t="shared" si="121"/>
        <v/>
      </c>
      <c r="AP759" s="101" t="str">
        <f>IF(AND(N759="vendido",I759='1° Passo'!$D$12),'1° Passo'!$D$12,"")</f>
        <v/>
      </c>
    </row>
    <row r="760" spans="3:42" ht="30" customHeight="1">
      <c r="C760" s="11">
        <v>756</v>
      </c>
      <c r="D760" s="88"/>
      <c r="E760" s="88"/>
      <c r="F760" s="88"/>
      <c r="G760" s="95"/>
      <c r="H760" s="96"/>
      <c r="I760" s="88"/>
      <c r="J760" s="88"/>
      <c r="K760" s="96"/>
      <c r="L760" s="88"/>
      <c r="M760" s="97" t="str">
        <f t="shared" ca="1" si="119"/>
        <v/>
      </c>
      <c r="N760" s="88"/>
      <c r="O760" s="88"/>
      <c r="P760" s="14"/>
      <c r="R760" s="59" t="str">
        <f>IFERROR(VLOOKUP($D760,'4° Passo'!$D$5:$M$804,7,FALSE),"-")</f>
        <v>-</v>
      </c>
      <c r="S760" s="59" t="str">
        <f>IFERROR(VLOOKUP($D760,'4° Passo'!$D$5:$M$804,8,FALSE),"-")</f>
        <v>-</v>
      </c>
      <c r="T760" s="59" t="str">
        <f>IFERROR(VLOOKUP($D760,'4° Passo'!$D$5:$M$804,9,FALSE),"-")</f>
        <v>-</v>
      </c>
      <c r="U760" s="59" t="str">
        <f>IFERROR(VLOOKUP($D760,'4° Passo'!$D$5:$M$804,10,FALSE),"-")</f>
        <v>-</v>
      </c>
      <c r="V760" s="59" t="str">
        <f t="shared" si="114"/>
        <v/>
      </c>
      <c r="W760" s="4">
        <f t="shared" si="120"/>
        <v>0</v>
      </c>
      <c r="X760" s="101">
        <v>1</v>
      </c>
      <c r="Y760" s="101" t="str">
        <f t="shared" si="115"/>
        <v/>
      </c>
      <c r="Z760" s="101" t="str">
        <f t="shared" si="116"/>
        <v/>
      </c>
      <c r="AA760" s="101" t="str">
        <f t="shared" si="117"/>
        <v/>
      </c>
      <c r="AB760" s="101" t="str">
        <f t="shared" si="118"/>
        <v/>
      </c>
      <c r="AC760" s="101" t="str">
        <f t="shared" si="122"/>
        <v/>
      </c>
      <c r="AD760" s="101" t="str">
        <f t="shared" si="122"/>
        <v/>
      </c>
      <c r="AE760" s="101" t="str">
        <f t="shared" si="122"/>
        <v/>
      </c>
      <c r="AF760" s="101" t="str">
        <f t="shared" si="122"/>
        <v/>
      </c>
      <c r="AG760" s="101" t="str">
        <f t="shared" si="122"/>
        <v/>
      </c>
      <c r="AH760" s="101" t="str">
        <f t="shared" si="122"/>
        <v/>
      </c>
      <c r="AI760" s="101" t="str">
        <f t="shared" si="121"/>
        <v/>
      </c>
      <c r="AJ760" s="101" t="str">
        <f t="shared" si="121"/>
        <v/>
      </c>
      <c r="AK760" s="101" t="str">
        <f t="shared" si="121"/>
        <v/>
      </c>
      <c r="AL760" s="101" t="str">
        <f t="shared" si="121"/>
        <v/>
      </c>
      <c r="AM760" s="101" t="str">
        <f t="shared" si="121"/>
        <v/>
      </c>
      <c r="AN760" s="101" t="str">
        <f t="shared" si="121"/>
        <v/>
      </c>
      <c r="AP760" s="101" t="str">
        <f>IF(AND(N760="vendido",I760='1° Passo'!$D$12),'1° Passo'!$D$12,"")</f>
        <v/>
      </c>
    </row>
    <row r="761" spans="3:42" ht="30" customHeight="1">
      <c r="C761" s="11">
        <v>757</v>
      </c>
      <c r="D761" s="88"/>
      <c r="E761" s="88"/>
      <c r="F761" s="88"/>
      <c r="G761" s="95"/>
      <c r="H761" s="96"/>
      <c r="I761" s="88"/>
      <c r="J761" s="88"/>
      <c r="K761" s="96"/>
      <c r="L761" s="88"/>
      <c r="M761" s="97" t="str">
        <f t="shared" ca="1" si="119"/>
        <v/>
      </c>
      <c r="N761" s="88"/>
      <c r="O761" s="88"/>
      <c r="P761" s="14"/>
      <c r="R761" s="59" t="str">
        <f>IFERROR(VLOOKUP($D761,'4° Passo'!$D$5:$M$804,7,FALSE),"-")</f>
        <v>-</v>
      </c>
      <c r="S761" s="59" t="str">
        <f>IFERROR(VLOOKUP($D761,'4° Passo'!$D$5:$M$804,8,FALSE),"-")</f>
        <v>-</v>
      </c>
      <c r="T761" s="59" t="str">
        <f>IFERROR(VLOOKUP($D761,'4° Passo'!$D$5:$M$804,9,FALSE),"-")</f>
        <v>-</v>
      </c>
      <c r="U761" s="59" t="str">
        <f>IFERROR(VLOOKUP($D761,'4° Passo'!$D$5:$M$804,10,FALSE),"-")</f>
        <v>-</v>
      </c>
      <c r="V761" s="59" t="str">
        <f t="shared" si="114"/>
        <v/>
      </c>
      <c r="W761" s="4">
        <f t="shared" si="120"/>
        <v>0</v>
      </c>
      <c r="X761" s="101">
        <v>1</v>
      </c>
      <c r="Y761" s="101" t="str">
        <f t="shared" si="115"/>
        <v/>
      </c>
      <c r="Z761" s="101" t="str">
        <f t="shared" si="116"/>
        <v/>
      </c>
      <c r="AA761" s="101" t="str">
        <f t="shared" si="117"/>
        <v/>
      </c>
      <c r="AB761" s="101" t="str">
        <f t="shared" si="118"/>
        <v/>
      </c>
      <c r="AC761" s="101" t="str">
        <f t="shared" si="122"/>
        <v/>
      </c>
      <c r="AD761" s="101" t="str">
        <f t="shared" si="122"/>
        <v/>
      </c>
      <c r="AE761" s="101" t="str">
        <f t="shared" si="122"/>
        <v/>
      </c>
      <c r="AF761" s="101" t="str">
        <f t="shared" si="122"/>
        <v/>
      </c>
      <c r="AG761" s="101" t="str">
        <f t="shared" si="122"/>
        <v/>
      </c>
      <c r="AH761" s="101" t="str">
        <f t="shared" si="122"/>
        <v/>
      </c>
      <c r="AI761" s="101" t="str">
        <f t="shared" si="121"/>
        <v/>
      </c>
      <c r="AJ761" s="101" t="str">
        <f t="shared" si="121"/>
        <v/>
      </c>
      <c r="AK761" s="101" t="str">
        <f t="shared" si="121"/>
        <v/>
      </c>
      <c r="AL761" s="101" t="str">
        <f t="shared" si="121"/>
        <v/>
      </c>
      <c r="AM761" s="101" t="str">
        <f t="shared" si="121"/>
        <v/>
      </c>
      <c r="AN761" s="101" t="str">
        <f t="shared" si="121"/>
        <v/>
      </c>
      <c r="AP761" s="101" t="str">
        <f>IF(AND(N761="vendido",I761='1° Passo'!$D$12),'1° Passo'!$D$12,"")</f>
        <v/>
      </c>
    </row>
    <row r="762" spans="3:42" ht="30" customHeight="1">
      <c r="C762" s="11">
        <v>758</v>
      </c>
      <c r="D762" s="88"/>
      <c r="E762" s="88"/>
      <c r="F762" s="88"/>
      <c r="G762" s="95"/>
      <c r="H762" s="96"/>
      <c r="I762" s="88"/>
      <c r="J762" s="88"/>
      <c r="K762" s="96"/>
      <c r="L762" s="88"/>
      <c r="M762" s="97" t="str">
        <f t="shared" ca="1" si="119"/>
        <v/>
      </c>
      <c r="N762" s="88"/>
      <c r="O762" s="88"/>
      <c r="P762" s="14"/>
      <c r="R762" s="59" t="str">
        <f>IFERROR(VLOOKUP($D762,'4° Passo'!$D$5:$M$804,7,FALSE),"-")</f>
        <v>-</v>
      </c>
      <c r="S762" s="59" t="str">
        <f>IFERROR(VLOOKUP($D762,'4° Passo'!$D$5:$M$804,8,FALSE),"-")</f>
        <v>-</v>
      </c>
      <c r="T762" s="59" t="str">
        <f>IFERROR(VLOOKUP($D762,'4° Passo'!$D$5:$M$804,9,FALSE),"-")</f>
        <v>-</v>
      </c>
      <c r="U762" s="59" t="str">
        <f>IFERROR(VLOOKUP($D762,'4° Passo'!$D$5:$M$804,10,FALSE),"-")</f>
        <v>-</v>
      </c>
      <c r="V762" s="59" t="str">
        <f t="shared" si="114"/>
        <v/>
      </c>
      <c r="W762" s="4">
        <f t="shared" si="120"/>
        <v>0</v>
      </c>
      <c r="X762" s="101">
        <v>1</v>
      </c>
      <c r="Y762" s="101" t="str">
        <f t="shared" si="115"/>
        <v/>
      </c>
      <c r="Z762" s="101" t="str">
        <f t="shared" si="116"/>
        <v/>
      </c>
      <c r="AA762" s="101" t="str">
        <f t="shared" si="117"/>
        <v/>
      </c>
      <c r="AB762" s="101" t="str">
        <f t="shared" si="118"/>
        <v/>
      </c>
      <c r="AC762" s="101" t="str">
        <f t="shared" si="122"/>
        <v/>
      </c>
      <c r="AD762" s="101" t="str">
        <f t="shared" si="122"/>
        <v/>
      </c>
      <c r="AE762" s="101" t="str">
        <f t="shared" si="122"/>
        <v/>
      </c>
      <c r="AF762" s="101" t="str">
        <f t="shared" si="122"/>
        <v/>
      </c>
      <c r="AG762" s="101" t="str">
        <f t="shared" si="122"/>
        <v/>
      </c>
      <c r="AH762" s="101" t="str">
        <f t="shared" si="122"/>
        <v/>
      </c>
      <c r="AI762" s="101" t="str">
        <f t="shared" si="121"/>
        <v/>
      </c>
      <c r="AJ762" s="101" t="str">
        <f t="shared" si="121"/>
        <v/>
      </c>
      <c r="AK762" s="101" t="str">
        <f t="shared" si="121"/>
        <v/>
      </c>
      <c r="AL762" s="101" t="str">
        <f t="shared" si="121"/>
        <v/>
      </c>
      <c r="AM762" s="101" t="str">
        <f t="shared" si="121"/>
        <v/>
      </c>
      <c r="AN762" s="101" t="str">
        <f t="shared" si="121"/>
        <v/>
      </c>
      <c r="AP762" s="101" t="str">
        <f>IF(AND(N762="vendido",I762='1° Passo'!$D$12),'1° Passo'!$D$12,"")</f>
        <v/>
      </c>
    </row>
    <row r="763" spans="3:42" ht="30" customHeight="1">
      <c r="C763" s="11">
        <v>759</v>
      </c>
      <c r="D763" s="88"/>
      <c r="E763" s="88"/>
      <c r="F763" s="88"/>
      <c r="G763" s="95"/>
      <c r="H763" s="96"/>
      <c r="I763" s="88"/>
      <c r="J763" s="88"/>
      <c r="K763" s="96"/>
      <c r="L763" s="88"/>
      <c r="M763" s="97" t="str">
        <f t="shared" ca="1" si="119"/>
        <v/>
      </c>
      <c r="N763" s="88"/>
      <c r="O763" s="88"/>
      <c r="P763" s="14"/>
      <c r="R763" s="59" t="str">
        <f>IFERROR(VLOOKUP($D763,'4° Passo'!$D$5:$M$804,7,FALSE),"-")</f>
        <v>-</v>
      </c>
      <c r="S763" s="59" t="str">
        <f>IFERROR(VLOOKUP($D763,'4° Passo'!$D$5:$M$804,8,FALSE),"-")</f>
        <v>-</v>
      </c>
      <c r="T763" s="59" t="str">
        <f>IFERROR(VLOOKUP($D763,'4° Passo'!$D$5:$M$804,9,FALSE),"-")</f>
        <v>-</v>
      </c>
      <c r="U763" s="59" t="str">
        <f>IFERROR(VLOOKUP($D763,'4° Passo'!$D$5:$M$804,10,FALSE),"-")</f>
        <v>-</v>
      </c>
      <c r="V763" s="59" t="str">
        <f t="shared" si="114"/>
        <v/>
      </c>
      <c r="W763" s="4">
        <f t="shared" si="120"/>
        <v>0</v>
      </c>
      <c r="X763" s="101">
        <v>1</v>
      </c>
      <c r="Y763" s="101" t="str">
        <f t="shared" si="115"/>
        <v/>
      </c>
      <c r="Z763" s="101" t="str">
        <f t="shared" si="116"/>
        <v/>
      </c>
      <c r="AA763" s="101" t="str">
        <f t="shared" si="117"/>
        <v/>
      </c>
      <c r="AB763" s="101" t="str">
        <f t="shared" si="118"/>
        <v/>
      </c>
      <c r="AC763" s="101" t="str">
        <f t="shared" si="122"/>
        <v/>
      </c>
      <c r="AD763" s="101" t="str">
        <f t="shared" si="122"/>
        <v/>
      </c>
      <c r="AE763" s="101" t="str">
        <f t="shared" si="122"/>
        <v/>
      </c>
      <c r="AF763" s="101" t="str">
        <f t="shared" si="122"/>
        <v/>
      </c>
      <c r="AG763" s="101" t="str">
        <f t="shared" si="122"/>
        <v/>
      </c>
      <c r="AH763" s="101" t="str">
        <f t="shared" si="122"/>
        <v/>
      </c>
      <c r="AI763" s="101" t="str">
        <f t="shared" si="121"/>
        <v/>
      </c>
      <c r="AJ763" s="101" t="str">
        <f t="shared" si="121"/>
        <v/>
      </c>
      <c r="AK763" s="101" t="str">
        <f t="shared" si="121"/>
        <v/>
      </c>
      <c r="AL763" s="101" t="str">
        <f t="shared" si="121"/>
        <v/>
      </c>
      <c r="AM763" s="101" t="str">
        <f t="shared" si="121"/>
        <v/>
      </c>
      <c r="AN763" s="101" t="str">
        <f t="shared" si="121"/>
        <v/>
      </c>
      <c r="AP763" s="101" t="str">
        <f>IF(AND(N763="vendido",I763='1° Passo'!$D$12),'1° Passo'!$D$12,"")</f>
        <v/>
      </c>
    </row>
    <row r="764" spans="3:42" ht="30" customHeight="1">
      <c r="C764" s="11">
        <v>760</v>
      </c>
      <c r="D764" s="88"/>
      <c r="E764" s="88"/>
      <c r="F764" s="88"/>
      <c r="G764" s="95"/>
      <c r="H764" s="96"/>
      <c r="I764" s="88"/>
      <c r="J764" s="88"/>
      <c r="K764" s="96"/>
      <c r="L764" s="88"/>
      <c r="M764" s="97" t="str">
        <f t="shared" ca="1" si="119"/>
        <v/>
      </c>
      <c r="N764" s="88"/>
      <c r="O764" s="88"/>
      <c r="P764" s="14"/>
      <c r="R764" s="59" t="str">
        <f>IFERROR(VLOOKUP($D764,'4° Passo'!$D$5:$M$804,7,FALSE),"-")</f>
        <v>-</v>
      </c>
      <c r="S764" s="59" t="str">
        <f>IFERROR(VLOOKUP($D764,'4° Passo'!$D$5:$M$804,8,FALSE),"-")</f>
        <v>-</v>
      </c>
      <c r="T764" s="59" t="str">
        <f>IFERROR(VLOOKUP($D764,'4° Passo'!$D$5:$M$804,9,FALSE),"-")</f>
        <v>-</v>
      </c>
      <c r="U764" s="59" t="str">
        <f>IFERROR(VLOOKUP($D764,'4° Passo'!$D$5:$M$804,10,FALSE),"-")</f>
        <v>-</v>
      </c>
      <c r="V764" s="59" t="str">
        <f t="shared" si="114"/>
        <v/>
      </c>
      <c r="W764" s="4">
        <f t="shared" si="120"/>
        <v>0</v>
      </c>
      <c r="X764" s="101">
        <v>1</v>
      </c>
      <c r="Y764" s="101" t="str">
        <f t="shared" si="115"/>
        <v/>
      </c>
      <c r="Z764" s="101" t="str">
        <f t="shared" si="116"/>
        <v/>
      </c>
      <c r="AA764" s="101" t="str">
        <f t="shared" si="117"/>
        <v/>
      </c>
      <c r="AB764" s="101" t="str">
        <f t="shared" si="118"/>
        <v/>
      </c>
      <c r="AC764" s="101" t="str">
        <f t="shared" si="122"/>
        <v/>
      </c>
      <c r="AD764" s="101" t="str">
        <f t="shared" si="122"/>
        <v/>
      </c>
      <c r="AE764" s="101" t="str">
        <f t="shared" si="122"/>
        <v/>
      </c>
      <c r="AF764" s="101" t="str">
        <f t="shared" si="122"/>
        <v/>
      </c>
      <c r="AG764" s="101" t="str">
        <f t="shared" si="122"/>
        <v/>
      </c>
      <c r="AH764" s="101" t="str">
        <f t="shared" si="122"/>
        <v/>
      </c>
      <c r="AI764" s="101" t="str">
        <f t="shared" si="121"/>
        <v/>
      </c>
      <c r="AJ764" s="101" t="str">
        <f t="shared" si="121"/>
        <v/>
      </c>
      <c r="AK764" s="101" t="str">
        <f t="shared" si="121"/>
        <v/>
      </c>
      <c r="AL764" s="101" t="str">
        <f t="shared" si="121"/>
        <v/>
      </c>
      <c r="AM764" s="101" t="str">
        <f t="shared" si="121"/>
        <v/>
      </c>
      <c r="AN764" s="101" t="str">
        <f t="shared" si="121"/>
        <v/>
      </c>
      <c r="AP764" s="101" t="str">
        <f>IF(AND(N764="vendido",I764='1° Passo'!$D$12),'1° Passo'!$D$12,"")</f>
        <v/>
      </c>
    </row>
    <row r="765" spans="3:42" ht="30" customHeight="1">
      <c r="C765" s="11">
        <v>761</v>
      </c>
      <c r="D765" s="88"/>
      <c r="E765" s="88"/>
      <c r="F765" s="88"/>
      <c r="G765" s="95"/>
      <c r="H765" s="96"/>
      <c r="I765" s="88"/>
      <c r="J765" s="88"/>
      <c r="K765" s="96"/>
      <c r="L765" s="88"/>
      <c r="M765" s="97" t="str">
        <f t="shared" ca="1" si="119"/>
        <v/>
      </c>
      <c r="N765" s="88"/>
      <c r="O765" s="88"/>
      <c r="P765" s="14"/>
      <c r="R765" s="59" t="str">
        <f>IFERROR(VLOOKUP($D765,'4° Passo'!$D$5:$M$804,7,FALSE),"-")</f>
        <v>-</v>
      </c>
      <c r="S765" s="59" t="str">
        <f>IFERROR(VLOOKUP($D765,'4° Passo'!$D$5:$M$804,8,FALSE),"-")</f>
        <v>-</v>
      </c>
      <c r="T765" s="59" t="str">
        <f>IFERROR(VLOOKUP($D765,'4° Passo'!$D$5:$M$804,9,FALSE),"-")</f>
        <v>-</v>
      </c>
      <c r="U765" s="59" t="str">
        <f>IFERROR(VLOOKUP($D765,'4° Passo'!$D$5:$M$804,10,FALSE),"-")</f>
        <v>-</v>
      </c>
      <c r="V765" s="59" t="str">
        <f t="shared" si="114"/>
        <v/>
      </c>
      <c r="W765" s="4">
        <f t="shared" si="120"/>
        <v>0</v>
      </c>
      <c r="X765" s="101">
        <v>1</v>
      </c>
      <c r="Y765" s="101" t="str">
        <f t="shared" si="115"/>
        <v/>
      </c>
      <c r="Z765" s="101" t="str">
        <f t="shared" si="116"/>
        <v/>
      </c>
      <c r="AA765" s="101" t="str">
        <f t="shared" si="117"/>
        <v/>
      </c>
      <c r="AB765" s="101" t="str">
        <f t="shared" si="118"/>
        <v/>
      </c>
      <c r="AC765" s="101" t="str">
        <f t="shared" si="122"/>
        <v/>
      </c>
      <c r="AD765" s="101" t="str">
        <f t="shared" si="122"/>
        <v/>
      </c>
      <c r="AE765" s="101" t="str">
        <f t="shared" si="122"/>
        <v/>
      </c>
      <c r="AF765" s="101" t="str">
        <f t="shared" si="122"/>
        <v/>
      </c>
      <c r="AG765" s="101" t="str">
        <f t="shared" si="122"/>
        <v/>
      </c>
      <c r="AH765" s="101" t="str">
        <f t="shared" si="122"/>
        <v/>
      </c>
      <c r="AI765" s="101" t="str">
        <f t="shared" si="121"/>
        <v/>
      </c>
      <c r="AJ765" s="101" t="str">
        <f t="shared" si="121"/>
        <v/>
      </c>
      <c r="AK765" s="101" t="str">
        <f t="shared" si="121"/>
        <v/>
      </c>
      <c r="AL765" s="101" t="str">
        <f t="shared" si="121"/>
        <v/>
      </c>
      <c r="AM765" s="101" t="str">
        <f t="shared" si="121"/>
        <v/>
      </c>
      <c r="AN765" s="101" t="str">
        <f t="shared" si="121"/>
        <v/>
      </c>
      <c r="AP765" s="101" t="str">
        <f>IF(AND(N765="vendido",I765='1° Passo'!$D$12),'1° Passo'!$D$12,"")</f>
        <v/>
      </c>
    </row>
    <row r="766" spans="3:42" ht="30" customHeight="1">
      <c r="C766" s="11">
        <v>762</v>
      </c>
      <c r="D766" s="88"/>
      <c r="E766" s="88"/>
      <c r="F766" s="88"/>
      <c r="G766" s="95"/>
      <c r="H766" s="96"/>
      <c r="I766" s="88"/>
      <c r="J766" s="88"/>
      <c r="K766" s="96"/>
      <c r="L766" s="88"/>
      <c r="M766" s="97" t="str">
        <f t="shared" ca="1" si="119"/>
        <v/>
      </c>
      <c r="N766" s="88"/>
      <c r="O766" s="88"/>
      <c r="P766" s="14"/>
      <c r="R766" s="59" t="str">
        <f>IFERROR(VLOOKUP($D766,'4° Passo'!$D$5:$M$804,7,FALSE),"-")</f>
        <v>-</v>
      </c>
      <c r="S766" s="59" t="str">
        <f>IFERROR(VLOOKUP($D766,'4° Passo'!$D$5:$M$804,8,FALSE),"-")</f>
        <v>-</v>
      </c>
      <c r="T766" s="59" t="str">
        <f>IFERROR(VLOOKUP($D766,'4° Passo'!$D$5:$M$804,9,FALSE),"-")</f>
        <v>-</v>
      </c>
      <c r="U766" s="59" t="str">
        <f>IFERROR(VLOOKUP($D766,'4° Passo'!$D$5:$M$804,10,FALSE),"-")</f>
        <v>-</v>
      </c>
      <c r="V766" s="59" t="str">
        <f t="shared" si="114"/>
        <v/>
      </c>
      <c r="W766" s="4">
        <f t="shared" si="120"/>
        <v>0</v>
      </c>
      <c r="X766" s="101">
        <v>1</v>
      </c>
      <c r="Y766" s="101" t="str">
        <f t="shared" si="115"/>
        <v/>
      </c>
      <c r="Z766" s="101" t="str">
        <f t="shared" si="116"/>
        <v/>
      </c>
      <c r="AA766" s="101" t="str">
        <f t="shared" si="117"/>
        <v/>
      </c>
      <c r="AB766" s="101" t="str">
        <f t="shared" si="118"/>
        <v/>
      </c>
      <c r="AC766" s="101" t="str">
        <f t="shared" si="122"/>
        <v/>
      </c>
      <c r="AD766" s="101" t="str">
        <f t="shared" si="122"/>
        <v/>
      </c>
      <c r="AE766" s="101" t="str">
        <f t="shared" si="122"/>
        <v/>
      </c>
      <c r="AF766" s="101" t="str">
        <f t="shared" si="122"/>
        <v/>
      </c>
      <c r="AG766" s="101" t="str">
        <f t="shared" si="122"/>
        <v/>
      </c>
      <c r="AH766" s="101" t="str">
        <f t="shared" si="122"/>
        <v/>
      </c>
      <c r="AI766" s="101" t="str">
        <f t="shared" si="121"/>
        <v/>
      </c>
      <c r="AJ766" s="101" t="str">
        <f t="shared" si="121"/>
        <v/>
      </c>
      <c r="AK766" s="101" t="str">
        <f t="shared" si="121"/>
        <v/>
      </c>
      <c r="AL766" s="101" t="str">
        <f t="shared" si="121"/>
        <v/>
      </c>
      <c r="AM766" s="101" t="str">
        <f t="shared" si="121"/>
        <v/>
      </c>
      <c r="AN766" s="101" t="str">
        <f t="shared" si="121"/>
        <v/>
      </c>
      <c r="AP766" s="101" t="str">
        <f>IF(AND(N766="vendido",I766='1° Passo'!$D$12),'1° Passo'!$D$12,"")</f>
        <v/>
      </c>
    </row>
    <row r="767" spans="3:42" ht="30" customHeight="1">
      <c r="C767" s="11">
        <v>763</v>
      </c>
      <c r="D767" s="88"/>
      <c r="E767" s="88"/>
      <c r="F767" s="88"/>
      <c r="G767" s="95"/>
      <c r="H767" s="96"/>
      <c r="I767" s="88"/>
      <c r="J767" s="88"/>
      <c r="K767" s="96"/>
      <c r="L767" s="88"/>
      <c r="M767" s="97" t="str">
        <f t="shared" ca="1" si="119"/>
        <v/>
      </c>
      <c r="N767" s="88"/>
      <c r="O767" s="88"/>
      <c r="P767" s="14"/>
      <c r="R767" s="59" t="str">
        <f>IFERROR(VLOOKUP($D767,'4° Passo'!$D$5:$M$804,7,FALSE),"-")</f>
        <v>-</v>
      </c>
      <c r="S767" s="59" t="str">
        <f>IFERROR(VLOOKUP($D767,'4° Passo'!$D$5:$M$804,8,FALSE),"-")</f>
        <v>-</v>
      </c>
      <c r="T767" s="59" t="str">
        <f>IFERROR(VLOOKUP($D767,'4° Passo'!$D$5:$M$804,9,FALSE),"-")</f>
        <v>-</v>
      </c>
      <c r="U767" s="59" t="str">
        <f>IFERROR(VLOOKUP($D767,'4° Passo'!$D$5:$M$804,10,FALSE),"-")</f>
        <v>-</v>
      </c>
      <c r="V767" s="59" t="str">
        <f t="shared" si="114"/>
        <v/>
      </c>
      <c r="W767" s="4">
        <f t="shared" si="120"/>
        <v>0</v>
      </c>
      <c r="X767" s="101">
        <v>1</v>
      </c>
      <c r="Y767" s="101" t="str">
        <f t="shared" si="115"/>
        <v/>
      </c>
      <c r="Z767" s="101" t="str">
        <f t="shared" si="116"/>
        <v/>
      </c>
      <c r="AA767" s="101" t="str">
        <f t="shared" si="117"/>
        <v/>
      </c>
      <c r="AB767" s="101" t="str">
        <f t="shared" si="118"/>
        <v/>
      </c>
      <c r="AC767" s="101" t="str">
        <f t="shared" si="122"/>
        <v/>
      </c>
      <c r="AD767" s="101" t="str">
        <f t="shared" si="122"/>
        <v/>
      </c>
      <c r="AE767" s="101" t="str">
        <f t="shared" si="122"/>
        <v/>
      </c>
      <c r="AF767" s="101" t="str">
        <f t="shared" si="122"/>
        <v/>
      </c>
      <c r="AG767" s="101" t="str">
        <f t="shared" si="122"/>
        <v/>
      </c>
      <c r="AH767" s="101" t="str">
        <f t="shared" si="122"/>
        <v/>
      </c>
      <c r="AI767" s="101" t="str">
        <f t="shared" si="121"/>
        <v/>
      </c>
      <c r="AJ767" s="101" t="str">
        <f t="shared" si="121"/>
        <v/>
      </c>
      <c r="AK767" s="101" t="str">
        <f t="shared" si="121"/>
        <v/>
      </c>
      <c r="AL767" s="101" t="str">
        <f t="shared" si="121"/>
        <v/>
      </c>
      <c r="AM767" s="101" t="str">
        <f t="shared" si="121"/>
        <v/>
      </c>
      <c r="AN767" s="101" t="str">
        <f t="shared" si="121"/>
        <v/>
      </c>
      <c r="AP767" s="101" t="str">
        <f>IF(AND(N767="vendido",I767='1° Passo'!$D$12),'1° Passo'!$D$12,"")</f>
        <v/>
      </c>
    </row>
    <row r="768" spans="3:42" ht="30" customHeight="1">
      <c r="C768" s="11">
        <v>764</v>
      </c>
      <c r="D768" s="88"/>
      <c r="E768" s="88"/>
      <c r="F768" s="88"/>
      <c r="G768" s="95"/>
      <c r="H768" s="96"/>
      <c r="I768" s="88"/>
      <c r="J768" s="88"/>
      <c r="K768" s="96"/>
      <c r="L768" s="88"/>
      <c r="M768" s="97" t="str">
        <f t="shared" ca="1" si="119"/>
        <v/>
      </c>
      <c r="N768" s="88"/>
      <c r="O768" s="88"/>
      <c r="P768" s="14"/>
      <c r="R768" s="59" t="str">
        <f>IFERROR(VLOOKUP($D768,'4° Passo'!$D$5:$M$804,7,FALSE),"-")</f>
        <v>-</v>
      </c>
      <c r="S768" s="59" t="str">
        <f>IFERROR(VLOOKUP($D768,'4° Passo'!$D$5:$M$804,8,FALSE),"-")</f>
        <v>-</v>
      </c>
      <c r="T768" s="59" t="str">
        <f>IFERROR(VLOOKUP($D768,'4° Passo'!$D$5:$M$804,9,FALSE),"-")</f>
        <v>-</v>
      </c>
      <c r="U768" s="59" t="str">
        <f>IFERROR(VLOOKUP($D768,'4° Passo'!$D$5:$M$804,10,FALSE),"-")</f>
        <v>-</v>
      </c>
      <c r="V768" s="59" t="str">
        <f t="shared" si="114"/>
        <v/>
      </c>
      <c r="W768" s="4">
        <f t="shared" si="120"/>
        <v>0</v>
      </c>
      <c r="X768" s="101">
        <v>1</v>
      </c>
      <c r="Y768" s="101" t="str">
        <f t="shared" si="115"/>
        <v/>
      </c>
      <c r="Z768" s="101" t="str">
        <f t="shared" si="116"/>
        <v/>
      </c>
      <c r="AA768" s="101" t="str">
        <f t="shared" si="117"/>
        <v/>
      </c>
      <c r="AB768" s="101" t="str">
        <f t="shared" si="118"/>
        <v/>
      </c>
      <c r="AC768" s="101" t="str">
        <f t="shared" si="122"/>
        <v/>
      </c>
      <c r="AD768" s="101" t="str">
        <f t="shared" si="122"/>
        <v/>
      </c>
      <c r="AE768" s="101" t="str">
        <f t="shared" si="122"/>
        <v/>
      </c>
      <c r="AF768" s="101" t="str">
        <f t="shared" si="122"/>
        <v/>
      </c>
      <c r="AG768" s="101" t="str">
        <f t="shared" si="122"/>
        <v/>
      </c>
      <c r="AH768" s="101" t="str">
        <f t="shared" si="122"/>
        <v/>
      </c>
      <c r="AI768" s="101" t="str">
        <f t="shared" si="121"/>
        <v/>
      </c>
      <c r="AJ768" s="101" t="str">
        <f t="shared" si="121"/>
        <v/>
      </c>
      <c r="AK768" s="101" t="str">
        <f t="shared" si="121"/>
        <v/>
      </c>
      <c r="AL768" s="101" t="str">
        <f t="shared" si="121"/>
        <v/>
      </c>
      <c r="AM768" s="101" t="str">
        <f t="shared" si="121"/>
        <v/>
      </c>
      <c r="AN768" s="101" t="str">
        <f t="shared" si="121"/>
        <v/>
      </c>
      <c r="AP768" s="101" t="str">
        <f>IF(AND(N768="vendido",I768='1° Passo'!$D$12),'1° Passo'!$D$12,"")</f>
        <v/>
      </c>
    </row>
    <row r="769" spans="3:42" ht="30" customHeight="1">
      <c r="C769" s="11">
        <v>765</v>
      </c>
      <c r="D769" s="88"/>
      <c r="E769" s="88"/>
      <c r="F769" s="88"/>
      <c r="G769" s="95"/>
      <c r="H769" s="96"/>
      <c r="I769" s="88"/>
      <c r="J769" s="88"/>
      <c r="K769" s="96"/>
      <c r="L769" s="88"/>
      <c r="M769" s="97" t="str">
        <f t="shared" ca="1" si="119"/>
        <v/>
      </c>
      <c r="N769" s="88"/>
      <c r="O769" s="88"/>
      <c r="P769" s="14"/>
      <c r="R769" s="59" t="str">
        <f>IFERROR(VLOOKUP($D769,'4° Passo'!$D$5:$M$804,7,FALSE),"-")</f>
        <v>-</v>
      </c>
      <c r="S769" s="59" t="str">
        <f>IFERROR(VLOOKUP($D769,'4° Passo'!$D$5:$M$804,8,FALSE),"-")</f>
        <v>-</v>
      </c>
      <c r="T769" s="59" t="str">
        <f>IFERROR(VLOOKUP($D769,'4° Passo'!$D$5:$M$804,9,FALSE),"-")</f>
        <v>-</v>
      </c>
      <c r="U769" s="59" t="str">
        <f>IFERROR(VLOOKUP($D769,'4° Passo'!$D$5:$M$804,10,FALSE),"-")</f>
        <v>-</v>
      </c>
      <c r="V769" s="59" t="str">
        <f t="shared" si="114"/>
        <v/>
      </c>
      <c r="W769" s="4">
        <f t="shared" si="120"/>
        <v>0</v>
      </c>
      <c r="X769" s="101">
        <v>1</v>
      </c>
      <c r="Y769" s="101" t="str">
        <f t="shared" si="115"/>
        <v/>
      </c>
      <c r="Z769" s="101" t="str">
        <f t="shared" si="116"/>
        <v/>
      </c>
      <c r="AA769" s="101" t="str">
        <f t="shared" si="117"/>
        <v/>
      </c>
      <c r="AB769" s="101" t="str">
        <f t="shared" si="118"/>
        <v/>
      </c>
      <c r="AC769" s="101" t="str">
        <f t="shared" si="122"/>
        <v/>
      </c>
      <c r="AD769" s="101" t="str">
        <f t="shared" si="122"/>
        <v/>
      </c>
      <c r="AE769" s="101" t="str">
        <f t="shared" si="122"/>
        <v/>
      </c>
      <c r="AF769" s="101" t="str">
        <f t="shared" si="122"/>
        <v/>
      </c>
      <c r="AG769" s="101" t="str">
        <f t="shared" si="122"/>
        <v/>
      </c>
      <c r="AH769" s="101" t="str">
        <f t="shared" si="122"/>
        <v/>
      </c>
      <c r="AI769" s="101" t="str">
        <f t="shared" si="121"/>
        <v/>
      </c>
      <c r="AJ769" s="101" t="str">
        <f t="shared" si="121"/>
        <v/>
      </c>
      <c r="AK769" s="101" t="str">
        <f t="shared" si="121"/>
        <v/>
      </c>
      <c r="AL769" s="101" t="str">
        <f t="shared" si="121"/>
        <v/>
      </c>
      <c r="AM769" s="101" t="str">
        <f t="shared" si="121"/>
        <v/>
      </c>
      <c r="AN769" s="101" t="str">
        <f t="shared" si="121"/>
        <v/>
      </c>
      <c r="AP769" s="101" t="str">
        <f>IF(AND(N769="vendido",I769='1° Passo'!$D$12),'1° Passo'!$D$12,"")</f>
        <v/>
      </c>
    </row>
    <row r="770" spans="3:42" ht="30" customHeight="1">
      <c r="C770" s="11">
        <v>766</v>
      </c>
      <c r="D770" s="88"/>
      <c r="E770" s="88"/>
      <c r="F770" s="88"/>
      <c r="G770" s="95"/>
      <c r="H770" s="96"/>
      <c r="I770" s="88"/>
      <c r="J770" s="88"/>
      <c r="K770" s="96"/>
      <c r="L770" s="88"/>
      <c r="M770" s="97" t="str">
        <f t="shared" ca="1" si="119"/>
        <v/>
      </c>
      <c r="N770" s="88"/>
      <c r="O770" s="88"/>
      <c r="P770" s="14"/>
      <c r="R770" s="59" t="str">
        <f>IFERROR(VLOOKUP($D770,'4° Passo'!$D$5:$M$804,7,FALSE),"-")</f>
        <v>-</v>
      </c>
      <c r="S770" s="59" t="str">
        <f>IFERROR(VLOOKUP($D770,'4° Passo'!$D$5:$M$804,8,FALSE),"-")</f>
        <v>-</v>
      </c>
      <c r="T770" s="59" t="str">
        <f>IFERROR(VLOOKUP($D770,'4° Passo'!$D$5:$M$804,9,FALSE),"-")</f>
        <v>-</v>
      </c>
      <c r="U770" s="59" t="str">
        <f>IFERROR(VLOOKUP($D770,'4° Passo'!$D$5:$M$804,10,FALSE),"-")</f>
        <v>-</v>
      </c>
      <c r="V770" s="59" t="str">
        <f t="shared" si="114"/>
        <v/>
      </c>
      <c r="W770" s="4">
        <f t="shared" si="120"/>
        <v>0</v>
      </c>
      <c r="X770" s="101">
        <v>1</v>
      </c>
      <c r="Y770" s="101" t="str">
        <f t="shared" si="115"/>
        <v/>
      </c>
      <c r="Z770" s="101" t="str">
        <f t="shared" si="116"/>
        <v/>
      </c>
      <c r="AA770" s="101" t="str">
        <f t="shared" si="117"/>
        <v/>
      </c>
      <c r="AB770" s="101" t="str">
        <f t="shared" si="118"/>
        <v/>
      </c>
      <c r="AC770" s="101" t="str">
        <f t="shared" si="122"/>
        <v/>
      </c>
      <c r="AD770" s="101" t="str">
        <f t="shared" si="122"/>
        <v/>
      </c>
      <c r="AE770" s="101" t="str">
        <f t="shared" si="122"/>
        <v/>
      </c>
      <c r="AF770" s="101" t="str">
        <f t="shared" si="122"/>
        <v/>
      </c>
      <c r="AG770" s="101" t="str">
        <f t="shared" si="122"/>
        <v/>
      </c>
      <c r="AH770" s="101" t="str">
        <f t="shared" si="122"/>
        <v/>
      </c>
      <c r="AI770" s="101" t="str">
        <f t="shared" si="121"/>
        <v/>
      </c>
      <c r="AJ770" s="101" t="str">
        <f t="shared" si="121"/>
        <v/>
      </c>
      <c r="AK770" s="101" t="str">
        <f t="shared" si="121"/>
        <v/>
      </c>
      <c r="AL770" s="101" t="str">
        <f t="shared" si="121"/>
        <v/>
      </c>
      <c r="AM770" s="101" t="str">
        <f t="shared" si="121"/>
        <v/>
      </c>
      <c r="AN770" s="101" t="str">
        <f t="shared" si="121"/>
        <v/>
      </c>
      <c r="AP770" s="101" t="str">
        <f>IF(AND(N770="vendido",I770='1° Passo'!$D$12),'1° Passo'!$D$12,"")</f>
        <v/>
      </c>
    </row>
    <row r="771" spans="3:42" ht="30" customHeight="1">
      <c r="C771" s="11">
        <v>767</v>
      </c>
      <c r="D771" s="88"/>
      <c r="E771" s="88"/>
      <c r="F771" s="88"/>
      <c r="G771" s="95"/>
      <c r="H771" s="96"/>
      <c r="I771" s="88"/>
      <c r="J771" s="88"/>
      <c r="K771" s="96"/>
      <c r="L771" s="88"/>
      <c r="M771" s="97" t="str">
        <f t="shared" ca="1" si="119"/>
        <v/>
      </c>
      <c r="N771" s="88"/>
      <c r="O771" s="88"/>
      <c r="P771" s="14"/>
      <c r="R771" s="59" t="str">
        <f>IFERROR(VLOOKUP($D771,'4° Passo'!$D$5:$M$804,7,FALSE),"-")</f>
        <v>-</v>
      </c>
      <c r="S771" s="59" t="str">
        <f>IFERROR(VLOOKUP($D771,'4° Passo'!$D$5:$M$804,8,FALSE),"-")</f>
        <v>-</v>
      </c>
      <c r="T771" s="59" t="str">
        <f>IFERROR(VLOOKUP($D771,'4° Passo'!$D$5:$M$804,9,FALSE),"-")</f>
        <v>-</v>
      </c>
      <c r="U771" s="59" t="str">
        <f>IFERROR(VLOOKUP($D771,'4° Passo'!$D$5:$M$804,10,FALSE),"-")</f>
        <v>-</v>
      </c>
      <c r="V771" s="59" t="str">
        <f t="shared" si="114"/>
        <v/>
      </c>
      <c r="W771" s="4">
        <f t="shared" si="120"/>
        <v>0</v>
      </c>
      <c r="X771" s="101">
        <v>1</v>
      </c>
      <c r="Y771" s="101" t="str">
        <f t="shared" si="115"/>
        <v/>
      </c>
      <c r="Z771" s="101" t="str">
        <f t="shared" si="116"/>
        <v/>
      </c>
      <c r="AA771" s="101" t="str">
        <f t="shared" si="117"/>
        <v/>
      </c>
      <c r="AB771" s="101" t="str">
        <f t="shared" si="118"/>
        <v/>
      </c>
      <c r="AC771" s="101" t="str">
        <f t="shared" si="122"/>
        <v/>
      </c>
      <c r="AD771" s="101" t="str">
        <f t="shared" si="122"/>
        <v/>
      </c>
      <c r="AE771" s="101" t="str">
        <f t="shared" si="122"/>
        <v/>
      </c>
      <c r="AF771" s="101" t="str">
        <f t="shared" si="122"/>
        <v/>
      </c>
      <c r="AG771" s="101" t="str">
        <f t="shared" si="122"/>
        <v/>
      </c>
      <c r="AH771" s="101" t="str">
        <f t="shared" si="122"/>
        <v/>
      </c>
      <c r="AI771" s="101" t="str">
        <f t="shared" si="121"/>
        <v/>
      </c>
      <c r="AJ771" s="101" t="str">
        <f t="shared" si="121"/>
        <v/>
      </c>
      <c r="AK771" s="101" t="str">
        <f t="shared" si="121"/>
        <v/>
      </c>
      <c r="AL771" s="101" t="str">
        <f t="shared" si="121"/>
        <v/>
      </c>
      <c r="AM771" s="101" t="str">
        <f t="shared" si="121"/>
        <v/>
      </c>
      <c r="AN771" s="101" t="str">
        <f t="shared" si="121"/>
        <v/>
      </c>
      <c r="AP771" s="101" t="str">
        <f>IF(AND(N771="vendido",I771='1° Passo'!$D$12),'1° Passo'!$D$12,"")</f>
        <v/>
      </c>
    </row>
    <row r="772" spans="3:42" ht="30" customHeight="1">
      <c r="C772" s="11">
        <v>768</v>
      </c>
      <c r="D772" s="88"/>
      <c r="E772" s="88"/>
      <c r="F772" s="88"/>
      <c r="G772" s="95"/>
      <c r="H772" s="96"/>
      <c r="I772" s="88"/>
      <c r="J772" s="88"/>
      <c r="K772" s="96"/>
      <c r="L772" s="88"/>
      <c r="M772" s="97" t="str">
        <f t="shared" ca="1" si="119"/>
        <v/>
      </c>
      <c r="N772" s="88"/>
      <c r="O772" s="88"/>
      <c r="P772" s="14"/>
      <c r="R772" s="59" t="str">
        <f>IFERROR(VLOOKUP($D772,'4° Passo'!$D$5:$M$804,7,FALSE),"-")</f>
        <v>-</v>
      </c>
      <c r="S772" s="59" t="str">
        <f>IFERROR(VLOOKUP($D772,'4° Passo'!$D$5:$M$804,8,FALSE),"-")</f>
        <v>-</v>
      </c>
      <c r="T772" s="59" t="str">
        <f>IFERROR(VLOOKUP($D772,'4° Passo'!$D$5:$M$804,9,FALSE),"-")</f>
        <v>-</v>
      </c>
      <c r="U772" s="59" t="str">
        <f>IFERROR(VLOOKUP($D772,'4° Passo'!$D$5:$M$804,10,FALSE),"-")</f>
        <v>-</v>
      </c>
      <c r="V772" s="59" t="str">
        <f t="shared" si="114"/>
        <v/>
      </c>
      <c r="W772" s="4">
        <f t="shared" si="120"/>
        <v>0</v>
      </c>
      <c r="X772" s="101">
        <v>1</v>
      </c>
      <c r="Y772" s="101" t="str">
        <f t="shared" si="115"/>
        <v/>
      </c>
      <c r="Z772" s="101" t="str">
        <f t="shared" si="116"/>
        <v/>
      </c>
      <c r="AA772" s="101" t="str">
        <f t="shared" si="117"/>
        <v/>
      </c>
      <c r="AB772" s="101" t="str">
        <f t="shared" si="118"/>
        <v/>
      </c>
      <c r="AC772" s="101" t="str">
        <f t="shared" si="122"/>
        <v/>
      </c>
      <c r="AD772" s="101" t="str">
        <f t="shared" si="122"/>
        <v/>
      </c>
      <c r="AE772" s="101" t="str">
        <f t="shared" si="122"/>
        <v/>
      </c>
      <c r="AF772" s="101" t="str">
        <f t="shared" si="122"/>
        <v/>
      </c>
      <c r="AG772" s="101" t="str">
        <f t="shared" si="122"/>
        <v/>
      </c>
      <c r="AH772" s="101" t="str">
        <f t="shared" si="122"/>
        <v/>
      </c>
      <c r="AI772" s="101" t="str">
        <f t="shared" si="121"/>
        <v/>
      </c>
      <c r="AJ772" s="101" t="str">
        <f t="shared" si="121"/>
        <v/>
      </c>
      <c r="AK772" s="101" t="str">
        <f t="shared" si="121"/>
        <v/>
      </c>
      <c r="AL772" s="101" t="str">
        <f t="shared" si="121"/>
        <v/>
      </c>
      <c r="AM772" s="101" t="str">
        <f t="shared" si="121"/>
        <v/>
      </c>
      <c r="AN772" s="101" t="str">
        <f t="shared" si="121"/>
        <v/>
      </c>
      <c r="AP772" s="101" t="str">
        <f>IF(AND(N772="vendido",I772='1° Passo'!$D$12),'1° Passo'!$D$12,"")</f>
        <v/>
      </c>
    </row>
    <row r="773" spans="3:42" ht="30" customHeight="1">
      <c r="C773" s="11">
        <v>769</v>
      </c>
      <c r="D773" s="88"/>
      <c r="E773" s="88"/>
      <c r="F773" s="88"/>
      <c r="G773" s="95"/>
      <c r="H773" s="96"/>
      <c r="I773" s="88"/>
      <c r="J773" s="88"/>
      <c r="K773" s="96"/>
      <c r="L773" s="88"/>
      <c r="M773" s="97" t="str">
        <f t="shared" ca="1" si="119"/>
        <v/>
      </c>
      <c r="N773" s="88"/>
      <c r="O773" s="88"/>
      <c r="P773" s="14"/>
      <c r="R773" s="59" t="str">
        <f>IFERROR(VLOOKUP($D773,'4° Passo'!$D$5:$M$804,7,FALSE),"-")</f>
        <v>-</v>
      </c>
      <c r="S773" s="59" t="str">
        <f>IFERROR(VLOOKUP($D773,'4° Passo'!$D$5:$M$804,8,FALSE),"-")</f>
        <v>-</v>
      </c>
      <c r="T773" s="59" t="str">
        <f>IFERROR(VLOOKUP($D773,'4° Passo'!$D$5:$M$804,9,FALSE),"-")</f>
        <v>-</v>
      </c>
      <c r="U773" s="59" t="str">
        <f>IFERROR(VLOOKUP($D773,'4° Passo'!$D$5:$M$804,10,FALSE),"-")</f>
        <v>-</v>
      </c>
      <c r="V773" s="59" t="str">
        <f t="shared" ref="V773:V836" si="123">IF(N773="vendido",1,"")</f>
        <v/>
      </c>
      <c r="W773" s="4">
        <f t="shared" si="120"/>
        <v>0</v>
      </c>
      <c r="X773" s="101">
        <v>1</v>
      </c>
      <c r="Y773" s="101" t="str">
        <f t="shared" ref="Y773:Y836" si="124">IF(H773&lt;&gt;"",MONTH(H773),"")</f>
        <v/>
      </c>
      <c r="Z773" s="101" t="str">
        <f t="shared" ref="Z773:Z836" si="125">IF(N773="vendido",MONTH(H773),"")</f>
        <v/>
      </c>
      <c r="AA773" s="101" t="str">
        <f t="shared" ref="AA773:AA836" si="126">IF(N773="vendido",I773,"")</f>
        <v/>
      </c>
      <c r="AB773" s="101" t="str">
        <f t="shared" ref="AB773:AB836" si="127">IF(N773="vendido",G773,"")</f>
        <v/>
      </c>
      <c r="AC773" s="101" t="str">
        <f t="shared" si="122"/>
        <v/>
      </c>
      <c r="AD773" s="101" t="str">
        <f t="shared" si="122"/>
        <v/>
      </c>
      <c r="AE773" s="101" t="str">
        <f t="shared" si="122"/>
        <v/>
      </c>
      <c r="AF773" s="101" t="str">
        <f t="shared" si="122"/>
        <v/>
      </c>
      <c r="AG773" s="101" t="str">
        <f t="shared" si="122"/>
        <v/>
      </c>
      <c r="AH773" s="101" t="str">
        <f t="shared" si="122"/>
        <v/>
      </c>
      <c r="AI773" s="101" t="str">
        <f t="shared" si="121"/>
        <v/>
      </c>
      <c r="AJ773" s="101" t="str">
        <f t="shared" si="121"/>
        <v/>
      </c>
      <c r="AK773" s="101" t="str">
        <f t="shared" si="121"/>
        <v/>
      </c>
      <c r="AL773" s="101" t="str">
        <f t="shared" si="121"/>
        <v/>
      </c>
      <c r="AM773" s="101" t="str">
        <f t="shared" si="121"/>
        <v/>
      </c>
      <c r="AN773" s="101" t="str">
        <f t="shared" si="121"/>
        <v/>
      </c>
      <c r="AP773" s="101" t="str">
        <f>IF(AND(N773="vendido",I773='1° Passo'!$D$12),'1° Passo'!$D$12,"")</f>
        <v/>
      </c>
    </row>
    <row r="774" spans="3:42" ht="30" customHeight="1">
      <c r="C774" s="11">
        <v>770</v>
      </c>
      <c r="D774" s="88"/>
      <c r="E774" s="88"/>
      <c r="F774" s="88"/>
      <c r="G774" s="95"/>
      <c r="H774" s="96"/>
      <c r="I774" s="88"/>
      <c r="J774" s="88"/>
      <c r="K774" s="96"/>
      <c r="L774" s="88"/>
      <c r="M774" s="97" t="str">
        <f t="shared" ref="M774:M837" ca="1" si="128">IF(OR(N774="Perdido",N774="Vendido"),"Negociação finalizada",IF(OR(H774="",K774="",),"",IF(L774="realizado","Agende a Próxima Etapa ou Conclua a Venda",IF(K774&lt;TODAY(),"Prazo Para Entrar Em Contato Vencido",IF(K774-TODAY()=1,"Falta ","Faltam ")&amp;K774-TODAY()&amp;IF(K774-TODAY()=1," dia "," dias ")&amp;"Para Entrar em Contato"))))</f>
        <v/>
      </c>
      <c r="N774" s="88"/>
      <c r="O774" s="88"/>
      <c r="P774" s="14"/>
      <c r="R774" s="59" t="str">
        <f>IFERROR(VLOOKUP($D774,'4° Passo'!$D$5:$M$804,7,FALSE),"-")</f>
        <v>-</v>
      </c>
      <c r="S774" s="59" t="str">
        <f>IFERROR(VLOOKUP($D774,'4° Passo'!$D$5:$M$804,8,FALSE),"-")</f>
        <v>-</v>
      </c>
      <c r="T774" s="59" t="str">
        <f>IFERROR(VLOOKUP($D774,'4° Passo'!$D$5:$M$804,9,FALSE),"-")</f>
        <v>-</v>
      </c>
      <c r="U774" s="59" t="str">
        <f>IFERROR(VLOOKUP($D774,'4° Passo'!$D$5:$M$804,10,FALSE),"-")</f>
        <v>-</v>
      </c>
      <c r="V774" s="59" t="str">
        <f t="shared" si="123"/>
        <v/>
      </c>
      <c r="W774" s="4">
        <f t="shared" ref="W774:W837" si="129">IF(K774-H774&lt;0,0,K774-H774)</f>
        <v>0</v>
      </c>
      <c r="X774" s="101">
        <v>1</v>
      </c>
      <c r="Y774" s="101" t="str">
        <f t="shared" si="124"/>
        <v/>
      </c>
      <c r="Z774" s="101" t="str">
        <f t="shared" si="125"/>
        <v/>
      </c>
      <c r="AA774" s="101" t="str">
        <f t="shared" si="126"/>
        <v/>
      </c>
      <c r="AB774" s="101" t="str">
        <f t="shared" si="127"/>
        <v/>
      </c>
      <c r="AC774" s="101" t="str">
        <f t="shared" si="122"/>
        <v/>
      </c>
      <c r="AD774" s="101" t="str">
        <f t="shared" si="122"/>
        <v/>
      </c>
      <c r="AE774" s="101" t="str">
        <f t="shared" si="122"/>
        <v/>
      </c>
      <c r="AF774" s="101" t="str">
        <f t="shared" si="122"/>
        <v/>
      </c>
      <c r="AG774" s="101" t="str">
        <f t="shared" si="122"/>
        <v/>
      </c>
      <c r="AH774" s="101" t="str">
        <f t="shared" si="122"/>
        <v/>
      </c>
      <c r="AI774" s="101" t="str">
        <f t="shared" si="121"/>
        <v/>
      </c>
      <c r="AJ774" s="101" t="str">
        <f t="shared" si="121"/>
        <v/>
      </c>
      <c r="AK774" s="101" t="str">
        <f t="shared" si="121"/>
        <v/>
      </c>
      <c r="AL774" s="101" t="str">
        <f t="shared" ref="AL774:AN837" si="130">IF($Y774=AL$3,$AB774,"")</f>
        <v/>
      </c>
      <c r="AM774" s="101" t="str">
        <f t="shared" si="130"/>
        <v/>
      </c>
      <c r="AN774" s="101" t="str">
        <f t="shared" si="130"/>
        <v/>
      </c>
      <c r="AP774" s="101" t="str">
        <f>IF(AND(N774="vendido",I774='1° Passo'!$D$12),'1° Passo'!$D$12,"")</f>
        <v/>
      </c>
    </row>
    <row r="775" spans="3:42" ht="30" customHeight="1">
      <c r="C775" s="11">
        <v>771</v>
      </c>
      <c r="D775" s="88"/>
      <c r="E775" s="88"/>
      <c r="F775" s="88"/>
      <c r="G775" s="95"/>
      <c r="H775" s="96"/>
      <c r="I775" s="88"/>
      <c r="J775" s="88"/>
      <c r="K775" s="96"/>
      <c r="L775" s="88"/>
      <c r="M775" s="97" t="str">
        <f t="shared" ca="1" si="128"/>
        <v/>
      </c>
      <c r="N775" s="88"/>
      <c r="O775" s="88"/>
      <c r="P775" s="14"/>
      <c r="R775" s="59" t="str">
        <f>IFERROR(VLOOKUP($D775,'4° Passo'!$D$5:$M$804,7,FALSE),"-")</f>
        <v>-</v>
      </c>
      <c r="S775" s="59" t="str">
        <f>IFERROR(VLOOKUP($D775,'4° Passo'!$D$5:$M$804,8,FALSE),"-")</f>
        <v>-</v>
      </c>
      <c r="T775" s="59" t="str">
        <f>IFERROR(VLOOKUP($D775,'4° Passo'!$D$5:$M$804,9,FALSE),"-")</f>
        <v>-</v>
      </c>
      <c r="U775" s="59" t="str">
        <f>IFERROR(VLOOKUP($D775,'4° Passo'!$D$5:$M$804,10,FALSE),"-")</f>
        <v>-</v>
      </c>
      <c r="V775" s="59" t="str">
        <f t="shared" si="123"/>
        <v/>
      </c>
      <c r="W775" s="4">
        <f t="shared" si="129"/>
        <v>0</v>
      </c>
      <c r="X775" s="101">
        <v>1</v>
      </c>
      <c r="Y775" s="101" t="str">
        <f t="shared" si="124"/>
        <v/>
      </c>
      <c r="Z775" s="101" t="str">
        <f t="shared" si="125"/>
        <v/>
      </c>
      <c r="AA775" s="101" t="str">
        <f t="shared" si="126"/>
        <v/>
      </c>
      <c r="AB775" s="101" t="str">
        <f t="shared" si="127"/>
        <v/>
      </c>
      <c r="AC775" s="101" t="str">
        <f t="shared" si="122"/>
        <v/>
      </c>
      <c r="AD775" s="101" t="str">
        <f t="shared" si="122"/>
        <v/>
      </c>
      <c r="AE775" s="101" t="str">
        <f t="shared" si="122"/>
        <v/>
      </c>
      <c r="AF775" s="101" t="str">
        <f t="shared" si="122"/>
        <v/>
      </c>
      <c r="AG775" s="101" t="str">
        <f t="shared" si="122"/>
        <v/>
      </c>
      <c r="AH775" s="101" t="str">
        <f t="shared" si="122"/>
        <v/>
      </c>
      <c r="AI775" s="101" t="str">
        <f t="shared" si="122"/>
        <v/>
      </c>
      <c r="AJ775" s="101" t="str">
        <f t="shared" si="122"/>
        <v/>
      </c>
      <c r="AK775" s="101" t="str">
        <f t="shared" si="122"/>
        <v/>
      </c>
      <c r="AL775" s="101" t="str">
        <f t="shared" si="130"/>
        <v/>
      </c>
      <c r="AM775" s="101" t="str">
        <f t="shared" si="130"/>
        <v/>
      </c>
      <c r="AN775" s="101" t="str">
        <f t="shared" si="130"/>
        <v/>
      </c>
      <c r="AP775" s="101" t="str">
        <f>IF(AND(N775="vendido",I775='1° Passo'!$D$12),'1° Passo'!$D$12,"")</f>
        <v/>
      </c>
    </row>
    <row r="776" spans="3:42" ht="30" customHeight="1">
      <c r="C776" s="11">
        <v>772</v>
      </c>
      <c r="D776" s="88"/>
      <c r="E776" s="88"/>
      <c r="F776" s="88"/>
      <c r="G776" s="95"/>
      <c r="H776" s="96"/>
      <c r="I776" s="88"/>
      <c r="J776" s="88"/>
      <c r="K776" s="96"/>
      <c r="L776" s="88"/>
      <c r="M776" s="97" t="str">
        <f t="shared" ca="1" si="128"/>
        <v/>
      </c>
      <c r="N776" s="88"/>
      <c r="O776" s="88"/>
      <c r="P776" s="14"/>
      <c r="R776" s="59" t="str">
        <f>IFERROR(VLOOKUP($D776,'4° Passo'!$D$5:$M$804,7,FALSE),"-")</f>
        <v>-</v>
      </c>
      <c r="S776" s="59" t="str">
        <f>IFERROR(VLOOKUP($D776,'4° Passo'!$D$5:$M$804,8,FALSE),"-")</f>
        <v>-</v>
      </c>
      <c r="T776" s="59" t="str">
        <f>IFERROR(VLOOKUP($D776,'4° Passo'!$D$5:$M$804,9,FALSE),"-")</f>
        <v>-</v>
      </c>
      <c r="U776" s="59" t="str">
        <f>IFERROR(VLOOKUP($D776,'4° Passo'!$D$5:$M$804,10,FALSE),"-")</f>
        <v>-</v>
      </c>
      <c r="V776" s="59" t="str">
        <f t="shared" si="123"/>
        <v/>
      </c>
      <c r="W776" s="4">
        <f t="shared" si="129"/>
        <v>0</v>
      </c>
      <c r="X776" s="101">
        <v>1</v>
      </c>
      <c r="Y776" s="101" t="str">
        <f t="shared" si="124"/>
        <v/>
      </c>
      <c r="Z776" s="101" t="str">
        <f t="shared" si="125"/>
        <v/>
      </c>
      <c r="AA776" s="101" t="str">
        <f t="shared" si="126"/>
        <v/>
      </c>
      <c r="AB776" s="101" t="str">
        <f t="shared" si="127"/>
        <v/>
      </c>
      <c r="AC776" s="101" t="str">
        <f t="shared" ref="AC776:AK804" si="131">IF($Y776=AC$3,$AB776,"")</f>
        <v/>
      </c>
      <c r="AD776" s="101" t="str">
        <f t="shared" si="131"/>
        <v/>
      </c>
      <c r="AE776" s="101" t="str">
        <f t="shared" si="131"/>
        <v/>
      </c>
      <c r="AF776" s="101" t="str">
        <f t="shared" si="131"/>
        <v/>
      </c>
      <c r="AG776" s="101" t="str">
        <f t="shared" si="131"/>
        <v/>
      </c>
      <c r="AH776" s="101" t="str">
        <f t="shared" si="131"/>
        <v/>
      </c>
      <c r="AI776" s="101" t="str">
        <f t="shared" si="131"/>
        <v/>
      </c>
      <c r="AJ776" s="101" t="str">
        <f t="shared" si="131"/>
        <v/>
      </c>
      <c r="AK776" s="101" t="str">
        <f t="shared" si="131"/>
        <v/>
      </c>
      <c r="AL776" s="101" t="str">
        <f t="shared" si="130"/>
        <v/>
      </c>
      <c r="AM776" s="101" t="str">
        <f t="shared" si="130"/>
        <v/>
      </c>
      <c r="AN776" s="101" t="str">
        <f t="shared" si="130"/>
        <v/>
      </c>
      <c r="AP776" s="101" t="str">
        <f>IF(AND(N776="vendido",I776='1° Passo'!$D$12),'1° Passo'!$D$12,"")</f>
        <v/>
      </c>
    </row>
    <row r="777" spans="3:42" ht="30" customHeight="1">
      <c r="C777" s="11">
        <v>773</v>
      </c>
      <c r="D777" s="88"/>
      <c r="E777" s="88"/>
      <c r="F777" s="88"/>
      <c r="G777" s="95"/>
      <c r="H777" s="96"/>
      <c r="I777" s="88"/>
      <c r="J777" s="88"/>
      <c r="K777" s="96"/>
      <c r="L777" s="88"/>
      <c r="M777" s="97" t="str">
        <f t="shared" ca="1" si="128"/>
        <v/>
      </c>
      <c r="N777" s="88"/>
      <c r="O777" s="88"/>
      <c r="P777" s="14"/>
      <c r="R777" s="59" t="str">
        <f>IFERROR(VLOOKUP($D777,'4° Passo'!$D$5:$M$804,7,FALSE),"-")</f>
        <v>-</v>
      </c>
      <c r="S777" s="59" t="str">
        <f>IFERROR(VLOOKUP($D777,'4° Passo'!$D$5:$M$804,8,FALSE),"-")</f>
        <v>-</v>
      </c>
      <c r="T777" s="59" t="str">
        <f>IFERROR(VLOOKUP($D777,'4° Passo'!$D$5:$M$804,9,FALSE),"-")</f>
        <v>-</v>
      </c>
      <c r="U777" s="59" t="str">
        <f>IFERROR(VLOOKUP($D777,'4° Passo'!$D$5:$M$804,10,FALSE),"-")</f>
        <v>-</v>
      </c>
      <c r="V777" s="59" t="str">
        <f t="shared" si="123"/>
        <v/>
      </c>
      <c r="W777" s="4">
        <f t="shared" si="129"/>
        <v>0</v>
      </c>
      <c r="X777" s="101">
        <v>1</v>
      </c>
      <c r="Y777" s="101" t="str">
        <f t="shared" si="124"/>
        <v/>
      </c>
      <c r="Z777" s="101" t="str">
        <f t="shared" si="125"/>
        <v/>
      </c>
      <c r="AA777" s="101" t="str">
        <f t="shared" si="126"/>
        <v/>
      </c>
      <c r="AB777" s="101" t="str">
        <f t="shared" si="127"/>
        <v/>
      </c>
      <c r="AC777" s="101" t="str">
        <f t="shared" si="131"/>
        <v/>
      </c>
      <c r="AD777" s="101" t="str">
        <f t="shared" si="131"/>
        <v/>
      </c>
      <c r="AE777" s="101" t="str">
        <f t="shared" si="131"/>
        <v/>
      </c>
      <c r="AF777" s="101" t="str">
        <f t="shared" si="131"/>
        <v/>
      </c>
      <c r="AG777" s="101" t="str">
        <f t="shared" si="131"/>
        <v/>
      </c>
      <c r="AH777" s="101" t="str">
        <f t="shared" si="131"/>
        <v/>
      </c>
      <c r="AI777" s="101" t="str">
        <f t="shared" si="131"/>
        <v/>
      </c>
      <c r="AJ777" s="101" t="str">
        <f t="shared" si="131"/>
        <v/>
      </c>
      <c r="AK777" s="101" t="str">
        <f t="shared" si="131"/>
        <v/>
      </c>
      <c r="AL777" s="101" t="str">
        <f t="shared" si="130"/>
        <v/>
      </c>
      <c r="AM777" s="101" t="str">
        <f t="shared" si="130"/>
        <v/>
      </c>
      <c r="AN777" s="101" t="str">
        <f t="shared" si="130"/>
        <v/>
      </c>
      <c r="AP777" s="101" t="str">
        <f>IF(AND(N777="vendido",I777='1° Passo'!$D$12),'1° Passo'!$D$12,"")</f>
        <v/>
      </c>
    </row>
    <row r="778" spans="3:42" ht="30" customHeight="1">
      <c r="C778" s="11">
        <v>774</v>
      </c>
      <c r="D778" s="88"/>
      <c r="E778" s="88"/>
      <c r="F778" s="88"/>
      <c r="G778" s="95"/>
      <c r="H778" s="96"/>
      <c r="I778" s="88"/>
      <c r="J778" s="88"/>
      <c r="K778" s="96"/>
      <c r="L778" s="88"/>
      <c r="M778" s="97" t="str">
        <f t="shared" ca="1" si="128"/>
        <v/>
      </c>
      <c r="N778" s="88"/>
      <c r="O778" s="88"/>
      <c r="P778" s="14"/>
      <c r="R778" s="59" t="str">
        <f>IFERROR(VLOOKUP($D778,'4° Passo'!$D$5:$M$804,7,FALSE),"-")</f>
        <v>-</v>
      </c>
      <c r="S778" s="59" t="str">
        <f>IFERROR(VLOOKUP($D778,'4° Passo'!$D$5:$M$804,8,FALSE),"-")</f>
        <v>-</v>
      </c>
      <c r="T778" s="59" t="str">
        <f>IFERROR(VLOOKUP($D778,'4° Passo'!$D$5:$M$804,9,FALSE),"-")</f>
        <v>-</v>
      </c>
      <c r="U778" s="59" t="str">
        <f>IFERROR(VLOOKUP($D778,'4° Passo'!$D$5:$M$804,10,FALSE),"-")</f>
        <v>-</v>
      </c>
      <c r="V778" s="59" t="str">
        <f t="shared" si="123"/>
        <v/>
      </c>
      <c r="W778" s="4">
        <f t="shared" si="129"/>
        <v>0</v>
      </c>
      <c r="X778" s="101">
        <v>1</v>
      </c>
      <c r="Y778" s="101" t="str">
        <f t="shared" si="124"/>
        <v/>
      </c>
      <c r="Z778" s="101" t="str">
        <f t="shared" si="125"/>
        <v/>
      </c>
      <c r="AA778" s="101" t="str">
        <f t="shared" si="126"/>
        <v/>
      </c>
      <c r="AB778" s="101" t="str">
        <f t="shared" si="127"/>
        <v/>
      </c>
      <c r="AC778" s="101" t="str">
        <f t="shared" si="131"/>
        <v/>
      </c>
      <c r="AD778" s="101" t="str">
        <f t="shared" si="131"/>
        <v/>
      </c>
      <c r="AE778" s="101" t="str">
        <f t="shared" si="131"/>
        <v/>
      </c>
      <c r="AF778" s="101" t="str">
        <f t="shared" si="131"/>
        <v/>
      </c>
      <c r="AG778" s="101" t="str">
        <f t="shared" si="131"/>
        <v/>
      </c>
      <c r="AH778" s="101" t="str">
        <f t="shared" si="131"/>
        <v/>
      </c>
      <c r="AI778" s="101" t="str">
        <f t="shared" si="131"/>
        <v/>
      </c>
      <c r="AJ778" s="101" t="str">
        <f t="shared" si="131"/>
        <v/>
      </c>
      <c r="AK778" s="101" t="str">
        <f t="shared" si="131"/>
        <v/>
      </c>
      <c r="AL778" s="101" t="str">
        <f t="shared" si="130"/>
        <v/>
      </c>
      <c r="AM778" s="101" t="str">
        <f t="shared" si="130"/>
        <v/>
      </c>
      <c r="AN778" s="101" t="str">
        <f t="shared" si="130"/>
        <v/>
      </c>
      <c r="AP778" s="101" t="str">
        <f>IF(AND(N778="vendido",I778='1° Passo'!$D$12),'1° Passo'!$D$12,"")</f>
        <v/>
      </c>
    </row>
    <row r="779" spans="3:42" ht="30" customHeight="1">
      <c r="C779" s="11">
        <v>775</v>
      </c>
      <c r="D779" s="88"/>
      <c r="E779" s="88"/>
      <c r="F779" s="88"/>
      <c r="G779" s="95"/>
      <c r="H779" s="96"/>
      <c r="I779" s="88"/>
      <c r="J779" s="88"/>
      <c r="K779" s="96"/>
      <c r="L779" s="88"/>
      <c r="M779" s="97" t="str">
        <f t="shared" ca="1" si="128"/>
        <v/>
      </c>
      <c r="N779" s="88"/>
      <c r="O779" s="88"/>
      <c r="P779" s="14"/>
      <c r="R779" s="59" t="str">
        <f>IFERROR(VLOOKUP($D779,'4° Passo'!$D$5:$M$804,7,FALSE),"-")</f>
        <v>-</v>
      </c>
      <c r="S779" s="59" t="str">
        <f>IFERROR(VLOOKUP($D779,'4° Passo'!$D$5:$M$804,8,FALSE),"-")</f>
        <v>-</v>
      </c>
      <c r="T779" s="59" t="str">
        <f>IFERROR(VLOOKUP($D779,'4° Passo'!$D$5:$M$804,9,FALSE),"-")</f>
        <v>-</v>
      </c>
      <c r="U779" s="59" t="str">
        <f>IFERROR(VLOOKUP($D779,'4° Passo'!$D$5:$M$804,10,FALSE),"-")</f>
        <v>-</v>
      </c>
      <c r="V779" s="59" t="str">
        <f t="shared" si="123"/>
        <v/>
      </c>
      <c r="W779" s="4">
        <f t="shared" si="129"/>
        <v>0</v>
      </c>
      <c r="X779" s="101">
        <v>1</v>
      </c>
      <c r="Y779" s="101" t="str">
        <f t="shared" si="124"/>
        <v/>
      </c>
      <c r="Z779" s="101" t="str">
        <f t="shared" si="125"/>
        <v/>
      </c>
      <c r="AA779" s="101" t="str">
        <f t="shared" si="126"/>
        <v/>
      </c>
      <c r="AB779" s="101" t="str">
        <f t="shared" si="127"/>
        <v/>
      </c>
      <c r="AC779" s="101" t="str">
        <f t="shared" si="131"/>
        <v/>
      </c>
      <c r="AD779" s="101" t="str">
        <f t="shared" si="131"/>
        <v/>
      </c>
      <c r="AE779" s="101" t="str">
        <f t="shared" si="131"/>
        <v/>
      </c>
      <c r="AF779" s="101" t="str">
        <f t="shared" si="131"/>
        <v/>
      </c>
      <c r="AG779" s="101" t="str">
        <f t="shared" si="131"/>
        <v/>
      </c>
      <c r="AH779" s="101" t="str">
        <f t="shared" si="131"/>
        <v/>
      </c>
      <c r="AI779" s="101" t="str">
        <f t="shared" si="131"/>
        <v/>
      </c>
      <c r="AJ779" s="101" t="str">
        <f t="shared" si="131"/>
        <v/>
      </c>
      <c r="AK779" s="101" t="str">
        <f t="shared" si="131"/>
        <v/>
      </c>
      <c r="AL779" s="101" t="str">
        <f t="shared" si="130"/>
        <v/>
      </c>
      <c r="AM779" s="101" t="str">
        <f t="shared" si="130"/>
        <v/>
      </c>
      <c r="AN779" s="101" t="str">
        <f t="shared" si="130"/>
        <v/>
      </c>
      <c r="AP779" s="101" t="str">
        <f>IF(AND(N779="vendido",I779='1° Passo'!$D$12),'1° Passo'!$D$12,"")</f>
        <v/>
      </c>
    </row>
    <row r="780" spans="3:42" ht="30" customHeight="1">
      <c r="C780" s="11">
        <v>776</v>
      </c>
      <c r="D780" s="88"/>
      <c r="E780" s="88"/>
      <c r="F780" s="88"/>
      <c r="G780" s="95"/>
      <c r="H780" s="96"/>
      <c r="I780" s="88"/>
      <c r="J780" s="88"/>
      <c r="K780" s="96"/>
      <c r="L780" s="88"/>
      <c r="M780" s="97" t="str">
        <f t="shared" ca="1" si="128"/>
        <v/>
      </c>
      <c r="N780" s="88"/>
      <c r="O780" s="88"/>
      <c r="P780" s="14"/>
      <c r="R780" s="59" t="str">
        <f>IFERROR(VLOOKUP($D780,'4° Passo'!$D$5:$M$804,7,FALSE),"-")</f>
        <v>-</v>
      </c>
      <c r="S780" s="59" t="str">
        <f>IFERROR(VLOOKUP($D780,'4° Passo'!$D$5:$M$804,8,FALSE),"-")</f>
        <v>-</v>
      </c>
      <c r="T780" s="59" t="str">
        <f>IFERROR(VLOOKUP($D780,'4° Passo'!$D$5:$M$804,9,FALSE),"-")</f>
        <v>-</v>
      </c>
      <c r="U780" s="59" t="str">
        <f>IFERROR(VLOOKUP($D780,'4° Passo'!$D$5:$M$804,10,FALSE),"-")</f>
        <v>-</v>
      </c>
      <c r="V780" s="59" t="str">
        <f t="shared" si="123"/>
        <v/>
      </c>
      <c r="W780" s="4">
        <f t="shared" si="129"/>
        <v>0</v>
      </c>
      <c r="X780" s="101">
        <v>1</v>
      </c>
      <c r="Y780" s="101" t="str">
        <f t="shared" si="124"/>
        <v/>
      </c>
      <c r="Z780" s="101" t="str">
        <f t="shared" si="125"/>
        <v/>
      </c>
      <c r="AA780" s="101" t="str">
        <f t="shared" si="126"/>
        <v/>
      </c>
      <c r="AB780" s="101" t="str">
        <f t="shared" si="127"/>
        <v/>
      </c>
      <c r="AC780" s="101" t="str">
        <f t="shared" si="131"/>
        <v/>
      </c>
      <c r="AD780" s="101" t="str">
        <f t="shared" si="131"/>
        <v/>
      </c>
      <c r="AE780" s="101" t="str">
        <f t="shared" si="131"/>
        <v/>
      </c>
      <c r="AF780" s="101" t="str">
        <f t="shared" si="131"/>
        <v/>
      </c>
      <c r="AG780" s="101" t="str">
        <f t="shared" si="131"/>
        <v/>
      </c>
      <c r="AH780" s="101" t="str">
        <f t="shared" si="131"/>
        <v/>
      </c>
      <c r="AI780" s="101" t="str">
        <f t="shared" si="131"/>
        <v/>
      </c>
      <c r="AJ780" s="101" t="str">
        <f t="shared" si="131"/>
        <v/>
      </c>
      <c r="AK780" s="101" t="str">
        <f t="shared" si="131"/>
        <v/>
      </c>
      <c r="AL780" s="101" t="str">
        <f t="shared" si="130"/>
        <v/>
      </c>
      <c r="AM780" s="101" t="str">
        <f t="shared" si="130"/>
        <v/>
      </c>
      <c r="AN780" s="101" t="str">
        <f t="shared" si="130"/>
        <v/>
      </c>
      <c r="AP780" s="101" t="str">
        <f>IF(AND(N780="vendido",I780='1° Passo'!$D$12),'1° Passo'!$D$12,"")</f>
        <v/>
      </c>
    </row>
    <row r="781" spans="3:42" ht="30" customHeight="1">
      <c r="C781" s="11">
        <v>777</v>
      </c>
      <c r="D781" s="88"/>
      <c r="E781" s="88"/>
      <c r="F781" s="88"/>
      <c r="G781" s="95"/>
      <c r="H781" s="96"/>
      <c r="I781" s="88"/>
      <c r="J781" s="88"/>
      <c r="K781" s="96"/>
      <c r="L781" s="88"/>
      <c r="M781" s="97" t="str">
        <f t="shared" ca="1" si="128"/>
        <v/>
      </c>
      <c r="N781" s="88"/>
      <c r="O781" s="88"/>
      <c r="P781" s="14"/>
      <c r="R781" s="59" t="str">
        <f>IFERROR(VLOOKUP($D781,'4° Passo'!$D$5:$M$804,7,FALSE),"-")</f>
        <v>-</v>
      </c>
      <c r="S781" s="59" t="str">
        <f>IFERROR(VLOOKUP($D781,'4° Passo'!$D$5:$M$804,8,FALSE),"-")</f>
        <v>-</v>
      </c>
      <c r="T781" s="59" t="str">
        <f>IFERROR(VLOOKUP($D781,'4° Passo'!$D$5:$M$804,9,FALSE),"-")</f>
        <v>-</v>
      </c>
      <c r="U781" s="59" t="str">
        <f>IFERROR(VLOOKUP($D781,'4° Passo'!$D$5:$M$804,10,FALSE),"-")</f>
        <v>-</v>
      </c>
      <c r="V781" s="59" t="str">
        <f t="shared" si="123"/>
        <v/>
      </c>
      <c r="W781" s="4">
        <f t="shared" si="129"/>
        <v>0</v>
      </c>
      <c r="X781" s="101">
        <v>1</v>
      </c>
      <c r="Y781" s="101" t="str">
        <f t="shared" si="124"/>
        <v/>
      </c>
      <c r="Z781" s="101" t="str">
        <f t="shared" si="125"/>
        <v/>
      </c>
      <c r="AA781" s="101" t="str">
        <f t="shared" si="126"/>
        <v/>
      </c>
      <c r="AB781" s="101" t="str">
        <f t="shared" si="127"/>
        <v/>
      </c>
      <c r="AC781" s="101" t="str">
        <f t="shared" si="131"/>
        <v/>
      </c>
      <c r="AD781" s="101" t="str">
        <f t="shared" si="131"/>
        <v/>
      </c>
      <c r="AE781" s="101" t="str">
        <f t="shared" si="131"/>
        <v/>
      </c>
      <c r="AF781" s="101" t="str">
        <f t="shared" si="131"/>
        <v/>
      </c>
      <c r="AG781" s="101" t="str">
        <f t="shared" si="131"/>
        <v/>
      </c>
      <c r="AH781" s="101" t="str">
        <f t="shared" si="131"/>
        <v/>
      </c>
      <c r="AI781" s="101" t="str">
        <f t="shared" si="131"/>
        <v/>
      </c>
      <c r="AJ781" s="101" t="str">
        <f t="shared" si="131"/>
        <v/>
      </c>
      <c r="AK781" s="101" t="str">
        <f t="shared" si="131"/>
        <v/>
      </c>
      <c r="AL781" s="101" t="str">
        <f t="shared" si="130"/>
        <v/>
      </c>
      <c r="AM781" s="101" t="str">
        <f t="shared" si="130"/>
        <v/>
      </c>
      <c r="AN781" s="101" t="str">
        <f t="shared" si="130"/>
        <v/>
      </c>
      <c r="AP781" s="101" t="str">
        <f>IF(AND(N781="vendido",I781='1° Passo'!$D$12),'1° Passo'!$D$12,"")</f>
        <v/>
      </c>
    </row>
    <row r="782" spans="3:42" ht="30" customHeight="1">
      <c r="C782" s="11">
        <v>778</v>
      </c>
      <c r="D782" s="88"/>
      <c r="E782" s="88"/>
      <c r="F782" s="88"/>
      <c r="G782" s="95"/>
      <c r="H782" s="96"/>
      <c r="I782" s="88"/>
      <c r="J782" s="88"/>
      <c r="K782" s="96"/>
      <c r="L782" s="88"/>
      <c r="M782" s="97" t="str">
        <f t="shared" ca="1" si="128"/>
        <v/>
      </c>
      <c r="N782" s="88"/>
      <c r="O782" s="88"/>
      <c r="P782" s="14"/>
      <c r="R782" s="59" t="str">
        <f>IFERROR(VLOOKUP($D782,'4° Passo'!$D$5:$M$804,7,FALSE),"-")</f>
        <v>-</v>
      </c>
      <c r="S782" s="59" t="str">
        <f>IFERROR(VLOOKUP($D782,'4° Passo'!$D$5:$M$804,8,FALSE),"-")</f>
        <v>-</v>
      </c>
      <c r="T782" s="59" t="str">
        <f>IFERROR(VLOOKUP($D782,'4° Passo'!$D$5:$M$804,9,FALSE),"-")</f>
        <v>-</v>
      </c>
      <c r="U782" s="59" t="str">
        <f>IFERROR(VLOOKUP($D782,'4° Passo'!$D$5:$M$804,10,FALSE),"-")</f>
        <v>-</v>
      </c>
      <c r="V782" s="59" t="str">
        <f t="shared" si="123"/>
        <v/>
      </c>
      <c r="W782" s="4">
        <f t="shared" si="129"/>
        <v>0</v>
      </c>
      <c r="X782" s="101">
        <v>1</v>
      </c>
      <c r="Y782" s="101" t="str">
        <f t="shared" si="124"/>
        <v/>
      </c>
      <c r="Z782" s="101" t="str">
        <f t="shared" si="125"/>
        <v/>
      </c>
      <c r="AA782" s="101" t="str">
        <f t="shared" si="126"/>
        <v/>
      </c>
      <c r="AB782" s="101" t="str">
        <f t="shared" si="127"/>
        <v/>
      </c>
      <c r="AC782" s="101" t="str">
        <f t="shared" si="131"/>
        <v/>
      </c>
      <c r="AD782" s="101" t="str">
        <f t="shared" si="131"/>
        <v/>
      </c>
      <c r="AE782" s="101" t="str">
        <f t="shared" si="131"/>
        <v/>
      </c>
      <c r="AF782" s="101" t="str">
        <f t="shared" si="131"/>
        <v/>
      </c>
      <c r="AG782" s="101" t="str">
        <f t="shared" si="131"/>
        <v/>
      </c>
      <c r="AH782" s="101" t="str">
        <f t="shared" si="131"/>
        <v/>
      </c>
      <c r="AI782" s="101" t="str">
        <f t="shared" si="131"/>
        <v/>
      </c>
      <c r="AJ782" s="101" t="str">
        <f t="shared" si="131"/>
        <v/>
      </c>
      <c r="AK782" s="101" t="str">
        <f t="shared" si="131"/>
        <v/>
      </c>
      <c r="AL782" s="101" t="str">
        <f t="shared" si="130"/>
        <v/>
      </c>
      <c r="AM782" s="101" t="str">
        <f t="shared" si="130"/>
        <v/>
      </c>
      <c r="AN782" s="101" t="str">
        <f t="shared" si="130"/>
        <v/>
      </c>
      <c r="AP782" s="101" t="str">
        <f>IF(AND(N782="vendido",I782='1° Passo'!$D$12),'1° Passo'!$D$12,"")</f>
        <v/>
      </c>
    </row>
    <row r="783" spans="3:42" ht="30" customHeight="1">
      <c r="C783" s="11">
        <v>779</v>
      </c>
      <c r="D783" s="88"/>
      <c r="E783" s="88"/>
      <c r="F783" s="88"/>
      <c r="G783" s="95"/>
      <c r="H783" s="96"/>
      <c r="I783" s="88"/>
      <c r="J783" s="88"/>
      <c r="K783" s="96"/>
      <c r="L783" s="88"/>
      <c r="M783" s="97" t="str">
        <f t="shared" ca="1" si="128"/>
        <v/>
      </c>
      <c r="N783" s="88"/>
      <c r="O783" s="88"/>
      <c r="P783" s="14"/>
      <c r="R783" s="59" t="str">
        <f>IFERROR(VLOOKUP($D783,'4° Passo'!$D$5:$M$804,7,FALSE),"-")</f>
        <v>-</v>
      </c>
      <c r="S783" s="59" t="str">
        <f>IFERROR(VLOOKUP($D783,'4° Passo'!$D$5:$M$804,8,FALSE),"-")</f>
        <v>-</v>
      </c>
      <c r="T783" s="59" t="str">
        <f>IFERROR(VLOOKUP($D783,'4° Passo'!$D$5:$M$804,9,FALSE),"-")</f>
        <v>-</v>
      </c>
      <c r="U783" s="59" t="str">
        <f>IFERROR(VLOOKUP($D783,'4° Passo'!$D$5:$M$804,10,FALSE),"-")</f>
        <v>-</v>
      </c>
      <c r="V783" s="59" t="str">
        <f t="shared" si="123"/>
        <v/>
      </c>
      <c r="W783" s="4">
        <f t="shared" si="129"/>
        <v>0</v>
      </c>
      <c r="X783" s="101">
        <v>1</v>
      </c>
      <c r="Y783" s="101" t="str">
        <f t="shared" si="124"/>
        <v/>
      </c>
      <c r="Z783" s="101" t="str">
        <f t="shared" si="125"/>
        <v/>
      </c>
      <c r="AA783" s="101" t="str">
        <f t="shared" si="126"/>
        <v/>
      </c>
      <c r="AB783" s="101" t="str">
        <f t="shared" si="127"/>
        <v/>
      </c>
      <c r="AC783" s="101" t="str">
        <f t="shared" si="131"/>
        <v/>
      </c>
      <c r="AD783" s="101" t="str">
        <f t="shared" si="131"/>
        <v/>
      </c>
      <c r="AE783" s="101" t="str">
        <f t="shared" si="131"/>
        <v/>
      </c>
      <c r="AF783" s="101" t="str">
        <f t="shared" si="131"/>
        <v/>
      </c>
      <c r="AG783" s="101" t="str">
        <f t="shared" si="131"/>
        <v/>
      </c>
      <c r="AH783" s="101" t="str">
        <f t="shared" si="131"/>
        <v/>
      </c>
      <c r="AI783" s="101" t="str">
        <f t="shared" si="131"/>
        <v/>
      </c>
      <c r="AJ783" s="101" t="str">
        <f t="shared" si="131"/>
        <v/>
      </c>
      <c r="AK783" s="101" t="str">
        <f t="shared" si="131"/>
        <v/>
      </c>
      <c r="AL783" s="101" t="str">
        <f t="shared" si="130"/>
        <v/>
      </c>
      <c r="AM783" s="101" t="str">
        <f t="shared" si="130"/>
        <v/>
      </c>
      <c r="AN783" s="101" t="str">
        <f t="shared" si="130"/>
        <v/>
      </c>
      <c r="AP783" s="101" t="str">
        <f>IF(AND(N783="vendido",I783='1° Passo'!$D$12),'1° Passo'!$D$12,"")</f>
        <v/>
      </c>
    </row>
    <row r="784" spans="3:42" ht="30" customHeight="1">
      <c r="C784" s="11">
        <v>780</v>
      </c>
      <c r="D784" s="88"/>
      <c r="E784" s="88"/>
      <c r="F784" s="88"/>
      <c r="G784" s="95"/>
      <c r="H784" s="96"/>
      <c r="I784" s="88"/>
      <c r="J784" s="88"/>
      <c r="K784" s="96"/>
      <c r="L784" s="88"/>
      <c r="M784" s="97" t="str">
        <f t="shared" ca="1" si="128"/>
        <v/>
      </c>
      <c r="N784" s="88"/>
      <c r="O784" s="88"/>
      <c r="P784" s="14"/>
      <c r="R784" s="59" t="str">
        <f>IFERROR(VLOOKUP($D784,'4° Passo'!$D$5:$M$804,7,FALSE),"-")</f>
        <v>-</v>
      </c>
      <c r="S784" s="59" t="str">
        <f>IFERROR(VLOOKUP($D784,'4° Passo'!$D$5:$M$804,8,FALSE),"-")</f>
        <v>-</v>
      </c>
      <c r="T784" s="59" t="str">
        <f>IFERROR(VLOOKUP($D784,'4° Passo'!$D$5:$M$804,9,FALSE),"-")</f>
        <v>-</v>
      </c>
      <c r="U784" s="59" t="str">
        <f>IFERROR(VLOOKUP($D784,'4° Passo'!$D$5:$M$804,10,FALSE),"-")</f>
        <v>-</v>
      </c>
      <c r="V784" s="59" t="str">
        <f t="shared" si="123"/>
        <v/>
      </c>
      <c r="W784" s="4">
        <f t="shared" si="129"/>
        <v>0</v>
      </c>
      <c r="X784" s="101">
        <v>1</v>
      </c>
      <c r="Y784" s="101" t="str">
        <f t="shared" si="124"/>
        <v/>
      </c>
      <c r="Z784" s="101" t="str">
        <f t="shared" si="125"/>
        <v/>
      </c>
      <c r="AA784" s="101" t="str">
        <f t="shared" si="126"/>
        <v/>
      </c>
      <c r="AB784" s="101" t="str">
        <f t="shared" si="127"/>
        <v/>
      </c>
      <c r="AC784" s="101" t="str">
        <f t="shared" si="131"/>
        <v/>
      </c>
      <c r="AD784" s="101" t="str">
        <f t="shared" si="131"/>
        <v/>
      </c>
      <c r="AE784" s="101" t="str">
        <f t="shared" si="131"/>
        <v/>
      </c>
      <c r="AF784" s="101" t="str">
        <f t="shared" si="131"/>
        <v/>
      </c>
      <c r="AG784" s="101" t="str">
        <f t="shared" si="131"/>
        <v/>
      </c>
      <c r="AH784" s="101" t="str">
        <f t="shared" si="131"/>
        <v/>
      </c>
      <c r="AI784" s="101" t="str">
        <f t="shared" si="131"/>
        <v/>
      </c>
      <c r="AJ784" s="101" t="str">
        <f t="shared" si="131"/>
        <v/>
      </c>
      <c r="AK784" s="101" t="str">
        <f t="shared" si="131"/>
        <v/>
      </c>
      <c r="AL784" s="101" t="str">
        <f t="shared" si="130"/>
        <v/>
      </c>
      <c r="AM784" s="101" t="str">
        <f t="shared" si="130"/>
        <v/>
      </c>
      <c r="AN784" s="101" t="str">
        <f t="shared" si="130"/>
        <v/>
      </c>
      <c r="AP784" s="101" t="str">
        <f>IF(AND(N784="vendido",I784='1° Passo'!$D$12),'1° Passo'!$D$12,"")</f>
        <v/>
      </c>
    </row>
    <row r="785" spans="3:42" ht="30" customHeight="1">
      <c r="C785" s="11">
        <v>781</v>
      </c>
      <c r="D785" s="88"/>
      <c r="E785" s="88"/>
      <c r="F785" s="88"/>
      <c r="G785" s="95"/>
      <c r="H785" s="96"/>
      <c r="I785" s="88"/>
      <c r="J785" s="88"/>
      <c r="K785" s="96"/>
      <c r="L785" s="88"/>
      <c r="M785" s="97" t="str">
        <f t="shared" ca="1" si="128"/>
        <v/>
      </c>
      <c r="N785" s="88"/>
      <c r="O785" s="88"/>
      <c r="P785" s="14"/>
      <c r="R785" s="59" t="str">
        <f>IFERROR(VLOOKUP($D785,'4° Passo'!$D$5:$M$804,7,FALSE),"-")</f>
        <v>-</v>
      </c>
      <c r="S785" s="59" t="str">
        <f>IFERROR(VLOOKUP($D785,'4° Passo'!$D$5:$M$804,8,FALSE),"-")</f>
        <v>-</v>
      </c>
      <c r="T785" s="59" t="str">
        <f>IFERROR(VLOOKUP($D785,'4° Passo'!$D$5:$M$804,9,FALSE),"-")</f>
        <v>-</v>
      </c>
      <c r="U785" s="59" t="str">
        <f>IFERROR(VLOOKUP($D785,'4° Passo'!$D$5:$M$804,10,FALSE),"-")</f>
        <v>-</v>
      </c>
      <c r="V785" s="59" t="str">
        <f t="shared" si="123"/>
        <v/>
      </c>
      <c r="W785" s="4">
        <f t="shared" si="129"/>
        <v>0</v>
      </c>
      <c r="X785" s="101">
        <v>1</v>
      </c>
      <c r="Y785" s="101" t="str">
        <f t="shared" si="124"/>
        <v/>
      </c>
      <c r="Z785" s="101" t="str">
        <f t="shared" si="125"/>
        <v/>
      </c>
      <c r="AA785" s="101" t="str">
        <f t="shared" si="126"/>
        <v/>
      </c>
      <c r="AB785" s="101" t="str">
        <f t="shared" si="127"/>
        <v/>
      </c>
      <c r="AC785" s="101" t="str">
        <f t="shared" si="131"/>
        <v/>
      </c>
      <c r="AD785" s="101" t="str">
        <f t="shared" si="131"/>
        <v/>
      </c>
      <c r="AE785" s="101" t="str">
        <f t="shared" si="131"/>
        <v/>
      </c>
      <c r="AF785" s="101" t="str">
        <f t="shared" si="131"/>
        <v/>
      </c>
      <c r="AG785" s="101" t="str">
        <f t="shared" si="131"/>
        <v/>
      </c>
      <c r="AH785" s="101" t="str">
        <f t="shared" si="131"/>
        <v/>
      </c>
      <c r="AI785" s="101" t="str">
        <f t="shared" si="131"/>
        <v/>
      </c>
      <c r="AJ785" s="101" t="str">
        <f t="shared" si="131"/>
        <v/>
      </c>
      <c r="AK785" s="101" t="str">
        <f t="shared" si="131"/>
        <v/>
      </c>
      <c r="AL785" s="101" t="str">
        <f t="shared" si="130"/>
        <v/>
      </c>
      <c r="AM785" s="101" t="str">
        <f t="shared" si="130"/>
        <v/>
      </c>
      <c r="AN785" s="101" t="str">
        <f t="shared" si="130"/>
        <v/>
      </c>
      <c r="AP785" s="101" t="str">
        <f>IF(AND(N785="vendido",I785='1° Passo'!$D$12),'1° Passo'!$D$12,"")</f>
        <v/>
      </c>
    </row>
    <row r="786" spans="3:42" ht="30" customHeight="1">
      <c r="C786" s="11">
        <v>782</v>
      </c>
      <c r="D786" s="88"/>
      <c r="E786" s="88"/>
      <c r="F786" s="88"/>
      <c r="G786" s="95"/>
      <c r="H786" s="96"/>
      <c r="I786" s="88"/>
      <c r="J786" s="88"/>
      <c r="K786" s="96"/>
      <c r="L786" s="88"/>
      <c r="M786" s="97" t="str">
        <f t="shared" ca="1" si="128"/>
        <v/>
      </c>
      <c r="N786" s="88"/>
      <c r="O786" s="88"/>
      <c r="P786" s="14"/>
      <c r="R786" s="59" t="str">
        <f>IFERROR(VLOOKUP($D786,'4° Passo'!$D$5:$M$804,7,FALSE),"-")</f>
        <v>-</v>
      </c>
      <c r="S786" s="59" t="str">
        <f>IFERROR(VLOOKUP($D786,'4° Passo'!$D$5:$M$804,8,FALSE),"-")</f>
        <v>-</v>
      </c>
      <c r="T786" s="59" t="str">
        <f>IFERROR(VLOOKUP($D786,'4° Passo'!$D$5:$M$804,9,FALSE),"-")</f>
        <v>-</v>
      </c>
      <c r="U786" s="59" t="str">
        <f>IFERROR(VLOOKUP($D786,'4° Passo'!$D$5:$M$804,10,FALSE),"-")</f>
        <v>-</v>
      </c>
      <c r="V786" s="59" t="str">
        <f t="shared" si="123"/>
        <v/>
      </c>
      <c r="W786" s="4">
        <f t="shared" si="129"/>
        <v>0</v>
      </c>
      <c r="X786" s="101">
        <v>1</v>
      </c>
      <c r="Y786" s="101" t="str">
        <f t="shared" si="124"/>
        <v/>
      </c>
      <c r="Z786" s="101" t="str">
        <f t="shared" si="125"/>
        <v/>
      </c>
      <c r="AA786" s="101" t="str">
        <f t="shared" si="126"/>
        <v/>
      </c>
      <c r="AB786" s="101" t="str">
        <f t="shared" si="127"/>
        <v/>
      </c>
      <c r="AC786" s="101" t="str">
        <f t="shared" si="131"/>
        <v/>
      </c>
      <c r="AD786" s="101" t="str">
        <f t="shared" si="131"/>
        <v/>
      </c>
      <c r="AE786" s="101" t="str">
        <f t="shared" si="131"/>
        <v/>
      </c>
      <c r="AF786" s="101" t="str">
        <f t="shared" si="131"/>
        <v/>
      </c>
      <c r="AG786" s="101" t="str">
        <f t="shared" si="131"/>
        <v/>
      </c>
      <c r="AH786" s="101" t="str">
        <f t="shared" si="131"/>
        <v/>
      </c>
      <c r="AI786" s="101" t="str">
        <f t="shared" si="131"/>
        <v/>
      </c>
      <c r="AJ786" s="101" t="str">
        <f t="shared" si="131"/>
        <v/>
      </c>
      <c r="AK786" s="101" t="str">
        <f t="shared" si="131"/>
        <v/>
      </c>
      <c r="AL786" s="101" t="str">
        <f t="shared" si="130"/>
        <v/>
      </c>
      <c r="AM786" s="101" t="str">
        <f t="shared" si="130"/>
        <v/>
      </c>
      <c r="AN786" s="101" t="str">
        <f t="shared" si="130"/>
        <v/>
      </c>
      <c r="AP786" s="101" t="str">
        <f>IF(AND(N786="vendido",I786='1° Passo'!$D$12),'1° Passo'!$D$12,"")</f>
        <v/>
      </c>
    </row>
    <row r="787" spans="3:42" ht="30" customHeight="1">
      <c r="C787" s="11">
        <v>783</v>
      </c>
      <c r="D787" s="88"/>
      <c r="E787" s="88"/>
      <c r="F787" s="88"/>
      <c r="G787" s="95"/>
      <c r="H787" s="96"/>
      <c r="I787" s="88"/>
      <c r="J787" s="88"/>
      <c r="K787" s="96"/>
      <c r="L787" s="88"/>
      <c r="M787" s="97" t="str">
        <f t="shared" ca="1" si="128"/>
        <v/>
      </c>
      <c r="N787" s="88"/>
      <c r="O787" s="88"/>
      <c r="P787" s="14"/>
      <c r="R787" s="59" t="str">
        <f>IFERROR(VLOOKUP($D787,'4° Passo'!$D$5:$M$804,7,FALSE),"-")</f>
        <v>-</v>
      </c>
      <c r="S787" s="59" t="str">
        <f>IFERROR(VLOOKUP($D787,'4° Passo'!$D$5:$M$804,8,FALSE),"-")</f>
        <v>-</v>
      </c>
      <c r="T787" s="59" t="str">
        <f>IFERROR(VLOOKUP($D787,'4° Passo'!$D$5:$M$804,9,FALSE),"-")</f>
        <v>-</v>
      </c>
      <c r="U787" s="59" t="str">
        <f>IFERROR(VLOOKUP($D787,'4° Passo'!$D$5:$M$804,10,FALSE),"-")</f>
        <v>-</v>
      </c>
      <c r="V787" s="59" t="str">
        <f t="shared" si="123"/>
        <v/>
      </c>
      <c r="W787" s="4">
        <f t="shared" si="129"/>
        <v>0</v>
      </c>
      <c r="X787" s="101">
        <v>1</v>
      </c>
      <c r="Y787" s="101" t="str">
        <f t="shared" si="124"/>
        <v/>
      </c>
      <c r="Z787" s="101" t="str">
        <f t="shared" si="125"/>
        <v/>
      </c>
      <c r="AA787" s="101" t="str">
        <f t="shared" si="126"/>
        <v/>
      </c>
      <c r="AB787" s="101" t="str">
        <f t="shared" si="127"/>
        <v/>
      </c>
      <c r="AC787" s="101" t="str">
        <f t="shared" si="131"/>
        <v/>
      </c>
      <c r="AD787" s="101" t="str">
        <f t="shared" si="131"/>
        <v/>
      </c>
      <c r="AE787" s="101" t="str">
        <f t="shared" si="131"/>
        <v/>
      </c>
      <c r="AF787" s="101" t="str">
        <f t="shared" si="131"/>
        <v/>
      </c>
      <c r="AG787" s="101" t="str">
        <f t="shared" si="131"/>
        <v/>
      </c>
      <c r="AH787" s="101" t="str">
        <f t="shared" si="131"/>
        <v/>
      </c>
      <c r="AI787" s="101" t="str">
        <f t="shared" si="131"/>
        <v/>
      </c>
      <c r="AJ787" s="101" t="str">
        <f t="shared" si="131"/>
        <v/>
      </c>
      <c r="AK787" s="101" t="str">
        <f t="shared" si="131"/>
        <v/>
      </c>
      <c r="AL787" s="101" t="str">
        <f t="shared" si="130"/>
        <v/>
      </c>
      <c r="AM787" s="101" t="str">
        <f t="shared" si="130"/>
        <v/>
      </c>
      <c r="AN787" s="101" t="str">
        <f t="shared" si="130"/>
        <v/>
      </c>
      <c r="AP787" s="101" t="str">
        <f>IF(AND(N787="vendido",I787='1° Passo'!$D$12),'1° Passo'!$D$12,"")</f>
        <v/>
      </c>
    </row>
    <row r="788" spans="3:42" ht="30" customHeight="1">
      <c r="C788" s="11">
        <v>784</v>
      </c>
      <c r="D788" s="88"/>
      <c r="E788" s="88"/>
      <c r="F788" s="88"/>
      <c r="G788" s="95"/>
      <c r="H788" s="96"/>
      <c r="I788" s="88"/>
      <c r="J788" s="88"/>
      <c r="K788" s="96"/>
      <c r="L788" s="88"/>
      <c r="M788" s="97" t="str">
        <f t="shared" ca="1" si="128"/>
        <v/>
      </c>
      <c r="N788" s="88"/>
      <c r="O788" s="88"/>
      <c r="P788" s="14"/>
      <c r="R788" s="59" t="str">
        <f>IFERROR(VLOOKUP($D788,'4° Passo'!$D$5:$M$804,7,FALSE),"-")</f>
        <v>-</v>
      </c>
      <c r="S788" s="59" t="str">
        <f>IFERROR(VLOOKUP($D788,'4° Passo'!$D$5:$M$804,8,FALSE),"-")</f>
        <v>-</v>
      </c>
      <c r="T788" s="59" t="str">
        <f>IFERROR(VLOOKUP($D788,'4° Passo'!$D$5:$M$804,9,FALSE),"-")</f>
        <v>-</v>
      </c>
      <c r="U788" s="59" t="str">
        <f>IFERROR(VLOOKUP($D788,'4° Passo'!$D$5:$M$804,10,FALSE),"-")</f>
        <v>-</v>
      </c>
      <c r="V788" s="59" t="str">
        <f t="shared" si="123"/>
        <v/>
      </c>
      <c r="W788" s="4">
        <f t="shared" si="129"/>
        <v>0</v>
      </c>
      <c r="X788" s="101">
        <v>1</v>
      </c>
      <c r="Y788" s="101" t="str">
        <f t="shared" si="124"/>
        <v/>
      </c>
      <c r="Z788" s="101" t="str">
        <f t="shared" si="125"/>
        <v/>
      </c>
      <c r="AA788" s="101" t="str">
        <f t="shared" si="126"/>
        <v/>
      </c>
      <c r="AB788" s="101" t="str">
        <f t="shared" si="127"/>
        <v/>
      </c>
      <c r="AC788" s="101" t="str">
        <f t="shared" si="131"/>
        <v/>
      </c>
      <c r="AD788" s="101" t="str">
        <f t="shared" si="131"/>
        <v/>
      </c>
      <c r="AE788" s="101" t="str">
        <f t="shared" si="131"/>
        <v/>
      </c>
      <c r="AF788" s="101" t="str">
        <f t="shared" si="131"/>
        <v/>
      </c>
      <c r="AG788" s="101" t="str">
        <f t="shared" si="131"/>
        <v/>
      </c>
      <c r="AH788" s="101" t="str">
        <f t="shared" si="131"/>
        <v/>
      </c>
      <c r="AI788" s="101" t="str">
        <f t="shared" si="131"/>
        <v/>
      </c>
      <c r="AJ788" s="101" t="str">
        <f t="shared" si="131"/>
        <v/>
      </c>
      <c r="AK788" s="101" t="str">
        <f t="shared" si="131"/>
        <v/>
      </c>
      <c r="AL788" s="101" t="str">
        <f t="shared" si="130"/>
        <v/>
      </c>
      <c r="AM788" s="101" t="str">
        <f t="shared" si="130"/>
        <v/>
      </c>
      <c r="AN788" s="101" t="str">
        <f t="shared" si="130"/>
        <v/>
      </c>
      <c r="AP788" s="101" t="str">
        <f>IF(AND(N788="vendido",I788='1° Passo'!$D$12),'1° Passo'!$D$12,"")</f>
        <v/>
      </c>
    </row>
    <row r="789" spans="3:42" ht="30" customHeight="1">
      <c r="C789" s="11">
        <v>785</v>
      </c>
      <c r="D789" s="88"/>
      <c r="E789" s="88"/>
      <c r="F789" s="88"/>
      <c r="G789" s="95"/>
      <c r="H789" s="96"/>
      <c r="I789" s="88"/>
      <c r="J789" s="88"/>
      <c r="K789" s="96"/>
      <c r="L789" s="88"/>
      <c r="M789" s="97" t="str">
        <f t="shared" ca="1" si="128"/>
        <v/>
      </c>
      <c r="N789" s="88"/>
      <c r="O789" s="88"/>
      <c r="P789" s="14"/>
      <c r="R789" s="59" t="str">
        <f>IFERROR(VLOOKUP($D789,'4° Passo'!$D$5:$M$804,7,FALSE),"-")</f>
        <v>-</v>
      </c>
      <c r="S789" s="59" t="str">
        <f>IFERROR(VLOOKUP($D789,'4° Passo'!$D$5:$M$804,8,FALSE),"-")</f>
        <v>-</v>
      </c>
      <c r="T789" s="59" t="str">
        <f>IFERROR(VLOOKUP($D789,'4° Passo'!$D$5:$M$804,9,FALSE),"-")</f>
        <v>-</v>
      </c>
      <c r="U789" s="59" t="str">
        <f>IFERROR(VLOOKUP($D789,'4° Passo'!$D$5:$M$804,10,FALSE),"-")</f>
        <v>-</v>
      </c>
      <c r="V789" s="59" t="str">
        <f t="shared" si="123"/>
        <v/>
      </c>
      <c r="W789" s="4">
        <f t="shared" si="129"/>
        <v>0</v>
      </c>
      <c r="X789" s="101">
        <v>1</v>
      </c>
      <c r="Y789" s="101" t="str">
        <f t="shared" si="124"/>
        <v/>
      </c>
      <c r="Z789" s="101" t="str">
        <f t="shared" si="125"/>
        <v/>
      </c>
      <c r="AA789" s="101" t="str">
        <f t="shared" si="126"/>
        <v/>
      </c>
      <c r="AB789" s="101" t="str">
        <f t="shared" si="127"/>
        <v/>
      </c>
      <c r="AC789" s="101" t="str">
        <f t="shared" si="131"/>
        <v/>
      </c>
      <c r="AD789" s="101" t="str">
        <f t="shared" si="131"/>
        <v/>
      </c>
      <c r="AE789" s="101" t="str">
        <f t="shared" si="131"/>
        <v/>
      </c>
      <c r="AF789" s="101" t="str">
        <f t="shared" si="131"/>
        <v/>
      </c>
      <c r="AG789" s="101" t="str">
        <f t="shared" si="131"/>
        <v/>
      </c>
      <c r="AH789" s="101" t="str">
        <f t="shared" si="131"/>
        <v/>
      </c>
      <c r="AI789" s="101" t="str">
        <f t="shared" si="131"/>
        <v/>
      </c>
      <c r="AJ789" s="101" t="str">
        <f t="shared" si="131"/>
        <v/>
      </c>
      <c r="AK789" s="101" t="str">
        <f t="shared" si="131"/>
        <v/>
      </c>
      <c r="AL789" s="101" t="str">
        <f t="shared" si="130"/>
        <v/>
      </c>
      <c r="AM789" s="101" t="str">
        <f t="shared" si="130"/>
        <v/>
      </c>
      <c r="AN789" s="101" t="str">
        <f t="shared" si="130"/>
        <v/>
      </c>
      <c r="AP789" s="101" t="str">
        <f>IF(AND(N789="vendido",I789='1° Passo'!$D$12),'1° Passo'!$D$12,"")</f>
        <v/>
      </c>
    </row>
    <row r="790" spans="3:42" ht="30" customHeight="1">
      <c r="C790" s="11">
        <v>786</v>
      </c>
      <c r="D790" s="88"/>
      <c r="E790" s="88"/>
      <c r="F790" s="88"/>
      <c r="G790" s="95"/>
      <c r="H790" s="96"/>
      <c r="I790" s="88"/>
      <c r="J790" s="88"/>
      <c r="K790" s="96"/>
      <c r="L790" s="88"/>
      <c r="M790" s="97" t="str">
        <f t="shared" ca="1" si="128"/>
        <v/>
      </c>
      <c r="N790" s="88"/>
      <c r="O790" s="88"/>
      <c r="P790" s="14"/>
      <c r="R790" s="59" t="str">
        <f>IFERROR(VLOOKUP($D790,'4° Passo'!$D$5:$M$804,7,FALSE),"-")</f>
        <v>-</v>
      </c>
      <c r="S790" s="59" t="str">
        <f>IFERROR(VLOOKUP($D790,'4° Passo'!$D$5:$M$804,8,FALSE),"-")</f>
        <v>-</v>
      </c>
      <c r="T790" s="59" t="str">
        <f>IFERROR(VLOOKUP($D790,'4° Passo'!$D$5:$M$804,9,FALSE),"-")</f>
        <v>-</v>
      </c>
      <c r="U790" s="59" t="str">
        <f>IFERROR(VLOOKUP($D790,'4° Passo'!$D$5:$M$804,10,FALSE),"-")</f>
        <v>-</v>
      </c>
      <c r="V790" s="59" t="str">
        <f t="shared" si="123"/>
        <v/>
      </c>
      <c r="W790" s="4">
        <f t="shared" si="129"/>
        <v>0</v>
      </c>
      <c r="X790" s="101">
        <v>1</v>
      </c>
      <c r="Y790" s="101" t="str">
        <f t="shared" si="124"/>
        <v/>
      </c>
      <c r="Z790" s="101" t="str">
        <f t="shared" si="125"/>
        <v/>
      </c>
      <c r="AA790" s="101" t="str">
        <f t="shared" si="126"/>
        <v/>
      </c>
      <c r="AB790" s="101" t="str">
        <f t="shared" si="127"/>
        <v/>
      </c>
      <c r="AC790" s="101" t="str">
        <f t="shared" si="131"/>
        <v/>
      </c>
      <c r="AD790" s="101" t="str">
        <f t="shared" si="131"/>
        <v/>
      </c>
      <c r="AE790" s="101" t="str">
        <f t="shared" si="131"/>
        <v/>
      </c>
      <c r="AF790" s="101" t="str">
        <f t="shared" si="131"/>
        <v/>
      </c>
      <c r="AG790" s="101" t="str">
        <f t="shared" si="131"/>
        <v/>
      </c>
      <c r="AH790" s="101" t="str">
        <f t="shared" si="131"/>
        <v/>
      </c>
      <c r="AI790" s="101" t="str">
        <f t="shared" si="131"/>
        <v/>
      </c>
      <c r="AJ790" s="101" t="str">
        <f t="shared" si="131"/>
        <v/>
      </c>
      <c r="AK790" s="101" t="str">
        <f t="shared" si="131"/>
        <v/>
      </c>
      <c r="AL790" s="101" t="str">
        <f t="shared" si="130"/>
        <v/>
      </c>
      <c r="AM790" s="101" t="str">
        <f t="shared" si="130"/>
        <v/>
      </c>
      <c r="AN790" s="101" t="str">
        <f t="shared" si="130"/>
        <v/>
      </c>
      <c r="AP790" s="101" t="str">
        <f>IF(AND(N790="vendido",I790='1° Passo'!$D$12),'1° Passo'!$D$12,"")</f>
        <v/>
      </c>
    </row>
    <row r="791" spans="3:42" ht="30" customHeight="1">
      <c r="C791" s="11">
        <v>787</v>
      </c>
      <c r="D791" s="88"/>
      <c r="E791" s="88"/>
      <c r="F791" s="88"/>
      <c r="G791" s="95"/>
      <c r="H791" s="96"/>
      <c r="I791" s="88"/>
      <c r="J791" s="88"/>
      <c r="K791" s="96"/>
      <c r="L791" s="88"/>
      <c r="M791" s="97" t="str">
        <f t="shared" ca="1" si="128"/>
        <v/>
      </c>
      <c r="N791" s="88"/>
      <c r="O791" s="88"/>
      <c r="P791" s="14"/>
      <c r="R791" s="59" t="str">
        <f>IFERROR(VLOOKUP($D791,'4° Passo'!$D$5:$M$804,7,FALSE),"-")</f>
        <v>-</v>
      </c>
      <c r="S791" s="59" t="str">
        <f>IFERROR(VLOOKUP($D791,'4° Passo'!$D$5:$M$804,8,FALSE),"-")</f>
        <v>-</v>
      </c>
      <c r="T791" s="59" t="str">
        <f>IFERROR(VLOOKUP($D791,'4° Passo'!$D$5:$M$804,9,FALSE),"-")</f>
        <v>-</v>
      </c>
      <c r="U791" s="59" t="str">
        <f>IFERROR(VLOOKUP($D791,'4° Passo'!$D$5:$M$804,10,FALSE),"-")</f>
        <v>-</v>
      </c>
      <c r="V791" s="59" t="str">
        <f t="shared" si="123"/>
        <v/>
      </c>
      <c r="W791" s="4">
        <f t="shared" si="129"/>
        <v>0</v>
      </c>
      <c r="X791" s="101">
        <v>1</v>
      </c>
      <c r="Y791" s="101" t="str">
        <f t="shared" si="124"/>
        <v/>
      </c>
      <c r="Z791" s="101" t="str">
        <f t="shared" si="125"/>
        <v/>
      </c>
      <c r="AA791" s="101" t="str">
        <f t="shared" si="126"/>
        <v/>
      </c>
      <c r="AB791" s="101" t="str">
        <f t="shared" si="127"/>
        <v/>
      </c>
      <c r="AC791" s="101" t="str">
        <f t="shared" si="131"/>
        <v/>
      </c>
      <c r="AD791" s="101" t="str">
        <f t="shared" si="131"/>
        <v/>
      </c>
      <c r="AE791" s="101" t="str">
        <f t="shared" si="131"/>
        <v/>
      </c>
      <c r="AF791" s="101" t="str">
        <f t="shared" si="131"/>
        <v/>
      </c>
      <c r="AG791" s="101" t="str">
        <f t="shared" si="131"/>
        <v/>
      </c>
      <c r="AH791" s="101" t="str">
        <f t="shared" si="131"/>
        <v/>
      </c>
      <c r="AI791" s="101" t="str">
        <f t="shared" si="131"/>
        <v/>
      </c>
      <c r="AJ791" s="101" t="str">
        <f t="shared" si="131"/>
        <v/>
      </c>
      <c r="AK791" s="101" t="str">
        <f t="shared" si="131"/>
        <v/>
      </c>
      <c r="AL791" s="101" t="str">
        <f t="shared" si="130"/>
        <v/>
      </c>
      <c r="AM791" s="101" t="str">
        <f t="shared" si="130"/>
        <v/>
      </c>
      <c r="AN791" s="101" t="str">
        <f t="shared" si="130"/>
        <v/>
      </c>
      <c r="AP791" s="101" t="str">
        <f>IF(AND(N791="vendido",I791='1° Passo'!$D$12),'1° Passo'!$D$12,"")</f>
        <v/>
      </c>
    </row>
    <row r="792" spans="3:42" ht="30" customHeight="1">
      <c r="C792" s="11">
        <v>788</v>
      </c>
      <c r="D792" s="88"/>
      <c r="E792" s="88"/>
      <c r="F792" s="88"/>
      <c r="G792" s="95"/>
      <c r="H792" s="96"/>
      <c r="I792" s="88"/>
      <c r="J792" s="88"/>
      <c r="K792" s="96"/>
      <c r="L792" s="88"/>
      <c r="M792" s="97" t="str">
        <f t="shared" ca="1" si="128"/>
        <v/>
      </c>
      <c r="N792" s="88"/>
      <c r="O792" s="88"/>
      <c r="P792" s="14"/>
      <c r="R792" s="59" t="str">
        <f>IFERROR(VLOOKUP($D792,'4° Passo'!$D$5:$M$804,7,FALSE),"-")</f>
        <v>-</v>
      </c>
      <c r="S792" s="59" t="str">
        <f>IFERROR(VLOOKUP($D792,'4° Passo'!$D$5:$M$804,8,FALSE),"-")</f>
        <v>-</v>
      </c>
      <c r="T792" s="59" t="str">
        <f>IFERROR(VLOOKUP($D792,'4° Passo'!$D$5:$M$804,9,FALSE),"-")</f>
        <v>-</v>
      </c>
      <c r="U792" s="59" t="str">
        <f>IFERROR(VLOOKUP($D792,'4° Passo'!$D$5:$M$804,10,FALSE),"-")</f>
        <v>-</v>
      </c>
      <c r="V792" s="59" t="str">
        <f t="shared" si="123"/>
        <v/>
      </c>
      <c r="W792" s="4">
        <f t="shared" si="129"/>
        <v>0</v>
      </c>
      <c r="X792" s="101">
        <v>1</v>
      </c>
      <c r="Y792" s="101" t="str">
        <f t="shared" si="124"/>
        <v/>
      </c>
      <c r="Z792" s="101" t="str">
        <f t="shared" si="125"/>
        <v/>
      </c>
      <c r="AA792" s="101" t="str">
        <f t="shared" si="126"/>
        <v/>
      </c>
      <c r="AB792" s="101" t="str">
        <f t="shared" si="127"/>
        <v/>
      </c>
      <c r="AC792" s="101" t="str">
        <f t="shared" si="131"/>
        <v/>
      </c>
      <c r="AD792" s="101" t="str">
        <f t="shared" si="131"/>
        <v/>
      </c>
      <c r="AE792" s="101" t="str">
        <f t="shared" si="131"/>
        <v/>
      </c>
      <c r="AF792" s="101" t="str">
        <f t="shared" si="131"/>
        <v/>
      </c>
      <c r="AG792" s="101" t="str">
        <f t="shared" si="131"/>
        <v/>
      </c>
      <c r="AH792" s="101" t="str">
        <f t="shared" si="131"/>
        <v/>
      </c>
      <c r="AI792" s="101" t="str">
        <f t="shared" si="131"/>
        <v/>
      </c>
      <c r="AJ792" s="101" t="str">
        <f t="shared" si="131"/>
        <v/>
      </c>
      <c r="AK792" s="101" t="str">
        <f t="shared" si="131"/>
        <v/>
      </c>
      <c r="AL792" s="101" t="str">
        <f t="shared" si="130"/>
        <v/>
      </c>
      <c r="AM792" s="101" t="str">
        <f t="shared" si="130"/>
        <v/>
      </c>
      <c r="AN792" s="101" t="str">
        <f t="shared" si="130"/>
        <v/>
      </c>
      <c r="AP792" s="101" t="str">
        <f>IF(AND(N792="vendido",I792='1° Passo'!$D$12),'1° Passo'!$D$12,"")</f>
        <v/>
      </c>
    </row>
    <row r="793" spans="3:42" ht="30" customHeight="1">
      <c r="C793" s="11">
        <v>789</v>
      </c>
      <c r="D793" s="88"/>
      <c r="E793" s="88"/>
      <c r="F793" s="88"/>
      <c r="G793" s="95"/>
      <c r="H793" s="96"/>
      <c r="I793" s="88"/>
      <c r="J793" s="88"/>
      <c r="K793" s="96"/>
      <c r="L793" s="88"/>
      <c r="M793" s="97" t="str">
        <f t="shared" ca="1" si="128"/>
        <v/>
      </c>
      <c r="N793" s="88"/>
      <c r="O793" s="88"/>
      <c r="P793" s="14"/>
      <c r="R793" s="59" t="str">
        <f>IFERROR(VLOOKUP($D793,'4° Passo'!$D$5:$M$804,7,FALSE),"-")</f>
        <v>-</v>
      </c>
      <c r="S793" s="59" t="str">
        <f>IFERROR(VLOOKUP($D793,'4° Passo'!$D$5:$M$804,8,FALSE),"-")</f>
        <v>-</v>
      </c>
      <c r="T793" s="59" t="str">
        <f>IFERROR(VLOOKUP($D793,'4° Passo'!$D$5:$M$804,9,FALSE),"-")</f>
        <v>-</v>
      </c>
      <c r="U793" s="59" t="str">
        <f>IFERROR(VLOOKUP($D793,'4° Passo'!$D$5:$M$804,10,FALSE),"-")</f>
        <v>-</v>
      </c>
      <c r="V793" s="59" t="str">
        <f t="shared" si="123"/>
        <v/>
      </c>
      <c r="W793" s="4">
        <f t="shared" si="129"/>
        <v>0</v>
      </c>
      <c r="X793" s="101">
        <v>1</v>
      </c>
      <c r="Y793" s="101" t="str">
        <f t="shared" si="124"/>
        <v/>
      </c>
      <c r="Z793" s="101" t="str">
        <f t="shared" si="125"/>
        <v/>
      </c>
      <c r="AA793" s="101" t="str">
        <f t="shared" si="126"/>
        <v/>
      </c>
      <c r="AB793" s="101" t="str">
        <f t="shared" si="127"/>
        <v/>
      </c>
      <c r="AC793" s="101" t="str">
        <f t="shared" si="131"/>
        <v/>
      </c>
      <c r="AD793" s="101" t="str">
        <f t="shared" si="131"/>
        <v/>
      </c>
      <c r="AE793" s="101" t="str">
        <f t="shared" si="131"/>
        <v/>
      </c>
      <c r="AF793" s="101" t="str">
        <f t="shared" si="131"/>
        <v/>
      </c>
      <c r="AG793" s="101" t="str">
        <f t="shared" si="131"/>
        <v/>
      </c>
      <c r="AH793" s="101" t="str">
        <f t="shared" si="131"/>
        <v/>
      </c>
      <c r="AI793" s="101" t="str">
        <f t="shared" si="131"/>
        <v/>
      </c>
      <c r="AJ793" s="101" t="str">
        <f t="shared" si="131"/>
        <v/>
      </c>
      <c r="AK793" s="101" t="str">
        <f t="shared" si="131"/>
        <v/>
      </c>
      <c r="AL793" s="101" t="str">
        <f t="shared" si="130"/>
        <v/>
      </c>
      <c r="AM793" s="101" t="str">
        <f t="shared" si="130"/>
        <v/>
      </c>
      <c r="AN793" s="101" t="str">
        <f t="shared" si="130"/>
        <v/>
      </c>
      <c r="AP793" s="101" t="str">
        <f>IF(AND(N793="vendido",I793='1° Passo'!$D$12),'1° Passo'!$D$12,"")</f>
        <v/>
      </c>
    </row>
    <row r="794" spans="3:42" ht="30" customHeight="1">
      <c r="C794" s="11">
        <v>790</v>
      </c>
      <c r="D794" s="88"/>
      <c r="E794" s="88"/>
      <c r="F794" s="88"/>
      <c r="G794" s="95"/>
      <c r="H794" s="96"/>
      <c r="I794" s="88"/>
      <c r="J794" s="88"/>
      <c r="K794" s="96"/>
      <c r="L794" s="88"/>
      <c r="M794" s="97" t="str">
        <f t="shared" ca="1" si="128"/>
        <v/>
      </c>
      <c r="N794" s="88"/>
      <c r="O794" s="88"/>
      <c r="P794" s="14"/>
      <c r="R794" s="59" t="str">
        <f>IFERROR(VLOOKUP($D794,'4° Passo'!$D$5:$M$804,7,FALSE),"-")</f>
        <v>-</v>
      </c>
      <c r="S794" s="59" t="str">
        <f>IFERROR(VLOOKUP($D794,'4° Passo'!$D$5:$M$804,8,FALSE),"-")</f>
        <v>-</v>
      </c>
      <c r="T794" s="59" t="str">
        <f>IFERROR(VLOOKUP($D794,'4° Passo'!$D$5:$M$804,9,FALSE),"-")</f>
        <v>-</v>
      </c>
      <c r="U794" s="59" t="str">
        <f>IFERROR(VLOOKUP($D794,'4° Passo'!$D$5:$M$804,10,FALSE),"-")</f>
        <v>-</v>
      </c>
      <c r="V794" s="59" t="str">
        <f t="shared" si="123"/>
        <v/>
      </c>
      <c r="W794" s="4">
        <f t="shared" si="129"/>
        <v>0</v>
      </c>
      <c r="X794" s="101">
        <v>1</v>
      </c>
      <c r="Y794" s="101" t="str">
        <f t="shared" si="124"/>
        <v/>
      </c>
      <c r="Z794" s="101" t="str">
        <f t="shared" si="125"/>
        <v/>
      </c>
      <c r="AA794" s="101" t="str">
        <f t="shared" si="126"/>
        <v/>
      </c>
      <c r="AB794" s="101" t="str">
        <f t="shared" si="127"/>
        <v/>
      </c>
      <c r="AC794" s="101" t="str">
        <f t="shared" si="131"/>
        <v/>
      </c>
      <c r="AD794" s="101" t="str">
        <f t="shared" si="131"/>
        <v/>
      </c>
      <c r="AE794" s="101" t="str">
        <f t="shared" si="131"/>
        <v/>
      </c>
      <c r="AF794" s="101" t="str">
        <f t="shared" si="131"/>
        <v/>
      </c>
      <c r="AG794" s="101" t="str">
        <f t="shared" si="131"/>
        <v/>
      </c>
      <c r="AH794" s="101" t="str">
        <f t="shared" si="131"/>
        <v/>
      </c>
      <c r="AI794" s="101" t="str">
        <f t="shared" si="131"/>
        <v/>
      </c>
      <c r="AJ794" s="101" t="str">
        <f t="shared" si="131"/>
        <v/>
      </c>
      <c r="AK794" s="101" t="str">
        <f t="shared" si="131"/>
        <v/>
      </c>
      <c r="AL794" s="101" t="str">
        <f t="shared" si="130"/>
        <v/>
      </c>
      <c r="AM794" s="101" t="str">
        <f t="shared" si="130"/>
        <v/>
      </c>
      <c r="AN794" s="101" t="str">
        <f t="shared" si="130"/>
        <v/>
      </c>
      <c r="AP794" s="101" t="str">
        <f>IF(AND(N794="vendido",I794='1° Passo'!$D$12),'1° Passo'!$D$12,"")</f>
        <v/>
      </c>
    </row>
    <row r="795" spans="3:42" ht="30" customHeight="1">
      <c r="C795" s="11">
        <v>791</v>
      </c>
      <c r="D795" s="88"/>
      <c r="E795" s="88"/>
      <c r="F795" s="88"/>
      <c r="G795" s="95"/>
      <c r="H795" s="96"/>
      <c r="I795" s="88"/>
      <c r="J795" s="88"/>
      <c r="K795" s="96"/>
      <c r="L795" s="88"/>
      <c r="M795" s="97" t="str">
        <f t="shared" ca="1" si="128"/>
        <v/>
      </c>
      <c r="N795" s="88"/>
      <c r="O795" s="88"/>
      <c r="P795" s="14"/>
      <c r="R795" s="59" t="str">
        <f>IFERROR(VLOOKUP($D795,'4° Passo'!$D$5:$M$804,7,FALSE),"-")</f>
        <v>-</v>
      </c>
      <c r="S795" s="59" t="str">
        <f>IFERROR(VLOOKUP($D795,'4° Passo'!$D$5:$M$804,8,FALSE),"-")</f>
        <v>-</v>
      </c>
      <c r="T795" s="59" t="str">
        <f>IFERROR(VLOOKUP($D795,'4° Passo'!$D$5:$M$804,9,FALSE),"-")</f>
        <v>-</v>
      </c>
      <c r="U795" s="59" t="str">
        <f>IFERROR(VLOOKUP($D795,'4° Passo'!$D$5:$M$804,10,FALSE),"-")</f>
        <v>-</v>
      </c>
      <c r="V795" s="59" t="str">
        <f t="shared" si="123"/>
        <v/>
      </c>
      <c r="W795" s="4">
        <f t="shared" si="129"/>
        <v>0</v>
      </c>
      <c r="X795" s="101">
        <v>1</v>
      </c>
      <c r="Y795" s="101" t="str">
        <f t="shared" si="124"/>
        <v/>
      </c>
      <c r="Z795" s="101" t="str">
        <f t="shared" si="125"/>
        <v/>
      </c>
      <c r="AA795" s="101" t="str">
        <f t="shared" si="126"/>
        <v/>
      </c>
      <c r="AB795" s="101" t="str">
        <f t="shared" si="127"/>
        <v/>
      </c>
      <c r="AC795" s="101" t="str">
        <f t="shared" si="131"/>
        <v/>
      </c>
      <c r="AD795" s="101" t="str">
        <f t="shared" si="131"/>
        <v/>
      </c>
      <c r="AE795" s="101" t="str">
        <f t="shared" si="131"/>
        <v/>
      </c>
      <c r="AF795" s="101" t="str">
        <f t="shared" si="131"/>
        <v/>
      </c>
      <c r="AG795" s="101" t="str">
        <f t="shared" si="131"/>
        <v/>
      </c>
      <c r="AH795" s="101" t="str">
        <f t="shared" si="131"/>
        <v/>
      </c>
      <c r="AI795" s="101" t="str">
        <f t="shared" si="131"/>
        <v/>
      </c>
      <c r="AJ795" s="101" t="str">
        <f t="shared" si="131"/>
        <v/>
      </c>
      <c r="AK795" s="101" t="str">
        <f t="shared" si="131"/>
        <v/>
      </c>
      <c r="AL795" s="101" t="str">
        <f t="shared" si="130"/>
        <v/>
      </c>
      <c r="AM795" s="101" t="str">
        <f t="shared" si="130"/>
        <v/>
      </c>
      <c r="AN795" s="101" t="str">
        <f t="shared" si="130"/>
        <v/>
      </c>
      <c r="AP795" s="101" t="str">
        <f>IF(AND(N795="vendido",I795='1° Passo'!$D$12),'1° Passo'!$D$12,"")</f>
        <v/>
      </c>
    </row>
    <row r="796" spans="3:42" ht="30" customHeight="1">
      <c r="C796" s="11">
        <v>792</v>
      </c>
      <c r="D796" s="88"/>
      <c r="E796" s="88"/>
      <c r="F796" s="88"/>
      <c r="G796" s="95"/>
      <c r="H796" s="96"/>
      <c r="I796" s="88"/>
      <c r="J796" s="88"/>
      <c r="K796" s="96"/>
      <c r="L796" s="88"/>
      <c r="M796" s="97" t="str">
        <f t="shared" ca="1" si="128"/>
        <v/>
      </c>
      <c r="N796" s="88"/>
      <c r="O796" s="88"/>
      <c r="P796" s="14"/>
      <c r="R796" s="59" t="str">
        <f>IFERROR(VLOOKUP($D796,'4° Passo'!$D$5:$M$804,7,FALSE),"-")</f>
        <v>-</v>
      </c>
      <c r="S796" s="59" t="str">
        <f>IFERROR(VLOOKUP($D796,'4° Passo'!$D$5:$M$804,8,FALSE),"-")</f>
        <v>-</v>
      </c>
      <c r="T796" s="59" t="str">
        <f>IFERROR(VLOOKUP($D796,'4° Passo'!$D$5:$M$804,9,FALSE),"-")</f>
        <v>-</v>
      </c>
      <c r="U796" s="59" t="str">
        <f>IFERROR(VLOOKUP($D796,'4° Passo'!$D$5:$M$804,10,FALSE),"-")</f>
        <v>-</v>
      </c>
      <c r="V796" s="59" t="str">
        <f t="shared" si="123"/>
        <v/>
      </c>
      <c r="W796" s="4">
        <f t="shared" si="129"/>
        <v>0</v>
      </c>
      <c r="X796" s="101">
        <v>1</v>
      </c>
      <c r="Y796" s="101" t="str">
        <f t="shared" si="124"/>
        <v/>
      </c>
      <c r="Z796" s="101" t="str">
        <f t="shared" si="125"/>
        <v/>
      </c>
      <c r="AA796" s="101" t="str">
        <f t="shared" si="126"/>
        <v/>
      </c>
      <c r="AB796" s="101" t="str">
        <f t="shared" si="127"/>
        <v/>
      </c>
      <c r="AC796" s="101" t="str">
        <f t="shared" si="131"/>
        <v/>
      </c>
      <c r="AD796" s="101" t="str">
        <f t="shared" si="131"/>
        <v/>
      </c>
      <c r="AE796" s="101" t="str">
        <f t="shared" si="131"/>
        <v/>
      </c>
      <c r="AF796" s="101" t="str">
        <f t="shared" si="131"/>
        <v/>
      </c>
      <c r="AG796" s="101" t="str">
        <f t="shared" si="131"/>
        <v/>
      </c>
      <c r="AH796" s="101" t="str">
        <f t="shared" si="131"/>
        <v/>
      </c>
      <c r="AI796" s="101" t="str">
        <f t="shared" si="131"/>
        <v/>
      </c>
      <c r="AJ796" s="101" t="str">
        <f t="shared" si="131"/>
        <v/>
      </c>
      <c r="AK796" s="101" t="str">
        <f t="shared" si="131"/>
        <v/>
      </c>
      <c r="AL796" s="101" t="str">
        <f t="shared" si="130"/>
        <v/>
      </c>
      <c r="AM796" s="101" t="str">
        <f t="shared" si="130"/>
        <v/>
      </c>
      <c r="AN796" s="101" t="str">
        <f t="shared" si="130"/>
        <v/>
      </c>
      <c r="AP796" s="101" t="str">
        <f>IF(AND(N796="vendido",I796='1° Passo'!$D$12),'1° Passo'!$D$12,"")</f>
        <v/>
      </c>
    </row>
    <row r="797" spans="3:42" ht="30" customHeight="1">
      <c r="C797" s="11">
        <v>793</v>
      </c>
      <c r="D797" s="88"/>
      <c r="E797" s="88"/>
      <c r="F797" s="88"/>
      <c r="G797" s="95"/>
      <c r="H797" s="96"/>
      <c r="I797" s="88"/>
      <c r="J797" s="88"/>
      <c r="K797" s="96"/>
      <c r="L797" s="88"/>
      <c r="M797" s="97" t="str">
        <f t="shared" ca="1" si="128"/>
        <v/>
      </c>
      <c r="N797" s="88"/>
      <c r="O797" s="88"/>
      <c r="P797" s="14"/>
      <c r="R797" s="59" t="str">
        <f>IFERROR(VLOOKUP($D797,'4° Passo'!$D$5:$M$804,7,FALSE),"-")</f>
        <v>-</v>
      </c>
      <c r="S797" s="59" t="str">
        <f>IFERROR(VLOOKUP($D797,'4° Passo'!$D$5:$M$804,8,FALSE),"-")</f>
        <v>-</v>
      </c>
      <c r="T797" s="59" t="str">
        <f>IFERROR(VLOOKUP($D797,'4° Passo'!$D$5:$M$804,9,FALSE),"-")</f>
        <v>-</v>
      </c>
      <c r="U797" s="59" t="str">
        <f>IFERROR(VLOOKUP($D797,'4° Passo'!$D$5:$M$804,10,FALSE),"-")</f>
        <v>-</v>
      </c>
      <c r="V797" s="59" t="str">
        <f t="shared" si="123"/>
        <v/>
      </c>
      <c r="W797" s="4">
        <f t="shared" si="129"/>
        <v>0</v>
      </c>
      <c r="X797" s="101">
        <v>1</v>
      </c>
      <c r="Y797" s="101" t="str">
        <f t="shared" si="124"/>
        <v/>
      </c>
      <c r="Z797" s="101" t="str">
        <f t="shared" si="125"/>
        <v/>
      </c>
      <c r="AA797" s="101" t="str">
        <f t="shared" si="126"/>
        <v/>
      </c>
      <c r="AB797" s="101" t="str">
        <f t="shared" si="127"/>
        <v/>
      </c>
      <c r="AC797" s="101" t="str">
        <f t="shared" si="131"/>
        <v/>
      </c>
      <c r="AD797" s="101" t="str">
        <f t="shared" si="131"/>
        <v/>
      </c>
      <c r="AE797" s="101" t="str">
        <f t="shared" si="131"/>
        <v/>
      </c>
      <c r="AF797" s="101" t="str">
        <f t="shared" si="131"/>
        <v/>
      </c>
      <c r="AG797" s="101" t="str">
        <f t="shared" si="131"/>
        <v/>
      </c>
      <c r="AH797" s="101" t="str">
        <f t="shared" si="131"/>
        <v/>
      </c>
      <c r="AI797" s="101" t="str">
        <f t="shared" si="131"/>
        <v/>
      </c>
      <c r="AJ797" s="101" t="str">
        <f t="shared" si="131"/>
        <v/>
      </c>
      <c r="AK797" s="101" t="str">
        <f t="shared" si="131"/>
        <v/>
      </c>
      <c r="AL797" s="101" t="str">
        <f t="shared" si="130"/>
        <v/>
      </c>
      <c r="AM797" s="101" t="str">
        <f t="shared" si="130"/>
        <v/>
      </c>
      <c r="AN797" s="101" t="str">
        <f t="shared" si="130"/>
        <v/>
      </c>
      <c r="AP797" s="101" t="str">
        <f>IF(AND(N797="vendido",I797='1° Passo'!$D$12),'1° Passo'!$D$12,"")</f>
        <v/>
      </c>
    </row>
    <row r="798" spans="3:42" ht="30" customHeight="1">
      <c r="C798" s="11">
        <v>794</v>
      </c>
      <c r="D798" s="88"/>
      <c r="E798" s="88"/>
      <c r="F798" s="88"/>
      <c r="G798" s="95"/>
      <c r="H798" s="96"/>
      <c r="I798" s="88"/>
      <c r="J798" s="88"/>
      <c r="K798" s="96"/>
      <c r="L798" s="88"/>
      <c r="M798" s="97" t="str">
        <f t="shared" ca="1" si="128"/>
        <v/>
      </c>
      <c r="N798" s="88"/>
      <c r="O798" s="88"/>
      <c r="P798" s="14"/>
      <c r="R798" s="59" t="str">
        <f>IFERROR(VLOOKUP($D798,'4° Passo'!$D$5:$M$804,7,FALSE),"-")</f>
        <v>-</v>
      </c>
      <c r="S798" s="59" t="str">
        <f>IFERROR(VLOOKUP($D798,'4° Passo'!$D$5:$M$804,8,FALSE),"-")</f>
        <v>-</v>
      </c>
      <c r="T798" s="59" t="str">
        <f>IFERROR(VLOOKUP($D798,'4° Passo'!$D$5:$M$804,9,FALSE),"-")</f>
        <v>-</v>
      </c>
      <c r="U798" s="59" t="str">
        <f>IFERROR(VLOOKUP($D798,'4° Passo'!$D$5:$M$804,10,FALSE),"-")</f>
        <v>-</v>
      </c>
      <c r="V798" s="59" t="str">
        <f t="shared" si="123"/>
        <v/>
      </c>
      <c r="W798" s="4">
        <f t="shared" si="129"/>
        <v>0</v>
      </c>
      <c r="X798" s="101">
        <v>1</v>
      </c>
      <c r="Y798" s="101" t="str">
        <f t="shared" si="124"/>
        <v/>
      </c>
      <c r="Z798" s="101" t="str">
        <f t="shared" si="125"/>
        <v/>
      </c>
      <c r="AA798" s="101" t="str">
        <f t="shared" si="126"/>
        <v/>
      </c>
      <c r="AB798" s="101" t="str">
        <f t="shared" si="127"/>
        <v/>
      </c>
      <c r="AC798" s="101" t="str">
        <f t="shared" si="131"/>
        <v/>
      </c>
      <c r="AD798" s="101" t="str">
        <f t="shared" si="131"/>
        <v/>
      </c>
      <c r="AE798" s="101" t="str">
        <f t="shared" si="131"/>
        <v/>
      </c>
      <c r="AF798" s="101" t="str">
        <f t="shared" si="131"/>
        <v/>
      </c>
      <c r="AG798" s="101" t="str">
        <f t="shared" si="131"/>
        <v/>
      </c>
      <c r="AH798" s="101" t="str">
        <f t="shared" si="131"/>
        <v/>
      </c>
      <c r="AI798" s="101" t="str">
        <f t="shared" si="131"/>
        <v/>
      </c>
      <c r="AJ798" s="101" t="str">
        <f t="shared" si="131"/>
        <v/>
      </c>
      <c r="AK798" s="101" t="str">
        <f t="shared" si="131"/>
        <v/>
      </c>
      <c r="AL798" s="101" t="str">
        <f t="shared" si="130"/>
        <v/>
      </c>
      <c r="AM798" s="101" t="str">
        <f t="shared" si="130"/>
        <v/>
      </c>
      <c r="AN798" s="101" t="str">
        <f t="shared" si="130"/>
        <v/>
      </c>
      <c r="AP798" s="101" t="str">
        <f>IF(AND(N798="vendido",I798='1° Passo'!$D$12),'1° Passo'!$D$12,"")</f>
        <v/>
      </c>
    </row>
    <row r="799" spans="3:42" ht="30" customHeight="1">
      <c r="C799" s="11">
        <v>795</v>
      </c>
      <c r="D799" s="88"/>
      <c r="E799" s="88"/>
      <c r="F799" s="88"/>
      <c r="G799" s="95"/>
      <c r="H799" s="96"/>
      <c r="I799" s="88"/>
      <c r="J799" s="88"/>
      <c r="K799" s="96"/>
      <c r="L799" s="88"/>
      <c r="M799" s="97" t="str">
        <f t="shared" ca="1" si="128"/>
        <v/>
      </c>
      <c r="N799" s="88"/>
      <c r="O799" s="88"/>
      <c r="P799" s="14"/>
      <c r="R799" s="59" t="str">
        <f>IFERROR(VLOOKUP($D799,'4° Passo'!$D$5:$M$804,7,FALSE),"-")</f>
        <v>-</v>
      </c>
      <c r="S799" s="59" t="str">
        <f>IFERROR(VLOOKUP($D799,'4° Passo'!$D$5:$M$804,8,FALSE),"-")</f>
        <v>-</v>
      </c>
      <c r="T799" s="59" t="str">
        <f>IFERROR(VLOOKUP($D799,'4° Passo'!$D$5:$M$804,9,FALSE),"-")</f>
        <v>-</v>
      </c>
      <c r="U799" s="59" t="str">
        <f>IFERROR(VLOOKUP($D799,'4° Passo'!$D$5:$M$804,10,FALSE),"-")</f>
        <v>-</v>
      </c>
      <c r="V799" s="59" t="str">
        <f t="shared" si="123"/>
        <v/>
      </c>
      <c r="W799" s="4">
        <f t="shared" si="129"/>
        <v>0</v>
      </c>
      <c r="X799" s="101">
        <v>1</v>
      </c>
      <c r="Y799" s="101" t="str">
        <f t="shared" si="124"/>
        <v/>
      </c>
      <c r="Z799" s="101" t="str">
        <f t="shared" si="125"/>
        <v/>
      </c>
      <c r="AA799" s="101" t="str">
        <f t="shared" si="126"/>
        <v/>
      </c>
      <c r="AB799" s="101" t="str">
        <f t="shared" si="127"/>
        <v/>
      </c>
      <c r="AC799" s="101" t="str">
        <f t="shared" si="131"/>
        <v/>
      </c>
      <c r="AD799" s="101" t="str">
        <f t="shared" si="131"/>
        <v/>
      </c>
      <c r="AE799" s="101" t="str">
        <f t="shared" si="131"/>
        <v/>
      </c>
      <c r="AF799" s="101" t="str">
        <f t="shared" si="131"/>
        <v/>
      </c>
      <c r="AG799" s="101" t="str">
        <f t="shared" si="131"/>
        <v/>
      </c>
      <c r="AH799" s="101" t="str">
        <f t="shared" si="131"/>
        <v/>
      </c>
      <c r="AI799" s="101" t="str">
        <f t="shared" si="131"/>
        <v/>
      </c>
      <c r="AJ799" s="101" t="str">
        <f t="shared" si="131"/>
        <v/>
      </c>
      <c r="AK799" s="101" t="str">
        <f t="shared" si="131"/>
        <v/>
      </c>
      <c r="AL799" s="101" t="str">
        <f t="shared" si="130"/>
        <v/>
      </c>
      <c r="AM799" s="101" t="str">
        <f t="shared" si="130"/>
        <v/>
      </c>
      <c r="AN799" s="101" t="str">
        <f t="shared" si="130"/>
        <v/>
      </c>
      <c r="AP799" s="101" t="str">
        <f>IF(AND(N799="vendido",I799='1° Passo'!$D$12),'1° Passo'!$D$12,"")</f>
        <v/>
      </c>
    </row>
    <row r="800" spans="3:42" ht="30" customHeight="1">
      <c r="C800" s="11">
        <v>796</v>
      </c>
      <c r="D800" s="88"/>
      <c r="E800" s="88"/>
      <c r="F800" s="88"/>
      <c r="G800" s="95"/>
      <c r="H800" s="96"/>
      <c r="I800" s="88"/>
      <c r="J800" s="88"/>
      <c r="K800" s="96"/>
      <c r="L800" s="88"/>
      <c r="M800" s="97" t="str">
        <f t="shared" ca="1" si="128"/>
        <v/>
      </c>
      <c r="N800" s="88"/>
      <c r="O800" s="88"/>
      <c r="P800" s="14"/>
      <c r="R800" s="59" t="str">
        <f>IFERROR(VLOOKUP($D800,'4° Passo'!$D$5:$M$804,7,FALSE),"-")</f>
        <v>-</v>
      </c>
      <c r="S800" s="59" t="str">
        <f>IFERROR(VLOOKUP($D800,'4° Passo'!$D$5:$M$804,8,FALSE),"-")</f>
        <v>-</v>
      </c>
      <c r="T800" s="59" t="str">
        <f>IFERROR(VLOOKUP($D800,'4° Passo'!$D$5:$M$804,9,FALSE),"-")</f>
        <v>-</v>
      </c>
      <c r="U800" s="59" t="str">
        <f>IFERROR(VLOOKUP($D800,'4° Passo'!$D$5:$M$804,10,FALSE),"-")</f>
        <v>-</v>
      </c>
      <c r="V800" s="59" t="str">
        <f t="shared" si="123"/>
        <v/>
      </c>
      <c r="W800" s="4">
        <f t="shared" si="129"/>
        <v>0</v>
      </c>
      <c r="X800" s="101">
        <v>1</v>
      </c>
      <c r="Y800" s="101" t="str">
        <f t="shared" si="124"/>
        <v/>
      </c>
      <c r="Z800" s="101" t="str">
        <f t="shared" si="125"/>
        <v/>
      </c>
      <c r="AA800" s="101" t="str">
        <f t="shared" si="126"/>
        <v/>
      </c>
      <c r="AB800" s="101" t="str">
        <f t="shared" si="127"/>
        <v/>
      </c>
      <c r="AC800" s="101" t="str">
        <f t="shared" si="131"/>
        <v/>
      </c>
      <c r="AD800" s="101" t="str">
        <f t="shared" si="131"/>
        <v/>
      </c>
      <c r="AE800" s="101" t="str">
        <f t="shared" si="131"/>
        <v/>
      </c>
      <c r="AF800" s="101" t="str">
        <f t="shared" si="131"/>
        <v/>
      </c>
      <c r="AG800" s="101" t="str">
        <f t="shared" si="131"/>
        <v/>
      </c>
      <c r="AH800" s="101" t="str">
        <f t="shared" si="131"/>
        <v/>
      </c>
      <c r="AI800" s="101" t="str">
        <f t="shared" si="131"/>
        <v/>
      </c>
      <c r="AJ800" s="101" t="str">
        <f t="shared" si="131"/>
        <v/>
      </c>
      <c r="AK800" s="101" t="str">
        <f t="shared" si="131"/>
        <v/>
      </c>
      <c r="AL800" s="101" t="str">
        <f t="shared" si="130"/>
        <v/>
      </c>
      <c r="AM800" s="101" t="str">
        <f t="shared" si="130"/>
        <v/>
      </c>
      <c r="AN800" s="101" t="str">
        <f t="shared" si="130"/>
        <v/>
      </c>
      <c r="AP800" s="101" t="str">
        <f>IF(AND(N800="vendido",I800='1° Passo'!$D$12),'1° Passo'!$D$12,"")</f>
        <v/>
      </c>
    </row>
    <row r="801" spans="3:42" ht="30" customHeight="1">
      <c r="C801" s="11">
        <v>797</v>
      </c>
      <c r="D801" s="88"/>
      <c r="E801" s="88"/>
      <c r="F801" s="88"/>
      <c r="G801" s="95"/>
      <c r="H801" s="96"/>
      <c r="I801" s="88"/>
      <c r="J801" s="88"/>
      <c r="K801" s="96"/>
      <c r="L801" s="88"/>
      <c r="M801" s="97" t="str">
        <f t="shared" ca="1" si="128"/>
        <v/>
      </c>
      <c r="N801" s="88"/>
      <c r="O801" s="88"/>
      <c r="P801" s="14"/>
      <c r="R801" s="59" t="str">
        <f>IFERROR(VLOOKUP($D801,'4° Passo'!$D$5:$M$804,7,FALSE),"-")</f>
        <v>-</v>
      </c>
      <c r="S801" s="59" t="str">
        <f>IFERROR(VLOOKUP($D801,'4° Passo'!$D$5:$M$804,8,FALSE),"-")</f>
        <v>-</v>
      </c>
      <c r="T801" s="59" t="str">
        <f>IFERROR(VLOOKUP($D801,'4° Passo'!$D$5:$M$804,9,FALSE),"-")</f>
        <v>-</v>
      </c>
      <c r="U801" s="59" t="str">
        <f>IFERROR(VLOOKUP($D801,'4° Passo'!$D$5:$M$804,10,FALSE),"-")</f>
        <v>-</v>
      </c>
      <c r="V801" s="59" t="str">
        <f t="shared" si="123"/>
        <v/>
      </c>
      <c r="W801" s="4">
        <f t="shared" si="129"/>
        <v>0</v>
      </c>
      <c r="X801" s="101">
        <v>1</v>
      </c>
      <c r="Y801" s="101" t="str">
        <f t="shared" si="124"/>
        <v/>
      </c>
      <c r="Z801" s="101" t="str">
        <f t="shared" si="125"/>
        <v/>
      </c>
      <c r="AA801" s="101" t="str">
        <f t="shared" si="126"/>
        <v/>
      </c>
      <c r="AB801" s="101" t="str">
        <f t="shared" si="127"/>
        <v/>
      </c>
      <c r="AC801" s="101" t="str">
        <f t="shared" si="131"/>
        <v/>
      </c>
      <c r="AD801" s="101" t="str">
        <f t="shared" si="131"/>
        <v/>
      </c>
      <c r="AE801" s="101" t="str">
        <f t="shared" si="131"/>
        <v/>
      </c>
      <c r="AF801" s="101" t="str">
        <f t="shared" si="131"/>
        <v/>
      </c>
      <c r="AG801" s="101" t="str">
        <f t="shared" si="131"/>
        <v/>
      </c>
      <c r="AH801" s="101" t="str">
        <f t="shared" si="131"/>
        <v/>
      </c>
      <c r="AI801" s="101" t="str">
        <f t="shared" si="131"/>
        <v/>
      </c>
      <c r="AJ801" s="101" t="str">
        <f t="shared" si="131"/>
        <v/>
      </c>
      <c r="AK801" s="101" t="str">
        <f t="shared" si="131"/>
        <v/>
      </c>
      <c r="AL801" s="101" t="str">
        <f t="shared" si="130"/>
        <v/>
      </c>
      <c r="AM801" s="101" t="str">
        <f t="shared" si="130"/>
        <v/>
      </c>
      <c r="AN801" s="101" t="str">
        <f t="shared" si="130"/>
        <v/>
      </c>
      <c r="AP801" s="101" t="str">
        <f>IF(AND(N801="vendido",I801='1° Passo'!$D$12),'1° Passo'!$D$12,"")</f>
        <v/>
      </c>
    </row>
    <row r="802" spans="3:42" ht="30" customHeight="1">
      <c r="C802" s="11">
        <v>798</v>
      </c>
      <c r="D802" s="88"/>
      <c r="E802" s="88"/>
      <c r="F802" s="88"/>
      <c r="G802" s="95"/>
      <c r="H802" s="96"/>
      <c r="I802" s="88"/>
      <c r="J802" s="88"/>
      <c r="K802" s="96"/>
      <c r="L802" s="88"/>
      <c r="M802" s="97" t="str">
        <f t="shared" ca="1" si="128"/>
        <v/>
      </c>
      <c r="N802" s="88"/>
      <c r="O802" s="88"/>
      <c r="P802" s="14"/>
      <c r="R802" s="59" t="str">
        <f>IFERROR(VLOOKUP($D802,'4° Passo'!$D$5:$M$804,7,FALSE),"-")</f>
        <v>-</v>
      </c>
      <c r="S802" s="59" t="str">
        <f>IFERROR(VLOOKUP($D802,'4° Passo'!$D$5:$M$804,8,FALSE),"-")</f>
        <v>-</v>
      </c>
      <c r="T802" s="59" t="str">
        <f>IFERROR(VLOOKUP($D802,'4° Passo'!$D$5:$M$804,9,FALSE),"-")</f>
        <v>-</v>
      </c>
      <c r="U802" s="59" t="str">
        <f>IFERROR(VLOOKUP($D802,'4° Passo'!$D$5:$M$804,10,FALSE),"-")</f>
        <v>-</v>
      </c>
      <c r="V802" s="59" t="str">
        <f t="shared" si="123"/>
        <v/>
      </c>
      <c r="W802" s="4">
        <f t="shared" si="129"/>
        <v>0</v>
      </c>
      <c r="X802" s="101">
        <v>1</v>
      </c>
      <c r="Y802" s="101" t="str">
        <f t="shared" si="124"/>
        <v/>
      </c>
      <c r="Z802" s="101" t="str">
        <f t="shared" si="125"/>
        <v/>
      </c>
      <c r="AA802" s="101" t="str">
        <f t="shared" si="126"/>
        <v/>
      </c>
      <c r="AB802" s="101" t="str">
        <f t="shared" si="127"/>
        <v/>
      </c>
      <c r="AC802" s="101" t="str">
        <f t="shared" si="131"/>
        <v/>
      </c>
      <c r="AD802" s="101" t="str">
        <f t="shared" si="131"/>
        <v/>
      </c>
      <c r="AE802" s="101" t="str">
        <f t="shared" si="131"/>
        <v/>
      </c>
      <c r="AF802" s="101" t="str">
        <f t="shared" si="131"/>
        <v/>
      </c>
      <c r="AG802" s="101" t="str">
        <f t="shared" si="131"/>
        <v/>
      </c>
      <c r="AH802" s="101" t="str">
        <f t="shared" si="131"/>
        <v/>
      </c>
      <c r="AI802" s="101" t="str">
        <f t="shared" si="131"/>
        <v/>
      </c>
      <c r="AJ802" s="101" t="str">
        <f t="shared" si="131"/>
        <v/>
      </c>
      <c r="AK802" s="101" t="str">
        <f t="shared" si="131"/>
        <v/>
      </c>
      <c r="AL802" s="101" t="str">
        <f t="shared" si="130"/>
        <v/>
      </c>
      <c r="AM802" s="101" t="str">
        <f t="shared" si="130"/>
        <v/>
      </c>
      <c r="AN802" s="101" t="str">
        <f t="shared" si="130"/>
        <v/>
      </c>
      <c r="AP802" s="101" t="str">
        <f>IF(AND(N802="vendido",I802='1° Passo'!$D$12),'1° Passo'!$D$12,"")</f>
        <v/>
      </c>
    </row>
    <row r="803" spans="3:42" ht="30" customHeight="1">
      <c r="C803" s="11">
        <v>799</v>
      </c>
      <c r="D803" s="88"/>
      <c r="E803" s="88"/>
      <c r="F803" s="88"/>
      <c r="G803" s="95"/>
      <c r="H803" s="96"/>
      <c r="I803" s="88"/>
      <c r="J803" s="88"/>
      <c r="K803" s="96"/>
      <c r="L803" s="88"/>
      <c r="M803" s="97" t="str">
        <f t="shared" ca="1" si="128"/>
        <v/>
      </c>
      <c r="N803" s="88"/>
      <c r="O803" s="88"/>
      <c r="P803" s="14"/>
      <c r="R803" s="59" t="str">
        <f>IFERROR(VLOOKUP($D803,'4° Passo'!$D$5:$M$804,7,FALSE),"-")</f>
        <v>-</v>
      </c>
      <c r="S803" s="59" t="str">
        <f>IFERROR(VLOOKUP($D803,'4° Passo'!$D$5:$M$804,8,FALSE),"-")</f>
        <v>-</v>
      </c>
      <c r="T803" s="59" t="str">
        <f>IFERROR(VLOOKUP($D803,'4° Passo'!$D$5:$M$804,9,FALSE),"-")</f>
        <v>-</v>
      </c>
      <c r="U803" s="59" t="str">
        <f>IFERROR(VLOOKUP($D803,'4° Passo'!$D$5:$M$804,10,FALSE),"-")</f>
        <v>-</v>
      </c>
      <c r="V803" s="59" t="str">
        <f t="shared" si="123"/>
        <v/>
      </c>
      <c r="W803" s="4">
        <f t="shared" si="129"/>
        <v>0</v>
      </c>
      <c r="X803" s="101">
        <v>1</v>
      </c>
      <c r="Y803" s="101" t="str">
        <f t="shared" si="124"/>
        <v/>
      </c>
      <c r="Z803" s="101" t="str">
        <f t="shared" si="125"/>
        <v/>
      </c>
      <c r="AA803" s="101" t="str">
        <f t="shared" si="126"/>
        <v/>
      </c>
      <c r="AB803" s="101" t="str">
        <f t="shared" si="127"/>
        <v/>
      </c>
      <c r="AC803" s="101" t="str">
        <f t="shared" si="131"/>
        <v/>
      </c>
      <c r="AD803" s="101" t="str">
        <f t="shared" si="131"/>
        <v/>
      </c>
      <c r="AE803" s="101" t="str">
        <f t="shared" si="131"/>
        <v/>
      </c>
      <c r="AF803" s="101" t="str">
        <f t="shared" si="131"/>
        <v/>
      </c>
      <c r="AG803" s="101" t="str">
        <f t="shared" si="131"/>
        <v/>
      </c>
      <c r="AH803" s="101" t="str">
        <f t="shared" si="131"/>
        <v/>
      </c>
      <c r="AI803" s="101" t="str">
        <f t="shared" si="131"/>
        <v/>
      </c>
      <c r="AJ803" s="101" t="str">
        <f t="shared" si="131"/>
        <v/>
      </c>
      <c r="AK803" s="101" t="str">
        <f t="shared" si="131"/>
        <v/>
      </c>
      <c r="AL803" s="101" t="str">
        <f t="shared" si="130"/>
        <v/>
      </c>
      <c r="AM803" s="101" t="str">
        <f t="shared" si="130"/>
        <v/>
      </c>
      <c r="AN803" s="101" t="str">
        <f t="shared" si="130"/>
        <v/>
      </c>
      <c r="AP803" s="101" t="str">
        <f>IF(AND(N803="vendido",I803='1° Passo'!$D$12),'1° Passo'!$D$12,"")</f>
        <v/>
      </c>
    </row>
    <row r="804" spans="3:42" ht="30" customHeight="1">
      <c r="C804" s="11">
        <v>800</v>
      </c>
      <c r="D804" s="88"/>
      <c r="E804" s="88"/>
      <c r="F804" s="88"/>
      <c r="G804" s="95"/>
      <c r="H804" s="96"/>
      <c r="I804" s="88"/>
      <c r="J804" s="88"/>
      <c r="K804" s="96"/>
      <c r="L804" s="88"/>
      <c r="M804" s="97" t="str">
        <f t="shared" ca="1" si="128"/>
        <v/>
      </c>
      <c r="N804" s="88"/>
      <c r="O804" s="88"/>
      <c r="P804" s="14"/>
      <c r="R804" s="59" t="str">
        <f>IFERROR(VLOOKUP($D804,'4° Passo'!$D$5:$M$804,7,FALSE),"-")</f>
        <v>-</v>
      </c>
      <c r="S804" s="59" t="str">
        <f>IFERROR(VLOOKUP($D804,'4° Passo'!$D$5:$M$804,8,FALSE),"-")</f>
        <v>-</v>
      </c>
      <c r="T804" s="59" t="str">
        <f>IFERROR(VLOOKUP($D804,'4° Passo'!$D$5:$M$804,9,FALSE),"-")</f>
        <v>-</v>
      </c>
      <c r="U804" s="59" t="str">
        <f>IFERROR(VLOOKUP($D804,'4° Passo'!$D$5:$M$804,10,FALSE),"-")</f>
        <v>-</v>
      </c>
      <c r="V804" s="59" t="str">
        <f t="shared" si="123"/>
        <v/>
      </c>
      <c r="W804" s="4">
        <f t="shared" si="129"/>
        <v>0</v>
      </c>
      <c r="X804" s="101">
        <v>1</v>
      </c>
      <c r="Y804" s="101" t="str">
        <f t="shared" si="124"/>
        <v/>
      </c>
      <c r="Z804" s="101" t="str">
        <f t="shared" si="125"/>
        <v/>
      </c>
      <c r="AA804" s="101" t="str">
        <f t="shared" si="126"/>
        <v/>
      </c>
      <c r="AB804" s="101" t="str">
        <f t="shared" si="127"/>
        <v/>
      </c>
      <c r="AC804" s="101" t="str">
        <f t="shared" si="131"/>
        <v/>
      </c>
      <c r="AD804" s="101" t="str">
        <f t="shared" si="131"/>
        <v/>
      </c>
      <c r="AE804" s="101" t="str">
        <f t="shared" si="131"/>
        <v/>
      </c>
      <c r="AF804" s="101" t="str">
        <f t="shared" ref="AF804:AN843" si="132">IF($Y804=AF$3,$AB804,"")</f>
        <v/>
      </c>
      <c r="AG804" s="101" t="str">
        <f t="shared" si="132"/>
        <v/>
      </c>
      <c r="AH804" s="101" t="str">
        <f t="shared" si="132"/>
        <v/>
      </c>
      <c r="AI804" s="101" t="str">
        <f t="shared" si="132"/>
        <v/>
      </c>
      <c r="AJ804" s="101" t="str">
        <f t="shared" si="132"/>
        <v/>
      </c>
      <c r="AK804" s="101" t="str">
        <f t="shared" si="132"/>
        <v/>
      </c>
      <c r="AL804" s="101" t="str">
        <f t="shared" si="130"/>
        <v/>
      </c>
      <c r="AM804" s="101" t="str">
        <f t="shared" si="130"/>
        <v/>
      </c>
      <c r="AN804" s="101" t="str">
        <f t="shared" si="130"/>
        <v/>
      </c>
      <c r="AP804" s="101" t="str">
        <f>IF(AND(N804="vendido",I804='1° Passo'!$D$12),'1° Passo'!$D$12,"")</f>
        <v/>
      </c>
    </row>
    <row r="805" spans="3:42" ht="30" customHeight="1">
      <c r="C805" s="11">
        <v>801</v>
      </c>
      <c r="D805" s="88"/>
      <c r="E805" s="88"/>
      <c r="F805" s="88"/>
      <c r="G805" s="95"/>
      <c r="H805" s="96"/>
      <c r="I805" s="88"/>
      <c r="J805" s="88"/>
      <c r="K805" s="96"/>
      <c r="L805" s="88"/>
      <c r="M805" s="97" t="str">
        <f t="shared" ca="1" si="128"/>
        <v/>
      </c>
      <c r="N805" s="88"/>
      <c r="O805" s="88"/>
      <c r="P805" s="14"/>
      <c r="R805" s="59" t="str">
        <f>IFERROR(VLOOKUP($D805,'4° Passo'!$D$5:$M$804,7,FALSE),"-")</f>
        <v>-</v>
      </c>
      <c r="S805" s="59" t="str">
        <f>IFERROR(VLOOKUP($D805,'4° Passo'!$D$5:$M$804,8,FALSE),"-")</f>
        <v>-</v>
      </c>
      <c r="T805" s="59" t="str">
        <f>IFERROR(VLOOKUP($D805,'4° Passo'!$D$5:$M$804,9,FALSE),"-")</f>
        <v>-</v>
      </c>
      <c r="U805" s="59" t="str">
        <f>IFERROR(VLOOKUP($D805,'4° Passo'!$D$5:$M$804,10,FALSE),"-")</f>
        <v>-</v>
      </c>
      <c r="V805" s="59" t="str">
        <f t="shared" si="123"/>
        <v/>
      </c>
      <c r="W805" s="4">
        <f t="shared" si="129"/>
        <v>0</v>
      </c>
      <c r="X805" s="101">
        <v>1</v>
      </c>
      <c r="Y805" s="101" t="str">
        <f t="shared" si="124"/>
        <v/>
      </c>
      <c r="Z805" s="101" t="str">
        <f t="shared" si="125"/>
        <v/>
      </c>
      <c r="AA805" s="101" t="str">
        <f t="shared" si="126"/>
        <v/>
      </c>
      <c r="AB805" s="101" t="str">
        <f t="shared" si="127"/>
        <v/>
      </c>
      <c r="AC805" s="101" t="str">
        <f t="shared" ref="AC805:AK859" si="133">IF($Y805=AC$3,$AB805,"")</f>
        <v/>
      </c>
      <c r="AD805" s="101" t="str">
        <f t="shared" si="133"/>
        <v/>
      </c>
      <c r="AE805" s="101" t="str">
        <f t="shared" si="133"/>
        <v/>
      </c>
      <c r="AF805" s="101" t="str">
        <f t="shared" si="132"/>
        <v/>
      </c>
      <c r="AG805" s="101" t="str">
        <f t="shared" si="132"/>
        <v/>
      </c>
      <c r="AH805" s="101" t="str">
        <f t="shared" si="132"/>
        <v/>
      </c>
      <c r="AI805" s="101" t="str">
        <f t="shared" si="132"/>
        <v/>
      </c>
      <c r="AJ805" s="101" t="str">
        <f t="shared" si="132"/>
        <v/>
      </c>
      <c r="AK805" s="101" t="str">
        <f t="shared" si="132"/>
        <v/>
      </c>
      <c r="AL805" s="101" t="str">
        <f t="shared" si="130"/>
        <v/>
      </c>
      <c r="AM805" s="101" t="str">
        <f t="shared" si="130"/>
        <v/>
      </c>
      <c r="AN805" s="101" t="str">
        <f t="shared" si="130"/>
        <v/>
      </c>
      <c r="AP805" s="101" t="str">
        <f>IF(AND(N805="vendido",I805='1° Passo'!$D$12),'1° Passo'!$D$12,"")</f>
        <v/>
      </c>
    </row>
    <row r="806" spans="3:42" ht="30" customHeight="1">
      <c r="C806" s="11">
        <v>802</v>
      </c>
      <c r="D806" s="88"/>
      <c r="E806" s="88"/>
      <c r="F806" s="88"/>
      <c r="G806" s="95"/>
      <c r="H806" s="96"/>
      <c r="I806" s="88"/>
      <c r="J806" s="88"/>
      <c r="K806" s="96"/>
      <c r="L806" s="88"/>
      <c r="M806" s="97" t="str">
        <f t="shared" ca="1" si="128"/>
        <v/>
      </c>
      <c r="N806" s="88"/>
      <c r="O806" s="88"/>
      <c r="P806" s="14"/>
      <c r="R806" s="59" t="str">
        <f>IFERROR(VLOOKUP($D806,'4° Passo'!$D$5:$M$804,7,FALSE),"-")</f>
        <v>-</v>
      </c>
      <c r="S806" s="59" t="str">
        <f>IFERROR(VLOOKUP($D806,'4° Passo'!$D$5:$M$804,8,FALSE),"-")</f>
        <v>-</v>
      </c>
      <c r="T806" s="59" t="str">
        <f>IFERROR(VLOOKUP($D806,'4° Passo'!$D$5:$M$804,9,FALSE),"-")</f>
        <v>-</v>
      </c>
      <c r="U806" s="59" t="str">
        <f>IFERROR(VLOOKUP($D806,'4° Passo'!$D$5:$M$804,10,FALSE),"-")</f>
        <v>-</v>
      </c>
      <c r="V806" s="59" t="str">
        <f t="shared" si="123"/>
        <v/>
      </c>
      <c r="W806" s="4">
        <f t="shared" si="129"/>
        <v>0</v>
      </c>
      <c r="X806" s="101">
        <v>1</v>
      </c>
      <c r="Y806" s="101" t="str">
        <f t="shared" si="124"/>
        <v/>
      </c>
      <c r="Z806" s="101" t="str">
        <f t="shared" si="125"/>
        <v/>
      </c>
      <c r="AA806" s="101" t="str">
        <f t="shared" si="126"/>
        <v/>
      </c>
      <c r="AB806" s="101" t="str">
        <f t="shared" si="127"/>
        <v/>
      </c>
      <c r="AC806" s="101" t="str">
        <f t="shared" si="133"/>
        <v/>
      </c>
      <c r="AD806" s="101" t="str">
        <f t="shared" si="133"/>
        <v/>
      </c>
      <c r="AE806" s="101" t="str">
        <f t="shared" si="133"/>
        <v/>
      </c>
      <c r="AF806" s="101" t="str">
        <f t="shared" si="132"/>
        <v/>
      </c>
      <c r="AG806" s="101" t="str">
        <f t="shared" si="132"/>
        <v/>
      </c>
      <c r="AH806" s="101" t="str">
        <f t="shared" si="132"/>
        <v/>
      </c>
      <c r="AI806" s="101" t="str">
        <f t="shared" si="132"/>
        <v/>
      </c>
      <c r="AJ806" s="101" t="str">
        <f t="shared" si="132"/>
        <v/>
      </c>
      <c r="AK806" s="101" t="str">
        <f t="shared" si="132"/>
        <v/>
      </c>
      <c r="AL806" s="101" t="str">
        <f t="shared" si="130"/>
        <v/>
      </c>
      <c r="AM806" s="101" t="str">
        <f t="shared" si="130"/>
        <v/>
      </c>
      <c r="AN806" s="101" t="str">
        <f t="shared" si="130"/>
        <v/>
      </c>
      <c r="AP806" s="101" t="str">
        <f>IF(AND(N806="vendido",I806='1° Passo'!$D$12),'1° Passo'!$D$12,"")</f>
        <v/>
      </c>
    </row>
    <row r="807" spans="3:42" ht="30" customHeight="1">
      <c r="C807" s="11">
        <v>803</v>
      </c>
      <c r="D807" s="88"/>
      <c r="E807" s="88"/>
      <c r="F807" s="88"/>
      <c r="G807" s="95"/>
      <c r="H807" s="96"/>
      <c r="I807" s="88"/>
      <c r="J807" s="88"/>
      <c r="K807" s="96"/>
      <c r="L807" s="88"/>
      <c r="M807" s="97" t="str">
        <f t="shared" ca="1" si="128"/>
        <v/>
      </c>
      <c r="N807" s="88"/>
      <c r="O807" s="88"/>
      <c r="P807" s="14"/>
      <c r="R807" s="59" t="str">
        <f>IFERROR(VLOOKUP($D807,'4° Passo'!$D$5:$M$804,7,FALSE),"-")</f>
        <v>-</v>
      </c>
      <c r="S807" s="59" t="str">
        <f>IFERROR(VLOOKUP($D807,'4° Passo'!$D$5:$M$804,8,FALSE),"-")</f>
        <v>-</v>
      </c>
      <c r="T807" s="59" t="str">
        <f>IFERROR(VLOOKUP($D807,'4° Passo'!$D$5:$M$804,9,FALSE),"-")</f>
        <v>-</v>
      </c>
      <c r="U807" s="59" t="str">
        <f>IFERROR(VLOOKUP($D807,'4° Passo'!$D$5:$M$804,10,FALSE),"-")</f>
        <v>-</v>
      </c>
      <c r="V807" s="59" t="str">
        <f t="shared" si="123"/>
        <v/>
      </c>
      <c r="W807" s="4">
        <f t="shared" si="129"/>
        <v>0</v>
      </c>
      <c r="X807" s="101">
        <v>1</v>
      </c>
      <c r="Y807" s="101" t="str">
        <f t="shared" si="124"/>
        <v/>
      </c>
      <c r="Z807" s="101" t="str">
        <f t="shared" si="125"/>
        <v/>
      </c>
      <c r="AA807" s="101" t="str">
        <f t="shared" si="126"/>
        <v/>
      </c>
      <c r="AB807" s="101" t="str">
        <f t="shared" si="127"/>
        <v/>
      </c>
      <c r="AC807" s="101" t="str">
        <f t="shared" si="133"/>
        <v/>
      </c>
      <c r="AD807" s="101" t="str">
        <f t="shared" si="133"/>
        <v/>
      </c>
      <c r="AE807" s="101" t="str">
        <f t="shared" si="133"/>
        <v/>
      </c>
      <c r="AF807" s="101" t="str">
        <f t="shared" si="132"/>
        <v/>
      </c>
      <c r="AG807" s="101" t="str">
        <f t="shared" si="132"/>
        <v/>
      </c>
      <c r="AH807" s="101" t="str">
        <f t="shared" si="132"/>
        <v/>
      </c>
      <c r="AI807" s="101" t="str">
        <f t="shared" si="132"/>
        <v/>
      </c>
      <c r="AJ807" s="101" t="str">
        <f t="shared" si="132"/>
        <v/>
      </c>
      <c r="AK807" s="101" t="str">
        <f t="shared" si="132"/>
        <v/>
      </c>
      <c r="AL807" s="101" t="str">
        <f t="shared" si="130"/>
        <v/>
      </c>
      <c r="AM807" s="101" t="str">
        <f t="shared" si="130"/>
        <v/>
      </c>
      <c r="AN807" s="101" t="str">
        <f t="shared" si="130"/>
        <v/>
      </c>
      <c r="AP807" s="101" t="str">
        <f>IF(AND(N807="vendido",I807='1° Passo'!$D$12),'1° Passo'!$D$12,"")</f>
        <v/>
      </c>
    </row>
    <row r="808" spans="3:42" ht="30" customHeight="1">
      <c r="C808" s="11">
        <v>804</v>
      </c>
      <c r="D808" s="88"/>
      <c r="E808" s="88"/>
      <c r="F808" s="88"/>
      <c r="G808" s="95"/>
      <c r="H808" s="96"/>
      <c r="I808" s="88"/>
      <c r="J808" s="88"/>
      <c r="K808" s="96"/>
      <c r="L808" s="88"/>
      <c r="M808" s="97" t="str">
        <f t="shared" ca="1" si="128"/>
        <v/>
      </c>
      <c r="N808" s="88"/>
      <c r="O808" s="88"/>
      <c r="P808" s="14"/>
      <c r="R808" s="59" t="str">
        <f>IFERROR(VLOOKUP($D808,'4° Passo'!$D$5:$M$804,7,FALSE),"-")</f>
        <v>-</v>
      </c>
      <c r="S808" s="59" t="str">
        <f>IFERROR(VLOOKUP($D808,'4° Passo'!$D$5:$M$804,8,FALSE),"-")</f>
        <v>-</v>
      </c>
      <c r="T808" s="59" t="str">
        <f>IFERROR(VLOOKUP($D808,'4° Passo'!$D$5:$M$804,9,FALSE),"-")</f>
        <v>-</v>
      </c>
      <c r="U808" s="59" t="str">
        <f>IFERROR(VLOOKUP($D808,'4° Passo'!$D$5:$M$804,10,FALSE),"-")</f>
        <v>-</v>
      </c>
      <c r="V808" s="59" t="str">
        <f t="shared" si="123"/>
        <v/>
      </c>
      <c r="W808" s="4">
        <f t="shared" si="129"/>
        <v>0</v>
      </c>
      <c r="X808" s="101">
        <v>1</v>
      </c>
      <c r="Y808" s="101" t="str">
        <f t="shared" si="124"/>
        <v/>
      </c>
      <c r="Z808" s="101" t="str">
        <f t="shared" si="125"/>
        <v/>
      </c>
      <c r="AA808" s="101" t="str">
        <f t="shared" si="126"/>
        <v/>
      </c>
      <c r="AB808" s="101" t="str">
        <f t="shared" si="127"/>
        <v/>
      </c>
      <c r="AC808" s="101" t="str">
        <f t="shared" si="133"/>
        <v/>
      </c>
      <c r="AD808" s="101" t="str">
        <f t="shared" si="133"/>
        <v/>
      </c>
      <c r="AE808" s="101" t="str">
        <f t="shared" si="133"/>
        <v/>
      </c>
      <c r="AF808" s="101" t="str">
        <f t="shared" si="132"/>
        <v/>
      </c>
      <c r="AG808" s="101" t="str">
        <f t="shared" si="132"/>
        <v/>
      </c>
      <c r="AH808" s="101" t="str">
        <f t="shared" si="132"/>
        <v/>
      </c>
      <c r="AI808" s="101" t="str">
        <f t="shared" si="132"/>
        <v/>
      </c>
      <c r="AJ808" s="101" t="str">
        <f t="shared" si="132"/>
        <v/>
      </c>
      <c r="AK808" s="101" t="str">
        <f t="shared" si="132"/>
        <v/>
      </c>
      <c r="AL808" s="101" t="str">
        <f t="shared" si="130"/>
        <v/>
      </c>
      <c r="AM808" s="101" t="str">
        <f t="shared" si="130"/>
        <v/>
      </c>
      <c r="AN808" s="101" t="str">
        <f t="shared" si="130"/>
        <v/>
      </c>
      <c r="AP808" s="101" t="str">
        <f>IF(AND(N808="vendido",I808='1° Passo'!$D$12),'1° Passo'!$D$12,"")</f>
        <v/>
      </c>
    </row>
    <row r="809" spans="3:42" ht="30" customHeight="1">
      <c r="C809" s="11">
        <v>805</v>
      </c>
      <c r="D809" s="88"/>
      <c r="E809" s="88"/>
      <c r="F809" s="88"/>
      <c r="G809" s="95"/>
      <c r="H809" s="96"/>
      <c r="I809" s="88"/>
      <c r="J809" s="88"/>
      <c r="K809" s="96"/>
      <c r="L809" s="88"/>
      <c r="M809" s="97" t="str">
        <f t="shared" ca="1" si="128"/>
        <v/>
      </c>
      <c r="N809" s="88"/>
      <c r="O809" s="88"/>
      <c r="P809" s="14"/>
      <c r="R809" s="59" t="str">
        <f>IFERROR(VLOOKUP($D809,'4° Passo'!$D$5:$M$804,7,FALSE),"-")</f>
        <v>-</v>
      </c>
      <c r="S809" s="59" t="str">
        <f>IFERROR(VLOOKUP($D809,'4° Passo'!$D$5:$M$804,8,FALSE),"-")</f>
        <v>-</v>
      </c>
      <c r="T809" s="59" t="str">
        <f>IFERROR(VLOOKUP($D809,'4° Passo'!$D$5:$M$804,9,FALSE),"-")</f>
        <v>-</v>
      </c>
      <c r="U809" s="59" t="str">
        <f>IFERROR(VLOOKUP($D809,'4° Passo'!$D$5:$M$804,10,FALSE),"-")</f>
        <v>-</v>
      </c>
      <c r="V809" s="59" t="str">
        <f t="shared" si="123"/>
        <v/>
      </c>
      <c r="W809" s="4">
        <f t="shared" si="129"/>
        <v>0</v>
      </c>
      <c r="X809" s="101">
        <v>1</v>
      </c>
      <c r="Y809" s="101" t="str">
        <f t="shared" si="124"/>
        <v/>
      </c>
      <c r="Z809" s="101" t="str">
        <f t="shared" si="125"/>
        <v/>
      </c>
      <c r="AA809" s="101" t="str">
        <f t="shared" si="126"/>
        <v/>
      </c>
      <c r="AB809" s="101" t="str">
        <f t="shared" si="127"/>
        <v/>
      </c>
      <c r="AC809" s="101" t="str">
        <f t="shared" si="133"/>
        <v/>
      </c>
      <c r="AD809" s="101" t="str">
        <f t="shared" si="133"/>
        <v/>
      </c>
      <c r="AE809" s="101" t="str">
        <f t="shared" si="133"/>
        <v/>
      </c>
      <c r="AF809" s="101" t="str">
        <f t="shared" si="132"/>
        <v/>
      </c>
      <c r="AG809" s="101" t="str">
        <f t="shared" si="132"/>
        <v/>
      </c>
      <c r="AH809" s="101" t="str">
        <f t="shared" si="132"/>
        <v/>
      </c>
      <c r="AI809" s="101" t="str">
        <f t="shared" si="132"/>
        <v/>
      </c>
      <c r="AJ809" s="101" t="str">
        <f t="shared" si="132"/>
        <v/>
      </c>
      <c r="AK809" s="101" t="str">
        <f t="shared" si="132"/>
        <v/>
      </c>
      <c r="AL809" s="101" t="str">
        <f t="shared" si="130"/>
        <v/>
      </c>
      <c r="AM809" s="101" t="str">
        <f t="shared" si="130"/>
        <v/>
      </c>
      <c r="AN809" s="101" t="str">
        <f t="shared" si="130"/>
        <v/>
      </c>
      <c r="AP809" s="101" t="str">
        <f>IF(AND(N809="vendido",I809='1° Passo'!$D$12),'1° Passo'!$D$12,"")</f>
        <v/>
      </c>
    </row>
    <row r="810" spans="3:42" ht="30" customHeight="1">
      <c r="C810" s="11">
        <v>806</v>
      </c>
      <c r="D810" s="88"/>
      <c r="E810" s="88"/>
      <c r="F810" s="88"/>
      <c r="G810" s="95"/>
      <c r="H810" s="96"/>
      <c r="I810" s="88"/>
      <c r="J810" s="88"/>
      <c r="K810" s="96"/>
      <c r="L810" s="88"/>
      <c r="M810" s="97" t="str">
        <f t="shared" ca="1" si="128"/>
        <v/>
      </c>
      <c r="N810" s="88"/>
      <c r="O810" s="88"/>
      <c r="P810" s="14"/>
      <c r="R810" s="59" t="str">
        <f>IFERROR(VLOOKUP($D810,'4° Passo'!$D$5:$M$804,7,FALSE),"-")</f>
        <v>-</v>
      </c>
      <c r="S810" s="59" t="str">
        <f>IFERROR(VLOOKUP($D810,'4° Passo'!$D$5:$M$804,8,FALSE),"-")</f>
        <v>-</v>
      </c>
      <c r="T810" s="59" t="str">
        <f>IFERROR(VLOOKUP($D810,'4° Passo'!$D$5:$M$804,9,FALSE),"-")</f>
        <v>-</v>
      </c>
      <c r="U810" s="59" t="str">
        <f>IFERROR(VLOOKUP($D810,'4° Passo'!$D$5:$M$804,10,FALSE),"-")</f>
        <v>-</v>
      </c>
      <c r="V810" s="59" t="str">
        <f t="shared" si="123"/>
        <v/>
      </c>
      <c r="W810" s="4">
        <f t="shared" si="129"/>
        <v>0</v>
      </c>
      <c r="X810" s="101">
        <v>1</v>
      </c>
      <c r="Y810" s="101" t="str">
        <f t="shared" si="124"/>
        <v/>
      </c>
      <c r="Z810" s="101" t="str">
        <f t="shared" si="125"/>
        <v/>
      </c>
      <c r="AA810" s="101" t="str">
        <f t="shared" si="126"/>
        <v/>
      </c>
      <c r="AB810" s="101" t="str">
        <f t="shared" si="127"/>
        <v/>
      </c>
      <c r="AC810" s="101" t="str">
        <f t="shared" si="133"/>
        <v/>
      </c>
      <c r="AD810" s="101" t="str">
        <f t="shared" si="133"/>
        <v/>
      </c>
      <c r="AE810" s="101" t="str">
        <f t="shared" si="133"/>
        <v/>
      </c>
      <c r="AF810" s="101" t="str">
        <f t="shared" si="132"/>
        <v/>
      </c>
      <c r="AG810" s="101" t="str">
        <f t="shared" si="132"/>
        <v/>
      </c>
      <c r="AH810" s="101" t="str">
        <f t="shared" si="132"/>
        <v/>
      </c>
      <c r="AI810" s="101" t="str">
        <f t="shared" si="132"/>
        <v/>
      </c>
      <c r="AJ810" s="101" t="str">
        <f t="shared" si="132"/>
        <v/>
      </c>
      <c r="AK810" s="101" t="str">
        <f t="shared" si="132"/>
        <v/>
      </c>
      <c r="AL810" s="101" t="str">
        <f t="shared" si="130"/>
        <v/>
      </c>
      <c r="AM810" s="101" t="str">
        <f t="shared" si="130"/>
        <v/>
      </c>
      <c r="AN810" s="101" t="str">
        <f t="shared" si="130"/>
        <v/>
      </c>
      <c r="AP810" s="101" t="str">
        <f>IF(AND(N810="vendido",I810='1° Passo'!$D$12),'1° Passo'!$D$12,"")</f>
        <v/>
      </c>
    </row>
    <row r="811" spans="3:42" ht="30" customHeight="1">
      <c r="C811" s="11">
        <v>807</v>
      </c>
      <c r="D811" s="88"/>
      <c r="E811" s="88"/>
      <c r="F811" s="88"/>
      <c r="G811" s="95"/>
      <c r="H811" s="96"/>
      <c r="I811" s="88"/>
      <c r="J811" s="88"/>
      <c r="K811" s="96"/>
      <c r="L811" s="88"/>
      <c r="M811" s="97" t="str">
        <f t="shared" ca="1" si="128"/>
        <v/>
      </c>
      <c r="N811" s="88"/>
      <c r="O811" s="88"/>
      <c r="P811" s="14"/>
      <c r="R811" s="59" t="str">
        <f>IFERROR(VLOOKUP($D811,'4° Passo'!$D$5:$M$804,7,FALSE),"-")</f>
        <v>-</v>
      </c>
      <c r="S811" s="59" t="str">
        <f>IFERROR(VLOOKUP($D811,'4° Passo'!$D$5:$M$804,8,FALSE),"-")</f>
        <v>-</v>
      </c>
      <c r="T811" s="59" t="str">
        <f>IFERROR(VLOOKUP($D811,'4° Passo'!$D$5:$M$804,9,FALSE),"-")</f>
        <v>-</v>
      </c>
      <c r="U811" s="59" t="str">
        <f>IFERROR(VLOOKUP($D811,'4° Passo'!$D$5:$M$804,10,FALSE),"-")</f>
        <v>-</v>
      </c>
      <c r="V811" s="59" t="str">
        <f t="shared" si="123"/>
        <v/>
      </c>
      <c r="W811" s="4">
        <f t="shared" si="129"/>
        <v>0</v>
      </c>
      <c r="X811" s="101">
        <v>1</v>
      </c>
      <c r="Y811" s="101" t="str">
        <f t="shared" si="124"/>
        <v/>
      </c>
      <c r="Z811" s="101" t="str">
        <f t="shared" si="125"/>
        <v/>
      </c>
      <c r="AA811" s="101" t="str">
        <f t="shared" si="126"/>
        <v/>
      </c>
      <c r="AB811" s="101" t="str">
        <f t="shared" si="127"/>
        <v/>
      </c>
      <c r="AC811" s="101" t="str">
        <f t="shared" si="133"/>
        <v/>
      </c>
      <c r="AD811" s="101" t="str">
        <f t="shared" si="133"/>
        <v/>
      </c>
      <c r="AE811" s="101" t="str">
        <f t="shared" si="133"/>
        <v/>
      </c>
      <c r="AF811" s="101" t="str">
        <f t="shared" si="132"/>
        <v/>
      </c>
      <c r="AG811" s="101" t="str">
        <f t="shared" si="132"/>
        <v/>
      </c>
      <c r="AH811" s="101" t="str">
        <f t="shared" si="132"/>
        <v/>
      </c>
      <c r="AI811" s="101" t="str">
        <f t="shared" si="132"/>
        <v/>
      </c>
      <c r="AJ811" s="101" t="str">
        <f t="shared" si="132"/>
        <v/>
      </c>
      <c r="AK811" s="101" t="str">
        <f t="shared" si="132"/>
        <v/>
      </c>
      <c r="AL811" s="101" t="str">
        <f t="shared" si="130"/>
        <v/>
      </c>
      <c r="AM811" s="101" t="str">
        <f t="shared" si="130"/>
        <v/>
      </c>
      <c r="AN811" s="101" t="str">
        <f t="shared" si="130"/>
        <v/>
      </c>
      <c r="AP811" s="101" t="str">
        <f>IF(AND(N811="vendido",I811='1° Passo'!$D$12),'1° Passo'!$D$12,"")</f>
        <v/>
      </c>
    </row>
    <row r="812" spans="3:42" ht="30" customHeight="1">
      <c r="C812" s="11">
        <v>808</v>
      </c>
      <c r="D812" s="88"/>
      <c r="E812" s="88"/>
      <c r="F812" s="88"/>
      <c r="G812" s="95"/>
      <c r="H812" s="96"/>
      <c r="I812" s="88"/>
      <c r="J812" s="88"/>
      <c r="K812" s="96"/>
      <c r="L812" s="88"/>
      <c r="M812" s="97" t="str">
        <f t="shared" ca="1" si="128"/>
        <v/>
      </c>
      <c r="N812" s="88"/>
      <c r="O812" s="88"/>
      <c r="P812" s="14"/>
      <c r="R812" s="59" t="str">
        <f>IFERROR(VLOOKUP($D812,'4° Passo'!$D$5:$M$804,7,FALSE),"-")</f>
        <v>-</v>
      </c>
      <c r="S812" s="59" t="str">
        <f>IFERROR(VLOOKUP($D812,'4° Passo'!$D$5:$M$804,8,FALSE),"-")</f>
        <v>-</v>
      </c>
      <c r="T812" s="59" t="str">
        <f>IFERROR(VLOOKUP($D812,'4° Passo'!$D$5:$M$804,9,FALSE),"-")</f>
        <v>-</v>
      </c>
      <c r="U812" s="59" t="str">
        <f>IFERROR(VLOOKUP($D812,'4° Passo'!$D$5:$M$804,10,FALSE),"-")</f>
        <v>-</v>
      </c>
      <c r="V812" s="59" t="str">
        <f t="shared" si="123"/>
        <v/>
      </c>
      <c r="W812" s="4">
        <f t="shared" si="129"/>
        <v>0</v>
      </c>
      <c r="X812" s="101">
        <v>1</v>
      </c>
      <c r="Y812" s="101" t="str">
        <f t="shared" si="124"/>
        <v/>
      </c>
      <c r="Z812" s="101" t="str">
        <f t="shared" si="125"/>
        <v/>
      </c>
      <c r="AA812" s="101" t="str">
        <f t="shared" si="126"/>
        <v/>
      </c>
      <c r="AB812" s="101" t="str">
        <f t="shared" si="127"/>
        <v/>
      </c>
      <c r="AC812" s="101" t="str">
        <f t="shared" si="133"/>
        <v/>
      </c>
      <c r="AD812" s="101" t="str">
        <f t="shared" si="133"/>
        <v/>
      </c>
      <c r="AE812" s="101" t="str">
        <f t="shared" si="133"/>
        <v/>
      </c>
      <c r="AF812" s="101" t="str">
        <f t="shared" si="132"/>
        <v/>
      </c>
      <c r="AG812" s="101" t="str">
        <f t="shared" si="132"/>
        <v/>
      </c>
      <c r="AH812" s="101" t="str">
        <f t="shared" si="132"/>
        <v/>
      </c>
      <c r="AI812" s="101" t="str">
        <f t="shared" si="132"/>
        <v/>
      </c>
      <c r="AJ812" s="101" t="str">
        <f t="shared" si="132"/>
        <v/>
      </c>
      <c r="AK812" s="101" t="str">
        <f t="shared" si="132"/>
        <v/>
      </c>
      <c r="AL812" s="101" t="str">
        <f t="shared" si="130"/>
        <v/>
      </c>
      <c r="AM812" s="101" t="str">
        <f t="shared" si="130"/>
        <v/>
      </c>
      <c r="AN812" s="101" t="str">
        <f t="shared" si="130"/>
        <v/>
      </c>
      <c r="AP812" s="101" t="str">
        <f>IF(AND(N812="vendido",I812='1° Passo'!$D$12),'1° Passo'!$D$12,"")</f>
        <v/>
      </c>
    </row>
    <row r="813" spans="3:42" ht="30" customHeight="1">
      <c r="C813" s="11">
        <v>809</v>
      </c>
      <c r="D813" s="88"/>
      <c r="E813" s="88"/>
      <c r="F813" s="88"/>
      <c r="G813" s="95"/>
      <c r="H813" s="96"/>
      <c r="I813" s="88"/>
      <c r="J813" s="88"/>
      <c r="K813" s="96"/>
      <c r="L813" s="88"/>
      <c r="M813" s="97" t="str">
        <f t="shared" ca="1" si="128"/>
        <v/>
      </c>
      <c r="N813" s="88"/>
      <c r="O813" s="88"/>
      <c r="P813" s="14"/>
      <c r="R813" s="59" t="str">
        <f>IFERROR(VLOOKUP($D813,'4° Passo'!$D$5:$M$804,7,FALSE),"-")</f>
        <v>-</v>
      </c>
      <c r="S813" s="59" t="str">
        <f>IFERROR(VLOOKUP($D813,'4° Passo'!$D$5:$M$804,8,FALSE),"-")</f>
        <v>-</v>
      </c>
      <c r="T813" s="59" t="str">
        <f>IFERROR(VLOOKUP($D813,'4° Passo'!$D$5:$M$804,9,FALSE),"-")</f>
        <v>-</v>
      </c>
      <c r="U813" s="59" t="str">
        <f>IFERROR(VLOOKUP($D813,'4° Passo'!$D$5:$M$804,10,FALSE),"-")</f>
        <v>-</v>
      </c>
      <c r="V813" s="59" t="str">
        <f t="shared" si="123"/>
        <v/>
      </c>
      <c r="W813" s="4">
        <f t="shared" si="129"/>
        <v>0</v>
      </c>
      <c r="X813" s="101">
        <v>1</v>
      </c>
      <c r="Y813" s="101" t="str">
        <f t="shared" si="124"/>
        <v/>
      </c>
      <c r="Z813" s="101" t="str">
        <f t="shared" si="125"/>
        <v/>
      </c>
      <c r="AA813" s="101" t="str">
        <f t="shared" si="126"/>
        <v/>
      </c>
      <c r="AB813" s="101" t="str">
        <f t="shared" si="127"/>
        <v/>
      </c>
      <c r="AC813" s="101" t="str">
        <f t="shared" si="133"/>
        <v/>
      </c>
      <c r="AD813" s="101" t="str">
        <f t="shared" si="133"/>
        <v/>
      </c>
      <c r="AE813" s="101" t="str">
        <f t="shared" si="133"/>
        <v/>
      </c>
      <c r="AF813" s="101" t="str">
        <f t="shared" si="132"/>
        <v/>
      </c>
      <c r="AG813" s="101" t="str">
        <f t="shared" si="132"/>
        <v/>
      </c>
      <c r="AH813" s="101" t="str">
        <f t="shared" si="132"/>
        <v/>
      </c>
      <c r="AI813" s="101" t="str">
        <f t="shared" si="132"/>
        <v/>
      </c>
      <c r="AJ813" s="101" t="str">
        <f t="shared" si="132"/>
        <v/>
      </c>
      <c r="AK813" s="101" t="str">
        <f t="shared" si="132"/>
        <v/>
      </c>
      <c r="AL813" s="101" t="str">
        <f t="shared" si="130"/>
        <v/>
      </c>
      <c r="AM813" s="101" t="str">
        <f t="shared" si="130"/>
        <v/>
      </c>
      <c r="AN813" s="101" t="str">
        <f t="shared" si="130"/>
        <v/>
      </c>
      <c r="AP813" s="101" t="str">
        <f>IF(AND(N813="vendido",I813='1° Passo'!$D$12),'1° Passo'!$D$12,"")</f>
        <v/>
      </c>
    </row>
    <row r="814" spans="3:42" ht="30" customHeight="1">
      <c r="C814" s="11">
        <v>810</v>
      </c>
      <c r="D814" s="88"/>
      <c r="E814" s="88"/>
      <c r="F814" s="88"/>
      <c r="G814" s="95"/>
      <c r="H814" s="96"/>
      <c r="I814" s="88"/>
      <c r="J814" s="88"/>
      <c r="K814" s="96"/>
      <c r="L814" s="88"/>
      <c r="M814" s="97" t="str">
        <f t="shared" ca="1" si="128"/>
        <v/>
      </c>
      <c r="N814" s="88"/>
      <c r="O814" s="88"/>
      <c r="P814" s="14"/>
      <c r="R814" s="59" t="str">
        <f>IFERROR(VLOOKUP($D814,'4° Passo'!$D$5:$M$804,7,FALSE),"-")</f>
        <v>-</v>
      </c>
      <c r="S814" s="59" t="str">
        <f>IFERROR(VLOOKUP($D814,'4° Passo'!$D$5:$M$804,8,FALSE),"-")</f>
        <v>-</v>
      </c>
      <c r="T814" s="59" t="str">
        <f>IFERROR(VLOOKUP($D814,'4° Passo'!$D$5:$M$804,9,FALSE),"-")</f>
        <v>-</v>
      </c>
      <c r="U814" s="59" t="str">
        <f>IFERROR(VLOOKUP($D814,'4° Passo'!$D$5:$M$804,10,FALSE),"-")</f>
        <v>-</v>
      </c>
      <c r="V814" s="59" t="str">
        <f t="shared" si="123"/>
        <v/>
      </c>
      <c r="W814" s="4">
        <f t="shared" si="129"/>
        <v>0</v>
      </c>
      <c r="X814" s="101">
        <v>1</v>
      </c>
      <c r="Y814" s="101" t="str">
        <f t="shared" si="124"/>
        <v/>
      </c>
      <c r="Z814" s="101" t="str">
        <f t="shared" si="125"/>
        <v/>
      </c>
      <c r="AA814" s="101" t="str">
        <f t="shared" si="126"/>
        <v/>
      </c>
      <c r="AB814" s="101" t="str">
        <f t="shared" si="127"/>
        <v/>
      </c>
      <c r="AC814" s="101" t="str">
        <f t="shared" si="133"/>
        <v/>
      </c>
      <c r="AD814" s="101" t="str">
        <f t="shared" si="133"/>
        <v/>
      </c>
      <c r="AE814" s="101" t="str">
        <f t="shared" si="133"/>
        <v/>
      </c>
      <c r="AF814" s="101" t="str">
        <f t="shared" si="132"/>
        <v/>
      </c>
      <c r="AG814" s="101" t="str">
        <f t="shared" si="132"/>
        <v/>
      </c>
      <c r="AH814" s="101" t="str">
        <f t="shared" si="132"/>
        <v/>
      </c>
      <c r="AI814" s="101" t="str">
        <f t="shared" si="132"/>
        <v/>
      </c>
      <c r="AJ814" s="101" t="str">
        <f t="shared" si="132"/>
        <v/>
      </c>
      <c r="AK814" s="101" t="str">
        <f t="shared" si="132"/>
        <v/>
      </c>
      <c r="AL814" s="101" t="str">
        <f t="shared" si="130"/>
        <v/>
      </c>
      <c r="AM814" s="101" t="str">
        <f t="shared" si="130"/>
        <v/>
      </c>
      <c r="AN814" s="101" t="str">
        <f t="shared" si="130"/>
        <v/>
      </c>
      <c r="AP814" s="101" t="str">
        <f>IF(AND(N814="vendido",I814='1° Passo'!$D$12),'1° Passo'!$D$12,"")</f>
        <v/>
      </c>
    </row>
    <row r="815" spans="3:42" ht="30" customHeight="1">
      <c r="C815" s="11">
        <v>811</v>
      </c>
      <c r="D815" s="88"/>
      <c r="E815" s="88"/>
      <c r="F815" s="88"/>
      <c r="G815" s="95"/>
      <c r="H815" s="96"/>
      <c r="I815" s="88"/>
      <c r="J815" s="88"/>
      <c r="K815" s="96"/>
      <c r="L815" s="88"/>
      <c r="M815" s="97" t="str">
        <f t="shared" ca="1" si="128"/>
        <v/>
      </c>
      <c r="N815" s="88"/>
      <c r="O815" s="88"/>
      <c r="P815" s="14"/>
      <c r="R815" s="59" t="str">
        <f>IFERROR(VLOOKUP($D815,'4° Passo'!$D$5:$M$804,7,FALSE),"-")</f>
        <v>-</v>
      </c>
      <c r="S815" s="59" t="str">
        <f>IFERROR(VLOOKUP($D815,'4° Passo'!$D$5:$M$804,8,FALSE),"-")</f>
        <v>-</v>
      </c>
      <c r="T815" s="59" t="str">
        <f>IFERROR(VLOOKUP($D815,'4° Passo'!$D$5:$M$804,9,FALSE),"-")</f>
        <v>-</v>
      </c>
      <c r="U815" s="59" t="str">
        <f>IFERROR(VLOOKUP($D815,'4° Passo'!$D$5:$M$804,10,FALSE),"-")</f>
        <v>-</v>
      </c>
      <c r="V815" s="59" t="str">
        <f t="shared" si="123"/>
        <v/>
      </c>
      <c r="W815" s="4">
        <f t="shared" si="129"/>
        <v>0</v>
      </c>
      <c r="X815" s="101">
        <v>1</v>
      </c>
      <c r="Y815" s="101" t="str">
        <f t="shared" si="124"/>
        <v/>
      </c>
      <c r="Z815" s="101" t="str">
        <f t="shared" si="125"/>
        <v/>
      </c>
      <c r="AA815" s="101" t="str">
        <f t="shared" si="126"/>
        <v/>
      </c>
      <c r="AB815" s="101" t="str">
        <f t="shared" si="127"/>
        <v/>
      </c>
      <c r="AC815" s="101" t="str">
        <f t="shared" si="133"/>
        <v/>
      </c>
      <c r="AD815" s="101" t="str">
        <f t="shared" si="133"/>
        <v/>
      </c>
      <c r="AE815" s="101" t="str">
        <f t="shared" si="133"/>
        <v/>
      </c>
      <c r="AF815" s="101" t="str">
        <f t="shared" si="132"/>
        <v/>
      </c>
      <c r="AG815" s="101" t="str">
        <f t="shared" si="132"/>
        <v/>
      </c>
      <c r="AH815" s="101" t="str">
        <f t="shared" si="132"/>
        <v/>
      </c>
      <c r="AI815" s="101" t="str">
        <f t="shared" si="132"/>
        <v/>
      </c>
      <c r="AJ815" s="101" t="str">
        <f t="shared" si="132"/>
        <v/>
      </c>
      <c r="AK815" s="101" t="str">
        <f t="shared" si="132"/>
        <v/>
      </c>
      <c r="AL815" s="101" t="str">
        <f t="shared" si="130"/>
        <v/>
      </c>
      <c r="AM815" s="101" t="str">
        <f t="shared" si="130"/>
        <v/>
      </c>
      <c r="AN815" s="101" t="str">
        <f t="shared" si="130"/>
        <v/>
      </c>
      <c r="AP815" s="101" t="str">
        <f>IF(AND(N815="vendido",I815='1° Passo'!$D$12),'1° Passo'!$D$12,"")</f>
        <v/>
      </c>
    </row>
    <row r="816" spans="3:42" ht="30" customHeight="1">
      <c r="C816" s="11">
        <v>812</v>
      </c>
      <c r="D816" s="88"/>
      <c r="E816" s="88"/>
      <c r="F816" s="88"/>
      <c r="G816" s="95"/>
      <c r="H816" s="96"/>
      <c r="I816" s="88"/>
      <c r="J816" s="88"/>
      <c r="K816" s="96"/>
      <c r="L816" s="88"/>
      <c r="M816" s="97" t="str">
        <f t="shared" ca="1" si="128"/>
        <v/>
      </c>
      <c r="N816" s="88"/>
      <c r="O816" s="88"/>
      <c r="P816" s="14"/>
      <c r="R816" s="59" t="str">
        <f>IFERROR(VLOOKUP($D816,'4° Passo'!$D$5:$M$804,7,FALSE),"-")</f>
        <v>-</v>
      </c>
      <c r="S816" s="59" t="str">
        <f>IFERROR(VLOOKUP($D816,'4° Passo'!$D$5:$M$804,8,FALSE),"-")</f>
        <v>-</v>
      </c>
      <c r="T816" s="59" t="str">
        <f>IFERROR(VLOOKUP($D816,'4° Passo'!$D$5:$M$804,9,FALSE),"-")</f>
        <v>-</v>
      </c>
      <c r="U816" s="59" t="str">
        <f>IFERROR(VLOOKUP($D816,'4° Passo'!$D$5:$M$804,10,FALSE),"-")</f>
        <v>-</v>
      </c>
      <c r="V816" s="59" t="str">
        <f t="shared" si="123"/>
        <v/>
      </c>
      <c r="W816" s="4">
        <f t="shared" si="129"/>
        <v>0</v>
      </c>
      <c r="X816" s="101">
        <v>1</v>
      </c>
      <c r="Y816" s="101" t="str">
        <f t="shared" si="124"/>
        <v/>
      </c>
      <c r="Z816" s="101" t="str">
        <f t="shared" si="125"/>
        <v/>
      </c>
      <c r="AA816" s="101" t="str">
        <f t="shared" si="126"/>
        <v/>
      </c>
      <c r="AB816" s="101" t="str">
        <f t="shared" si="127"/>
        <v/>
      </c>
      <c r="AC816" s="101" t="str">
        <f t="shared" si="133"/>
        <v/>
      </c>
      <c r="AD816" s="101" t="str">
        <f t="shared" si="133"/>
        <v/>
      </c>
      <c r="AE816" s="101" t="str">
        <f t="shared" si="133"/>
        <v/>
      </c>
      <c r="AF816" s="101" t="str">
        <f t="shared" si="132"/>
        <v/>
      </c>
      <c r="AG816" s="101" t="str">
        <f t="shared" si="132"/>
        <v/>
      </c>
      <c r="AH816" s="101" t="str">
        <f t="shared" si="132"/>
        <v/>
      </c>
      <c r="AI816" s="101" t="str">
        <f t="shared" si="132"/>
        <v/>
      </c>
      <c r="AJ816" s="101" t="str">
        <f t="shared" si="132"/>
        <v/>
      </c>
      <c r="AK816" s="101" t="str">
        <f t="shared" si="132"/>
        <v/>
      </c>
      <c r="AL816" s="101" t="str">
        <f t="shared" si="130"/>
        <v/>
      </c>
      <c r="AM816" s="101" t="str">
        <f t="shared" si="130"/>
        <v/>
      </c>
      <c r="AN816" s="101" t="str">
        <f t="shared" si="130"/>
        <v/>
      </c>
      <c r="AP816" s="101" t="str">
        <f>IF(AND(N816="vendido",I816='1° Passo'!$D$12),'1° Passo'!$D$12,"")</f>
        <v/>
      </c>
    </row>
    <row r="817" spans="3:42" ht="30" customHeight="1">
      <c r="C817" s="11">
        <v>813</v>
      </c>
      <c r="D817" s="88"/>
      <c r="E817" s="88"/>
      <c r="F817" s="88"/>
      <c r="G817" s="95"/>
      <c r="H817" s="96"/>
      <c r="I817" s="88"/>
      <c r="J817" s="88"/>
      <c r="K817" s="96"/>
      <c r="L817" s="88"/>
      <c r="M817" s="97" t="str">
        <f t="shared" ca="1" si="128"/>
        <v/>
      </c>
      <c r="N817" s="88"/>
      <c r="O817" s="88"/>
      <c r="P817" s="14"/>
      <c r="R817" s="59" t="str">
        <f>IFERROR(VLOOKUP($D817,'4° Passo'!$D$5:$M$804,7,FALSE),"-")</f>
        <v>-</v>
      </c>
      <c r="S817" s="59" t="str">
        <f>IFERROR(VLOOKUP($D817,'4° Passo'!$D$5:$M$804,8,FALSE),"-")</f>
        <v>-</v>
      </c>
      <c r="T817" s="59" t="str">
        <f>IFERROR(VLOOKUP($D817,'4° Passo'!$D$5:$M$804,9,FALSE),"-")</f>
        <v>-</v>
      </c>
      <c r="U817" s="59" t="str">
        <f>IFERROR(VLOOKUP($D817,'4° Passo'!$D$5:$M$804,10,FALSE),"-")</f>
        <v>-</v>
      </c>
      <c r="V817" s="59" t="str">
        <f t="shared" si="123"/>
        <v/>
      </c>
      <c r="W817" s="4">
        <f t="shared" si="129"/>
        <v>0</v>
      </c>
      <c r="X817" s="101">
        <v>1</v>
      </c>
      <c r="Y817" s="101" t="str">
        <f t="shared" si="124"/>
        <v/>
      </c>
      <c r="Z817" s="101" t="str">
        <f t="shared" si="125"/>
        <v/>
      </c>
      <c r="AA817" s="101" t="str">
        <f t="shared" si="126"/>
        <v/>
      </c>
      <c r="AB817" s="101" t="str">
        <f t="shared" si="127"/>
        <v/>
      </c>
      <c r="AC817" s="101" t="str">
        <f t="shared" si="133"/>
        <v/>
      </c>
      <c r="AD817" s="101" t="str">
        <f t="shared" si="133"/>
        <v/>
      </c>
      <c r="AE817" s="101" t="str">
        <f t="shared" si="133"/>
        <v/>
      </c>
      <c r="AF817" s="101" t="str">
        <f t="shared" si="132"/>
        <v/>
      </c>
      <c r="AG817" s="101" t="str">
        <f t="shared" si="132"/>
        <v/>
      </c>
      <c r="AH817" s="101" t="str">
        <f t="shared" si="132"/>
        <v/>
      </c>
      <c r="AI817" s="101" t="str">
        <f t="shared" si="132"/>
        <v/>
      </c>
      <c r="AJ817" s="101" t="str">
        <f t="shared" si="132"/>
        <v/>
      </c>
      <c r="AK817" s="101" t="str">
        <f t="shared" si="132"/>
        <v/>
      </c>
      <c r="AL817" s="101" t="str">
        <f t="shared" si="130"/>
        <v/>
      </c>
      <c r="AM817" s="101" t="str">
        <f t="shared" si="130"/>
        <v/>
      </c>
      <c r="AN817" s="101" t="str">
        <f t="shared" si="130"/>
        <v/>
      </c>
      <c r="AP817" s="101" t="str">
        <f>IF(AND(N817="vendido",I817='1° Passo'!$D$12),'1° Passo'!$D$12,"")</f>
        <v/>
      </c>
    </row>
    <row r="818" spans="3:42" ht="30" customHeight="1">
      <c r="C818" s="11">
        <v>814</v>
      </c>
      <c r="D818" s="88"/>
      <c r="E818" s="88"/>
      <c r="F818" s="88"/>
      <c r="G818" s="95"/>
      <c r="H818" s="96"/>
      <c r="I818" s="88"/>
      <c r="J818" s="88"/>
      <c r="K818" s="96"/>
      <c r="L818" s="88"/>
      <c r="M818" s="97" t="str">
        <f t="shared" ca="1" si="128"/>
        <v/>
      </c>
      <c r="N818" s="88"/>
      <c r="O818" s="88"/>
      <c r="P818" s="14"/>
      <c r="R818" s="59" t="str">
        <f>IFERROR(VLOOKUP($D818,'4° Passo'!$D$5:$M$804,7,FALSE),"-")</f>
        <v>-</v>
      </c>
      <c r="S818" s="59" t="str">
        <f>IFERROR(VLOOKUP($D818,'4° Passo'!$D$5:$M$804,8,FALSE),"-")</f>
        <v>-</v>
      </c>
      <c r="T818" s="59" t="str">
        <f>IFERROR(VLOOKUP($D818,'4° Passo'!$D$5:$M$804,9,FALSE),"-")</f>
        <v>-</v>
      </c>
      <c r="U818" s="59" t="str">
        <f>IFERROR(VLOOKUP($D818,'4° Passo'!$D$5:$M$804,10,FALSE),"-")</f>
        <v>-</v>
      </c>
      <c r="V818" s="59" t="str">
        <f t="shared" si="123"/>
        <v/>
      </c>
      <c r="W818" s="4">
        <f t="shared" si="129"/>
        <v>0</v>
      </c>
      <c r="X818" s="101">
        <v>1</v>
      </c>
      <c r="Y818" s="101" t="str">
        <f t="shared" si="124"/>
        <v/>
      </c>
      <c r="Z818" s="101" t="str">
        <f t="shared" si="125"/>
        <v/>
      </c>
      <c r="AA818" s="101" t="str">
        <f t="shared" si="126"/>
        <v/>
      </c>
      <c r="AB818" s="101" t="str">
        <f t="shared" si="127"/>
        <v/>
      </c>
      <c r="AC818" s="101" t="str">
        <f t="shared" si="133"/>
        <v/>
      </c>
      <c r="AD818" s="101" t="str">
        <f t="shared" si="133"/>
        <v/>
      </c>
      <c r="AE818" s="101" t="str">
        <f t="shared" si="133"/>
        <v/>
      </c>
      <c r="AF818" s="101" t="str">
        <f t="shared" si="132"/>
        <v/>
      </c>
      <c r="AG818" s="101" t="str">
        <f t="shared" si="132"/>
        <v/>
      </c>
      <c r="AH818" s="101" t="str">
        <f t="shared" si="132"/>
        <v/>
      </c>
      <c r="AI818" s="101" t="str">
        <f t="shared" si="132"/>
        <v/>
      </c>
      <c r="AJ818" s="101" t="str">
        <f t="shared" si="132"/>
        <v/>
      </c>
      <c r="AK818" s="101" t="str">
        <f t="shared" si="132"/>
        <v/>
      </c>
      <c r="AL818" s="101" t="str">
        <f t="shared" si="130"/>
        <v/>
      </c>
      <c r="AM818" s="101" t="str">
        <f t="shared" si="130"/>
        <v/>
      </c>
      <c r="AN818" s="101" t="str">
        <f t="shared" si="130"/>
        <v/>
      </c>
      <c r="AP818" s="101" t="str">
        <f>IF(AND(N818="vendido",I818='1° Passo'!$D$12),'1° Passo'!$D$12,"")</f>
        <v/>
      </c>
    </row>
    <row r="819" spans="3:42" ht="30" customHeight="1">
      <c r="C819" s="11">
        <v>815</v>
      </c>
      <c r="D819" s="88"/>
      <c r="E819" s="88"/>
      <c r="F819" s="88"/>
      <c r="G819" s="95"/>
      <c r="H819" s="96"/>
      <c r="I819" s="88"/>
      <c r="J819" s="88"/>
      <c r="K819" s="96"/>
      <c r="L819" s="88"/>
      <c r="M819" s="97" t="str">
        <f t="shared" ca="1" si="128"/>
        <v/>
      </c>
      <c r="N819" s="88"/>
      <c r="O819" s="88"/>
      <c r="P819" s="14"/>
      <c r="R819" s="59" t="str">
        <f>IFERROR(VLOOKUP($D819,'4° Passo'!$D$5:$M$804,7,FALSE),"-")</f>
        <v>-</v>
      </c>
      <c r="S819" s="59" t="str">
        <f>IFERROR(VLOOKUP($D819,'4° Passo'!$D$5:$M$804,8,FALSE),"-")</f>
        <v>-</v>
      </c>
      <c r="T819" s="59" t="str">
        <f>IFERROR(VLOOKUP($D819,'4° Passo'!$D$5:$M$804,9,FALSE),"-")</f>
        <v>-</v>
      </c>
      <c r="U819" s="59" t="str">
        <f>IFERROR(VLOOKUP($D819,'4° Passo'!$D$5:$M$804,10,FALSE),"-")</f>
        <v>-</v>
      </c>
      <c r="V819" s="59" t="str">
        <f t="shared" si="123"/>
        <v/>
      </c>
      <c r="W819" s="4">
        <f t="shared" si="129"/>
        <v>0</v>
      </c>
      <c r="X819" s="101">
        <v>1</v>
      </c>
      <c r="Y819" s="101" t="str">
        <f t="shared" si="124"/>
        <v/>
      </c>
      <c r="Z819" s="101" t="str">
        <f t="shared" si="125"/>
        <v/>
      </c>
      <c r="AA819" s="101" t="str">
        <f t="shared" si="126"/>
        <v/>
      </c>
      <c r="AB819" s="101" t="str">
        <f t="shared" si="127"/>
        <v/>
      </c>
      <c r="AC819" s="101" t="str">
        <f t="shared" si="133"/>
        <v/>
      </c>
      <c r="AD819" s="101" t="str">
        <f t="shared" si="133"/>
        <v/>
      </c>
      <c r="AE819" s="101" t="str">
        <f t="shared" si="133"/>
        <v/>
      </c>
      <c r="AF819" s="101" t="str">
        <f t="shared" si="132"/>
        <v/>
      </c>
      <c r="AG819" s="101" t="str">
        <f t="shared" si="132"/>
        <v/>
      </c>
      <c r="AH819" s="101" t="str">
        <f t="shared" si="132"/>
        <v/>
      </c>
      <c r="AI819" s="101" t="str">
        <f t="shared" si="132"/>
        <v/>
      </c>
      <c r="AJ819" s="101" t="str">
        <f t="shared" si="132"/>
        <v/>
      </c>
      <c r="AK819" s="101" t="str">
        <f t="shared" si="132"/>
        <v/>
      </c>
      <c r="AL819" s="101" t="str">
        <f t="shared" si="130"/>
        <v/>
      </c>
      <c r="AM819" s="101" t="str">
        <f t="shared" si="130"/>
        <v/>
      </c>
      <c r="AN819" s="101" t="str">
        <f t="shared" si="130"/>
        <v/>
      </c>
      <c r="AP819" s="101" t="str">
        <f>IF(AND(N819="vendido",I819='1° Passo'!$D$12),'1° Passo'!$D$12,"")</f>
        <v/>
      </c>
    </row>
    <row r="820" spans="3:42" ht="30" customHeight="1">
      <c r="C820" s="11">
        <v>816</v>
      </c>
      <c r="D820" s="88"/>
      <c r="E820" s="88"/>
      <c r="F820" s="88"/>
      <c r="G820" s="95"/>
      <c r="H820" s="96"/>
      <c r="I820" s="88"/>
      <c r="J820" s="88"/>
      <c r="K820" s="96"/>
      <c r="L820" s="88"/>
      <c r="M820" s="97" t="str">
        <f t="shared" ca="1" si="128"/>
        <v/>
      </c>
      <c r="N820" s="88"/>
      <c r="O820" s="88"/>
      <c r="P820" s="14"/>
      <c r="R820" s="59" t="str">
        <f>IFERROR(VLOOKUP($D820,'4° Passo'!$D$5:$M$804,7,FALSE),"-")</f>
        <v>-</v>
      </c>
      <c r="S820" s="59" t="str">
        <f>IFERROR(VLOOKUP($D820,'4° Passo'!$D$5:$M$804,8,FALSE),"-")</f>
        <v>-</v>
      </c>
      <c r="T820" s="59" t="str">
        <f>IFERROR(VLOOKUP($D820,'4° Passo'!$D$5:$M$804,9,FALSE),"-")</f>
        <v>-</v>
      </c>
      <c r="U820" s="59" t="str">
        <f>IFERROR(VLOOKUP($D820,'4° Passo'!$D$5:$M$804,10,FALSE),"-")</f>
        <v>-</v>
      </c>
      <c r="V820" s="59" t="str">
        <f t="shared" si="123"/>
        <v/>
      </c>
      <c r="W820" s="4">
        <f t="shared" si="129"/>
        <v>0</v>
      </c>
      <c r="X820" s="101">
        <v>1</v>
      </c>
      <c r="Y820" s="101" t="str">
        <f t="shared" si="124"/>
        <v/>
      </c>
      <c r="Z820" s="101" t="str">
        <f t="shared" si="125"/>
        <v/>
      </c>
      <c r="AA820" s="101" t="str">
        <f t="shared" si="126"/>
        <v/>
      </c>
      <c r="AB820" s="101" t="str">
        <f t="shared" si="127"/>
        <v/>
      </c>
      <c r="AC820" s="101" t="str">
        <f t="shared" si="133"/>
        <v/>
      </c>
      <c r="AD820" s="101" t="str">
        <f t="shared" si="133"/>
        <v/>
      </c>
      <c r="AE820" s="101" t="str">
        <f t="shared" si="133"/>
        <v/>
      </c>
      <c r="AF820" s="101" t="str">
        <f t="shared" si="132"/>
        <v/>
      </c>
      <c r="AG820" s="101" t="str">
        <f t="shared" si="132"/>
        <v/>
      </c>
      <c r="AH820" s="101" t="str">
        <f t="shared" si="132"/>
        <v/>
      </c>
      <c r="AI820" s="101" t="str">
        <f t="shared" si="132"/>
        <v/>
      </c>
      <c r="AJ820" s="101" t="str">
        <f t="shared" si="132"/>
        <v/>
      </c>
      <c r="AK820" s="101" t="str">
        <f t="shared" si="132"/>
        <v/>
      </c>
      <c r="AL820" s="101" t="str">
        <f t="shared" si="130"/>
        <v/>
      </c>
      <c r="AM820" s="101" t="str">
        <f t="shared" si="130"/>
        <v/>
      </c>
      <c r="AN820" s="101" t="str">
        <f t="shared" si="130"/>
        <v/>
      </c>
      <c r="AP820" s="101" t="str">
        <f>IF(AND(N820="vendido",I820='1° Passo'!$D$12),'1° Passo'!$D$12,"")</f>
        <v/>
      </c>
    </row>
    <row r="821" spans="3:42" ht="30" customHeight="1">
      <c r="C821" s="11">
        <v>817</v>
      </c>
      <c r="D821" s="88"/>
      <c r="E821" s="88"/>
      <c r="F821" s="88"/>
      <c r="G821" s="95"/>
      <c r="H821" s="96"/>
      <c r="I821" s="88"/>
      <c r="J821" s="88"/>
      <c r="K821" s="96"/>
      <c r="L821" s="88"/>
      <c r="M821" s="97" t="str">
        <f t="shared" ca="1" si="128"/>
        <v/>
      </c>
      <c r="N821" s="88"/>
      <c r="O821" s="88"/>
      <c r="P821" s="14"/>
      <c r="R821" s="59" t="str">
        <f>IFERROR(VLOOKUP($D821,'4° Passo'!$D$5:$M$804,7,FALSE),"-")</f>
        <v>-</v>
      </c>
      <c r="S821" s="59" t="str">
        <f>IFERROR(VLOOKUP($D821,'4° Passo'!$D$5:$M$804,8,FALSE),"-")</f>
        <v>-</v>
      </c>
      <c r="T821" s="59" t="str">
        <f>IFERROR(VLOOKUP($D821,'4° Passo'!$D$5:$M$804,9,FALSE),"-")</f>
        <v>-</v>
      </c>
      <c r="U821" s="59" t="str">
        <f>IFERROR(VLOOKUP($D821,'4° Passo'!$D$5:$M$804,10,FALSE),"-")</f>
        <v>-</v>
      </c>
      <c r="V821" s="59" t="str">
        <f t="shared" si="123"/>
        <v/>
      </c>
      <c r="W821" s="4">
        <f t="shared" si="129"/>
        <v>0</v>
      </c>
      <c r="X821" s="101">
        <v>1</v>
      </c>
      <c r="Y821" s="101" t="str">
        <f t="shared" si="124"/>
        <v/>
      </c>
      <c r="Z821" s="101" t="str">
        <f t="shared" si="125"/>
        <v/>
      </c>
      <c r="AA821" s="101" t="str">
        <f t="shared" si="126"/>
        <v/>
      </c>
      <c r="AB821" s="101" t="str">
        <f t="shared" si="127"/>
        <v/>
      </c>
      <c r="AC821" s="101" t="str">
        <f t="shared" si="133"/>
        <v/>
      </c>
      <c r="AD821" s="101" t="str">
        <f t="shared" si="133"/>
        <v/>
      </c>
      <c r="AE821" s="101" t="str">
        <f t="shared" si="133"/>
        <v/>
      </c>
      <c r="AF821" s="101" t="str">
        <f t="shared" si="132"/>
        <v/>
      </c>
      <c r="AG821" s="101" t="str">
        <f t="shared" si="132"/>
        <v/>
      </c>
      <c r="AH821" s="101" t="str">
        <f t="shared" si="132"/>
        <v/>
      </c>
      <c r="AI821" s="101" t="str">
        <f t="shared" si="132"/>
        <v/>
      </c>
      <c r="AJ821" s="101" t="str">
        <f t="shared" si="132"/>
        <v/>
      </c>
      <c r="AK821" s="101" t="str">
        <f t="shared" si="132"/>
        <v/>
      </c>
      <c r="AL821" s="101" t="str">
        <f t="shared" si="130"/>
        <v/>
      </c>
      <c r="AM821" s="101" t="str">
        <f t="shared" si="130"/>
        <v/>
      </c>
      <c r="AN821" s="101" t="str">
        <f t="shared" si="130"/>
        <v/>
      </c>
      <c r="AP821" s="101" t="str">
        <f>IF(AND(N821="vendido",I821='1° Passo'!$D$12),'1° Passo'!$D$12,"")</f>
        <v/>
      </c>
    </row>
    <row r="822" spans="3:42" ht="30" customHeight="1">
      <c r="C822" s="11">
        <v>818</v>
      </c>
      <c r="D822" s="88"/>
      <c r="E822" s="88"/>
      <c r="F822" s="88"/>
      <c r="G822" s="95"/>
      <c r="H822" s="96"/>
      <c r="I822" s="88"/>
      <c r="J822" s="88"/>
      <c r="K822" s="96"/>
      <c r="L822" s="88"/>
      <c r="M822" s="97" t="str">
        <f t="shared" ca="1" si="128"/>
        <v/>
      </c>
      <c r="N822" s="88"/>
      <c r="O822" s="88"/>
      <c r="P822" s="14"/>
      <c r="R822" s="59" t="str">
        <f>IFERROR(VLOOKUP($D822,'4° Passo'!$D$5:$M$804,7,FALSE),"-")</f>
        <v>-</v>
      </c>
      <c r="S822" s="59" t="str">
        <f>IFERROR(VLOOKUP($D822,'4° Passo'!$D$5:$M$804,8,FALSE),"-")</f>
        <v>-</v>
      </c>
      <c r="T822" s="59" t="str">
        <f>IFERROR(VLOOKUP($D822,'4° Passo'!$D$5:$M$804,9,FALSE),"-")</f>
        <v>-</v>
      </c>
      <c r="U822" s="59" t="str">
        <f>IFERROR(VLOOKUP($D822,'4° Passo'!$D$5:$M$804,10,FALSE),"-")</f>
        <v>-</v>
      </c>
      <c r="V822" s="59" t="str">
        <f t="shared" si="123"/>
        <v/>
      </c>
      <c r="W822" s="4">
        <f t="shared" si="129"/>
        <v>0</v>
      </c>
      <c r="X822" s="101">
        <v>1</v>
      </c>
      <c r="Y822" s="101" t="str">
        <f t="shared" si="124"/>
        <v/>
      </c>
      <c r="Z822" s="101" t="str">
        <f t="shared" si="125"/>
        <v/>
      </c>
      <c r="AA822" s="101" t="str">
        <f t="shared" si="126"/>
        <v/>
      </c>
      <c r="AB822" s="101" t="str">
        <f t="shared" si="127"/>
        <v/>
      </c>
      <c r="AC822" s="101" t="str">
        <f t="shared" si="133"/>
        <v/>
      </c>
      <c r="AD822" s="101" t="str">
        <f t="shared" si="133"/>
        <v/>
      </c>
      <c r="AE822" s="101" t="str">
        <f t="shared" si="133"/>
        <v/>
      </c>
      <c r="AF822" s="101" t="str">
        <f t="shared" si="132"/>
        <v/>
      </c>
      <c r="AG822" s="101" t="str">
        <f t="shared" si="132"/>
        <v/>
      </c>
      <c r="AH822" s="101" t="str">
        <f t="shared" si="132"/>
        <v/>
      </c>
      <c r="AI822" s="101" t="str">
        <f t="shared" si="132"/>
        <v/>
      </c>
      <c r="AJ822" s="101" t="str">
        <f t="shared" si="132"/>
        <v/>
      </c>
      <c r="AK822" s="101" t="str">
        <f t="shared" si="132"/>
        <v/>
      </c>
      <c r="AL822" s="101" t="str">
        <f t="shared" si="130"/>
        <v/>
      </c>
      <c r="AM822" s="101" t="str">
        <f t="shared" si="130"/>
        <v/>
      </c>
      <c r="AN822" s="101" t="str">
        <f t="shared" si="130"/>
        <v/>
      </c>
      <c r="AP822" s="101" t="str">
        <f>IF(AND(N822="vendido",I822='1° Passo'!$D$12),'1° Passo'!$D$12,"")</f>
        <v/>
      </c>
    </row>
    <row r="823" spans="3:42" ht="30" customHeight="1">
      <c r="C823" s="11">
        <v>819</v>
      </c>
      <c r="D823" s="88"/>
      <c r="E823" s="88"/>
      <c r="F823" s="88"/>
      <c r="G823" s="95"/>
      <c r="H823" s="96"/>
      <c r="I823" s="88"/>
      <c r="J823" s="88"/>
      <c r="K823" s="96"/>
      <c r="L823" s="88"/>
      <c r="M823" s="97" t="str">
        <f t="shared" ca="1" si="128"/>
        <v/>
      </c>
      <c r="N823" s="88"/>
      <c r="O823" s="88"/>
      <c r="P823" s="14"/>
      <c r="R823" s="59" t="str">
        <f>IFERROR(VLOOKUP($D823,'4° Passo'!$D$5:$M$804,7,FALSE),"-")</f>
        <v>-</v>
      </c>
      <c r="S823" s="59" t="str">
        <f>IFERROR(VLOOKUP($D823,'4° Passo'!$D$5:$M$804,8,FALSE),"-")</f>
        <v>-</v>
      </c>
      <c r="T823" s="59" t="str">
        <f>IFERROR(VLOOKUP($D823,'4° Passo'!$D$5:$M$804,9,FALSE),"-")</f>
        <v>-</v>
      </c>
      <c r="U823" s="59" t="str">
        <f>IFERROR(VLOOKUP($D823,'4° Passo'!$D$5:$M$804,10,FALSE),"-")</f>
        <v>-</v>
      </c>
      <c r="V823" s="59" t="str">
        <f t="shared" si="123"/>
        <v/>
      </c>
      <c r="W823" s="4">
        <f t="shared" si="129"/>
        <v>0</v>
      </c>
      <c r="X823" s="101">
        <v>1</v>
      </c>
      <c r="Y823" s="101" t="str">
        <f t="shared" si="124"/>
        <v/>
      </c>
      <c r="Z823" s="101" t="str">
        <f t="shared" si="125"/>
        <v/>
      </c>
      <c r="AA823" s="101" t="str">
        <f t="shared" si="126"/>
        <v/>
      </c>
      <c r="AB823" s="101" t="str">
        <f t="shared" si="127"/>
        <v/>
      </c>
      <c r="AC823" s="101" t="str">
        <f t="shared" si="133"/>
        <v/>
      </c>
      <c r="AD823" s="101" t="str">
        <f t="shared" si="133"/>
        <v/>
      </c>
      <c r="AE823" s="101" t="str">
        <f t="shared" si="133"/>
        <v/>
      </c>
      <c r="AF823" s="101" t="str">
        <f t="shared" si="132"/>
        <v/>
      </c>
      <c r="AG823" s="101" t="str">
        <f t="shared" si="132"/>
        <v/>
      </c>
      <c r="AH823" s="101" t="str">
        <f t="shared" si="132"/>
        <v/>
      </c>
      <c r="AI823" s="101" t="str">
        <f t="shared" si="132"/>
        <v/>
      </c>
      <c r="AJ823" s="101" t="str">
        <f t="shared" si="132"/>
        <v/>
      </c>
      <c r="AK823" s="101" t="str">
        <f t="shared" si="132"/>
        <v/>
      </c>
      <c r="AL823" s="101" t="str">
        <f t="shared" si="130"/>
        <v/>
      </c>
      <c r="AM823" s="101" t="str">
        <f t="shared" si="130"/>
        <v/>
      </c>
      <c r="AN823" s="101" t="str">
        <f t="shared" si="130"/>
        <v/>
      </c>
      <c r="AP823" s="101" t="str">
        <f>IF(AND(N823="vendido",I823='1° Passo'!$D$12),'1° Passo'!$D$12,"")</f>
        <v/>
      </c>
    </row>
    <row r="824" spans="3:42" ht="30" customHeight="1">
      <c r="C824" s="11">
        <v>820</v>
      </c>
      <c r="D824" s="88"/>
      <c r="E824" s="88"/>
      <c r="F824" s="88"/>
      <c r="G824" s="95"/>
      <c r="H824" s="96"/>
      <c r="I824" s="88"/>
      <c r="J824" s="88"/>
      <c r="K824" s="96"/>
      <c r="L824" s="88"/>
      <c r="M824" s="97" t="str">
        <f t="shared" ca="1" si="128"/>
        <v/>
      </c>
      <c r="N824" s="88"/>
      <c r="O824" s="88"/>
      <c r="P824" s="14"/>
      <c r="R824" s="59" t="str">
        <f>IFERROR(VLOOKUP($D824,'4° Passo'!$D$5:$M$804,7,FALSE),"-")</f>
        <v>-</v>
      </c>
      <c r="S824" s="59" t="str">
        <f>IFERROR(VLOOKUP($D824,'4° Passo'!$D$5:$M$804,8,FALSE),"-")</f>
        <v>-</v>
      </c>
      <c r="T824" s="59" t="str">
        <f>IFERROR(VLOOKUP($D824,'4° Passo'!$D$5:$M$804,9,FALSE),"-")</f>
        <v>-</v>
      </c>
      <c r="U824" s="59" t="str">
        <f>IFERROR(VLOOKUP($D824,'4° Passo'!$D$5:$M$804,10,FALSE),"-")</f>
        <v>-</v>
      </c>
      <c r="V824" s="59" t="str">
        <f t="shared" si="123"/>
        <v/>
      </c>
      <c r="W824" s="4">
        <f t="shared" si="129"/>
        <v>0</v>
      </c>
      <c r="X824" s="101">
        <v>1</v>
      </c>
      <c r="Y824" s="101" t="str">
        <f t="shared" si="124"/>
        <v/>
      </c>
      <c r="Z824" s="101" t="str">
        <f t="shared" si="125"/>
        <v/>
      </c>
      <c r="AA824" s="101" t="str">
        <f t="shared" si="126"/>
        <v/>
      </c>
      <c r="AB824" s="101" t="str">
        <f t="shared" si="127"/>
        <v/>
      </c>
      <c r="AC824" s="101" t="str">
        <f t="shared" si="133"/>
        <v/>
      </c>
      <c r="AD824" s="101" t="str">
        <f t="shared" si="133"/>
        <v/>
      </c>
      <c r="AE824" s="101" t="str">
        <f t="shared" si="133"/>
        <v/>
      </c>
      <c r="AF824" s="101" t="str">
        <f t="shared" si="132"/>
        <v/>
      </c>
      <c r="AG824" s="101" t="str">
        <f t="shared" si="132"/>
        <v/>
      </c>
      <c r="AH824" s="101" t="str">
        <f t="shared" si="132"/>
        <v/>
      </c>
      <c r="AI824" s="101" t="str">
        <f t="shared" si="132"/>
        <v/>
      </c>
      <c r="AJ824" s="101" t="str">
        <f t="shared" si="132"/>
        <v/>
      </c>
      <c r="AK824" s="101" t="str">
        <f t="shared" si="132"/>
        <v/>
      </c>
      <c r="AL824" s="101" t="str">
        <f t="shared" si="130"/>
        <v/>
      </c>
      <c r="AM824" s="101" t="str">
        <f t="shared" si="130"/>
        <v/>
      </c>
      <c r="AN824" s="101" t="str">
        <f t="shared" si="130"/>
        <v/>
      </c>
      <c r="AP824" s="101" t="str">
        <f>IF(AND(N824="vendido",I824='1° Passo'!$D$12),'1° Passo'!$D$12,"")</f>
        <v/>
      </c>
    </row>
    <row r="825" spans="3:42" ht="30" customHeight="1">
      <c r="C825" s="11">
        <v>821</v>
      </c>
      <c r="D825" s="88"/>
      <c r="E825" s="88"/>
      <c r="F825" s="88"/>
      <c r="G825" s="95"/>
      <c r="H825" s="96"/>
      <c r="I825" s="88"/>
      <c r="J825" s="88"/>
      <c r="K825" s="96"/>
      <c r="L825" s="88"/>
      <c r="M825" s="97" t="str">
        <f t="shared" ca="1" si="128"/>
        <v/>
      </c>
      <c r="N825" s="88"/>
      <c r="O825" s="88"/>
      <c r="P825" s="14"/>
      <c r="R825" s="59" t="str">
        <f>IFERROR(VLOOKUP($D825,'4° Passo'!$D$5:$M$804,7,FALSE),"-")</f>
        <v>-</v>
      </c>
      <c r="S825" s="59" t="str">
        <f>IFERROR(VLOOKUP($D825,'4° Passo'!$D$5:$M$804,8,FALSE),"-")</f>
        <v>-</v>
      </c>
      <c r="T825" s="59" t="str">
        <f>IFERROR(VLOOKUP($D825,'4° Passo'!$D$5:$M$804,9,FALSE),"-")</f>
        <v>-</v>
      </c>
      <c r="U825" s="59" t="str">
        <f>IFERROR(VLOOKUP($D825,'4° Passo'!$D$5:$M$804,10,FALSE),"-")</f>
        <v>-</v>
      </c>
      <c r="V825" s="59" t="str">
        <f t="shared" si="123"/>
        <v/>
      </c>
      <c r="W825" s="4">
        <f t="shared" si="129"/>
        <v>0</v>
      </c>
      <c r="X825" s="101">
        <v>1</v>
      </c>
      <c r="Y825" s="101" t="str">
        <f t="shared" si="124"/>
        <v/>
      </c>
      <c r="Z825" s="101" t="str">
        <f t="shared" si="125"/>
        <v/>
      </c>
      <c r="AA825" s="101" t="str">
        <f t="shared" si="126"/>
        <v/>
      </c>
      <c r="AB825" s="101" t="str">
        <f t="shared" si="127"/>
        <v/>
      </c>
      <c r="AC825" s="101" t="str">
        <f t="shared" si="133"/>
        <v/>
      </c>
      <c r="AD825" s="101" t="str">
        <f t="shared" si="133"/>
        <v/>
      </c>
      <c r="AE825" s="101" t="str">
        <f t="shared" si="133"/>
        <v/>
      </c>
      <c r="AF825" s="101" t="str">
        <f t="shared" si="132"/>
        <v/>
      </c>
      <c r="AG825" s="101" t="str">
        <f t="shared" si="132"/>
        <v/>
      </c>
      <c r="AH825" s="101" t="str">
        <f t="shared" si="132"/>
        <v/>
      </c>
      <c r="AI825" s="101" t="str">
        <f t="shared" si="132"/>
        <v/>
      </c>
      <c r="AJ825" s="101" t="str">
        <f t="shared" si="132"/>
        <v/>
      </c>
      <c r="AK825" s="101" t="str">
        <f t="shared" si="132"/>
        <v/>
      </c>
      <c r="AL825" s="101" t="str">
        <f t="shared" si="130"/>
        <v/>
      </c>
      <c r="AM825" s="101" t="str">
        <f t="shared" si="130"/>
        <v/>
      </c>
      <c r="AN825" s="101" t="str">
        <f t="shared" si="130"/>
        <v/>
      </c>
      <c r="AP825" s="101" t="str">
        <f>IF(AND(N825="vendido",I825='1° Passo'!$D$12),'1° Passo'!$D$12,"")</f>
        <v/>
      </c>
    </row>
    <row r="826" spans="3:42" ht="30" customHeight="1">
      <c r="C826" s="11">
        <v>822</v>
      </c>
      <c r="D826" s="88"/>
      <c r="E826" s="88"/>
      <c r="F826" s="88"/>
      <c r="G826" s="95"/>
      <c r="H826" s="96"/>
      <c r="I826" s="88"/>
      <c r="J826" s="88"/>
      <c r="K826" s="96"/>
      <c r="L826" s="88"/>
      <c r="M826" s="97" t="str">
        <f t="shared" ca="1" si="128"/>
        <v/>
      </c>
      <c r="N826" s="88"/>
      <c r="O826" s="88"/>
      <c r="P826" s="14"/>
      <c r="R826" s="59" t="str">
        <f>IFERROR(VLOOKUP($D826,'4° Passo'!$D$5:$M$804,7,FALSE),"-")</f>
        <v>-</v>
      </c>
      <c r="S826" s="59" t="str">
        <f>IFERROR(VLOOKUP($D826,'4° Passo'!$D$5:$M$804,8,FALSE),"-")</f>
        <v>-</v>
      </c>
      <c r="T826" s="59" t="str">
        <f>IFERROR(VLOOKUP($D826,'4° Passo'!$D$5:$M$804,9,FALSE),"-")</f>
        <v>-</v>
      </c>
      <c r="U826" s="59" t="str">
        <f>IFERROR(VLOOKUP($D826,'4° Passo'!$D$5:$M$804,10,FALSE),"-")</f>
        <v>-</v>
      </c>
      <c r="V826" s="59" t="str">
        <f t="shared" si="123"/>
        <v/>
      </c>
      <c r="W826" s="4">
        <f t="shared" si="129"/>
        <v>0</v>
      </c>
      <c r="X826" s="101">
        <v>1</v>
      </c>
      <c r="Y826" s="101" t="str">
        <f t="shared" si="124"/>
        <v/>
      </c>
      <c r="Z826" s="101" t="str">
        <f t="shared" si="125"/>
        <v/>
      </c>
      <c r="AA826" s="101" t="str">
        <f t="shared" si="126"/>
        <v/>
      </c>
      <c r="AB826" s="101" t="str">
        <f t="shared" si="127"/>
        <v/>
      </c>
      <c r="AC826" s="101" t="str">
        <f t="shared" si="133"/>
        <v/>
      </c>
      <c r="AD826" s="101" t="str">
        <f t="shared" si="133"/>
        <v/>
      </c>
      <c r="AE826" s="101" t="str">
        <f t="shared" si="133"/>
        <v/>
      </c>
      <c r="AF826" s="101" t="str">
        <f t="shared" si="132"/>
        <v/>
      </c>
      <c r="AG826" s="101" t="str">
        <f t="shared" si="132"/>
        <v/>
      </c>
      <c r="AH826" s="101" t="str">
        <f t="shared" si="132"/>
        <v/>
      </c>
      <c r="AI826" s="101" t="str">
        <f t="shared" si="132"/>
        <v/>
      </c>
      <c r="AJ826" s="101" t="str">
        <f t="shared" si="132"/>
        <v/>
      </c>
      <c r="AK826" s="101" t="str">
        <f t="shared" si="132"/>
        <v/>
      </c>
      <c r="AL826" s="101" t="str">
        <f t="shared" si="130"/>
        <v/>
      </c>
      <c r="AM826" s="101" t="str">
        <f t="shared" si="130"/>
        <v/>
      </c>
      <c r="AN826" s="101" t="str">
        <f t="shared" si="130"/>
        <v/>
      </c>
      <c r="AP826" s="101" t="str">
        <f>IF(AND(N826="vendido",I826='1° Passo'!$D$12),'1° Passo'!$D$12,"")</f>
        <v/>
      </c>
    </row>
    <row r="827" spans="3:42" ht="30" customHeight="1">
      <c r="C827" s="11">
        <v>823</v>
      </c>
      <c r="D827" s="88"/>
      <c r="E827" s="88"/>
      <c r="F827" s="88"/>
      <c r="G827" s="95"/>
      <c r="H827" s="96"/>
      <c r="I827" s="88"/>
      <c r="J827" s="88"/>
      <c r="K827" s="96"/>
      <c r="L827" s="88"/>
      <c r="M827" s="97" t="str">
        <f t="shared" ca="1" si="128"/>
        <v/>
      </c>
      <c r="N827" s="88"/>
      <c r="O827" s="88"/>
      <c r="P827" s="14"/>
      <c r="R827" s="59" t="str">
        <f>IFERROR(VLOOKUP($D827,'4° Passo'!$D$5:$M$804,7,FALSE),"-")</f>
        <v>-</v>
      </c>
      <c r="S827" s="59" t="str">
        <f>IFERROR(VLOOKUP($D827,'4° Passo'!$D$5:$M$804,8,FALSE),"-")</f>
        <v>-</v>
      </c>
      <c r="T827" s="59" t="str">
        <f>IFERROR(VLOOKUP($D827,'4° Passo'!$D$5:$M$804,9,FALSE),"-")</f>
        <v>-</v>
      </c>
      <c r="U827" s="59" t="str">
        <f>IFERROR(VLOOKUP($D827,'4° Passo'!$D$5:$M$804,10,FALSE),"-")</f>
        <v>-</v>
      </c>
      <c r="V827" s="59" t="str">
        <f t="shared" si="123"/>
        <v/>
      </c>
      <c r="W827" s="4">
        <f t="shared" si="129"/>
        <v>0</v>
      </c>
      <c r="X827" s="101">
        <v>1</v>
      </c>
      <c r="Y827" s="101" t="str">
        <f t="shared" si="124"/>
        <v/>
      </c>
      <c r="Z827" s="101" t="str">
        <f t="shared" si="125"/>
        <v/>
      </c>
      <c r="AA827" s="101" t="str">
        <f t="shared" si="126"/>
        <v/>
      </c>
      <c r="AB827" s="101" t="str">
        <f t="shared" si="127"/>
        <v/>
      </c>
      <c r="AC827" s="101" t="str">
        <f t="shared" si="133"/>
        <v/>
      </c>
      <c r="AD827" s="101" t="str">
        <f t="shared" si="133"/>
        <v/>
      </c>
      <c r="AE827" s="101" t="str">
        <f t="shared" si="133"/>
        <v/>
      </c>
      <c r="AF827" s="101" t="str">
        <f t="shared" si="132"/>
        <v/>
      </c>
      <c r="AG827" s="101" t="str">
        <f t="shared" si="132"/>
        <v/>
      </c>
      <c r="AH827" s="101" t="str">
        <f t="shared" si="132"/>
        <v/>
      </c>
      <c r="AI827" s="101" t="str">
        <f t="shared" si="132"/>
        <v/>
      </c>
      <c r="AJ827" s="101" t="str">
        <f t="shared" si="132"/>
        <v/>
      </c>
      <c r="AK827" s="101" t="str">
        <f t="shared" si="132"/>
        <v/>
      </c>
      <c r="AL827" s="101" t="str">
        <f t="shared" si="130"/>
        <v/>
      </c>
      <c r="AM827" s="101" t="str">
        <f t="shared" si="130"/>
        <v/>
      </c>
      <c r="AN827" s="101" t="str">
        <f t="shared" si="130"/>
        <v/>
      </c>
      <c r="AP827" s="101" t="str">
        <f>IF(AND(N827="vendido",I827='1° Passo'!$D$12),'1° Passo'!$D$12,"")</f>
        <v/>
      </c>
    </row>
    <row r="828" spans="3:42" ht="30" customHeight="1">
      <c r="C828" s="11">
        <v>824</v>
      </c>
      <c r="D828" s="88"/>
      <c r="E828" s="88"/>
      <c r="F828" s="88"/>
      <c r="G828" s="95"/>
      <c r="H828" s="96"/>
      <c r="I828" s="88"/>
      <c r="J828" s="88"/>
      <c r="K828" s="96"/>
      <c r="L828" s="88"/>
      <c r="M828" s="97" t="str">
        <f t="shared" ca="1" si="128"/>
        <v/>
      </c>
      <c r="N828" s="88"/>
      <c r="O828" s="88"/>
      <c r="P828" s="14"/>
      <c r="R828" s="59" t="str">
        <f>IFERROR(VLOOKUP($D828,'4° Passo'!$D$5:$M$804,7,FALSE),"-")</f>
        <v>-</v>
      </c>
      <c r="S828" s="59" t="str">
        <f>IFERROR(VLOOKUP($D828,'4° Passo'!$D$5:$M$804,8,FALSE),"-")</f>
        <v>-</v>
      </c>
      <c r="T828" s="59" t="str">
        <f>IFERROR(VLOOKUP($D828,'4° Passo'!$D$5:$M$804,9,FALSE),"-")</f>
        <v>-</v>
      </c>
      <c r="U828" s="59" t="str">
        <f>IFERROR(VLOOKUP($D828,'4° Passo'!$D$5:$M$804,10,FALSE),"-")</f>
        <v>-</v>
      </c>
      <c r="V828" s="59" t="str">
        <f t="shared" si="123"/>
        <v/>
      </c>
      <c r="W828" s="4">
        <f t="shared" si="129"/>
        <v>0</v>
      </c>
      <c r="X828" s="101">
        <v>1</v>
      </c>
      <c r="Y828" s="101" t="str">
        <f t="shared" si="124"/>
        <v/>
      </c>
      <c r="Z828" s="101" t="str">
        <f t="shared" si="125"/>
        <v/>
      </c>
      <c r="AA828" s="101" t="str">
        <f t="shared" si="126"/>
        <v/>
      </c>
      <c r="AB828" s="101" t="str">
        <f t="shared" si="127"/>
        <v/>
      </c>
      <c r="AC828" s="101" t="str">
        <f t="shared" si="133"/>
        <v/>
      </c>
      <c r="AD828" s="101" t="str">
        <f t="shared" si="133"/>
        <v/>
      </c>
      <c r="AE828" s="101" t="str">
        <f t="shared" si="133"/>
        <v/>
      </c>
      <c r="AF828" s="101" t="str">
        <f t="shared" si="132"/>
        <v/>
      </c>
      <c r="AG828" s="101" t="str">
        <f t="shared" si="132"/>
        <v/>
      </c>
      <c r="AH828" s="101" t="str">
        <f t="shared" si="132"/>
        <v/>
      </c>
      <c r="AI828" s="101" t="str">
        <f t="shared" si="132"/>
        <v/>
      </c>
      <c r="AJ828" s="101" t="str">
        <f t="shared" si="132"/>
        <v/>
      </c>
      <c r="AK828" s="101" t="str">
        <f t="shared" si="132"/>
        <v/>
      </c>
      <c r="AL828" s="101" t="str">
        <f t="shared" si="130"/>
        <v/>
      </c>
      <c r="AM828" s="101" t="str">
        <f t="shared" si="130"/>
        <v/>
      </c>
      <c r="AN828" s="101" t="str">
        <f t="shared" si="130"/>
        <v/>
      </c>
      <c r="AP828" s="101" t="str">
        <f>IF(AND(N828="vendido",I828='1° Passo'!$D$12),'1° Passo'!$D$12,"")</f>
        <v/>
      </c>
    </row>
    <row r="829" spans="3:42" ht="30" customHeight="1">
      <c r="C829" s="11">
        <v>825</v>
      </c>
      <c r="D829" s="88"/>
      <c r="E829" s="88"/>
      <c r="F829" s="88"/>
      <c r="G829" s="95"/>
      <c r="H829" s="96"/>
      <c r="I829" s="88"/>
      <c r="J829" s="88"/>
      <c r="K829" s="96"/>
      <c r="L829" s="88"/>
      <c r="M829" s="97" t="str">
        <f t="shared" ca="1" si="128"/>
        <v/>
      </c>
      <c r="N829" s="88"/>
      <c r="O829" s="88"/>
      <c r="P829" s="14"/>
      <c r="R829" s="59" t="str">
        <f>IFERROR(VLOOKUP($D829,'4° Passo'!$D$5:$M$804,7,FALSE),"-")</f>
        <v>-</v>
      </c>
      <c r="S829" s="59" t="str">
        <f>IFERROR(VLOOKUP($D829,'4° Passo'!$D$5:$M$804,8,FALSE),"-")</f>
        <v>-</v>
      </c>
      <c r="T829" s="59" t="str">
        <f>IFERROR(VLOOKUP($D829,'4° Passo'!$D$5:$M$804,9,FALSE),"-")</f>
        <v>-</v>
      </c>
      <c r="U829" s="59" t="str">
        <f>IFERROR(VLOOKUP($D829,'4° Passo'!$D$5:$M$804,10,FALSE),"-")</f>
        <v>-</v>
      </c>
      <c r="V829" s="59" t="str">
        <f t="shared" si="123"/>
        <v/>
      </c>
      <c r="W829" s="4">
        <f t="shared" si="129"/>
        <v>0</v>
      </c>
      <c r="X829" s="101">
        <v>1</v>
      </c>
      <c r="Y829" s="101" t="str">
        <f t="shared" si="124"/>
        <v/>
      </c>
      <c r="Z829" s="101" t="str">
        <f t="shared" si="125"/>
        <v/>
      </c>
      <c r="AA829" s="101" t="str">
        <f t="shared" si="126"/>
        <v/>
      </c>
      <c r="AB829" s="101" t="str">
        <f t="shared" si="127"/>
        <v/>
      </c>
      <c r="AC829" s="101" t="str">
        <f t="shared" si="133"/>
        <v/>
      </c>
      <c r="AD829" s="101" t="str">
        <f t="shared" si="133"/>
        <v/>
      </c>
      <c r="AE829" s="101" t="str">
        <f t="shared" si="133"/>
        <v/>
      </c>
      <c r="AF829" s="101" t="str">
        <f t="shared" si="132"/>
        <v/>
      </c>
      <c r="AG829" s="101" t="str">
        <f t="shared" si="132"/>
        <v/>
      </c>
      <c r="AH829" s="101" t="str">
        <f t="shared" si="132"/>
        <v/>
      </c>
      <c r="AI829" s="101" t="str">
        <f t="shared" si="132"/>
        <v/>
      </c>
      <c r="AJ829" s="101" t="str">
        <f t="shared" si="132"/>
        <v/>
      </c>
      <c r="AK829" s="101" t="str">
        <f t="shared" si="132"/>
        <v/>
      </c>
      <c r="AL829" s="101" t="str">
        <f t="shared" si="130"/>
        <v/>
      </c>
      <c r="AM829" s="101" t="str">
        <f t="shared" si="130"/>
        <v/>
      </c>
      <c r="AN829" s="101" t="str">
        <f t="shared" si="130"/>
        <v/>
      </c>
      <c r="AP829" s="101" t="str">
        <f>IF(AND(N829="vendido",I829='1° Passo'!$D$12),'1° Passo'!$D$12,"")</f>
        <v/>
      </c>
    </row>
    <row r="830" spans="3:42" ht="30" customHeight="1">
      <c r="C830" s="11">
        <v>826</v>
      </c>
      <c r="D830" s="88"/>
      <c r="E830" s="88"/>
      <c r="F830" s="88"/>
      <c r="G830" s="95"/>
      <c r="H830" s="96"/>
      <c r="I830" s="88"/>
      <c r="J830" s="88"/>
      <c r="K830" s="96"/>
      <c r="L830" s="88"/>
      <c r="M830" s="97" t="str">
        <f t="shared" ca="1" si="128"/>
        <v/>
      </c>
      <c r="N830" s="88"/>
      <c r="O830" s="88"/>
      <c r="P830" s="14"/>
      <c r="R830" s="59" t="str">
        <f>IFERROR(VLOOKUP($D830,'4° Passo'!$D$5:$M$804,7,FALSE),"-")</f>
        <v>-</v>
      </c>
      <c r="S830" s="59" t="str">
        <f>IFERROR(VLOOKUP($D830,'4° Passo'!$D$5:$M$804,8,FALSE),"-")</f>
        <v>-</v>
      </c>
      <c r="T830" s="59" t="str">
        <f>IFERROR(VLOOKUP($D830,'4° Passo'!$D$5:$M$804,9,FALSE),"-")</f>
        <v>-</v>
      </c>
      <c r="U830" s="59" t="str">
        <f>IFERROR(VLOOKUP($D830,'4° Passo'!$D$5:$M$804,10,FALSE),"-")</f>
        <v>-</v>
      </c>
      <c r="V830" s="59" t="str">
        <f t="shared" si="123"/>
        <v/>
      </c>
      <c r="W830" s="4">
        <f t="shared" si="129"/>
        <v>0</v>
      </c>
      <c r="X830" s="101">
        <v>1</v>
      </c>
      <c r="Y830" s="101" t="str">
        <f t="shared" si="124"/>
        <v/>
      </c>
      <c r="Z830" s="101" t="str">
        <f t="shared" si="125"/>
        <v/>
      </c>
      <c r="AA830" s="101" t="str">
        <f t="shared" si="126"/>
        <v/>
      </c>
      <c r="AB830" s="101" t="str">
        <f t="shared" si="127"/>
        <v/>
      </c>
      <c r="AC830" s="101" t="str">
        <f t="shared" si="133"/>
        <v/>
      </c>
      <c r="AD830" s="101" t="str">
        <f t="shared" si="133"/>
        <v/>
      </c>
      <c r="AE830" s="101" t="str">
        <f t="shared" si="133"/>
        <v/>
      </c>
      <c r="AF830" s="101" t="str">
        <f t="shared" si="132"/>
        <v/>
      </c>
      <c r="AG830" s="101" t="str">
        <f t="shared" si="132"/>
        <v/>
      </c>
      <c r="AH830" s="101" t="str">
        <f t="shared" si="132"/>
        <v/>
      </c>
      <c r="AI830" s="101" t="str">
        <f t="shared" si="132"/>
        <v/>
      </c>
      <c r="AJ830" s="101" t="str">
        <f t="shared" si="132"/>
        <v/>
      </c>
      <c r="AK830" s="101" t="str">
        <f t="shared" si="132"/>
        <v/>
      </c>
      <c r="AL830" s="101" t="str">
        <f t="shared" si="130"/>
        <v/>
      </c>
      <c r="AM830" s="101" t="str">
        <f t="shared" si="130"/>
        <v/>
      </c>
      <c r="AN830" s="101" t="str">
        <f t="shared" si="130"/>
        <v/>
      </c>
      <c r="AP830" s="101" t="str">
        <f>IF(AND(N830="vendido",I830='1° Passo'!$D$12),'1° Passo'!$D$12,"")</f>
        <v/>
      </c>
    </row>
    <row r="831" spans="3:42" ht="30" customHeight="1">
      <c r="C831" s="11">
        <v>827</v>
      </c>
      <c r="D831" s="88"/>
      <c r="E831" s="88"/>
      <c r="F831" s="88"/>
      <c r="G831" s="95"/>
      <c r="H831" s="96"/>
      <c r="I831" s="88"/>
      <c r="J831" s="88"/>
      <c r="K831" s="96"/>
      <c r="L831" s="88"/>
      <c r="M831" s="97" t="str">
        <f t="shared" ca="1" si="128"/>
        <v/>
      </c>
      <c r="N831" s="88"/>
      <c r="O831" s="88"/>
      <c r="P831" s="14"/>
      <c r="R831" s="59" t="str">
        <f>IFERROR(VLOOKUP($D831,'4° Passo'!$D$5:$M$804,7,FALSE),"-")</f>
        <v>-</v>
      </c>
      <c r="S831" s="59" t="str">
        <f>IFERROR(VLOOKUP($D831,'4° Passo'!$D$5:$M$804,8,FALSE),"-")</f>
        <v>-</v>
      </c>
      <c r="T831" s="59" t="str">
        <f>IFERROR(VLOOKUP($D831,'4° Passo'!$D$5:$M$804,9,FALSE),"-")</f>
        <v>-</v>
      </c>
      <c r="U831" s="59" t="str">
        <f>IFERROR(VLOOKUP($D831,'4° Passo'!$D$5:$M$804,10,FALSE),"-")</f>
        <v>-</v>
      </c>
      <c r="V831" s="59" t="str">
        <f t="shared" si="123"/>
        <v/>
      </c>
      <c r="W831" s="4">
        <f t="shared" si="129"/>
        <v>0</v>
      </c>
      <c r="X831" s="101">
        <v>1</v>
      </c>
      <c r="Y831" s="101" t="str">
        <f t="shared" si="124"/>
        <v/>
      </c>
      <c r="Z831" s="101" t="str">
        <f t="shared" si="125"/>
        <v/>
      </c>
      <c r="AA831" s="101" t="str">
        <f t="shared" si="126"/>
        <v/>
      </c>
      <c r="AB831" s="101" t="str">
        <f t="shared" si="127"/>
        <v/>
      </c>
      <c r="AC831" s="101" t="str">
        <f t="shared" si="133"/>
        <v/>
      </c>
      <c r="AD831" s="101" t="str">
        <f t="shared" si="133"/>
        <v/>
      </c>
      <c r="AE831" s="101" t="str">
        <f t="shared" si="133"/>
        <v/>
      </c>
      <c r="AF831" s="101" t="str">
        <f t="shared" si="132"/>
        <v/>
      </c>
      <c r="AG831" s="101" t="str">
        <f t="shared" si="132"/>
        <v/>
      </c>
      <c r="AH831" s="101" t="str">
        <f t="shared" si="132"/>
        <v/>
      </c>
      <c r="AI831" s="101" t="str">
        <f t="shared" si="132"/>
        <v/>
      </c>
      <c r="AJ831" s="101" t="str">
        <f t="shared" si="132"/>
        <v/>
      </c>
      <c r="AK831" s="101" t="str">
        <f t="shared" si="132"/>
        <v/>
      </c>
      <c r="AL831" s="101" t="str">
        <f t="shared" si="130"/>
        <v/>
      </c>
      <c r="AM831" s="101" t="str">
        <f t="shared" si="130"/>
        <v/>
      </c>
      <c r="AN831" s="101" t="str">
        <f t="shared" si="130"/>
        <v/>
      </c>
      <c r="AP831" s="101" t="str">
        <f>IF(AND(N831="vendido",I831='1° Passo'!$D$12),'1° Passo'!$D$12,"")</f>
        <v/>
      </c>
    </row>
    <row r="832" spans="3:42" ht="30" customHeight="1">
      <c r="C832" s="11">
        <v>828</v>
      </c>
      <c r="D832" s="88"/>
      <c r="E832" s="88"/>
      <c r="F832" s="88"/>
      <c r="G832" s="95"/>
      <c r="H832" s="96"/>
      <c r="I832" s="88"/>
      <c r="J832" s="88"/>
      <c r="K832" s="96"/>
      <c r="L832" s="88"/>
      <c r="M832" s="97" t="str">
        <f t="shared" ca="1" si="128"/>
        <v/>
      </c>
      <c r="N832" s="88"/>
      <c r="O832" s="88"/>
      <c r="P832" s="14"/>
      <c r="R832" s="59" t="str">
        <f>IFERROR(VLOOKUP($D832,'4° Passo'!$D$5:$M$804,7,FALSE),"-")</f>
        <v>-</v>
      </c>
      <c r="S832" s="59" t="str">
        <f>IFERROR(VLOOKUP($D832,'4° Passo'!$D$5:$M$804,8,FALSE),"-")</f>
        <v>-</v>
      </c>
      <c r="T832" s="59" t="str">
        <f>IFERROR(VLOOKUP($D832,'4° Passo'!$D$5:$M$804,9,FALSE),"-")</f>
        <v>-</v>
      </c>
      <c r="U832" s="59" t="str">
        <f>IFERROR(VLOOKUP($D832,'4° Passo'!$D$5:$M$804,10,FALSE),"-")</f>
        <v>-</v>
      </c>
      <c r="V832" s="59" t="str">
        <f t="shared" si="123"/>
        <v/>
      </c>
      <c r="W832" s="4">
        <f t="shared" si="129"/>
        <v>0</v>
      </c>
      <c r="X832" s="101">
        <v>1</v>
      </c>
      <c r="Y832" s="101" t="str">
        <f t="shared" si="124"/>
        <v/>
      </c>
      <c r="Z832" s="101" t="str">
        <f t="shared" si="125"/>
        <v/>
      </c>
      <c r="AA832" s="101" t="str">
        <f t="shared" si="126"/>
        <v/>
      </c>
      <c r="AB832" s="101" t="str">
        <f t="shared" si="127"/>
        <v/>
      </c>
      <c r="AC832" s="101" t="str">
        <f t="shared" si="133"/>
        <v/>
      </c>
      <c r="AD832" s="101" t="str">
        <f t="shared" si="133"/>
        <v/>
      </c>
      <c r="AE832" s="101" t="str">
        <f t="shared" si="133"/>
        <v/>
      </c>
      <c r="AF832" s="101" t="str">
        <f t="shared" si="132"/>
        <v/>
      </c>
      <c r="AG832" s="101" t="str">
        <f t="shared" si="132"/>
        <v/>
      </c>
      <c r="AH832" s="101" t="str">
        <f t="shared" si="132"/>
        <v/>
      </c>
      <c r="AI832" s="101" t="str">
        <f t="shared" si="132"/>
        <v/>
      </c>
      <c r="AJ832" s="101" t="str">
        <f t="shared" si="132"/>
        <v/>
      </c>
      <c r="AK832" s="101" t="str">
        <f t="shared" si="132"/>
        <v/>
      </c>
      <c r="AL832" s="101" t="str">
        <f t="shared" si="130"/>
        <v/>
      </c>
      <c r="AM832" s="101" t="str">
        <f t="shared" si="130"/>
        <v/>
      </c>
      <c r="AN832" s="101" t="str">
        <f t="shared" si="130"/>
        <v/>
      </c>
      <c r="AP832" s="101" t="str">
        <f>IF(AND(N832="vendido",I832='1° Passo'!$D$12),'1° Passo'!$D$12,"")</f>
        <v/>
      </c>
    </row>
    <row r="833" spans="3:42" ht="30" customHeight="1">
      <c r="C833" s="11">
        <v>829</v>
      </c>
      <c r="D833" s="88"/>
      <c r="E833" s="88"/>
      <c r="F833" s="88"/>
      <c r="G833" s="95"/>
      <c r="H833" s="96"/>
      <c r="I833" s="88"/>
      <c r="J833" s="88"/>
      <c r="K833" s="96"/>
      <c r="L833" s="88"/>
      <c r="M833" s="97" t="str">
        <f t="shared" ca="1" si="128"/>
        <v/>
      </c>
      <c r="N833" s="88"/>
      <c r="O833" s="88"/>
      <c r="P833" s="14"/>
      <c r="R833" s="59" t="str">
        <f>IFERROR(VLOOKUP($D833,'4° Passo'!$D$5:$M$804,7,FALSE),"-")</f>
        <v>-</v>
      </c>
      <c r="S833" s="59" t="str">
        <f>IFERROR(VLOOKUP($D833,'4° Passo'!$D$5:$M$804,8,FALSE),"-")</f>
        <v>-</v>
      </c>
      <c r="T833" s="59" t="str">
        <f>IFERROR(VLOOKUP($D833,'4° Passo'!$D$5:$M$804,9,FALSE),"-")</f>
        <v>-</v>
      </c>
      <c r="U833" s="59" t="str">
        <f>IFERROR(VLOOKUP($D833,'4° Passo'!$D$5:$M$804,10,FALSE),"-")</f>
        <v>-</v>
      </c>
      <c r="V833" s="59" t="str">
        <f t="shared" si="123"/>
        <v/>
      </c>
      <c r="W833" s="4">
        <f t="shared" si="129"/>
        <v>0</v>
      </c>
      <c r="X833" s="101">
        <v>1</v>
      </c>
      <c r="Y833" s="101" t="str">
        <f t="shared" si="124"/>
        <v/>
      </c>
      <c r="Z833" s="101" t="str">
        <f t="shared" si="125"/>
        <v/>
      </c>
      <c r="AA833" s="101" t="str">
        <f t="shared" si="126"/>
        <v/>
      </c>
      <c r="AB833" s="101" t="str">
        <f t="shared" si="127"/>
        <v/>
      </c>
      <c r="AC833" s="101" t="str">
        <f t="shared" si="133"/>
        <v/>
      </c>
      <c r="AD833" s="101" t="str">
        <f t="shared" si="133"/>
        <v/>
      </c>
      <c r="AE833" s="101" t="str">
        <f t="shared" si="133"/>
        <v/>
      </c>
      <c r="AF833" s="101" t="str">
        <f t="shared" si="132"/>
        <v/>
      </c>
      <c r="AG833" s="101" t="str">
        <f t="shared" si="132"/>
        <v/>
      </c>
      <c r="AH833" s="101" t="str">
        <f t="shared" si="132"/>
        <v/>
      </c>
      <c r="AI833" s="101" t="str">
        <f t="shared" si="132"/>
        <v/>
      </c>
      <c r="AJ833" s="101" t="str">
        <f t="shared" si="132"/>
        <v/>
      </c>
      <c r="AK833" s="101" t="str">
        <f t="shared" si="132"/>
        <v/>
      </c>
      <c r="AL833" s="101" t="str">
        <f t="shared" si="130"/>
        <v/>
      </c>
      <c r="AM833" s="101" t="str">
        <f t="shared" si="130"/>
        <v/>
      </c>
      <c r="AN833" s="101" t="str">
        <f t="shared" si="130"/>
        <v/>
      </c>
      <c r="AP833" s="101" t="str">
        <f>IF(AND(N833="vendido",I833='1° Passo'!$D$12),'1° Passo'!$D$12,"")</f>
        <v/>
      </c>
    </row>
    <row r="834" spans="3:42" ht="30" customHeight="1">
      <c r="C834" s="11">
        <v>830</v>
      </c>
      <c r="D834" s="88"/>
      <c r="E834" s="88"/>
      <c r="F834" s="88"/>
      <c r="G834" s="95"/>
      <c r="H834" s="96"/>
      <c r="I834" s="88"/>
      <c r="J834" s="88"/>
      <c r="K834" s="96"/>
      <c r="L834" s="88"/>
      <c r="M834" s="97" t="str">
        <f t="shared" ca="1" si="128"/>
        <v/>
      </c>
      <c r="N834" s="88"/>
      <c r="O834" s="88"/>
      <c r="P834" s="14"/>
      <c r="R834" s="59" t="str">
        <f>IFERROR(VLOOKUP($D834,'4° Passo'!$D$5:$M$804,7,FALSE),"-")</f>
        <v>-</v>
      </c>
      <c r="S834" s="59" t="str">
        <f>IFERROR(VLOOKUP($D834,'4° Passo'!$D$5:$M$804,8,FALSE),"-")</f>
        <v>-</v>
      </c>
      <c r="T834" s="59" t="str">
        <f>IFERROR(VLOOKUP($D834,'4° Passo'!$D$5:$M$804,9,FALSE),"-")</f>
        <v>-</v>
      </c>
      <c r="U834" s="59" t="str">
        <f>IFERROR(VLOOKUP($D834,'4° Passo'!$D$5:$M$804,10,FALSE),"-")</f>
        <v>-</v>
      </c>
      <c r="V834" s="59" t="str">
        <f t="shared" si="123"/>
        <v/>
      </c>
      <c r="W834" s="4">
        <f t="shared" si="129"/>
        <v>0</v>
      </c>
      <c r="X834" s="101">
        <v>1</v>
      </c>
      <c r="Y834" s="101" t="str">
        <f t="shared" si="124"/>
        <v/>
      </c>
      <c r="Z834" s="101" t="str">
        <f t="shared" si="125"/>
        <v/>
      </c>
      <c r="AA834" s="101" t="str">
        <f t="shared" si="126"/>
        <v/>
      </c>
      <c r="AB834" s="101" t="str">
        <f t="shared" si="127"/>
        <v/>
      </c>
      <c r="AC834" s="101" t="str">
        <f t="shared" si="133"/>
        <v/>
      </c>
      <c r="AD834" s="101" t="str">
        <f t="shared" si="133"/>
        <v/>
      </c>
      <c r="AE834" s="101" t="str">
        <f t="shared" si="133"/>
        <v/>
      </c>
      <c r="AF834" s="101" t="str">
        <f t="shared" si="132"/>
        <v/>
      </c>
      <c r="AG834" s="101" t="str">
        <f t="shared" si="132"/>
        <v/>
      </c>
      <c r="AH834" s="101" t="str">
        <f t="shared" si="132"/>
        <v/>
      </c>
      <c r="AI834" s="101" t="str">
        <f t="shared" si="132"/>
        <v/>
      </c>
      <c r="AJ834" s="101" t="str">
        <f t="shared" si="132"/>
        <v/>
      </c>
      <c r="AK834" s="101" t="str">
        <f t="shared" si="132"/>
        <v/>
      </c>
      <c r="AL834" s="101" t="str">
        <f t="shared" si="130"/>
        <v/>
      </c>
      <c r="AM834" s="101" t="str">
        <f t="shared" si="130"/>
        <v/>
      </c>
      <c r="AN834" s="101" t="str">
        <f t="shared" si="130"/>
        <v/>
      </c>
      <c r="AP834" s="101" t="str">
        <f>IF(AND(N834="vendido",I834='1° Passo'!$D$12),'1° Passo'!$D$12,"")</f>
        <v/>
      </c>
    </row>
    <row r="835" spans="3:42" ht="30" customHeight="1">
      <c r="C835" s="11">
        <v>831</v>
      </c>
      <c r="D835" s="88"/>
      <c r="E835" s="88"/>
      <c r="F835" s="88"/>
      <c r="G835" s="95"/>
      <c r="H835" s="96"/>
      <c r="I835" s="88"/>
      <c r="J835" s="88"/>
      <c r="K835" s="96"/>
      <c r="L835" s="88"/>
      <c r="M835" s="97" t="str">
        <f t="shared" ca="1" si="128"/>
        <v/>
      </c>
      <c r="N835" s="88"/>
      <c r="O835" s="88"/>
      <c r="P835" s="14"/>
      <c r="R835" s="59" t="str">
        <f>IFERROR(VLOOKUP($D835,'4° Passo'!$D$5:$M$804,7,FALSE),"-")</f>
        <v>-</v>
      </c>
      <c r="S835" s="59" t="str">
        <f>IFERROR(VLOOKUP($D835,'4° Passo'!$D$5:$M$804,8,FALSE),"-")</f>
        <v>-</v>
      </c>
      <c r="T835" s="59" t="str">
        <f>IFERROR(VLOOKUP($D835,'4° Passo'!$D$5:$M$804,9,FALSE),"-")</f>
        <v>-</v>
      </c>
      <c r="U835" s="59" t="str">
        <f>IFERROR(VLOOKUP($D835,'4° Passo'!$D$5:$M$804,10,FALSE),"-")</f>
        <v>-</v>
      </c>
      <c r="V835" s="59" t="str">
        <f t="shared" si="123"/>
        <v/>
      </c>
      <c r="W835" s="4">
        <f t="shared" si="129"/>
        <v>0</v>
      </c>
      <c r="X835" s="101">
        <v>1</v>
      </c>
      <c r="Y835" s="101" t="str">
        <f t="shared" si="124"/>
        <v/>
      </c>
      <c r="Z835" s="101" t="str">
        <f t="shared" si="125"/>
        <v/>
      </c>
      <c r="AA835" s="101" t="str">
        <f t="shared" si="126"/>
        <v/>
      </c>
      <c r="AB835" s="101" t="str">
        <f t="shared" si="127"/>
        <v/>
      </c>
      <c r="AC835" s="101" t="str">
        <f t="shared" si="133"/>
        <v/>
      </c>
      <c r="AD835" s="101" t="str">
        <f t="shared" si="133"/>
        <v/>
      </c>
      <c r="AE835" s="101" t="str">
        <f t="shared" si="133"/>
        <v/>
      </c>
      <c r="AF835" s="101" t="str">
        <f t="shared" si="132"/>
        <v/>
      </c>
      <c r="AG835" s="101" t="str">
        <f t="shared" si="132"/>
        <v/>
      </c>
      <c r="AH835" s="101" t="str">
        <f t="shared" si="132"/>
        <v/>
      </c>
      <c r="AI835" s="101" t="str">
        <f t="shared" si="132"/>
        <v/>
      </c>
      <c r="AJ835" s="101" t="str">
        <f t="shared" si="132"/>
        <v/>
      </c>
      <c r="AK835" s="101" t="str">
        <f t="shared" si="132"/>
        <v/>
      </c>
      <c r="AL835" s="101" t="str">
        <f t="shared" si="130"/>
        <v/>
      </c>
      <c r="AM835" s="101" t="str">
        <f t="shared" si="130"/>
        <v/>
      </c>
      <c r="AN835" s="101" t="str">
        <f t="shared" si="130"/>
        <v/>
      </c>
      <c r="AP835" s="101" t="str">
        <f>IF(AND(N835="vendido",I835='1° Passo'!$D$12),'1° Passo'!$D$12,"")</f>
        <v/>
      </c>
    </row>
    <row r="836" spans="3:42" ht="30" customHeight="1">
      <c r="C836" s="11">
        <v>832</v>
      </c>
      <c r="D836" s="88"/>
      <c r="E836" s="88"/>
      <c r="F836" s="88"/>
      <c r="G836" s="95"/>
      <c r="H836" s="96"/>
      <c r="I836" s="88"/>
      <c r="J836" s="88"/>
      <c r="K836" s="96"/>
      <c r="L836" s="88"/>
      <c r="M836" s="97" t="str">
        <f t="shared" ca="1" si="128"/>
        <v/>
      </c>
      <c r="N836" s="88"/>
      <c r="O836" s="88"/>
      <c r="P836" s="14"/>
      <c r="R836" s="59" t="str">
        <f>IFERROR(VLOOKUP($D836,'4° Passo'!$D$5:$M$804,7,FALSE),"-")</f>
        <v>-</v>
      </c>
      <c r="S836" s="59" t="str">
        <f>IFERROR(VLOOKUP($D836,'4° Passo'!$D$5:$M$804,8,FALSE),"-")</f>
        <v>-</v>
      </c>
      <c r="T836" s="59" t="str">
        <f>IFERROR(VLOOKUP($D836,'4° Passo'!$D$5:$M$804,9,FALSE),"-")</f>
        <v>-</v>
      </c>
      <c r="U836" s="59" t="str">
        <f>IFERROR(VLOOKUP($D836,'4° Passo'!$D$5:$M$804,10,FALSE),"-")</f>
        <v>-</v>
      </c>
      <c r="V836" s="59" t="str">
        <f t="shared" si="123"/>
        <v/>
      </c>
      <c r="W836" s="4">
        <f t="shared" si="129"/>
        <v>0</v>
      </c>
      <c r="X836" s="101">
        <v>1</v>
      </c>
      <c r="Y836" s="101" t="str">
        <f t="shared" si="124"/>
        <v/>
      </c>
      <c r="Z836" s="101" t="str">
        <f t="shared" si="125"/>
        <v/>
      </c>
      <c r="AA836" s="101" t="str">
        <f t="shared" si="126"/>
        <v/>
      </c>
      <c r="AB836" s="101" t="str">
        <f t="shared" si="127"/>
        <v/>
      </c>
      <c r="AC836" s="101" t="str">
        <f t="shared" si="133"/>
        <v/>
      </c>
      <c r="AD836" s="101" t="str">
        <f t="shared" si="133"/>
        <v/>
      </c>
      <c r="AE836" s="101" t="str">
        <f t="shared" si="133"/>
        <v/>
      </c>
      <c r="AF836" s="101" t="str">
        <f t="shared" si="132"/>
        <v/>
      </c>
      <c r="AG836" s="101" t="str">
        <f t="shared" si="132"/>
        <v/>
      </c>
      <c r="AH836" s="101" t="str">
        <f t="shared" si="132"/>
        <v/>
      </c>
      <c r="AI836" s="101" t="str">
        <f t="shared" si="132"/>
        <v/>
      </c>
      <c r="AJ836" s="101" t="str">
        <f t="shared" si="132"/>
        <v/>
      </c>
      <c r="AK836" s="101" t="str">
        <f t="shared" si="132"/>
        <v/>
      </c>
      <c r="AL836" s="101" t="str">
        <f t="shared" si="130"/>
        <v/>
      </c>
      <c r="AM836" s="101" t="str">
        <f t="shared" si="130"/>
        <v/>
      </c>
      <c r="AN836" s="101" t="str">
        <f t="shared" si="130"/>
        <v/>
      </c>
      <c r="AP836" s="101" t="str">
        <f>IF(AND(N836="vendido",I836='1° Passo'!$D$12),'1° Passo'!$D$12,"")</f>
        <v/>
      </c>
    </row>
    <row r="837" spans="3:42" ht="30" customHeight="1">
      <c r="C837" s="11">
        <v>833</v>
      </c>
      <c r="D837" s="88"/>
      <c r="E837" s="88"/>
      <c r="F837" s="88"/>
      <c r="G837" s="95"/>
      <c r="H837" s="96"/>
      <c r="I837" s="88"/>
      <c r="J837" s="88"/>
      <c r="K837" s="96"/>
      <c r="L837" s="88"/>
      <c r="M837" s="97" t="str">
        <f t="shared" ca="1" si="128"/>
        <v/>
      </c>
      <c r="N837" s="88"/>
      <c r="O837" s="88"/>
      <c r="P837" s="14"/>
      <c r="R837" s="59" t="str">
        <f>IFERROR(VLOOKUP($D837,'4° Passo'!$D$5:$M$804,7,FALSE),"-")</f>
        <v>-</v>
      </c>
      <c r="S837" s="59" t="str">
        <f>IFERROR(VLOOKUP($D837,'4° Passo'!$D$5:$M$804,8,FALSE),"-")</f>
        <v>-</v>
      </c>
      <c r="T837" s="59" t="str">
        <f>IFERROR(VLOOKUP($D837,'4° Passo'!$D$5:$M$804,9,FALSE),"-")</f>
        <v>-</v>
      </c>
      <c r="U837" s="59" t="str">
        <f>IFERROR(VLOOKUP($D837,'4° Passo'!$D$5:$M$804,10,FALSE),"-")</f>
        <v>-</v>
      </c>
      <c r="V837" s="59" t="str">
        <f t="shared" ref="V837:V900" si="134">IF(N837="vendido",1,"")</f>
        <v/>
      </c>
      <c r="W837" s="4">
        <f t="shared" si="129"/>
        <v>0</v>
      </c>
      <c r="X837" s="101">
        <v>1</v>
      </c>
      <c r="Y837" s="101" t="str">
        <f t="shared" ref="Y837:Y900" si="135">IF(H837&lt;&gt;"",MONTH(H837),"")</f>
        <v/>
      </c>
      <c r="Z837" s="101" t="str">
        <f t="shared" ref="Z837:Z900" si="136">IF(N837="vendido",MONTH(H837),"")</f>
        <v/>
      </c>
      <c r="AA837" s="101" t="str">
        <f t="shared" ref="AA837:AA900" si="137">IF(N837="vendido",I837,"")</f>
        <v/>
      </c>
      <c r="AB837" s="101" t="str">
        <f t="shared" ref="AB837:AB900" si="138">IF(N837="vendido",G837,"")</f>
        <v/>
      </c>
      <c r="AC837" s="101" t="str">
        <f t="shared" si="133"/>
        <v/>
      </c>
      <c r="AD837" s="101" t="str">
        <f t="shared" si="133"/>
        <v/>
      </c>
      <c r="AE837" s="101" t="str">
        <f t="shared" si="133"/>
        <v/>
      </c>
      <c r="AF837" s="101" t="str">
        <f t="shared" si="132"/>
        <v/>
      </c>
      <c r="AG837" s="101" t="str">
        <f t="shared" si="132"/>
        <v/>
      </c>
      <c r="AH837" s="101" t="str">
        <f t="shared" si="132"/>
        <v/>
      </c>
      <c r="AI837" s="101" t="str">
        <f t="shared" si="132"/>
        <v/>
      </c>
      <c r="AJ837" s="101" t="str">
        <f t="shared" si="132"/>
        <v/>
      </c>
      <c r="AK837" s="101" t="str">
        <f t="shared" si="132"/>
        <v/>
      </c>
      <c r="AL837" s="101" t="str">
        <f t="shared" si="130"/>
        <v/>
      </c>
      <c r="AM837" s="101" t="str">
        <f t="shared" si="130"/>
        <v/>
      </c>
      <c r="AN837" s="101" t="str">
        <f t="shared" si="130"/>
        <v/>
      </c>
      <c r="AP837" s="101" t="str">
        <f>IF(AND(N837="vendido",I837='1° Passo'!$D$12),'1° Passo'!$D$12,"")</f>
        <v/>
      </c>
    </row>
    <row r="838" spans="3:42" ht="30" customHeight="1">
      <c r="C838" s="11">
        <v>834</v>
      </c>
      <c r="D838" s="88"/>
      <c r="E838" s="88"/>
      <c r="F838" s="88"/>
      <c r="G838" s="95"/>
      <c r="H838" s="96"/>
      <c r="I838" s="88"/>
      <c r="J838" s="88"/>
      <c r="K838" s="96"/>
      <c r="L838" s="88"/>
      <c r="M838" s="97" t="str">
        <f t="shared" ref="M838:M901" ca="1" si="139">IF(OR(N838="Perdido",N838="Vendido"),"Negociação finalizada",IF(OR(H838="",K838="",),"",IF(L838="realizado","Agende a Próxima Etapa ou Conclua a Venda",IF(K838&lt;TODAY(),"Prazo Para Entrar Em Contato Vencido",IF(K838-TODAY()=1,"Falta ","Faltam ")&amp;K838-TODAY()&amp;IF(K838-TODAY()=1," dia "," dias ")&amp;"Para Entrar em Contato"))))</f>
        <v/>
      </c>
      <c r="N838" s="88"/>
      <c r="O838" s="88"/>
      <c r="P838" s="14"/>
      <c r="R838" s="59" t="str">
        <f>IFERROR(VLOOKUP($D838,'4° Passo'!$D$5:$M$804,7,FALSE),"-")</f>
        <v>-</v>
      </c>
      <c r="S838" s="59" t="str">
        <f>IFERROR(VLOOKUP($D838,'4° Passo'!$D$5:$M$804,8,FALSE),"-")</f>
        <v>-</v>
      </c>
      <c r="T838" s="59" t="str">
        <f>IFERROR(VLOOKUP($D838,'4° Passo'!$D$5:$M$804,9,FALSE),"-")</f>
        <v>-</v>
      </c>
      <c r="U838" s="59" t="str">
        <f>IFERROR(VLOOKUP($D838,'4° Passo'!$D$5:$M$804,10,FALSE),"-")</f>
        <v>-</v>
      </c>
      <c r="V838" s="59" t="str">
        <f t="shared" si="134"/>
        <v/>
      </c>
      <c r="W838" s="4">
        <f t="shared" ref="W838:W901" si="140">IF(K838-H838&lt;0,0,K838-H838)</f>
        <v>0</v>
      </c>
      <c r="X838" s="101">
        <v>1</v>
      </c>
      <c r="Y838" s="101" t="str">
        <f t="shared" si="135"/>
        <v/>
      </c>
      <c r="Z838" s="101" t="str">
        <f t="shared" si="136"/>
        <v/>
      </c>
      <c r="AA838" s="101" t="str">
        <f t="shared" si="137"/>
        <v/>
      </c>
      <c r="AB838" s="101" t="str">
        <f t="shared" si="138"/>
        <v/>
      </c>
      <c r="AC838" s="101" t="str">
        <f t="shared" si="133"/>
        <v/>
      </c>
      <c r="AD838" s="101" t="str">
        <f t="shared" si="133"/>
        <v/>
      </c>
      <c r="AE838" s="101" t="str">
        <f t="shared" si="133"/>
        <v/>
      </c>
      <c r="AF838" s="101" t="str">
        <f t="shared" si="132"/>
        <v/>
      </c>
      <c r="AG838" s="101" t="str">
        <f t="shared" si="132"/>
        <v/>
      </c>
      <c r="AH838" s="101" t="str">
        <f t="shared" si="132"/>
        <v/>
      </c>
      <c r="AI838" s="101" t="str">
        <f t="shared" si="132"/>
        <v/>
      </c>
      <c r="AJ838" s="101" t="str">
        <f t="shared" si="132"/>
        <v/>
      </c>
      <c r="AK838" s="101" t="str">
        <f t="shared" si="132"/>
        <v/>
      </c>
      <c r="AL838" s="101" t="str">
        <f t="shared" si="132"/>
        <v/>
      </c>
      <c r="AM838" s="101" t="str">
        <f t="shared" si="132"/>
        <v/>
      </c>
      <c r="AN838" s="101" t="str">
        <f t="shared" si="132"/>
        <v/>
      </c>
      <c r="AP838" s="101" t="str">
        <f>IF(AND(N838="vendido",I838='1° Passo'!$D$12),'1° Passo'!$D$12,"")</f>
        <v/>
      </c>
    </row>
    <row r="839" spans="3:42" ht="30" customHeight="1">
      <c r="C839" s="11">
        <v>835</v>
      </c>
      <c r="D839" s="88"/>
      <c r="E839" s="88"/>
      <c r="F839" s="88"/>
      <c r="G839" s="95"/>
      <c r="H839" s="96"/>
      <c r="I839" s="88"/>
      <c r="J839" s="88"/>
      <c r="K839" s="96"/>
      <c r="L839" s="88"/>
      <c r="M839" s="97" t="str">
        <f t="shared" ca="1" si="139"/>
        <v/>
      </c>
      <c r="N839" s="88"/>
      <c r="O839" s="88"/>
      <c r="P839" s="14"/>
      <c r="R839" s="59" t="str">
        <f>IFERROR(VLOOKUP($D839,'4° Passo'!$D$5:$M$804,7,FALSE),"-")</f>
        <v>-</v>
      </c>
      <c r="S839" s="59" t="str">
        <f>IFERROR(VLOOKUP($D839,'4° Passo'!$D$5:$M$804,8,FALSE),"-")</f>
        <v>-</v>
      </c>
      <c r="T839" s="59" t="str">
        <f>IFERROR(VLOOKUP($D839,'4° Passo'!$D$5:$M$804,9,FALSE),"-")</f>
        <v>-</v>
      </c>
      <c r="U839" s="59" t="str">
        <f>IFERROR(VLOOKUP($D839,'4° Passo'!$D$5:$M$804,10,FALSE),"-")</f>
        <v>-</v>
      </c>
      <c r="V839" s="59" t="str">
        <f t="shared" si="134"/>
        <v/>
      </c>
      <c r="W839" s="4">
        <f t="shared" si="140"/>
        <v>0</v>
      </c>
      <c r="X839" s="101">
        <v>1</v>
      </c>
      <c r="Y839" s="101" t="str">
        <f t="shared" si="135"/>
        <v/>
      </c>
      <c r="Z839" s="101" t="str">
        <f t="shared" si="136"/>
        <v/>
      </c>
      <c r="AA839" s="101" t="str">
        <f t="shared" si="137"/>
        <v/>
      </c>
      <c r="AB839" s="101" t="str">
        <f t="shared" si="138"/>
        <v/>
      </c>
      <c r="AC839" s="101" t="str">
        <f t="shared" si="133"/>
        <v/>
      </c>
      <c r="AD839" s="101" t="str">
        <f t="shared" si="133"/>
        <v/>
      </c>
      <c r="AE839" s="101" t="str">
        <f t="shared" si="133"/>
        <v/>
      </c>
      <c r="AF839" s="101" t="str">
        <f t="shared" si="132"/>
        <v/>
      </c>
      <c r="AG839" s="101" t="str">
        <f t="shared" si="132"/>
        <v/>
      </c>
      <c r="AH839" s="101" t="str">
        <f t="shared" si="132"/>
        <v/>
      </c>
      <c r="AI839" s="101" t="str">
        <f t="shared" si="132"/>
        <v/>
      </c>
      <c r="AJ839" s="101" t="str">
        <f t="shared" si="132"/>
        <v/>
      </c>
      <c r="AK839" s="101" t="str">
        <f t="shared" si="132"/>
        <v/>
      </c>
      <c r="AL839" s="101" t="str">
        <f t="shared" si="132"/>
        <v/>
      </c>
      <c r="AM839" s="101" t="str">
        <f t="shared" si="132"/>
        <v/>
      </c>
      <c r="AN839" s="101" t="str">
        <f t="shared" si="132"/>
        <v/>
      </c>
      <c r="AP839" s="101" t="str">
        <f>IF(AND(N839="vendido",I839='1° Passo'!$D$12),'1° Passo'!$D$12,"")</f>
        <v/>
      </c>
    </row>
    <row r="840" spans="3:42" ht="30" customHeight="1">
      <c r="C840" s="11">
        <v>836</v>
      </c>
      <c r="D840" s="88"/>
      <c r="E840" s="88"/>
      <c r="F840" s="88"/>
      <c r="G840" s="95"/>
      <c r="H840" s="96"/>
      <c r="I840" s="88"/>
      <c r="J840" s="88"/>
      <c r="K840" s="96"/>
      <c r="L840" s="88"/>
      <c r="M840" s="97" t="str">
        <f t="shared" ca="1" si="139"/>
        <v/>
      </c>
      <c r="N840" s="88"/>
      <c r="O840" s="88"/>
      <c r="P840" s="14"/>
      <c r="R840" s="59" t="str">
        <f>IFERROR(VLOOKUP($D840,'4° Passo'!$D$5:$M$804,7,FALSE),"-")</f>
        <v>-</v>
      </c>
      <c r="S840" s="59" t="str">
        <f>IFERROR(VLOOKUP($D840,'4° Passo'!$D$5:$M$804,8,FALSE),"-")</f>
        <v>-</v>
      </c>
      <c r="T840" s="59" t="str">
        <f>IFERROR(VLOOKUP($D840,'4° Passo'!$D$5:$M$804,9,FALSE),"-")</f>
        <v>-</v>
      </c>
      <c r="U840" s="59" t="str">
        <f>IFERROR(VLOOKUP($D840,'4° Passo'!$D$5:$M$804,10,FALSE),"-")</f>
        <v>-</v>
      </c>
      <c r="V840" s="59" t="str">
        <f t="shared" si="134"/>
        <v/>
      </c>
      <c r="W840" s="4">
        <f t="shared" si="140"/>
        <v>0</v>
      </c>
      <c r="X840" s="101">
        <v>1</v>
      </c>
      <c r="Y840" s="101" t="str">
        <f t="shared" si="135"/>
        <v/>
      </c>
      <c r="Z840" s="101" t="str">
        <f t="shared" si="136"/>
        <v/>
      </c>
      <c r="AA840" s="101" t="str">
        <f t="shared" si="137"/>
        <v/>
      </c>
      <c r="AB840" s="101" t="str">
        <f t="shared" si="138"/>
        <v/>
      </c>
      <c r="AC840" s="101" t="str">
        <f t="shared" si="133"/>
        <v/>
      </c>
      <c r="AD840" s="101" t="str">
        <f t="shared" si="133"/>
        <v/>
      </c>
      <c r="AE840" s="101" t="str">
        <f t="shared" si="133"/>
        <v/>
      </c>
      <c r="AF840" s="101" t="str">
        <f t="shared" si="132"/>
        <v/>
      </c>
      <c r="AG840" s="101" t="str">
        <f t="shared" si="132"/>
        <v/>
      </c>
      <c r="AH840" s="101" t="str">
        <f t="shared" si="132"/>
        <v/>
      </c>
      <c r="AI840" s="101" t="str">
        <f t="shared" si="132"/>
        <v/>
      </c>
      <c r="AJ840" s="101" t="str">
        <f t="shared" si="132"/>
        <v/>
      </c>
      <c r="AK840" s="101" t="str">
        <f t="shared" si="132"/>
        <v/>
      </c>
      <c r="AL840" s="101" t="str">
        <f t="shared" si="132"/>
        <v/>
      </c>
      <c r="AM840" s="101" t="str">
        <f t="shared" si="132"/>
        <v/>
      </c>
      <c r="AN840" s="101" t="str">
        <f t="shared" si="132"/>
        <v/>
      </c>
      <c r="AP840" s="101" t="str">
        <f>IF(AND(N840="vendido",I840='1° Passo'!$D$12),'1° Passo'!$D$12,"")</f>
        <v/>
      </c>
    </row>
    <row r="841" spans="3:42" ht="30" customHeight="1">
      <c r="C841" s="11">
        <v>837</v>
      </c>
      <c r="D841" s="88"/>
      <c r="E841" s="88"/>
      <c r="F841" s="88"/>
      <c r="G841" s="95"/>
      <c r="H841" s="96"/>
      <c r="I841" s="88"/>
      <c r="J841" s="88"/>
      <c r="K841" s="96"/>
      <c r="L841" s="88"/>
      <c r="M841" s="97" t="str">
        <f t="shared" ca="1" si="139"/>
        <v/>
      </c>
      <c r="N841" s="88"/>
      <c r="O841" s="88"/>
      <c r="P841" s="14"/>
      <c r="R841" s="59" t="str">
        <f>IFERROR(VLOOKUP($D841,'4° Passo'!$D$5:$M$804,7,FALSE),"-")</f>
        <v>-</v>
      </c>
      <c r="S841" s="59" t="str">
        <f>IFERROR(VLOOKUP($D841,'4° Passo'!$D$5:$M$804,8,FALSE),"-")</f>
        <v>-</v>
      </c>
      <c r="T841" s="59" t="str">
        <f>IFERROR(VLOOKUP($D841,'4° Passo'!$D$5:$M$804,9,FALSE),"-")</f>
        <v>-</v>
      </c>
      <c r="U841" s="59" t="str">
        <f>IFERROR(VLOOKUP($D841,'4° Passo'!$D$5:$M$804,10,FALSE),"-")</f>
        <v>-</v>
      </c>
      <c r="V841" s="59" t="str">
        <f t="shared" si="134"/>
        <v/>
      </c>
      <c r="W841" s="4">
        <f t="shared" si="140"/>
        <v>0</v>
      </c>
      <c r="X841" s="101">
        <v>1</v>
      </c>
      <c r="Y841" s="101" t="str">
        <f t="shared" si="135"/>
        <v/>
      </c>
      <c r="Z841" s="101" t="str">
        <f t="shared" si="136"/>
        <v/>
      </c>
      <c r="AA841" s="101" t="str">
        <f t="shared" si="137"/>
        <v/>
      </c>
      <c r="AB841" s="101" t="str">
        <f t="shared" si="138"/>
        <v/>
      </c>
      <c r="AC841" s="101" t="str">
        <f t="shared" si="133"/>
        <v/>
      </c>
      <c r="AD841" s="101" t="str">
        <f t="shared" si="133"/>
        <v/>
      </c>
      <c r="AE841" s="101" t="str">
        <f t="shared" si="133"/>
        <v/>
      </c>
      <c r="AF841" s="101" t="str">
        <f t="shared" si="132"/>
        <v/>
      </c>
      <c r="AG841" s="101" t="str">
        <f t="shared" si="132"/>
        <v/>
      </c>
      <c r="AH841" s="101" t="str">
        <f t="shared" si="132"/>
        <v/>
      </c>
      <c r="AI841" s="101" t="str">
        <f t="shared" si="132"/>
        <v/>
      </c>
      <c r="AJ841" s="101" t="str">
        <f t="shared" si="132"/>
        <v/>
      </c>
      <c r="AK841" s="101" t="str">
        <f t="shared" si="132"/>
        <v/>
      </c>
      <c r="AL841" s="101" t="str">
        <f t="shared" si="132"/>
        <v/>
      </c>
      <c r="AM841" s="101" t="str">
        <f t="shared" si="132"/>
        <v/>
      </c>
      <c r="AN841" s="101" t="str">
        <f t="shared" si="132"/>
        <v/>
      </c>
      <c r="AP841" s="101" t="str">
        <f>IF(AND(N841="vendido",I841='1° Passo'!$D$12),'1° Passo'!$D$12,"")</f>
        <v/>
      </c>
    </row>
    <row r="842" spans="3:42" ht="30" customHeight="1">
      <c r="C842" s="11">
        <v>838</v>
      </c>
      <c r="D842" s="88"/>
      <c r="E842" s="88"/>
      <c r="F842" s="88"/>
      <c r="G842" s="95"/>
      <c r="H842" s="96"/>
      <c r="I842" s="88"/>
      <c r="J842" s="88"/>
      <c r="K842" s="96"/>
      <c r="L842" s="88"/>
      <c r="M842" s="97" t="str">
        <f t="shared" ca="1" si="139"/>
        <v/>
      </c>
      <c r="N842" s="88"/>
      <c r="O842" s="88"/>
      <c r="P842" s="14"/>
      <c r="R842" s="59" t="str">
        <f>IFERROR(VLOOKUP($D842,'4° Passo'!$D$5:$M$804,7,FALSE),"-")</f>
        <v>-</v>
      </c>
      <c r="S842" s="59" t="str">
        <f>IFERROR(VLOOKUP($D842,'4° Passo'!$D$5:$M$804,8,FALSE),"-")</f>
        <v>-</v>
      </c>
      <c r="T842" s="59" t="str">
        <f>IFERROR(VLOOKUP($D842,'4° Passo'!$D$5:$M$804,9,FALSE),"-")</f>
        <v>-</v>
      </c>
      <c r="U842" s="59" t="str">
        <f>IFERROR(VLOOKUP($D842,'4° Passo'!$D$5:$M$804,10,FALSE),"-")</f>
        <v>-</v>
      </c>
      <c r="V842" s="59" t="str">
        <f t="shared" si="134"/>
        <v/>
      </c>
      <c r="W842" s="4">
        <f t="shared" si="140"/>
        <v>0</v>
      </c>
      <c r="X842" s="101">
        <v>1</v>
      </c>
      <c r="Y842" s="101" t="str">
        <f t="shared" si="135"/>
        <v/>
      </c>
      <c r="Z842" s="101" t="str">
        <f t="shared" si="136"/>
        <v/>
      </c>
      <c r="AA842" s="101" t="str">
        <f t="shared" si="137"/>
        <v/>
      </c>
      <c r="AB842" s="101" t="str">
        <f t="shared" si="138"/>
        <v/>
      </c>
      <c r="AC842" s="101" t="str">
        <f t="shared" si="133"/>
        <v/>
      </c>
      <c r="AD842" s="101" t="str">
        <f t="shared" si="133"/>
        <v/>
      </c>
      <c r="AE842" s="101" t="str">
        <f t="shared" si="133"/>
        <v/>
      </c>
      <c r="AF842" s="101" t="str">
        <f t="shared" si="132"/>
        <v/>
      </c>
      <c r="AG842" s="101" t="str">
        <f t="shared" si="132"/>
        <v/>
      </c>
      <c r="AH842" s="101" t="str">
        <f t="shared" si="132"/>
        <v/>
      </c>
      <c r="AI842" s="101" t="str">
        <f t="shared" si="132"/>
        <v/>
      </c>
      <c r="AJ842" s="101" t="str">
        <f t="shared" si="132"/>
        <v/>
      </c>
      <c r="AK842" s="101" t="str">
        <f t="shared" si="132"/>
        <v/>
      </c>
      <c r="AL842" s="101" t="str">
        <f t="shared" si="132"/>
        <v/>
      </c>
      <c r="AM842" s="101" t="str">
        <f t="shared" si="132"/>
        <v/>
      </c>
      <c r="AN842" s="101" t="str">
        <f t="shared" si="132"/>
        <v/>
      </c>
      <c r="AP842" s="101" t="str">
        <f>IF(AND(N842="vendido",I842='1° Passo'!$D$12),'1° Passo'!$D$12,"")</f>
        <v/>
      </c>
    </row>
    <row r="843" spans="3:42" ht="30" customHeight="1">
      <c r="C843" s="11">
        <v>839</v>
      </c>
      <c r="D843" s="88"/>
      <c r="E843" s="88"/>
      <c r="F843" s="88"/>
      <c r="G843" s="95"/>
      <c r="H843" s="96"/>
      <c r="I843" s="88"/>
      <c r="J843" s="88"/>
      <c r="K843" s="96"/>
      <c r="L843" s="88"/>
      <c r="M843" s="97" t="str">
        <f t="shared" ca="1" si="139"/>
        <v/>
      </c>
      <c r="N843" s="88"/>
      <c r="O843" s="88"/>
      <c r="P843" s="14"/>
      <c r="R843" s="59" t="str">
        <f>IFERROR(VLOOKUP($D843,'4° Passo'!$D$5:$M$804,7,FALSE),"-")</f>
        <v>-</v>
      </c>
      <c r="S843" s="59" t="str">
        <f>IFERROR(VLOOKUP($D843,'4° Passo'!$D$5:$M$804,8,FALSE),"-")</f>
        <v>-</v>
      </c>
      <c r="T843" s="59" t="str">
        <f>IFERROR(VLOOKUP($D843,'4° Passo'!$D$5:$M$804,9,FALSE),"-")</f>
        <v>-</v>
      </c>
      <c r="U843" s="59" t="str">
        <f>IFERROR(VLOOKUP($D843,'4° Passo'!$D$5:$M$804,10,FALSE),"-")</f>
        <v>-</v>
      </c>
      <c r="V843" s="59" t="str">
        <f t="shared" si="134"/>
        <v/>
      </c>
      <c r="W843" s="4">
        <f t="shared" si="140"/>
        <v>0</v>
      </c>
      <c r="X843" s="101">
        <v>1</v>
      </c>
      <c r="Y843" s="101" t="str">
        <f t="shared" si="135"/>
        <v/>
      </c>
      <c r="Z843" s="101" t="str">
        <f t="shared" si="136"/>
        <v/>
      </c>
      <c r="AA843" s="101" t="str">
        <f t="shared" si="137"/>
        <v/>
      </c>
      <c r="AB843" s="101" t="str">
        <f t="shared" si="138"/>
        <v/>
      </c>
      <c r="AC843" s="101" t="str">
        <f t="shared" si="133"/>
        <v/>
      </c>
      <c r="AD843" s="101" t="str">
        <f t="shared" si="133"/>
        <v/>
      </c>
      <c r="AE843" s="101" t="str">
        <f t="shared" si="133"/>
        <v/>
      </c>
      <c r="AF843" s="101" t="str">
        <f t="shared" si="132"/>
        <v/>
      </c>
      <c r="AG843" s="101" t="str">
        <f t="shared" si="132"/>
        <v/>
      </c>
      <c r="AH843" s="101" t="str">
        <f t="shared" si="132"/>
        <v/>
      </c>
      <c r="AI843" s="101" t="str">
        <f t="shared" si="132"/>
        <v/>
      </c>
      <c r="AJ843" s="101" t="str">
        <f t="shared" si="132"/>
        <v/>
      </c>
      <c r="AK843" s="101" t="str">
        <f t="shared" si="132"/>
        <v/>
      </c>
      <c r="AL843" s="101" t="str">
        <f t="shared" ref="AL843:AN906" si="141">IF($Y843=AL$3,$AB843,"")</f>
        <v/>
      </c>
      <c r="AM843" s="101" t="str">
        <f t="shared" si="141"/>
        <v/>
      </c>
      <c r="AN843" s="101" t="str">
        <f t="shared" si="141"/>
        <v/>
      </c>
      <c r="AP843" s="101" t="str">
        <f>IF(AND(N843="vendido",I843='1° Passo'!$D$12),'1° Passo'!$D$12,"")</f>
        <v/>
      </c>
    </row>
    <row r="844" spans="3:42" ht="30" customHeight="1">
      <c r="C844" s="11">
        <v>840</v>
      </c>
      <c r="D844" s="88"/>
      <c r="E844" s="88"/>
      <c r="F844" s="88"/>
      <c r="G844" s="95"/>
      <c r="H844" s="96"/>
      <c r="I844" s="88"/>
      <c r="J844" s="88"/>
      <c r="K844" s="96"/>
      <c r="L844" s="88"/>
      <c r="M844" s="97" t="str">
        <f t="shared" ca="1" si="139"/>
        <v/>
      </c>
      <c r="N844" s="88"/>
      <c r="O844" s="88"/>
      <c r="P844" s="14"/>
      <c r="R844" s="59" t="str">
        <f>IFERROR(VLOOKUP($D844,'4° Passo'!$D$5:$M$804,7,FALSE),"-")</f>
        <v>-</v>
      </c>
      <c r="S844" s="59" t="str">
        <f>IFERROR(VLOOKUP($D844,'4° Passo'!$D$5:$M$804,8,FALSE),"-")</f>
        <v>-</v>
      </c>
      <c r="T844" s="59" t="str">
        <f>IFERROR(VLOOKUP($D844,'4° Passo'!$D$5:$M$804,9,FALSE),"-")</f>
        <v>-</v>
      </c>
      <c r="U844" s="59" t="str">
        <f>IFERROR(VLOOKUP($D844,'4° Passo'!$D$5:$M$804,10,FALSE),"-")</f>
        <v>-</v>
      </c>
      <c r="V844" s="59" t="str">
        <f t="shared" si="134"/>
        <v/>
      </c>
      <c r="W844" s="4">
        <f t="shared" si="140"/>
        <v>0</v>
      </c>
      <c r="X844" s="101">
        <v>1</v>
      </c>
      <c r="Y844" s="101" t="str">
        <f t="shared" si="135"/>
        <v/>
      </c>
      <c r="Z844" s="101" t="str">
        <f t="shared" si="136"/>
        <v/>
      </c>
      <c r="AA844" s="101" t="str">
        <f t="shared" si="137"/>
        <v/>
      </c>
      <c r="AB844" s="101" t="str">
        <f t="shared" si="138"/>
        <v/>
      </c>
      <c r="AC844" s="101" t="str">
        <f t="shared" si="133"/>
        <v/>
      </c>
      <c r="AD844" s="101" t="str">
        <f t="shared" si="133"/>
        <v/>
      </c>
      <c r="AE844" s="101" t="str">
        <f t="shared" si="133"/>
        <v/>
      </c>
      <c r="AF844" s="101" t="str">
        <f t="shared" si="133"/>
        <v/>
      </c>
      <c r="AG844" s="101" t="str">
        <f t="shared" si="133"/>
        <v/>
      </c>
      <c r="AH844" s="101" t="str">
        <f t="shared" si="133"/>
        <v/>
      </c>
      <c r="AI844" s="101" t="str">
        <f t="shared" si="133"/>
        <v/>
      </c>
      <c r="AJ844" s="101" t="str">
        <f t="shared" si="133"/>
        <v/>
      </c>
      <c r="AK844" s="101" t="str">
        <f t="shared" si="133"/>
        <v/>
      </c>
      <c r="AL844" s="101" t="str">
        <f t="shared" si="141"/>
        <v/>
      </c>
      <c r="AM844" s="101" t="str">
        <f t="shared" si="141"/>
        <v/>
      </c>
      <c r="AN844" s="101" t="str">
        <f t="shared" si="141"/>
        <v/>
      </c>
      <c r="AP844" s="101" t="str">
        <f>IF(AND(N844="vendido",I844='1° Passo'!$D$12),'1° Passo'!$D$12,"")</f>
        <v/>
      </c>
    </row>
    <row r="845" spans="3:42" ht="30" customHeight="1">
      <c r="C845" s="11">
        <v>841</v>
      </c>
      <c r="D845" s="88"/>
      <c r="E845" s="88"/>
      <c r="F845" s="88"/>
      <c r="G845" s="95"/>
      <c r="H845" s="96"/>
      <c r="I845" s="88"/>
      <c r="J845" s="88"/>
      <c r="K845" s="96"/>
      <c r="L845" s="88"/>
      <c r="M845" s="97" t="str">
        <f t="shared" ca="1" si="139"/>
        <v/>
      </c>
      <c r="N845" s="88"/>
      <c r="O845" s="88"/>
      <c r="P845" s="14"/>
      <c r="R845" s="59" t="str">
        <f>IFERROR(VLOOKUP($D845,'4° Passo'!$D$5:$M$804,7,FALSE),"-")</f>
        <v>-</v>
      </c>
      <c r="S845" s="59" t="str">
        <f>IFERROR(VLOOKUP($D845,'4° Passo'!$D$5:$M$804,8,FALSE),"-")</f>
        <v>-</v>
      </c>
      <c r="T845" s="59" t="str">
        <f>IFERROR(VLOOKUP($D845,'4° Passo'!$D$5:$M$804,9,FALSE),"-")</f>
        <v>-</v>
      </c>
      <c r="U845" s="59" t="str">
        <f>IFERROR(VLOOKUP($D845,'4° Passo'!$D$5:$M$804,10,FALSE),"-")</f>
        <v>-</v>
      </c>
      <c r="V845" s="59" t="str">
        <f t="shared" si="134"/>
        <v/>
      </c>
      <c r="W845" s="4">
        <f t="shared" si="140"/>
        <v>0</v>
      </c>
      <c r="X845" s="101">
        <v>1</v>
      </c>
      <c r="Y845" s="101" t="str">
        <f t="shared" si="135"/>
        <v/>
      </c>
      <c r="Z845" s="101" t="str">
        <f t="shared" si="136"/>
        <v/>
      </c>
      <c r="AA845" s="101" t="str">
        <f t="shared" si="137"/>
        <v/>
      </c>
      <c r="AB845" s="101" t="str">
        <f t="shared" si="138"/>
        <v/>
      </c>
      <c r="AC845" s="101" t="str">
        <f t="shared" si="133"/>
        <v/>
      </c>
      <c r="AD845" s="101" t="str">
        <f t="shared" si="133"/>
        <v/>
      </c>
      <c r="AE845" s="101" t="str">
        <f t="shared" si="133"/>
        <v/>
      </c>
      <c r="AF845" s="101" t="str">
        <f t="shared" si="133"/>
        <v/>
      </c>
      <c r="AG845" s="101" t="str">
        <f t="shared" si="133"/>
        <v/>
      </c>
      <c r="AH845" s="101" t="str">
        <f t="shared" si="133"/>
        <v/>
      </c>
      <c r="AI845" s="101" t="str">
        <f t="shared" si="133"/>
        <v/>
      </c>
      <c r="AJ845" s="101" t="str">
        <f t="shared" si="133"/>
        <v/>
      </c>
      <c r="AK845" s="101" t="str">
        <f t="shared" si="133"/>
        <v/>
      </c>
      <c r="AL845" s="101" t="str">
        <f t="shared" si="141"/>
        <v/>
      </c>
      <c r="AM845" s="101" t="str">
        <f t="shared" si="141"/>
        <v/>
      </c>
      <c r="AN845" s="101" t="str">
        <f t="shared" si="141"/>
        <v/>
      </c>
      <c r="AP845" s="101" t="str">
        <f>IF(AND(N845="vendido",I845='1° Passo'!$D$12),'1° Passo'!$D$12,"")</f>
        <v/>
      </c>
    </row>
    <row r="846" spans="3:42" ht="30" customHeight="1">
      <c r="C846" s="11">
        <v>842</v>
      </c>
      <c r="D846" s="88"/>
      <c r="E846" s="88"/>
      <c r="F846" s="88"/>
      <c r="G846" s="95"/>
      <c r="H846" s="96"/>
      <c r="I846" s="88"/>
      <c r="J846" s="88"/>
      <c r="K846" s="96"/>
      <c r="L846" s="88"/>
      <c r="M846" s="97" t="str">
        <f t="shared" ca="1" si="139"/>
        <v/>
      </c>
      <c r="N846" s="88"/>
      <c r="O846" s="88"/>
      <c r="P846" s="14"/>
      <c r="R846" s="59" t="str">
        <f>IFERROR(VLOOKUP($D846,'4° Passo'!$D$5:$M$804,7,FALSE),"-")</f>
        <v>-</v>
      </c>
      <c r="S846" s="59" t="str">
        <f>IFERROR(VLOOKUP($D846,'4° Passo'!$D$5:$M$804,8,FALSE),"-")</f>
        <v>-</v>
      </c>
      <c r="T846" s="59" t="str">
        <f>IFERROR(VLOOKUP($D846,'4° Passo'!$D$5:$M$804,9,FALSE),"-")</f>
        <v>-</v>
      </c>
      <c r="U846" s="59" t="str">
        <f>IFERROR(VLOOKUP($D846,'4° Passo'!$D$5:$M$804,10,FALSE),"-")</f>
        <v>-</v>
      </c>
      <c r="V846" s="59" t="str">
        <f t="shared" si="134"/>
        <v/>
      </c>
      <c r="W846" s="4">
        <f t="shared" si="140"/>
        <v>0</v>
      </c>
      <c r="X846" s="101">
        <v>1</v>
      </c>
      <c r="Y846" s="101" t="str">
        <f t="shared" si="135"/>
        <v/>
      </c>
      <c r="Z846" s="101" t="str">
        <f t="shared" si="136"/>
        <v/>
      </c>
      <c r="AA846" s="101" t="str">
        <f t="shared" si="137"/>
        <v/>
      </c>
      <c r="AB846" s="101" t="str">
        <f t="shared" si="138"/>
        <v/>
      </c>
      <c r="AC846" s="101" t="str">
        <f t="shared" si="133"/>
        <v/>
      </c>
      <c r="AD846" s="101" t="str">
        <f t="shared" si="133"/>
        <v/>
      </c>
      <c r="AE846" s="101" t="str">
        <f t="shared" si="133"/>
        <v/>
      </c>
      <c r="AF846" s="101" t="str">
        <f t="shared" si="133"/>
        <v/>
      </c>
      <c r="AG846" s="101" t="str">
        <f t="shared" si="133"/>
        <v/>
      </c>
      <c r="AH846" s="101" t="str">
        <f t="shared" si="133"/>
        <v/>
      </c>
      <c r="AI846" s="101" t="str">
        <f t="shared" si="133"/>
        <v/>
      </c>
      <c r="AJ846" s="101" t="str">
        <f t="shared" si="133"/>
        <v/>
      </c>
      <c r="AK846" s="101" t="str">
        <f t="shared" si="133"/>
        <v/>
      </c>
      <c r="AL846" s="101" t="str">
        <f t="shared" si="141"/>
        <v/>
      </c>
      <c r="AM846" s="101" t="str">
        <f t="shared" si="141"/>
        <v/>
      </c>
      <c r="AN846" s="101" t="str">
        <f t="shared" si="141"/>
        <v/>
      </c>
      <c r="AP846" s="101" t="str">
        <f>IF(AND(N846="vendido",I846='1° Passo'!$D$12),'1° Passo'!$D$12,"")</f>
        <v/>
      </c>
    </row>
    <row r="847" spans="3:42" ht="30" customHeight="1">
      <c r="C847" s="11">
        <v>843</v>
      </c>
      <c r="D847" s="88"/>
      <c r="E847" s="88"/>
      <c r="F847" s="88"/>
      <c r="G847" s="95"/>
      <c r="H847" s="96"/>
      <c r="I847" s="88"/>
      <c r="J847" s="88"/>
      <c r="K847" s="96"/>
      <c r="L847" s="88"/>
      <c r="M847" s="97" t="str">
        <f t="shared" ca="1" si="139"/>
        <v/>
      </c>
      <c r="N847" s="88"/>
      <c r="O847" s="88"/>
      <c r="P847" s="14"/>
      <c r="R847" s="59" t="str">
        <f>IFERROR(VLOOKUP($D847,'4° Passo'!$D$5:$M$804,7,FALSE),"-")</f>
        <v>-</v>
      </c>
      <c r="S847" s="59" t="str">
        <f>IFERROR(VLOOKUP($D847,'4° Passo'!$D$5:$M$804,8,FALSE),"-")</f>
        <v>-</v>
      </c>
      <c r="T847" s="59" t="str">
        <f>IFERROR(VLOOKUP($D847,'4° Passo'!$D$5:$M$804,9,FALSE),"-")</f>
        <v>-</v>
      </c>
      <c r="U847" s="59" t="str">
        <f>IFERROR(VLOOKUP($D847,'4° Passo'!$D$5:$M$804,10,FALSE),"-")</f>
        <v>-</v>
      </c>
      <c r="V847" s="59" t="str">
        <f t="shared" si="134"/>
        <v/>
      </c>
      <c r="W847" s="4">
        <f t="shared" si="140"/>
        <v>0</v>
      </c>
      <c r="X847" s="101">
        <v>1</v>
      </c>
      <c r="Y847" s="101" t="str">
        <f t="shared" si="135"/>
        <v/>
      </c>
      <c r="Z847" s="101" t="str">
        <f t="shared" si="136"/>
        <v/>
      </c>
      <c r="AA847" s="101" t="str">
        <f t="shared" si="137"/>
        <v/>
      </c>
      <c r="AB847" s="101" t="str">
        <f t="shared" si="138"/>
        <v/>
      </c>
      <c r="AC847" s="101" t="str">
        <f t="shared" si="133"/>
        <v/>
      </c>
      <c r="AD847" s="101" t="str">
        <f t="shared" si="133"/>
        <v/>
      </c>
      <c r="AE847" s="101" t="str">
        <f t="shared" si="133"/>
        <v/>
      </c>
      <c r="AF847" s="101" t="str">
        <f t="shared" si="133"/>
        <v/>
      </c>
      <c r="AG847" s="101" t="str">
        <f t="shared" si="133"/>
        <v/>
      </c>
      <c r="AH847" s="101" t="str">
        <f t="shared" si="133"/>
        <v/>
      </c>
      <c r="AI847" s="101" t="str">
        <f t="shared" si="133"/>
        <v/>
      </c>
      <c r="AJ847" s="101" t="str">
        <f t="shared" si="133"/>
        <v/>
      </c>
      <c r="AK847" s="101" t="str">
        <f t="shared" si="133"/>
        <v/>
      </c>
      <c r="AL847" s="101" t="str">
        <f t="shared" si="141"/>
        <v/>
      </c>
      <c r="AM847" s="101" t="str">
        <f t="shared" si="141"/>
        <v/>
      </c>
      <c r="AN847" s="101" t="str">
        <f t="shared" si="141"/>
        <v/>
      </c>
      <c r="AP847" s="101" t="str">
        <f>IF(AND(N847="vendido",I847='1° Passo'!$D$12),'1° Passo'!$D$12,"")</f>
        <v/>
      </c>
    </row>
    <row r="848" spans="3:42" ht="30" customHeight="1">
      <c r="C848" s="11">
        <v>844</v>
      </c>
      <c r="D848" s="88"/>
      <c r="E848" s="88"/>
      <c r="F848" s="88"/>
      <c r="G848" s="95"/>
      <c r="H848" s="96"/>
      <c r="I848" s="88"/>
      <c r="J848" s="88"/>
      <c r="K848" s="96"/>
      <c r="L848" s="88"/>
      <c r="M848" s="97" t="str">
        <f t="shared" ca="1" si="139"/>
        <v/>
      </c>
      <c r="N848" s="88"/>
      <c r="O848" s="88"/>
      <c r="P848" s="14"/>
      <c r="R848" s="59" t="str">
        <f>IFERROR(VLOOKUP($D848,'4° Passo'!$D$5:$M$804,7,FALSE),"-")</f>
        <v>-</v>
      </c>
      <c r="S848" s="59" t="str">
        <f>IFERROR(VLOOKUP($D848,'4° Passo'!$D$5:$M$804,8,FALSE),"-")</f>
        <v>-</v>
      </c>
      <c r="T848" s="59" t="str">
        <f>IFERROR(VLOOKUP($D848,'4° Passo'!$D$5:$M$804,9,FALSE),"-")</f>
        <v>-</v>
      </c>
      <c r="U848" s="59" t="str">
        <f>IFERROR(VLOOKUP($D848,'4° Passo'!$D$5:$M$804,10,FALSE),"-")</f>
        <v>-</v>
      </c>
      <c r="V848" s="59" t="str">
        <f t="shared" si="134"/>
        <v/>
      </c>
      <c r="W848" s="4">
        <f t="shared" si="140"/>
        <v>0</v>
      </c>
      <c r="X848" s="101">
        <v>1</v>
      </c>
      <c r="Y848" s="101" t="str">
        <f t="shared" si="135"/>
        <v/>
      </c>
      <c r="Z848" s="101" t="str">
        <f t="shared" si="136"/>
        <v/>
      </c>
      <c r="AA848" s="101" t="str">
        <f t="shared" si="137"/>
        <v/>
      </c>
      <c r="AB848" s="101" t="str">
        <f t="shared" si="138"/>
        <v/>
      </c>
      <c r="AC848" s="101" t="str">
        <f t="shared" si="133"/>
        <v/>
      </c>
      <c r="AD848" s="101" t="str">
        <f t="shared" si="133"/>
        <v/>
      </c>
      <c r="AE848" s="101" t="str">
        <f t="shared" si="133"/>
        <v/>
      </c>
      <c r="AF848" s="101" t="str">
        <f t="shared" si="133"/>
        <v/>
      </c>
      <c r="AG848" s="101" t="str">
        <f t="shared" si="133"/>
        <v/>
      </c>
      <c r="AH848" s="101" t="str">
        <f t="shared" si="133"/>
        <v/>
      </c>
      <c r="AI848" s="101" t="str">
        <f t="shared" si="133"/>
        <v/>
      </c>
      <c r="AJ848" s="101" t="str">
        <f t="shared" si="133"/>
        <v/>
      </c>
      <c r="AK848" s="101" t="str">
        <f t="shared" si="133"/>
        <v/>
      </c>
      <c r="AL848" s="101" t="str">
        <f t="shared" si="141"/>
        <v/>
      </c>
      <c r="AM848" s="101" t="str">
        <f t="shared" si="141"/>
        <v/>
      </c>
      <c r="AN848" s="101" t="str">
        <f t="shared" si="141"/>
        <v/>
      </c>
      <c r="AP848" s="101" t="str">
        <f>IF(AND(N848="vendido",I848='1° Passo'!$D$12),'1° Passo'!$D$12,"")</f>
        <v/>
      </c>
    </row>
    <row r="849" spans="3:42" ht="30" customHeight="1">
      <c r="C849" s="11">
        <v>845</v>
      </c>
      <c r="D849" s="88"/>
      <c r="E849" s="88"/>
      <c r="F849" s="88"/>
      <c r="G849" s="95"/>
      <c r="H849" s="96"/>
      <c r="I849" s="88"/>
      <c r="J849" s="88"/>
      <c r="K849" s="96"/>
      <c r="L849" s="88"/>
      <c r="M849" s="97" t="str">
        <f t="shared" ca="1" si="139"/>
        <v/>
      </c>
      <c r="N849" s="88"/>
      <c r="O849" s="88"/>
      <c r="P849" s="14"/>
      <c r="R849" s="59" t="str">
        <f>IFERROR(VLOOKUP($D849,'4° Passo'!$D$5:$M$804,7,FALSE),"-")</f>
        <v>-</v>
      </c>
      <c r="S849" s="59" t="str">
        <f>IFERROR(VLOOKUP($D849,'4° Passo'!$D$5:$M$804,8,FALSE),"-")</f>
        <v>-</v>
      </c>
      <c r="T849" s="59" t="str">
        <f>IFERROR(VLOOKUP($D849,'4° Passo'!$D$5:$M$804,9,FALSE),"-")</f>
        <v>-</v>
      </c>
      <c r="U849" s="59" t="str">
        <f>IFERROR(VLOOKUP($D849,'4° Passo'!$D$5:$M$804,10,FALSE),"-")</f>
        <v>-</v>
      </c>
      <c r="V849" s="59" t="str">
        <f t="shared" si="134"/>
        <v/>
      </c>
      <c r="W849" s="4">
        <f t="shared" si="140"/>
        <v>0</v>
      </c>
      <c r="X849" s="101">
        <v>1</v>
      </c>
      <c r="Y849" s="101" t="str">
        <f t="shared" si="135"/>
        <v/>
      </c>
      <c r="Z849" s="101" t="str">
        <f t="shared" si="136"/>
        <v/>
      </c>
      <c r="AA849" s="101" t="str">
        <f t="shared" si="137"/>
        <v/>
      </c>
      <c r="AB849" s="101" t="str">
        <f t="shared" si="138"/>
        <v/>
      </c>
      <c r="AC849" s="101" t="str">
        <f t="shared" si="133"/>
        <v/>
      </c>
      <c r="AD849" s="101" t="str">
        <f t="shared" si="133"/>
        <v/>
      </c>
      <c r="AE849" s="101" t="str">
        <f t="shared" si="133"/>
        <v/>
      </c>
      <c r="AF849" s="101" t="str">
        <f t="shared" si="133"/>
        <v/>
      </c>
      <c r="AG849" s="101" t="str">
        <f t="shared" si="133"/>
        <v/>
      </c>
      <c r="AH849" s="101" t="str">
        <f t="shared" si="133"/>
        <v/>
      </c>
      <c r="AI849" s="101" t="str">
        <f t="shared" si="133"/>
        <v/>
      </c>
      <c r="AJ849" s="101" t="str">
        <f t="shared" si="133"/>
        <v/>
      </c>
      <c r="AK849" s="101" t="str">
        <f t="shared" si="133"/>
        <v/>
      </c>
      <c r="AL849" s="101" t="str">
        <f t="shared" si="141"/>
        <v/>
      </c>
      <c r="AM849" s="101" t="str">
        <f t="shared" si="141"/>
        <v/>
      </c>
      <c r="AN849" s="101" t="str">
        <f t="shared" si="141"/>
        <v/>
      </c>
      <c r="AP849" s="101" t="str">
        <f>IF(AND(N849="vendido",I849='1° Passo'!$D$12),'1° Passo'!$D$12,"")</f>
        <v/>
      </c>
    </row>
    <row r="850" spans="3:42" ht="30" customHeight="1">
      <c r="C850" s="11">
        <v>846</v>
      </c>
      <c r="D850" s="88"/>
      <c r="E850" s="88"/>
      <c r="F850" s="88"/>
      <c r="G850" s="95"/>
      <c r="H850" s="96"/>
      <c r="I850" s="88"/>
      <c r="J850" s="88"/>
      <c r="K850" s="96"/>
      <c r="L850" s="88"/>
      <c r="M850" s="97" t="str">
        <f t="shared" ca="1" si="139"/>
        <v/>
      </c>
      <c r="N850" s="88"/>
      <c r="O850" s="88"/>
      <c r="P850" s="14"/>
      <c r="R850" s="59" t="str">
        <f>IFERROR(VLOOKUP($D850,'4° Passo'!$D$5:$M$804,7,FALSE),"-")</f>
        <v>-</v>
      </c>
      <c r="S850" s="59" t="str">
        <f>IFERROR(VLOOKUP($D850,'4° Passo'!$D$5:$M$804,8,FALSE),"-")</f>
        <v>-</v>
      </c>
      <c r="T850" s="59" t="str">
        <f>IFERROR(VLOOKUP($D850,'4° Passo'!$D$5:$M$804,9,FALSE),"-")</f>
        <v>-</v>
      </c>
      <c r="U850" s="59" t="str">
        <f>IFERROR(VLOOKUP($D850,'4° Passo'!$D$5:$M$804,10,FALSE),"-")</f>
        <v>-</v>
      </c>
      <c r="V850" s="59" t="str">
        <f t="shared" si="134"/>
        <v/>
      </c>
      <c r="W850" s="4">
        <f t="shared" si="140"/>
        <v>0</v>
      </c>
      <c r="X850" s="101">
        <v>1</v>
      </c>
      <c r="Y850" s="101" t="str">
        <f t="shared" si="135"/>
        <v/>
      </c>
      <c r="Z850" s="101" t="str">
        <f t="shared" si="136"/>
        <v/>
      </c>
      <c r="AA850" s="101" t="str">
        <f t="shared" si="137"/>
        <v/>
      </c>
      <c r="AB850" s="101" t="str">
        <f t="shared" si="138"/>
        <v/>
      </c>
      <c r="AC850" s="101" t="str">
        <f t="shared" si="133"/>
        <v/>
      </c>
      <c r="AD850" s="101" t="str">
        <f t="shared" si="133"/>
        <v/>
      </c>
      <c r="AE850" s="101" t="str">
        <f t="shared" si="133"/>
        <v/>
      </c>
      <c r="AF850" s="101" t="str">
        <f t="shared" si="133"/>
        <v/>
      </c>
      <c r="AG850" s="101" t="str">
        <f t="shared" si="133"/>
        <v/>
      </c>
      <c r="AH850" s="101" t="str">
        <f t="shared" si="133"/>
        <v/>
      </c>
      <c r="AI850" s="101" t="str">
        <f t="shared" si="133"/>
        <v/>
      </c>
      <c r="AJ850" s="101" t="str">
        <f t="shared" si="133"/>
        <v/>
      </c>
      <c r="AK850" s="101" t="str">
        <f t="shared" si="133"/>
        <v/>
      </c>
      <c r="AL850" s="101" t="str">
        <f t="shared" si="141"/>
        <v/>
      </c>
      <c r="AM850" s="101" t="str">
        <f t="shared" si="141"/>
        <v/>
      </c>
      <c r="AN850" s="101" t="str">
        <f t="shared" si="141"/>
        <v/>
      </c>
      <c r="AP850" s="101" t="str">
        <f>IF(AND(N850="vendido",I850='1° Passo'!$D$12),'1° Passo'!$D$12,"")</f>
        <v/>
      </c>
    </row>
    <row r="851" spans="3:42" ht="30" customHeight="1">
      <c r="C851" s="11">
        <v>847</v>
      </c>
      <c r="D851" s="88"/>
      <c r="E851" s="88"/>
      <c r="F851" s="88"/>
      <c r="G851" s="95"/>
      <c r="H851" s="96"/>
      <c r="I851" s="88"/>
      <c r="J851" s="88"/>
      <c r="K851" s="96"/>
      <c r="L851" s="88"/>
      <c r="M851" s="97" t="str">
        <f t="shared" ca="1" si="139"/>
        <v/>
      </c>
      <c r="N851" s="88"/>
      <c r="O851" s="88"/>
      <c r="P851" s="14"/>
      <c r="R851" s="59" t="str">
        <f>IFERROR(VLOOKUP($D851,'4° Passo'!$D$5:$M$804,7,FALSE),"-")</f>
        <v>-</v>
      </c>
      <c r="S851" s="59" t="str">
        <f>IFERROR(VLOOKUP($D851,'4° Passo'!$D$5:$M$804,8,FALSE),"-")</f>
        <v>-</v>
      </c>
      <c r="T851" s="59" t="str">
        <f>IFERROR(VLOOKUP($D851,'4° Passo'!$D$5:$M$804,9,FALSE),"-")</f>
        <v>-</v>
      </c>
      <c r="U851" s="59" t="str">
        <f>IFERROR(VLOOKUP($D851,'4° Passo'!$D$5:$M$804,10,FALSE),"-")</f>
        <v>-</v>
      </c>
      <c r="V851" s="59" t="str">
        <f t="shared" si="134"/>
        <v/>
      </c>
      <c r="W851" s="4">
        <f t="shared" si="140"/>
        <v>0</v>
      </c>
      <c r="X851" s="101">
        <v>1</v>
      </c>
      <c r="Y851" s="101" t="str">
        <f t="shared" si="135"/>
        <v/>
      </c>
      <c r="Z851" s="101" t="str">
        <f t="shared" si="136"/>
        <v/>
      </c>
      <c r="AA851" s="101" t="str">
        <f t="shared" si="137"/>
        <v/>
      </c>
      <c r="AB851" s="101" t="str">
        <f t="shared" si="138"/>
        <v/>
      </c>
      <c r="AC851" s="101" t="str">
        <f t="shared" si="133"/>
        <v/>
      </c>
      <c r="AD851" s="101" t="str">
        <f t="shared" si="133"/>
        <v/>
      </c>
      <c r="AE851" s="101" t="str">
        <f t="shared" si="133"/>
        <v/>
      </c>
      <c r="AF851" s="101" t="str">
        <f t="shared" si="133"/>
        <v/>
      </c>
      <c r="AG851" s="101" t="str">
        <f t="shared" si="133"/>
        <v/>
      </c>
      <c r="AH851" s="101" t="str">
        <f t="shared" si="133"/>
        <v/>
      </c>
      <c r="AI851" s="101" t="str">
        <f t="shared" si="133"/>
        <v/>
      </c>
      <c r="AJ851" s="101" t="str">
        <f t="shared" si="133"/>
        <v/>
      </c>
      <c r="AK851" s="101" t="str">
        <f t="shared" si="133"/>
        <v/>
      </c>
      <c r="AL851" s="101" t="str">
        <f t="shared" si="141"/>
        <v/>
      </c>
      <c r="AM851" s="101" t="str">
        <f t="shared" si="141"/>
        <v/>
      </c>
      <c r="AN851" s="101" t="str">
        <f t="shared" si="141"/>
        <v/>
      </c>
      <c r="AP851" s="101" t="str">
        <f>IF(AND(N851="vendido",I851='1° Passo'!$D$12),'1° Passo'!$D$12,"")</f>
        <v/>
      </c>
    </row>
    <row r="852" spans="3:42" ht="30" customHeight="1">
      <c r="C852" s="11">
        <v>848</v>
      </c>
      <c r="D852" s="88"/>
      <c r="E852" s="88"/>
      <c r="F852" s="88"/>
      <c r="G852" s="95"/>
      <c r="H852" s="96"/>
      <c r="I852" s="88"/>
      <c r="J852" s="88"/>
      <c r="K852" s="96"/>
      <c r="L852" s="88"/>
      <c r="M852" s="97" t="str">
        <f t="shared" ca="1" si="139"/>
        <v/>
      </c>
      <c r="N852" s="88"/>
      <c r="O852" s="88"/>
      <c r="P852" s="14"/>
      <c r="R852" s="59" t="str">
        <f>IFERROR(VLOOKUP($D852,'4° Passo'!$D$5:$M$804,7,FALSE),"-")</f>
        <v>-</v>
      </c>
      <c r="S852" s="59" t="str">
        <f>IFERROR(VLOOKUP($D852,'4° Passo'!$D$5:$M$804,8,FALSE),"-")</f>
        <v>-</v>
      </c>
      <c r="T852" s="59" t="str">
        <f>IFERROR(VLOOKUP($D852,'4° Passo'!$D$5:$M$804,9,FALSE),"-")</f>
        <v>-</v>
      </c>
      <c r="U852" s="59" t="str">
        <f>IFERROR(VLOOKUP($D852,'4° Passo'!$D$5:$M$804,10,FALSE),"-")</f>
        <v>-</v>
      </c>
      <c r="V852" s="59" t="str">
        <f t="shared" si="134"/>
        <v/>
      </c>
      <c r="W852" s="4">
        <f t="shared" si="140"/>
        <v>0</v>
      </c>
      <c r="X852" s="101">
        <v>1</v>
      </c>
      <c r="Y852" s="101" t="str">
        <f t="shared" si="135"/>
        <v/>
      </c>
      <c r="Z852" s="101" t="str">
        <f t="shared" si="136"/>
        <v/>
      </c>
      <c r="AA852" s="101" t="str">
        <f t="shared" si="137"/>
        <v/>
      </c>
      <c r="AB852" s="101" t="str">
        <f t="shared" si="138"/>
        <v/>
      </c>
      <c r="AC852" s="101" t="str">
        <f t="shared" si="133"/>
        <v/>
      </c>
      <c r="AD852" s="101" t="str">
        <f t="shared" si="133"/>
        <v/>
      </c>
      <c r="AE852" s="101" t="str">
        <f t="shared" si="133"/>
        <v/>
      </c>
      <c r="AF852" s="101" t="str">
        <f t="shared" si="133"/>
        <v/>
      </c>
      <c r="AG852" s="101" t="str">
        <f t="shared" si="133"/>
        <v/>
      </c>
      <c r="AH852" s="101" t="str">
        <f t="shared" si="133"/>
        <v/>
      </c>
      <c r="AI852" s="101" t="str">
        <f t="shared" si="133"/>
        <v/>
      </c>
      <c r="AJ852" s="101" t="str">
        <f t="shared" si="133"/>
        <v/>
      </c>
      <c r="AK852" s="101" t="str">
        <f t="shared" si="133"/>
        <v/>
      </c>
      <c r="AL852" s="101" t="str">
        <f t="shared" si="141"/>
        <v/>
      </c>
      <c r="AM852" s="101" t="str">
        <f t="shared" si="141"/>
        <v/>
      </c>
      <c r="AN852" s="101" t="str">
        <f t="shared" si="141"/>
        <v/>
      </c>
      <c r="AP852" s="101" t="str">
        <f>IF(AND(N852="vendido",I852='1° Passo'!$D$12),'1° Passo'!$D$12,"")</f>
        <v/>
      </c>
    </row>
    <row r="853" spans="3:42" ht="30" customHeight="1">
      <c r="C853" s="11">
        <v>849</v>
      </c>
      <c r="D853" s="88"/>
      <c r="E853" s="88"/>
      <c r="F853" s="88"/>
      <c r="G853" s="95"/>
      <c r="H853" s="96"/>
      <c r="I853" s="88"/>
      <c r="J853" s="88"/>
      <c r="K853" s="96"/>
      <c r="L853" s="88"/>
      <c r="M853" s="97" t="str">
        <f t="shared" ca="1" si="139"/>
        <v/>
      </c>
      <c r="N853" s="88"/>
      <c r="O853" s="88"/>
      <c r="P853" s="14"/>
      <c r="R853" s="59" t="str">
        <f>IFERROR(VLOOKUP($D853,'4° Passo'!$D$5:$M$804,7,FALSE),"-")</f>
        <v>-</v>
      </c>
      <c r="S853" s="59" t="str">
        <f>IFERROR(VLOOKUP($D853,'4° Passo'!$D$5:$M$804,8,FALSE),"-")</f>
        <v>-</v>
      </c>
      <c r="T853" s="59" t="str">
        <f>IFERROR(VLOOKUP($D853,'4° Passo'!$D$5:$M$804,9,FALSE),"-")</f>
        <v>-</v>
      </c>
      <c r="U853" s="59" t="str">
        <f>IFERROR(VLOOKUP($D853,'4° Passo'!$D$5:$M$804,10,FALSE),"-")</f>
        <v>-</v>
      </c>
      <c r="V853" s="59" t="str">
        <f t="shared" si="134"/>
        <v/>
      </c>
      <c r="W853" s="4">
        <f t="shared" si="140"/>
        <v>0</v>
      </c>
      <c r="X853" s="101">
        <v>1</v>
      </c>
      <c r="Y853" s="101" t="str">
        <f t="shared" si="135"/>
        <v/>
      </c>
      <c r="Z853" s="101" t="str">
        <f t="shared" si="136"/>
        <v/>
      </c>
      <c r="AA853" s="101" t="str">
        <f t="shared" si="137"/>
        <v/>
      </c>
      <c r="AB853" s="101" t="str">
        <f t="shared" si="138"/>
        <v/>
      </c>
      <c r="AC853" s="101" t="str">
        <f t="shared" si="133"/>
        <v/>
      </c>
      <c r="AD853" s="101" t="str">
        <f t="shared" si="133"/>
        <v/>
      </c>
      <c r="AE853" s="101" t="str">
        <f t="shared" si="133"/>
        <v/>
      </c>
      <c r="AF853" s="101" t="str">
        <f t="shared" si="133"/>
        <v/>
      </c>
      <c r="AG853" s="101" t="str">
        <f t="shared" si="133"/>
        <v/>
      </c>
      <c r="AH853" s="101" t="str">
        <f t="shared" si="133"/>
        <v/>
      </c>
      <c r="AI853" s="101" t="str">
        <f t="shared" si="133"/>
        <v/>
      </c>
      <c r="AJ853" s="101" t="str">
        <f t="shared" si="133"/>
        <v/>
      </c>
      <c r="AK853" s="101" t="str">
        <f t="shared" si="133"/>
        <v/>
      </c>
      <c r="AL853" s="101" t="str">
        <f t="shared" si="141"/>
        <v/>
      </c>
      <c r="AM853" s="101" t="str">
        <f t="shared" si="141"/>
        <v/>
      </c>
      <c r="AN853" s="101" t="str">
        <f t="shared" si="141"/>
        <v/>
      </c>
      <c r="AP853" s="101" t="str">
        <f>IF(AND(N853="vendido",I853='1° Passo'!$D$12),'1° Passo'!$D$12,"")</f>
        <v/>
      </c>
    </row>
    <row r="854" spans="3:42" ht="30" customHeight="1">
      <c r="C854" s="11">
        <v>850</v>
      </c>
      <c r="D854" s="88"/>
      <c r="E854" s="88"/>
      <c r="F854" s="88"/>
      <c r="G854" s="95"/>
      <c r="H854" s="96"/>
      <c r="I854" s="88"/>
      <c r="J854" s="88"/>
      <c r="K854" s="96"/>
      <c r="L854" s="88"/>
      <c r="M854" s="97" t="str">
        <f t="shared" ca="1" si="139"/>
        <v/>
      </c>
      <c r="N854" s="88"/>
      <c r="O854" s="88"/>
      <c r="P854" s="14"/>
      <c r="R854" s="59" t="str">
        <f>IFERROR(VLOOKUP($D854,'4° Passo'!$D$5:$M$804,7,FALSE),"-")</f>
        <v>-</v>
      </c>
      <c r="S854" s="59" t="str">
        <f>IFERROR(VLOOKUP($D854,'4° Passo'!$D$5:$M$804,8,FALSE),"-")</f>
        <v>-</v>
      </c>
      <c r="T854" s="59" t="str">
        <f>IFERROR(VLOOKUP($D854,'4° Passo'!$D$5:$M$804,9,FALSE),"-")</f>
        <v>-</v>
      </c>
      <c r="U854" s="59" t="str">
        <f>IFERROR(VLOOKUP($D854,'4° Passo'!$D$5:$M$804,10,FALSE),"-")</f>
        <v>-</v>
      </c>
      <c r="V854" s="59" t="str">
        <f t="shared" si="134"/>
        <v/>
      </c>
      <c r="W854" s="4">
        <f t="shared" si="140"/>
        <v>0</v>
      </c>
      <c r="X854" s="101">
        <v>1</v>
      </c>
      <c r="Y854" s="101" t="str">
        <f t="shared" si="135"/>
        <v/>
      </c>
      <c r="Z854" s="101" t="str">
        <f t="shared" si="136"/>
        <v/>
      </c>
      <c r="AA854" s="101" t="str">
        <f t="shared" si="137"/>
        <v/>
      </c>
      <c r="AB854" s="101" t="str">
        <f t="shared" si="138"/>
        <v/>
      </c>
      <c r="AC854" s="101" t="str">
        <f t="shared" si="133"/>
        <v/>
      </c>
      <c r="AD854" s="101" t="str">
        <f t="shared" si="133"/>
        <v/>
      </c>
      <c r="AE854" s="101" t="str">
        <f t="shared" si="133"/>
        <v/>
      </c>
      <c r="AF854" s="101" t="str">
        <f t="shared" si="133"/>
        <v/>
      </c>
      <c r="AG854" s="101" t="str">
        <f t="shared" si="133"/>
        <v/>
      </c>
      <c r="AH854" s="101" t="str">
        <f t="shared" si="133"/>
        <v/>
      </c>
      <c r="AI854" s="101" t="str">
        <f t="shared" si="133"/>
        <v/>
      </c>
      <c r="AJ854" s="101" t="str">
        <f t="shared" si="133"/>
        <v/>
      </c>
      <c r="AK854" s="101" t="str">
        <f t="shared" si="133"/>
        <v/>
      </c>
      <c r="AL854" s="101" t="str">
        <f t="shared" si="141"/>
        <v/>
      </c>
      <c r="AM854" s="101" t="str">
        <f t="shared" si="141"/>
        <v/>
      </c>
      <c r="AN854" s="101" t="str">
        <f t="shared" si="141"/>
        <v/>
      </c>
      <c r="AP854" s="101" t="str">
        <f>IF(AND(N854="vendido",I854='1° Passo'!$D$12),'1° Passo'!$D$12,"")</f>
        <v/>
      </c>
    </row>
    <row r="855" spans="3:42" ht="30" customHeight="1">
      <c r="C855" s="11">
        <v>851</v>
      </c>
      <c r="D855" s="88"/>
      <c r="E855" s="88"/>
      <c r="F855" s="88"/>
      <c r="G855" s="95"/>
      <c r="H855" s="96"/>
      <c r="I855" s="88"/>
      <c r="J855" s="88"/>
      <c r="K855" s="96"/>
      <c r="L855" s="88"/>
      <c r="M855" s="97" t="str">
        <f t="shared" ca="1" si="139"/>
        <v/>
      </c>
      <c r="N855" s="88"/>
      <c r="O855" s="88"/>
      <c r="P855" s="14"/>
      <c r="R855" s="59" t="str">
        <f>IFERROR(VLOOKUP($D855,'4° Passo'!$D$5:$M$804,7,FALSE),"-")</f>
        <v>-</v>
      </c>
      <c r="S855" s="59" t="str">
        <f>IFERROR(VLOOKUP($D855,'4° Passo'!$D$5:$M$804,8,FALSE),"-")</f>
        <v>-</v>
      </c>
      <c r="T855" s="59" t="str">
        <f>IFERROR(VLOOKUP($D855,'4° Passo'!$D$5:$M$804,9,FALSE),"-")</f>
        <v>-</v>
      </c>
      <c r="U855" s="59" t="str">
        <f>IFERROR(VLOOKUP($D855,'4° Passo'!$D$5:$M$804,10,FALSE),"-")</f>
        <v>-</v>
      </c>
      <c r="V855" s="59" t="str">
        <f t="shared" si="134"/>
        <v/>
      </c>
      <c r="W855" s="4">
        <f t="shared" si="140"/>
        <v>0</v>
      </c>
      <c r="X855" s="101">
        <v>1</v>
      </c>
      <c r="Y855" s="101" t="str">
        <f t="shared" si="135"/>
        <v/>
      </c>
      <c r="Z855" s="101" t="str">
        <f t="shared" si="136"/>
        <v/>
      </c>
      <c r="AA855" s="101" t="str">
        <f t="shared" si="137"/>
        <v/>
      </c>
      <c r="AB855" s="101" t="str">
        <f t="shared" si="138"/>
        <v/>
      </c>
      <c r="AC855" s="101" t="str">
        <f t="shared" si="133"/>
        <v/>
      </c>
      <c r="AD855" s="101" t="str">
        <f t="shared" si="133"/>
        <v/>
      </c>
      <c r="AE855" s="101" t="str">
        <f t="shared" si="133"/>
        <v/>
      </c>
      <c r="AF855" s="101" t="str">
        <f t="shared" si="133"/>
        <v/>
      </c>
      <c r="AG855" s="101" t="str">
        <f t="shared" si="133"/>
        <v/>
      </c>
      <c r="AH855" s="101" t="str">
        <f t="shared" si="133"/>
        <v/>
      </c>
      <c r="AI855" s="101" t="str">
        <f t="shared" si="133"/>
        <v/>
      </c>
      <c r="AJ855" s="101" t="str">
        <f t="shared" si="133"/>
        <v/>
      </c>
      <c r="AK855" s="101" t="str">
        <f t="shared" si="133"/>
        <v/>
      </c>
      <c r="AL855" s="101" t="str">
        <f t="shared" si="141"/>
        <v/>
      </c>
      <c r="AM855" s="101" t="str">
        <f t="shared" si="141"/>
        <v/>
      </c>
      <c r="AN855" s="101" t="str">
        <f t="shared" si="141"/>
        <v/>
      </c>
      <c r="AP855" s="101" t="str">
        <f>IF(AND(N855="vendido",I855='1° Passo'!$D$12),'1° Passo'!$D$12,"")</f>
        <v/>
      </c>
    </row>
    <row r="856" spans="3:42" ht="30" customHeight="1">
      <c r="C856" s="11">
        <v>852</v>
      </c>
      <c r="D856" s="88"/>
      <c r="E856" s="88"/>
      <c r="F856" s="88"/>
      <c r="G856" s="95"/>
      <c r="H856" s="96"/>
      <c r="I856" s="88"/>
      <c r="J856" s="88"/>
      <c r="K856" s="96"/>
      <c r="L856" s="88"/>
      <c r="M856" s="97" t="str">
        <f t="shared" ca="1" si="139"/>
        <v/>
      </c>
      <c r="N856" s="88"/>
      <c r="O856" s="88"/>
      <c r="P856" s="14"/>
      <c r="R856" s="59" t="str">
        <f>IFERROR(VLOOKUP($D856,'4° Passo'!$D$5:$M$804,7,FALSE),"-")</f>
        <v>-</v>
      </c>
      <c r="S856" s="59" t="str">
        <f>IFERROR(VLOOKUP($D856,'4° Passo'!$D$5:$M$804,8,FALSE),"-")</f>
        <v>-</v>
      </c>
      <c r="T856" s="59" t="str">
        <f>IFERROR(VLOOKUP($D856,'4° Passo'!$D$5:$M$804,9,FALSE),"-")</f>
        <v>-</v>
      </c>
      <c r="U856" s="59" t="str">
        <f>IFERROR(VLOOKUP($D856,'4° Passo'!$D$5:$M$804,10,FALSE),"-")</f>
        <v>-</v>
      </c>
      <c r="V856" s="59" t="str">
        <f t="shared" si="134"/>
        <v/>
      </c>
      <c r="W856" s="4">
        <f t="shared" si="140"/>
        <v>0</v>
      </c>
      <c r="X856" s="101">
        <v>1</v>
      </c>
      <c r="Y856" s="101" t="str">
        <f t="shared" si="135"/>
        <v/>
      </c>
      <c r="Z856" s="101" t="str">
        <f t="shared" si="136"/>
        <v/>
      </c>
      <c r="AA856" s="101" t="str">
        <f t="shared" si="137"/>
        <v/>
      </c>
      <c r="AB856" s="101" t="str">
        <f t="shared" si="138"/>
        <v/>
      </c>
      <c r="AC856" s="101" t="str">
        <f t="shared" si="133"/>
        <v/>
      </c>
      <c r="AD856" s="101" t="str">
        <f t="shared" si="133"/>
        <v/>
      </c>
      <c r="AE856" s="101" t="str">
        <f t="shared" si="133"/>
        <v/>
      </c>
      <c r="AF856" s="101" t="str">
        <f t="shared" si="133"/>
        <v/>
      </c>
      <c r="AG856" s="101" t="str">
        <f t="shared" si="133"/>
        <v/>
      </c>
      <c r="AH856" s="101" t="str">
        <f t="shared" si="133"/>
        <v/>
      </c>
      <c r="AI856" s="101" t="str">
        <f t="shared" si="133"/>
        <v/>
      </c>
      <c r="AJ856" s="101" t="str">
        <f t="shared" si="133"/>
        <v/>
      </c>
      <c r="AK856" s="101" t="str">
        <f t="shared" si="133"/>
        <v/>
      </c>
      <c r="AL856" s="101" t="str">
        <f t="shared" si="141"/>
        <v/>
      </c>
      <c r="AM856" s="101" t="str">
        <f t="shared" si="141"/>
        <v/>
      </c>
      <c r="AN856" s="101" t="str">
        <f t="shared" si="141"/>
        <v/>
      </c>
      <c r="AP856" s="101" t="str">
        <f>IF(AND(N856="vendido",I856='1° Passo'!$D$12),'1° Passo'!$D$12,"")</f>
        <v/>
      </c>
    </row>
    <row r="857" spans="3:42" ht="30" customHeight="1">
      <c r="C857" s="11">
        <v>853</v>
      </c>
      <c r="D857" s="88"/>
      <c r="E857" s="88"/>
      <c r="F857" s="88"/>
      <c r="G857" s="95"/>
      <c r="H857" s="96"/>
      <c r="I857" s="88"/>
      <c r="J857" s="88"/>
      <c r="K857" s="96"/>
      <c r="L857" s="88"/>
      <c r="M857" s="97" t="str">
        <f t="shared" ca="1" si="139"/>
        <v/>
      </c>
      <c r="N857" s="88"/>
      <c r="O857" s="88"/>
      <c r="P857" s="14"/>
      <c r="R857" s="59" t="str">
        <f>IFERROR(VLOOKUP($D857,'4° Passo'!$D$5:$M$804,7,FALSE),"-")</f>
        <v>-</v>
      </c>
      <c r="S857" s="59" t="str">
        <f>IFERROR(VLOOKUP($D857,'4° Passo'!$D$5:$M$804,8,FALSE),"-")</f>
        <v>-</v>
      </c>
      <c r="T857" s="59" t="str">
        <f>IFERROR(VLOOKUP($D857,'4° Passo'!$D$5:$M$804,9,FALSE),"-")</f>
        <v>-</v>
      </c>
      <c r="U857" s="59" t="str">
        <f>IFERROR(VLOOKUP($D857,'4° Passo'!$D$5:$M$804,10,FALSE),"-")</f>
        <v>-</v>
      </c>
      <c r="V857" s="59" t="str">
        <f t="shared" si="134"/>
        <v/>
      </c>
      <c r="W857" s="4">
        <f t="shared" si="140"/>
        <v>0</v>
      </c>
      <c r="X857" s="101">
        <v>1</v>
      </c>
      <c r="Y857" s="101" t="str">
        <f t="shared" si="135"/>
        <v/>
      </c>
      <c r="Z857" s="101" t="str">
        <f t="shared" si="136"/>
        <v/>
      </c>
      <c r="AA857" s="101" t="str">
        <f t="shared" si="137"/>
        <v/>
      </c>
      <c r="AB857" s="101" t="str">
        <f t="shared" si="138"/>
        <v/>
      </c>
      <c r="AC857" s="101" t="str">
        <f t="shared" si="133"/>
        <v/>
      </c>
      <c r="AD857" s="101" t="str">
        <f t="shared" si="133"/>
        <v/>
      </c>
      <c r="AE857" s="101" t="str">
        <f t="shared" si="133"/>
        <v/>
      </c>
      <c r="AF857" s="101" t="str">
        <f t="shared" si="133"/>
        <v/>
      </c>
      <c r="AG857" s="101" t="str">
        <f t="shared" si="133"/>
        <v/>
      </c>
      <c r="AH857" s="101" t="str">
        <f t="shared" si="133"/>
        <v/>
      </c>
      <c r="AI857" s="101" t="str">
        <f t="shared" si="133"/>
        <v/>
      </c>
      <c r="AJ857" s="101" t="str">
        <f t="shared" si="133"/>
        <v/>
      </c>
      <c r="AK857" s="101" t="str">
        <f t="shared" si="133"/>
        <v/>
      </c>
      <c r="AL857" s="101" t="str">
        <f t="shared" si="141"/>
        <v/>
      </c>
      <c r="AM857" s="101" t="str">
        <f t="shared" si="141"/>
        <v/>
      </c>
      <c r="AN857" s="101" t="str">
        <f t="shared" si="141"/>
        <v/>
      </c>
      <c r="AP857" s="101" t="str">
        <f>IF(AND(N857="vendido",I857='1° Passo'!$D$12),'1° Passo'!$D$12,"")</f>
        <v/>
      </c>
    </row>
    <row r="858" spans="3:42" ht="30" customHeight="1">
      <c r="C858" s="11">
        <v>854</v>
      </c>
      <c r="D858" s="88"/>
      <c r="E858" s="88"/>
      <c r="F858" s="88"/>
      <c r="G858" s="95"/>
      <c r="H858" s="96"/>
      <c r="I858" s="88"/>
      <c r="J858" s="88"/>
      <c r="K858" s="96"/>
      <c r="L858" s="88"/>
      <c r="M858" s="97" t="str">
        <f t="shared" ca="1" si="139"/>
        <v/>
      </c>
      <c r="N858" s="88"/>
      <c r="O858" s="88"/>
      <c r="P858" s="14"/>
      <c r="R858" s="59" t="str">
        <f>IFERROR(VLOOKUP($D858,'4° Passo'!$D$5:$M$804,7,FALSE),"-")</f>
        <v>-</v>
      </c>
      <c r="S858" s="59" t="str">
        <f>IFERROR(VLOOKUP($D858,'4° Passo'!$D$5:$M$804,8,FALSE),"-")</f>
        <v>-</v>
      </c>
      <c r="T858" s="59" t="str">
        <f>IFERROR(VLOOKUP($D858,'4° Passo'!$D$5:$M$804,9,FALSE),"-")</f>
        <v>-</v>
      </c>
      <c r="U858" s="59" t="str">
        <f>IFERROR(VLOOKUP($D858,'4° Passo'!$D$5:$M$804,10,FALSE),"-")</f>
        <v>-</v>
      </c>
      <c r="V858" s="59" t="str">
        <f t="shared" si="134"/>
        <v/>
      </c>
      <c r="W858" s="4">
        <f t="shared" si="140"/>
        <v>0</v>
      </c>
      <c r="X858" s="101">
        <v>1</v>
      </c>
      <c r="Y858" s="101" t="str">
        <f t="shared" si="135"/>
        <v/>
      </c>
      <c r="Z858" s="101" t="str">
        <f t="shared" si="136"/>
        <v/>
      </c>
      <c r="AA858" s="101" t="str">
        <f t="shared" si="137"/>
        <v/>
      </c>
      <c r="AB858" s="101" t="str">
        <f t="shared" si="138"/>
        <v/>
      </c>
      <c r="AC858" s="101" t="str">
        <f t="shared" si="133"/>
        <v/>
      </c>
      <c r="AD858" s="101" t="str">
        <f t="shared" si="133"/>
        <v/>
      </c>
      <c r="AE858" s="101" t="str">
        <f t="shared" si="133"/>
        <v/>
      </c>
      <c r="AF858" s="101" t="str">
        <f t="shared" si="133"/>
        <v/>
      </c>
      <c r="AG858" s="101" t="str">
        <f t="shared" si="133"/>
        <v/>
      </c>
      <c r="AH858" s="101" t="str">
        <f t="shared" si="133"/>
        <v/>
      </c>
      <c r="AI858" s="101" t="str">
        <f t="shared" si="133"/>
        <v/>
      </c>
      <c r="AJ858" s="101" t="str">
        <f t="shared" si="133"/>
        <v/>
      </c>
      <c r="AK858" s="101" t="str">
        <f t="shared" si="133"/>
        <v/>
      </c>
      <c r="AL858" s="101" t="str">
        <f t="shared" si="141"/>
        <v/>
      </c>
      <c r="AM858" s="101" t="str">
        <f t="shared" si="141"/>
        <v/>
      </c>
      <c r="AN858" s="101" t="str">
        <f t="shared" si="141"/>
        <v/>
      </c>
      <c r="AP858" s="101" t="str">
        <f>IF(AND(N858="vendido",I858='1° Passo'!$D$12),'1° Passo'!$D$12,"")</f>
        <v/>
      </c>
    </row>
    <row r="859" spans="3:42" ht="30" customHeight="1">
      <c r="C859" s="11">
        <v>855</v>
      </c>
      <c r="D859" s="88"/>
      <c r="E859" s="88"/>
      <c r="F859" s="88"/>
      <c r="G859" s="95"/>
      <c r="H859" s="96"/>
      <c r="I859" s="88"/>
      <c r="J859" s="88"/>
      <c r="K859" s="96"/>
      <c r="L859" s="88"/>
      <c r="M859" s="97" t="str">
        <f t="shared" ca="1" si="139"/>
        <v/>
      </c>
      <c r="N859" s="88"/>
      <c r="O859" s="88"/>
      <c r="P859" s="14"/>
      <c r="R859" s="59" t="str">
        <f>IFERROR(VLOOKUP($D859,'4° Passo'!$D$5:$M$804,7,FALSE),"-")</f>
        <v>-</v>
      </c>
      <c r="S859" s="59" t="str">
        <f>IFERROR(VLOOKUP($D859,'4° Passo'!$D$5:$M$804,8,FALSE),"-")</f>
        <v>-</v>
      </c>
      <c r="T859" s="59" t="str">
        <f>IFERROR(VLOOKUP($D859,'4° Passo'!$D$5:$M$804,9,FALSE),"-")</f>
        <v>-</v>
      </c>
      <c r="U859" s="59" t="str">
        <f>IFERROR(VLOOKUP($D859,'4° Passo'!$D$5:$M$804,10,FALSE),"-")</f>
        <v>-</v>
      </c>
      <c r="V859" s="59" t="str">
        <f t="shared" si="134"/>
        <v/>
      </c>
      <c r="W859" s="4">
        <f t="shared" si="140"/>
        <v>0</v>
      </c>
      <c r="X859" s="101">
        <v>1</v>
      </c>
      <c r="Y859" s="101" t="str">
        <f t="shared" si="135"/>
        <v/>
      </c>
      <c r="Z859" s="101" t="str">
        <f t="shared" si="136"/>
        <v/>
      </c>
      <c r="AA859" s="101" t="str">
        <f t="shared" si="137"/>
        <v/>
      </c>
      <c r="AB859" s="101" t="str">
        <f t="shared" si="138"/>
        <v/>
      </c>
      <c r="AC859" s="101" t="str">
        <f t="shared" si="133"/>
        <v/>
      </c>
      <c r="AD859" s="101" t="str">
        <f t="shared" si="133"/>
        <v/>
      </c>
      <c r="AE859" s="101" t="str">
        <f t="shared" si="133"/>
        <v/>
      </c>
      <c r="AF859" s="101" t="str">
        <f t="shared" ref="AF859:AK901" si="142">IF($Y859=AF$3,$AB859,"")</f>
        <v/>
      </c>
      <c r="AG859" s="101" t="str">
        <f t="shared" si="142"/>
        <v/>
      </c>
      <c r="AH859" s="101" t="str">
        <f t="shared" si="142"/>
        <v/>
      </c>
      <c r="AI859" s="101" t="str">
        <f t="shared" si="142"/>
        <v/>
      </c>
      <c r="AJ859" s="101" t="str">
        <f t="shared" si="142"/>
        <v/>
      </c>
      <c r="AK859" s="101" t="str">
        <f t="shared" si="142"/>
        <v/>
      </c>
      <c r="AL859" s="101" t="str">
        <f t="shared" si="141"/>
        <v/>
      </c>
      <c r="AM859" s="101" t="str">
        <f t="shared" si="141"/>
        <v/>
      </c>
      <c r="AN859" s="101" t="str">
        <f t="shared" si="141"/>
        <v/>
      </c>
      <c r="AP859" s="101" t="str">
        <f>IF(AND(N859="vendido",I859='1° Passo'!$D$12),'1° Passo'!$D$12,"")</f>
        <v/>
      </c>
    </row>
    <row r="860" spans="3:42" ht="30" customHeight="1">
      <c r="C860" s="11">
        <v>856</v>
      </c>
      <c r="D860" s="88"/>
      <c r="E860" s="88"/>
      <c r="F860" s="88"/>
      <c r="G860" s="95"/>
      <c r="H860" s="96"/>
      <c r="I860" s="88"/>
      <c r="J860" s="88"/>
      <c r="K860" s="96"/>
      <c r="L860" s="88"/>
      <c r="M860" s="97" t="str">
        <f t="shared" ca="1" si="139"/>
        <v/>
      </c>
      <c r="N860" s="88"/>
      <c r="O860" s="88"/>
      <c r="P860" s="14"/>
      <c r="R860" s="59" t="str">
        <f>IFERROR(VLOOKUP($D860,'4° Passo'!$D$5:$M$804,7,FALSE),"-")</f>
        <v>-</v>
      </c>
      <c r="S860" s="59" t="str">
        <f>IFERROR(VLOOKUP($D860,'4° Passo'!$D$5:$M$804,8,FALSE),"-")</f>
        <v>-</v>
      </c>
      <c r="T860" s="59" t="str">
        <f>IFERROR(VLOOKUP($D860,'4° Passo'!$D$5:$M$804,9,FALSE),"-")</f>
        <v>-</v>
      </c>
      <c r="U860" s="59" t="str">
        <f>IFERROR(VLOOKUP($D860,'4° Passo'!$D$5:$M$804,10,FALSE),"-")</f>
        <v>-</v>
      </c>
      <c r="V860" s="59" t="str">
        <f t="shared" si="134"/>
        <v/>
      </c>
      <c r="W860" s="4">
        <f t="shared" si="140"/>
        <v>0</v>
      </c>
      <c r="X860" s="101">
        <v>1</v>
      </c>
      <c r="Y860" s="101" t="str">
        <f t="shared" si="135"/>
        <v/>
      </c>
      <c r="Z860" s="101" t="str">
        <f t="shared" si="136"/>
        <v/>
      </c>
      <c r="AA860" s="101" t="str">
        <f t="shared" si="137"/>
        <v/>
      </c>
      <c r="AB860" s="101" t="str">
        <f t="shared" si="138"/>
        <v/>
      </c>
      <c r="AC860" s="101" t="str">
        <f t="shared" ref="AC860:AH923" si="143">IF($Y860=AC$3,$AB860,"")</f>
        <v/>
      </c>
      <c r="AD860" s="101" t="str">
        <f t="shared" si="143"/>
        <v/>
      </c>
      <c r="AE860" s="101" t="str">
        <f t="shared" si="143"/>
        <v/>
      </c>
      <c r="AF860" s="101" t="str">
        <f t="shared" si="142"/>
        <v/>
      </c>
      <c r="AG860" s="101" t="str">
        <f t="shared" si="142"/>
        <v/>
      </c>
      <c r="AH860" s="101" t="str">
        <f t="shared" si="142"/>
        <v/>
      </c>
      <c r="AI860" s="101" t="str">
        <f t="shared" si="142"/>
        <v/>
      </c>
      <c r="AJ860" s="101" t="str">
        <f t="shared" si="142"/>
        <v/>
      </c>
      <c r="AK860" s="101" t="str">
        <f t="shared" si="142"/>
        <v/>
      </c>
      <c r="AL860" s="101" t="str">
        <f t="shared" si="141"/>
        <v/>
      </c>
      <c r="AM860" s="101" t="str">
        <f t="shared" si="141"/>
        <v/>
      </c>
      <c r="AN860" s="101" t="str">
        <f t="shared" si="141"/>
        <v/>
      </c>
      <c r="AP860" s="101" t="str">
        <f>IF(AND(N860="vendido",I860='1° Passo'!$D$12),'1° Passo'!$D$12,"")</f>
        <v/>
      </c>
    </row>
    <row r="861" spans="3:42" ht="30" customHeight="1">
      <c r="C861" s="11">
        <v>857</v>
      </c>
      <c r="D861" s="88"/>
      <c r="E861" s="88"/>
      <c r="F861" s="88"/>
      <c r="G861" s="95"/>
      <c r="H861" s="96"/>
      <c r="I861" s="88"/>
      <c r="J861" s="88"/>
      <c r="K861" s="96"/>
      <c r="L861" s="88"/>
      <c r="M861" s="97" t="str">
        <f t="shared" ca="1" si="139"/>
        <v/>
      </c>
      <c r="N861" s="88"/>
      <c r="O861" s="88"/>
      <c r="P861" s="14"/>
      <c r="R861" s="59" t="str">
        <f>IFERROR(VLOOKUP($D861,'4° Passo'!$D$5:$M$804,7,FALSE),"-")</f>
        <v>-</v>
      </c>
      <c r="S861" s="59" t="str">
        <f>IFERROR(VLOOKUP($D861,'4° Passo'!$D$5:$M$804,8,FALSE),"-")</f>
        <v>-</v>
      </c>
      <c r="T861" s="59" t="str">
        <f>IFERROR(VLOOKUP($D861,'4° Passo'!$D$5:$M$804,9,FALSE),"-")</f>
        <v>-</v>
      </c>
      <c r="U861" s="59" t="str">
        <f>IFERROR(VLOOKUP($D861,'4° Passo'!$D$5:$M$804,10,FALSE),"-")</f>
        <v>-</v>
      </c>
      <c r="V861" s="59" t="str">
        <f t="shared" si="134"/>
        <v/>
      </c>
      <c r="W861" s="4">
        <f t="shared" si="140"/>
        <v>0</v>
      </c>
      <c r="X861" s="101">
        <v>1</v>
      </c>
      <c r="Y861" s="101" t="str">
        <f t="shared" si="135"/>
        <v/>
      </c>
      <c r="Z861" s="101" t="str">
        <f t="shared" si="136"/>
        <v/>
      </c>
      <c r="AA861" s="101" t="str">
        <f t="shared" si="137"/>
        <v/>
      </c>
      <c r="AB861" s="101" t="str">
        <f t="shared" si="138"/>
        <v/>
      </c>
      <c r="AC861" s="101" t="str">
        <f t="shared" si="143"/>
        <v/>
      </c>
      <c r="AD861" s="101" t="str">
        <f t="shared" si="143"/>
        <v/>
      </c>
      <c r="AE861" s="101" t="str">
        <f t="shared" si="143"/>
        <v/>
      </c>
      <c r="AF861" s="101" t="str">
        <f t="shared" si="142"/>
        <v/>
      </c>
      <c r="AG861" s="101" t="str">
        <f t="shared" si="142"/>
        <v/>
      </c>
      <c r="AH861" s="101" t="str">
        <f t="shared" si="142"/>
        <v/>
      </c>
      <c r="AI861" s="101" t="str">
        <f t="shared" si="142"/>
        <v/>
      </c>
      <c r="AJ861" s="101" t="str">
        <f t="shared" si="142"/>
        <v/>
      </c>
      <c r="AK861" s="101" t="str">
        <f t="shared" si="142"/>
        <v/>
      </c>
      <c r="AL861" s="101" t="str">
        <f t="shared" si="141"/>
        <v/>
      </c>
      <c r="AM861" s="101" t="str">
        <f t="shared" si="141"/>
        <v/>
      </c>
      <c r="AN861" s="101" t="str">
        <f t="shared" si="141"/>
        <v/>
      </c>
      <c r="AP861" s="101" t="str">
        <f>IF(AND(N861="vendido",I861='1° Passo'!$D$12),'1° Passo'!$D$12,"")</f>
        <v/>
      </c>
    </row>
    <row r="862" spans="3:42" ht="30" customHeight="1">
      <c r="C862" s="11">
        <v>858</v>
      </c>
      <c r="D862" s="88"/>
      <c r="E862" s="88"/>
      <c r="F862" s="88"/>
      <c r="G862" s="95"/>
      <c r="H862" s="96"/>
      <c r="I862" s="88"/>
      <c r="J862" s="88"/>
      <c r="K862" s="96"/>
      <c r="L862" s="88"/>
      <c r="M862" s="97" t="str">
        <f t="shared" ca="1" si="139"/>
        <v/>
      </c>
      <c r="N862" s="88"/>
      <c r="O862" s="88"/>
      <c r="P862" s="14"/>
      <c r="R862" s="59" t="str">
        <f>IFERROR(VLOOKUP($D862,'4° Passo'!$D$5:$M$804,7,FALSE),"-")</f>
        <v>-</v>
      </c>
      <c r="S862" s="59" t="str">
        <f>IFERROR(VLOOKUP($D862,'4° Passo'!$D$5:$M$804,8,FALSE),"-")</f>
        <v>-</v>
      </c>
      <c r="T862" s="59" t="str">
        <f>IFERROR(VLOOKUP($D862,'4° Passo'!$D$5:$M$804,9,FALSE),"-")</f>
        <v>-</v>
      </c>
      <c r="U862" s="59" t="str">
        <f>IFERROR(VLOOKUP($D862,'4° Passo'!$D$5:$M$804,10,FALSE),"-")</f>
        <v>-</v>
      </c>
      <c r="V862" s="59" t="str">
        <f t="shared" si="134"/>
        <v/>
      </c>
      <c r="W862" s="4">
        <f t="shared" si="140"/>
        <v>0</v>
      </c>
      <c r="X862" s="101">
        <v>1</v>
      </c>
      <c r="Y862" s="101" t="str">
        <f t="shared" si="135"/>
        <v/>
      </c>
      <c r="Z862" s="101" t="str">
        <f t="shared" si="136"/>
        <v/>
      </c>
      <c r="AA862" s="101" t="str">
        <f t="shared" si="137"/>
        <v/>
      </c>
      <c r="AB862" s="101" t="str">
        <f t="shared" si="138"/>
        <v/>
      </c>
      <c r="AC862" s="101" t="str">
        <f t="shared" si="143"/>
        <v/>
      </c>
      <c r="AD862" s="101" t="str">
        <f t="shared" si="143"/>
        <v/>
      </c>
      <c r="AE862" s="101" t="str">
        <f t="shared" si="143"/>
        <v/>
      </c>
      <c r="AF862" s="101" t="str">
        <f t="shared" si="142"/>
        <v/>
      </c>
      <c r="AG862" s="101" t="str">
        <f t="shared" si="142"/>
        <v/>
      </c>
      <c r="AH862" s="101" t="str">
        <f t="shared" si="142"/>
        <v/>
      </c>
      <c r="AI862" s="101" t="str">
        <f t="shared" si="142"/>
        <v/>
      </c>
      <c r="AJ862" s="101" t="str">
        <f t="shared" si="142"/>
        <v/>
      </c>
      <c r="AK862" s="101" t="str">
        <f t="shared" si="142"/>
        <v/>
      </c>
      <c r="AL862" s="101" t="str">
        <f t="shared" si="141"/>
        <v/>
      </c>
      <c r="AM862" s="101" t="str">
        <f t="shared" si="141"/>
        <v/>
      </c>
      <c r="AN862" s="101" t="str">
        <f t="shared" si="141"/>
        <v/>
      </c>
      <c r="AP862" s="101" t="str">
        <f>IF(AND(N862="vendido",I862='1° Passo'!$D$12),'1° Passo'!$D$12,"")</f>
        <v/>
      </c>
    </row>
    <row r="863" spans="3:42" ht="30" customHeight="1">
      <c r="C863" s="11">
        <v>859</v>
      </c>
      <c r="D863" s="88"/>
      <c r="E863" s="88"/>
      <c r="F863" s="88"/>
      <c r="G863" s="95"/>
      <c r="H863" s="96"/>
      <c r="I863" s="88"/>
      <c r="J863" s="88"/>
      <c r="K863" s="96"/>
      <c r="L863" s="88"/>
      <c r="M863" s="97" t="str">
        <f t="shared" ca="1" si="139"/>
        <v/>
      </c>
      <c r="N863" s="88"/>
      <c r="O863" s="88"/>
      <c r="P863" s="14"/>
      <c r="R863" s="59" t="str">
        <f>IFERROR(VLOOKUP($D863,'4° Passo'!$D$5:$M$804,7,FALSE),"-")</f>
        <v>-</v>
      </c>
      <c r="S863" s="59" t="str">
        <f>IFERROR(VLOOKUP($D863,'4° Passo'!$D$5:$M$804,8,FALSE),"-")</f>
        <v>-</v>
      </c>
      <c r="T863" s="59" t="str">
        <f>IFERROR(VLOOKUP($D863,'4° Passo'!$D$5:$M$804,9,FALSE),"-")</f>
        <v>-</v>
      </c>
      <c r="U863" s="59" t="str">
        <f>IFERROR(VLOOKUP($D863,'4° Passo'!$D$5:$M$804,10,FALSE),"-")</f>
        <v>-</v>
      </c>
      <c r="V863" s="59" t="str">
        <f t="shared" si="134"/>
        <v/>
      </c>
      <c r="W863" s="4">
        <f t="shared" si="140"/>
        <v>0</v>
      </c>
      <c r="X863" s="101">
        <v>1</v>
      </c>
      <c r="Y863" s="101" t="str">
        <f t="shared" si="135"/>
        <v/>
      </c>
      <c r="Z863" s="101" t="str">
        <f t="shared" si="136"/>
        <v/>
      </c>
      <c r="AA863" s="101" t="str">
        <f t="shared" si="137"/>
        <v/>
      </c>
      <c r="AB863" s="101" t="str">
        <f t="shared" si="138"/>
        <v/>
      </c>
      <c r="AC863" s="101" t="str">
        <f t="shared" si="143"/>
        <v/>
      </c>
      <c r="AD863" s="101" t="str">
        <f t="shared" si="143"/>
        <v/>
      </c>
      <c r="AE863" s="101" t="str">
        <f t="shared" si="143"/>
        <v/>
      </c>
      <c r="AF863" s="101" t="str">
        <f t="shared" si="142"/>
        <v/>
      </c>
      <c r="AG863" s="101" t="str">
        <f t="shared" si="142"/>
        <v/>
      </c>
      <c r="AH863" s="101" t="str">
        <f t="shared" si="142"/>
        <v/>
      </c>
      <c r="AI863" s="101" t="str">
        <f t="shared" si="142"/>
        <v/>
      </c>
      <c r="AJ863" s="101" t="str">
        <f t="shared" si="142"/>
        <v/>
      </c>
      <c r="AK863" s="101" t="str">
        <f t="shared" si="142"/>
        <v/>
      </c>
      <c r="AL863" s="101" t="str">
        <f t="shared" si="141"/>
        <v/>
      </c>
      <c r="AM863" s="101" t="str">
        <f t="shared" si="141"/>
        <v/>
      </c>
      <c r="AN863" s="101" t="str">
        <f t="shared" si="141"/>
        <v/>
      </c>
      <c r="AP863" s="101" t="str">
        <f>IF(AND(N863="vendido",I863='1° Passo'!$D$12),'1° Passo'!$D$12,"")</f>
        <v/>
      </c>
    </row>
    <row r="864" spans="3:42" ht="30" customHeight="1">
      <c r="C864" s="11">
        <v>860</v>
      </c>
      <c r="D864" s="88"/>
      <c r="E864" s="88"/>
      <c r="F864" s="88"/>
      <c r="G864" s="95"/>
      <c r="H864" s="96"/>
      <c r="I864" s="88"/>
      <c r="J864" s="88"/>
      <c r="K864" s="96"/>
      <c r="L864" s="88"/>
      <c r="M864" s="97" t="str">
        <f t="shared" ca="1" si="139"/>
        <v/>
      </c>
      <c r="N864" s="88"/>
      <c r="O864" s="88"/>
      <c r="P864" s="14"/>
      <c r="R864" s="59" t="str">
        <f>IFERROR(VLOOKUP($D864,'4° Passo'!$D$5:$M$804,7,FALSE),"-")</f>
        <v>-</v>
      </c>
      <c r="S864" s="59" t="str">
        <f>IFERROR(VLOOKUP($D864,'4° Passo'!$D$5:$M$804,8,FALSE),"-")</f>
        <v>-</v>
      </c>
      <c r="T864" s="59" t="str">
        <f>IFERROR(VLOOKUP($D864,'4° Passo'!$D$5:$M$804,9,FALSE),"-")</f>
        <v>-</v>
      </c>
      <c r="U864" s="59" t="str">
        <f>IFERROR(VLOOKUP($D864,'4° Passo'!$D$5:$M$804,10,FALSE),"-")</f>
        <v>-</v>
      </c>
      <c r="V864" s="59" t="str">
        <f t="shared" si="134"/>
        <v/>
      </c>
      <c r="W864" s="4">
        <f t="shared" si="140"/>
        <v>0</v>
      </c>
      <c r="X864" s="101">
        <v>1</v>
      </c>
      <c r="Y864" s="101" t="str">
        <f t="shared" si="135"/>
        <v/>
      </c>
      <c r="Z864" s="101" t="str">
        <f t="shared" si="136"/>
        <v/>
      </c>
      <c r="AA864" s="101" t="str">
        <f t="shared" si="137"/>
        <v/>
      </c>
      <c r="AB864" s="101" t="str">
        <f t="shared" si="138"/>
        <v/>
      </c>
      <c r="AC864" s="101" t="str">
        <f t="shared" si="143"/>
        <v/>
      </c>
      <c r="AD864" s="101" t="str">
        <f t="shared" si="143"/>
        <v/>
      </c>
      <c r="AE864" s="101" t="str">
        <f t="shared" si="143"/>
        <v/>
      </c>
      <c r="AF864" s="101" t="str">
        <f t="shared" si="142"/>
        <v/>
      </c>
      <c r="AG864" s="101" t="str">
        <f t="shared" si="142"/>
        <v/>
      </c>
      <c r="AH864" s="101" t="str">
        <f t="shared" si="142"/>
        <v/>
      </c>
      <c r="AI864" s="101" t="str">
        <f t="shared" si="142"/>
        <v/>
      </c>
      <c r="AJ864" s="101" t="str">
        <f t="shared" si="142"/>
        <v/>
      </c>
      <c r="AK864" s="101" t="str">
        <f t="shared" si="142"/>
        <v/>
      </c>
      <c r="AL864" s="101" t="str">
        <f t="shared" si="141"/>
        <v/>
      </c>
      <c r="AM864" s="101" t="str">
        <f t="shared" si="141"/>
        <v/>
      </c>
      <c r="AN864" s="101" t="str">
        <f t="shared" si="141"/>
        <v/>
      </c>
      <c r="AP864" s="101" t="str">
        <f>IF(AND(N864="vendido",I864='1° Passo'!$D$12),'1° Passo'!$D$12,"")</f>
        <v/>
      </c>
    </row>
    <row r="865" spans="3:42" ht="30" customHeight="1">
      <c r="C865" s="11">
        <v>861</v>
      </c>
      <c r="D865" s="88"/>
      <c r="E865" s="88"/>
      <c r="F865" s="88"/>
      <c r="G865" s="95"/>
      <c r="H865" s="96"/>
      <c r="I865" s="88"/>
      <c r="J865" s="88"/>
      <c r="K865" s="96"/>
      <c r="L865" s="88"/>
      <c r="M865" s="97" t="str">
        <f t="shared" ca="1" si="139"/>
        <v/>
      </c>
      <c r="N865" s="88"/>
      <c r="O865" s="88"/>
      <c r="P865" s="14"/>
      <c r="R865" s="59" t="str">
        <f>IFERROR(VLOOKUP($D865,'4° Passo'!$D$5:$M$804,7,FALSE),"-")</f>
        <v>-</v>
      </c>
      <c r="S865" s="59" t="str">
        <f>IFERROR(VLOOKUP($D865,'4° Passo'!$D$5:$M$804,8,FALSE),"-")</f>
        <v>-</v>
      </c>
      <c r="T865" s="59" t="str">
        <f>IFERROR(VLOOKUP($D865,'4° Passo'!$D$5:$M$804,9,FALSE),"-")</f>
        <v>-</v>
      </c>
      <c r="U865" s="59" t="str">
        <f>IFERROR(VLOOKUP($D865,'4° Passo'!$D$5:$M$804,10,FALSE),"-")</f>
        <v>-</v>
      </c>
      <c r="V865" s="59" t="str">
        <f t="shared" si="134"/>
        <v/>
      </c>
      <c r="W865" s="4">
        <f t="shared" si="140"/>
        <v>0</v>
      </c>
      <c r="X865" s="101">
        <v>1</v>
      </c>
      <c r="Y865" s="101" t="str">
        <f t="shared" si="135"/>
        <v/>
      </c>
      <c r="Z865" s="101" t="str">
        <f t="shared" si="136"/>
        <v/>
      </c>
      <c r="AA865" s="101" t="str">
        <f t="shared" si="137"/>
        <v/>
      </c>
      <c r="AB865" s="101" t="str">
        <f t="shared" si="138"/>
        <v/>
      </c>
      <c r="AC865" s="101" t="str">
        <f t="shared" si="143"/>
        <v/>
      </c>
      <c r="AD865" s="101" t="str">
        <f t="shared" si="143"/>
        <v/>
      </c>
      <c r="AE865" s="101" t="str">
        <f t="shared" si="143"/>
        <v/>
      </c>
      <c r="AF865" s="101" t="str">
        <f t="shared" si="142"/>
        <v/>
      </c>
      <c r="AG865" s="101" t="str">
        <f t="shared" si="142"/>
        <v/>
      </c>
      <c r="AH865" s="101" t="str">
        <f t="shared" si="142"/>
        <v/>
      </c>
      <c r="AI865" s="101" t="str">
        <f t="shared" si="142"/>
        <v/>
      </c>
      <c r="AJ865" s="101" t="str">
        <f t="shared" si="142"/>
        <v/>
      </c>
      <c r="AK865" s="101" t="str">
        <f t="shared" si="142"/>
        <v/>
      </c>
      <c r="AL865" s="101" t="str">
        <f t="shared" si="141"/>
        <v/>
      </c>
      <c r="AM865" s="101" t="str">
        <f t="shared" si="141"/>
        <v/>
      </c>
      <c r="AN865" s="101" t="str">
        <f t="shared" si="141"/>
        <v/>
      </c>
      <c r="AP865" s="101" t="str">
        <f>IF(AND(N865="vendido",I865='1° Passo'!$D$12),'1° Passo'!$D$12,"")</f>
        <v/>
      </c>
    </row>
    <row r="866" spans="3:42" ht="30" customHeight="1">
      <c r="C866" s="11">
        <v>862</v>
      </c>
      <c r="D866" s="88"/>
      <c r="E866" s="88"/>
      <c r="F866" s="88"/>
      <c r="G866" s="95"/>
      <c r="H866" s="96"/>
      <c r="I866" s="88"/>
      <c r="J866" s="88"/>
      <c r="K866" s="96"/>
      <c r="L866" s="88"/>
      <c r="M866" s="97" t="str">
        <f t="shared" ca="1" si="139"/>
        <v/>
      </c>
      <c r="N866" s="88"/>
      <c r="O866" s="88"/>
      <c r="P866" s="14"/>
      <c r="R866" s="59" t="str">
        <f>IFERROR(VLOOKUP($D866,'4° Passo'!$D$5:$M$804,7,FALSE),"-")</f>
        <v>-</v>
      </c>
      <c r="S866" s="59" t="str">
        <f>IFERROR(VLOOKUP($D866,'4° Passo'!$D$5:$M$804,8,FALSE),"-")</f>
        <v>-</v>
      </c>
      <c r="T866" s="59" t="str">
        <f>IFERROR(VLOOKUP($D866,'4° Passo'!$D$5:$M$804,9,FALSE),"-")</f>
        <v>-</v>
      </c>
      <c r="U866" s="59" t="str">
        <f>IFERROR(VLOOKUP($D866,'4° Passo'!$D$5:$M$804,10,FALSE),"-")</f>
        <v>-</v>
      </c>
      <c r="V866" s="59" t="str">
        <f t="shared" si="134"/>
        <v/>
      </c>
      <c r="W866" s="4">
        <f t="shared" si="140"/>
        <v>0</v>
      </c>
      <c r="X866" s="101">
        <v>1</v>
      </c>
      <c r="Y866" s="101" t="str">
        <f t="shared" si="135"/>
        <v/>
      </c>
      <c r="Z866" s="101" t="str">
        <f t="shared" si="136"/>
        <v/>
      </c>
      <c r="AA866" s="101" t="str">
        <f t="shared" si="137"/>
        <v/>
      </c>
      <c r="AB866" s="101" t="str">
        <f t="shared" si="138"/>
        <v/>
      </c>
      <c r="AC866" s="101" t="str">
        <f t="shared" si="143"/>
        <v/>
      </c>
      <c r="AD866" s="101" t="str">
        <f t="shared" si="143"/>
        <v/>
      </c>
      <c r="AE866" s="101" t="str">
        <f t="shared" si="143"/>
        <v/>
      </c>
      <c r="AF866" s="101" t="str">
        <f t="shared" si="142"/>
        <v/>
      </c>
      <c r="AG866" s="101" t="str">
        <f t="shared" si="142"/>
        <v/>
      </c>
      <c r="AH866" s="101" t="str">
        <f t="shared" si="142"/>
        <v/>
      </c>
      <c r="AI866" s="101" t="str">
        <f t="shared" si="142"/>
        <v/>
      </c>
      <c r="AJ866" s="101" t="str">
        <f t="shared" si="142"/>
        <v/>
      </c>
      <c r="AK866" s="101" t="str">
        <f t="shared" si="142"/>
        <v/>
      </c>
      <c r="AL866" s="101" t="str">
        <f t="shared" si="141"/>
        <v/>
      </c>
      <c r="AM866" s="101" t="str">
        <f t="shared" si="141"/>
        <v/>
      </c>
      <c r="AN866" s="101" t="str">
        <f t="shared" si="141"/>
        <v/>
      </c>
      <c r="AP866" s="101" t="str">
        <f>IF(AND(N866="vendido",I866='1° Passo'!$D$12),'1° Passo'!$D$12,"")</f>
        <v/>
      </c>
    </row>
    <row r="867" spans="3:42" ht="30" customHeight="1">
      <c r="C867" s="11">
        <v>863</v>
      </c>
      <c r="D867" s="88"/>
      <c r="E867" s="88"/>
      <c r="F867" s="88"/>
      <c r="G867" s="95"/>
      <c r="H867" s="96"/>
      <c r="I867" s="88"/>
      <c r="J867" s="88"/>
      <c r="K867" s="96"/>
      <c r="L867" s="88"/>
      <c r="M867" s="97" t="str">
        <f t="shared" ca="1" si="139"/>
        <v/>
      </c>
      <c r="N867" s="88"/>
      <c r="O867" s="88"/>
      <c r="P867" s="14"/>
      <c r="R867" s="59" t="str">
        <f>IFERROR(VLOOKUP($D867,'4° Passo'!$D$5:$M$804,7,FALSE),"-")</f>
        <v>-</v>
      </c>
      <c r="S867" s="59" t="str">
        <f>IFERROR(VLOOKUP($D867,'4° Passo'!$D$5:$M$804,8,FALSE),"-")</f>
        <v>-</v>
      </c>
      <c r="T867" s="59" t="str">
        <f>IFERROR(VLOOKUP($D867,'4° Passo'!$D$5:$M$804,9,FALSE),"-")</f>
        <v>-</v>
      </c>
      <c r="U867" s="59" t="str">
        <f>IFERROR(VLOOKUP($D867,'4° Passo'!$D$5:$M$804,10,FALSE),"-")</f>
        <v>-</v>
      </c>
      <c r="V867" s="59" t="str">
        <f t="shared" si="134"/>
        <v/>
      </c>
      <c r="W867" s="4">
        <f t="shared" si="140"/>
        <v>0</v>
      </c>
      <c r="X867" s="101">
        <v>1</v>
      </c>
      <c r="Y867" s="101" t="str">
        <f t="shared" si="135"/>
        <v/>
      </c>
      <c r="Z867" s="101" t="str">
        <f t="shared" si="136"/>
        <v/>
      </c>
      <c r="AA867" s="101" t="str">
        <f t="shared" si="137"/>
        <v/>
      </c>
      <c r="AB867" s="101" t="str">
        <f t="shared" si="138"/>
        <v/>
      </c>
      <c r="AC867" s="101" t="str">
        <f t="shared" si="143"/>
        <v/>
      </c>
      <c r="AD867" s="101" t="str">
        <f t="shared" si="143"/>
        <v/>
      </c>
      <c r="AE867" s="101" t="str">
        <f t="shared" si="143"/>
        <v/>
      </c>
      <c r="AF867" s="101" t="str">
        <f t="shared" si="142"/>
        <v/>
      </c>
      <c r="AG867" s="101" t="str">
        <f t="shared" si="142"/>
        <v/>
      </c>
      <c r="AH867" s="101" t="str">
        <f t="shared" si="142"/>
        <v/>
      </c>
      <c r="AI867" s="101" t="str">
        <f t="shared" si="142"/>
        <v/>
      </c>
      <c r="AJ867" s="101" t="str">
        <f t="shared" si="142"/>
        <v/>
      </c>
      <c r="AK867" s="101" t="str">
        <f t="shared" si="142"/>
        <v/>
      </c>
      <c r="AL867" s="101" t="str">
        <f t="shared" si="141"/>
        <v/>
      </c>
      <c r="AM867" s="101" t="str">
        <f t="shared" si="141"/>
        <v/>
      </c>
      <c r="AN867" s="101" t="str">
        <f t="shared" si="141"/>
        <v/>
      </c>
      <c r="AP867" s="101" t="str">
        <f>IF(AND(N867="vendido",I867='1° Passo'!$D$12),'1° Passo'!$D$12,"")</f>
        <v/>
      </c>
    </row>
    <row r="868" spans="3:42" ht="30" customHeight="1">
      <c r="C868" s="11">
        <v>864</v>
      </c>
      <c r="D868" s="88"/>
      <c r="E868" s="88"/>
      <c r="F868" s="88"/>
      <c r="G868" s="95"/>
      <c r="H868" s="96"/>
      <c r="I868" s="88"/>
      <c r="J868" s="88"/>
      <c r="K868" s="96"/>
      <c r="L868" s="88"/>
      <c r="M868" s="97" t="str">
        <f t="shared" ca="1" si="139"/>
        <v/>
      </c>
      <c r="N868" s="88"/>
      <c r="O868" s="88"/>
      <c r="P868" s="14"/>
      <c r="R868" s="59" t="str">
        <f>IFERROR(VLOOKUP($D868,'4° Passo'!$D$5:$M$804,7,FALSE),"-")</f>
        <v>-</v>
      </c>
      <c r="S868" s="59" t="str">
        <f>IFERROR(VLOOKUP($D868,'4° Passo'!$D$5:$M$804,8,FALSE),"-")</f>
        <v>-</v>
      </c>
      <c r="T868" s="59" t="str">
        <f>IFERROR(VLOOKUP($D868,'4° Passo'!$D$5:$M$804,9,FALSE),"-")</f>
        <v>-</v>
      </c>
      <c r="U868" s="59" t="str">
        <f>IFERROR(VLOOKUP($D868,'4° Passo'!$D$5:$M$804,10,FALSE),"-")</f>
        <v>-</v>
      </c>
      <c r="V868" s="59" t="str">
        <f t="shared" si="134"/>
        <v/>
      </c>
      <c r="W868" s="4">
        <f t="shared" si="140"/>
        <v>0</v>
      </c>
      <c r="X868" s="101">
        <v>1</v>
      </c>
      <c r="Y868" s="101" t="str">
        <f t="shared" si="135"/>
        <v/>
      </c>
      <c r="Z868" s="101" t="str">
        <f t="shared" si="136"/>
        <v/>
      </c>
      <c r="AA868" s="101" t="str">
        <f t="shared" si="137"/>
        <v/>
      </c>
      <c r="AB868" s="101" t="str">
        <f t="shared" si="138"/>
        <v/>
      </c>
      <c r="AC868" s="101" t="str">
        <f t="shared" si="143"/>
        <v/>
      </c>
      <c r="AD868" s="101" t="str">
        <f t="shared" si="143"/>
        <v/>
      </c>
      <c r="AE868" s="101" t="str">
        <f t="shared" si="143"/>
        <v/>
      </c>
      <c r="AF868" s="101" t="str">
        <f t="shared" si="142"/>
        <v/>
      </c>
      <c r="AG868" s="101" t="str">
        <f t="shared" si="142"/>
        <v/>
      </c>
      <c r="AH868" s="101" t="str">
        <f t="shared" si="142"/>
        <v/>
      </c>
      <c r="AI868" s="101" t="str">
        <f t="shared" si="142"/>
        <v/>
      </c>
      <c r="AJ868" s="101" t="str">
        <f t="shared" si="142"/>
        <v/>
      </c>
      <c r="AK868" s="101" t="str">
        <f t="shared" si="142"/>
        <v/>
      </c>
      <c r="AL868" s="101" t="str">
        <f t="shared" si="141"/>
        <v/>
      </c>
      <c r="AM868" s="101" t="str">
        <f t="shared" si="141"/>
        <v/>
      </c>
      <c r="AN868" s="101" t="str">
        <f t="shared" si="141"/>
        <v/>
      </c>
      <c r="AP868" s="101" t="str">
        <f>IF(AND(N868="vendido",I868='1° Passo'!$D$12),'1° Passo'!$D$12,"")</f>
        <v/>
      </c>
    </row>
    <row r="869" spans="3:42" ht="30" customHeight="1">
      <c r="C869" s="11">
        <v>865</v>
      </c>
      <c r="D869" s="88"/>
      <c r="E869" s="88"/>
      <c r="F869" s="88"/>
      <c r="G869" s="95"/>
      <c r="H869" s="96"/>
      <c r="I869" s="88"/>
      <c r="J869" s="88"/>
      <c r="K869" s="96"/>
      <c r="L869" s="88"/>
      <c r="M869" s="97" t="str">
        <f t="shared" ca="1" si="139"/>
        <v/>
      </c>
      <c r="N869" s="88"/>
      <c r="O869" s="88"/>
      <c r="P869" s="14"/>
      <c r="R869" s="59" t="str">
        <f>IFERROR(VLOOKUP($D869,'4° Passo'!$D$5:$M$804,7,FALSE),"-")</f>
        <v>-</v>
      </c>
      <c r="S869" s="59" t="str">
        <f>IFERROR(VLOOKUP($D869,'4° Passo'!$D$5:$M$804,8,FALSE),"-")</f>
        <v>-</v>
      </c>
      <c r="T869" s="59" t="str">
        <f>IFERROR(VLOOKUP($D869,'4° Passo'!$D$5:$M$804,9,FALSE),"-")</f>
        <v>-</v>
      </c>
      <c r="U869" s="59" t="str">
        <f>IFERROR(VLOOKUP($D869,'4° Passo'!$D$5:$M$804,10,FALSE),"-")</f>
        <v>-</v>
      </c>
      <c r="V869" s="59" t="str">
        <f t="shared" si="134"/>
        <v/>
      </c>
      <c r="W869" s="4">
        <f t="shared" si="140"/>
        <v>0</v>
      </c>
      <c r="X869" s="101">
        <v>1</v>
      </c>
      <c r="Y869" s="101" t="str">
        <f t="shared" si="135"/>
        <v/>
      </c>
      <c r="Z869" s="101" t="str">
        <f t="shared" si="136"/>
        <v/>
      </c>
      <c r="AA869" s="101" t="str">
        <f t="shared" si="137"/>
        <v/>
      </c>
      <c r="AB869" s="101" t="str">
        <f t="shared" si="138"/>
        <v/>
      </c>
      <c r="AC869" s="101" t="str">
        <f t="shared" si="143"/>
        <v/>
      </c>
      <c r="AD869" s="101" t="str">
        <f t="shared" si="143"/>
        <v/>
      </c>
      <c r="AE869" s="101" t="str">
        <f t="shared" si="143"/>
        <v/>
      </c>
      <c r="AF869" s="101" t="str">
        <f t="shared" si="142"/>
        <v/>
      </c>
      <c r="AG869" s="101" t="str">
        <f t="shared" si="142"/>
        <v/>
      </c>
      <c r="AH869" s="101" t="str">
        <f t="shared" si="142"/>
        <v/>
      </c>
      <c r="AI869" s="101" t="str">
        <f t="shared" si="142"/>
        <v/>
      </c>
      <c r="AJ869" s="101" t="str">
        <f t="shared" si="142"/>
        <v/>
      </c>
      <c r="AK869" s="101" t="str">
        <f t="shared" si="142"/>
        <v/>
      </c>
      <c r="AL869" s="101" t="str">
        <f t="shared" si="141"/>
        <v/>
      </c>
      <c r="AM869" s="101" t="str">
        <f t="shared" si="141"/>
        <v/>
      </c>
      <c r="AN869" s="101" t="str">
        <f t="shared" si="141"/>
        <v/>
      </c>
      <c r="AP869" s="101" t="str">
        <f>IF(AND(N869="vendido",I869='1° Passo'!$D$12),'1° Passo'!$D$12,"")</f>
        <v/>
      </c>
    </row>
    <row r="870" spans="3:42" ht="30" customHeight="1">
      <c r="C870" s="11">
        <v>866</v>
      </c>
      <c r="D870" s="88"/>
      <c r="E870" s="88"/>
      <c r="F870" s="88"/>
      <c r="G870" s="95"/>
      <c r="H870" s="96"/>
      <c r="I870" s="88"/>
      <c r="J870" s="88"/>
      <c r="K870" s="96"/>
      <c r="L870" s="88"/>
      <c r="M870" s="97" t="str">
        <f t="shared" ca="1" si="139"/>
        <v/>
      </c>
      <c r="N870" s="88"/>
      <c r="O870" s="88"/>
      <c r="P870" s="14"/>
      <c r="R870" s="59" t="str">
        <f>IFERROR(VLOOKUP($D870,'4° Passo'!$D$5:$M$804,7,FALSE),"-")</f>
        <v>-</v>
      </c>
      <c r="S870" s="59" t="str">
        <f>IFERROR(VLOOKUP($D870,'4° Passo'!$D$5:$M$804,8,FALSE),"-")</f>
        <v>-</v>
      </c>
      <c r="T870" s="59" t="str">
        <f>IFERROR(VLOOKUP($D870,'4° Passo'!$D$5:$M$804,9,FALSE),"-")</f>
        <v>-</v>
      </c>
      <c r="U870" s="59" t="str">
        <f>IFERROR(VLOOKUP($D870,'4° Passo'!$D$5:$M$804,10,FALSE),"-")</f>
        <v>-</v>
      </c>
      <c r="V870" s="59" t="str">
        <f t="shared" si="134"/>
        <v/>
      </c>
      <c r="W870" s="4">
        <f t="shared" si="140"/>
        <v>0</v>
      </c>
      <c r="X870" s="101">
        <v>1</v>
      </c>
      <c r="Y870" s="101" t="str">
        <f t="shared" si="135"/>
        <v/>
      </c>
      <c r="Z870" s="101" t="str">
        <f t="shared" si="136"/>
        <v/>
      </c>
      <c r="AA870" s="101" t="str">
        <f t="shared" si="137"/>
        <v/>
      </c>
      <c r="AB870" s="101" t="str">
        <f t="shared" si="138"/>
        <v/>
      </c>
      <c r="AC870" s="101" t="str">
        <f t="shared" si="143"/>
        <v/>
      </c>
      <c r="AD870" s="101" t="str">
        <f t="shared" si="143"/>
        <v/>
      </c>
      <c r="AE870" s="101" t="str">
        <f t="shared" si="143"/>
        <v/>
      </c>
      <c r="AF870" s="101" t="str">
        <f t="shared" si="142"/>
        <v/>
      </c>
      <c r="AG870" s="101" t="str">
        <f t="shared" si="142"/>
        <v/>
      </c>
      <c r="AH870" s="101" t="str">
        <f t="shared" si="142"/>
        <v/>
      </c>
      <c r="AI870" s="101" t="str">
        <f t="shared" si="142"/>
        <v/>
      </c>
      <c r="AJ870" s="101" t="str">
        <f t="shared" si="142"/>
        <v/>
      </c>
      <c r="AK870" s="101" t="str">
        <f t="shared" si="142"/>
        <v/>
      </c>
      <c r="AL870" s="101" t="str">
        <f t="shared" si="141"/>
        <v/>
      </c>
      <c r="AM870" s="101" t="str">
        <f t="shared" si="141"/>
        <v/>
      </c>
      <c r="AN870" s="101" t="str">
        <f t="shared" si="141"/>
        <v/>
      </c>
      <c r="AP870" s="101" t="str">
        <f>IF(AND(N870="vendido",I870='1° Passo'!$D$12),'1° Passo'!$D$12,"")</f>
        <v/>
      </c>
    </row>
    <row r="871" spans="3:42" ht="30" customHeight="1">
      <c r="C871" s="11">
        <v>867</v>
      </c>
      <c r="D871" s="88"/>
      <c r="E871" s="88"/>
      <c r="F871" s="88"/>
      <c r="G871" s="95"/>
      <c r="H871" s="96"/>
      <c r="I871" s="88"/>
      <c r="J871" s="88"/>
      <c r="K871" s="96"/>
      <c r="L871" s="88"/>
      <c r="M871" s="97" t="str">
        <f t="shared" ca="1" si="139"/>
        <v/>
      </c>
      <c r="N871" s="88"/>
      <c r="O871" s="88"/>
      <c r="P871" s="14"/>
      <c r="R871" s="59" t="str">
        <f>IFERROR(VLOOKUP($D871,'4° Passo'!$D$5:$M$804,7,FALSE),"-")</f>
        <v>-</v>
      </c>
      <c r="S871" s="59" t="str">
        <f>IFERROR(VLOOKUP($D871,'4° Passo'!$D$5:$M$804,8,FALSE),"-")</f>
        <v>-</v>
      </c>
      <c r="T871" s="59" t="str">
        <f>IFERROR(VLOOKUP($D871,'4° Passo'!$D$5:$M$804,9,FALSE),"-")</f>
        <v>-</v>
      </c>
      <c r="U871" s="59" t="str">
        <f>IFERROR(VLOOKUP($D871,'4° Passo'!$D$5:$M$804,10,FALSE),"-")</f>
        <v>-</v>
      </c>
      <c r="V871" s="59" t="str">
        <f t="shared" si="134"/>
        <v/>
      </c>
      <c r="W871" s="4">
        <f t="shared" si="140"/>
        <v>0</v>
      </c>
      <c r="X871" s="101">
        <v>1</v>
      </c>
      <c r="Y871" s="101" t="str">
        <f t="shared" si="135"/>
        <v/>
      </c>
      <c r="Z871" s="101" t="str">
        <f t="shared" si="136"/>
        <v/>
      </c>
      <c r="AA871" s="101" t="str">
        <f t="shared" si="137"/>
        <v/>
      </c>
      <c r="AB871" s="101" t="str">
        <f t="shared" si="138"/>
        <v/>
      </c>
      <c r="AC871" s="101" t="str">
        <f t="shared" si="143"/>
        <v/>
      </c>
      <c r="AD871" s="101" t="str">
        <f t="shared" si="143"/>
        <v/>
      </c>
      <c r="AE871" s="101" t="str">
        <f t="shared" si="143"/>
        <v/>
      </c>
      <c r="AF871" s="101" t="str">
        <f t="shared" si="142"/>
        <v/>
      </c>
      <c r="AG871" s="101" t="str">
        <f t="shared" si="142"/>
        <v/>
      </c>
      <c r="AH871" s="101" t="str">
        <f t="shared" si="142"/>
        <v/>
      </c>
      <c r="AI871" s="101" t="str">
        <f t="shared" si="142"/>
        <v/>
      </c>
      <c r="AJ871" s="101" t="str">
        <f t="shared" si="142"/>
        <v/>
      </c>
      <c r="AK871" s="101" t="str">
        <f t="shared" si="142"/>
        <v/>
      </c>
      <c r="AL871" s="101" t="str">
        <f t="shared" si="141"/>
        <v/>
      </c>
      <c r="AM871" s="101" t="str">
        <f t="shared" si="141"/>
        <v/>
      </c>
      <c r="AN871" s="101" t="str">
        <f t="shared" si="141"/>
        <v/>
      </c>
      <c r="AP871" s="101" t="str">
        <f>IF(AND(N871="vendido",I871='1° Passo'!$D$12),'1° Passo'!$D$12,"")</f>
        <v/>
      </c>
    </row>
    <row r="872" spans="3:42" ht="30" customHeight="1">
      <c r="C872" s="11">
        <v>868</v>
      </c>
      <c r="D872" s="88"/>
      <c r="E872" s="88"/>
      <c r="F872" s="88"/>
      <c r="G872" s="95"/>
      <c r="H872" s="96"/>
      <c r="I872" s="88"/>
      <c r="J872" s="88"/>
      <c r="K872" s="96"/>
      <c r="L872" s="88"/>
      <c r="M872" s="97" t="str">
        <f t="shared" ca="1" si="139"/>
        <v/>
      </c>
      <c r="N872" s="88"/>
      <c r="O872" s="88"/>
      <c r="P872" s="14"/>
      <c r="R872" s="59" t="str">
        <f>IFERROR(VLOOKUP($D872,'4° Passo'!$D$5:$M$804,7,FALSE),"-")</f>
        <v>-</v>
      </c>
      <c r="S872" s="59" t="str">
        <f>IFERROR(VLOOKUP($D872,'4° Passo'!$D$5:$M$804,8,FALSE),"-")</f>
        <v>-</v>
      </c>
      <c r="T872" s="59" t="str">
        <f>IFERROR(VLOOKUP($D872,'4° Passo'!$D$5:$M$804,9,FALSE),"-")</f>
        <v>-</v>
      </c>
      <c r="U872" s="59" t="str">
        <f>IFERROR(VLOOKUP($D872,'4° Passo'!$D$5:$M$804,10,FALSE),"-")</f>
        <v>-</v>
      </c>
      <c r="V872" s="59" t="str">
        <f t="shared" si="134"/>
        <v/>
      </c>
      <c r="W872" s="4">
        <f t="shared" si="140"/>
        <v>0</v>
      </c>
      <c r="X872" s="101">
        <v>1</v>
      </c>
      <c r="Y872" s="101" t="str">
        <f t="shared" si="135"/>
        <v/>
      </c>
      <c r="Z872" s="101" t="str">
        <f t="shared" si="136"/>
        <v/>
      </c>
      <c r="AA872" s="101" t="str">
        <f t="shared" si="137"/>
        <v/>
      </c>
      <c r="AB872" s="101" t="str">
        <f t="shared" si="138"/>
        <v/>
      </c>
      <c r="AC872" s="101" t="str">
        <f t="shared" si="143"/>
        <v/>
      </c>
      <c r="AD872" s="101" t="str">
        <f t="shared" si="143"/>
        <v/>
      </c>
      <c r="AE872" s="101" t="str">
        <f t="shared" si="143"/>
        <v/>
      </c>
      <c r="AF872" s="101" t="str">
        <f t="shared" si="142"/>
        <v/>
      </c>
      <c r="AG872" s="101" t="str">
        <f t="shared" si="142"/>
        <v/>
      </c>
      <c r="AH872" s="101" t="str">
        <f t="shared" si="142"/>
        <v/>
      </c>
      <c r="AI872" s="101" t="str">
        <f t="shared" si="142"/>
        <v/>
      </c>
      <c r="AJ872" s="101" t="str">
        <f t="shared" si="142"/>
        <v/>
      </c>
      <c r="AK872" s="101" t="str">
        <f t="shared" si="142"/>
        <v/>
      </c>
      <c r="AL872" s="101" t="str">
        <f t="shared" si="141"/>
        <v/>
      </c>
      <c r="AM872" s="101" t="str">
        <f t="shared" si="141"/>
        <v/>
      </c>
      <c r="AN872" s="101" t="str">
        <f t="shared" si="141"/>
        <v/>
      </c>
      <c r="AP872" s="101" t="str">
        <f>IF(AND(N872="vendido",I872='1° Passo'!$D$12),'1° Passo'!$D$12,"")</f>
        <v/>
      </c>
    </row>
    <row r="873" spans="3:42" ht="30" customHeight="1">
      <c r="C873" s="11">
        <v>869</v>
      </c>
      <c r="D873" s="88"/>
      <c r="E873" s="88"/>
      <c r="F873" s="88"/>
      <c r="G873" s="95"/>
      <c r="H873" s="96"/>
      <c r="I873" s="88"/>
      <c r="J873" s="88"/>
      <c r="K873" s="96"/>
      <c r="L873" s="88"/>
      <c r="M873" s="97" t="str">
        <f t="shared" ca="1" si="139"/>
        <v/>
      </c>
      <c r="N873" s="88"/>
      <c r="O873" s="88"/>
      <c r="P873" s="14"/>
      <c r="R873" s="59" t="str">
        <f>IFERROR(VLOOKUP($D873,'4° Passo'!$D$5:$M$804,7,FALSE),"-")</f>
        <v>-</v>
      </c>
      <c r="S873" s="59" t="str">
        <f>IFERROR(VLOOKUP($D873,'4° Passo'!$D$5:$M$804,8,FALSE),"-")</f>
        <v>-</v>
      </c>
      <c r="T873" s="59" t="str">
        <f>IFERROR(VLOOKUP($D873,'4° Passo'!$D$5:$M$804,9,FALSE),"-")</f>
        <v>-</v>
      </c>
      <c r="U873" s="59" t="str">
        <f>IFERROR(VLOOKUP($D873,'4° Passo'!$D$5:$M$804,10,FALSE),"-")</f>
        <v>-</v>
      </c>
      <c r="V873" s="59" t="str">
        <f t="shared" si="134"/>
        <v/>
      </c>
      <c r="W873" s="4">
        <f t="shared" si="140"/>
        <v>0</v>
      </c>
      <c r="X873" s="101">
        <v>1</v>
      </c>
      <c r="Y873" s="101" t="str">
        <f t="shared" si="135"/>
        <v/>
      </c>
      <c r="Z873" s="101" t="str">
        <f t="shared" si="136"/>
        <v/>
      </c>
      <c r="AA873" s="101" t="str">
        <f t="shared" si="137"/>
        <v/>
      </c>
      <c r="AB873" s="101" t="str">
        <f t="shared" si="138"/>
        <v/>
      </c>
      <c r="AC873" s="101" t="str">
        <f t="shared" si="143"/>
        <v/>
      </c>
      <c r="AD873" s="101" t="str">
        <f t="shared" si="143"/>
        <v/>
      </c>
      <c r="AE873" s="101" t="str">
        <f t="shared" si="143"/>
        <v/>
      </c>
      <c r="AF873" s="101" t="str">
        <f t="shared" si="142"/>
        <v/>
      </c>
      <c r="AG873" s="101" t="str">
        <f t="shared" si="142"/>
        <v/>
      </c>
      <c r="AH873" s="101" t="str">
        <f t="shared" si="142"/>
        <v/>
      </c>
      <c r="AI873" s="101" t="str">
        <f t="shared" si="142"/>
        <v/>
      </c>
      <c r="AJ873" s="101" t="str">
        <f t="shared" si="142"/>
        <v/>
      </c>
      <c r="AK873" s="101" t="str">
        <f t="shared" si="142"/>
        <v/>
      </c>
      <c r="AL873" s="101" t="str">
        <f t="shared" si="141"/>
        <v/>
      </c>
      <c r="AM873" s="101" t="str">
        <f t="shared" si="141"/>
        <v/>
      </c>
      <c r="AN873" s="101" t="str">
        <f t="shared" si="141"/>
        <v/>
      </c>
      <c r="AP873" s="101" t="str">
        <f>IF(AND(N873="vendido",I873='1° Passo'!$D$12),'1° Passo'!$D$12,"")</f>
        <v/>
      </c>
    </row>
    <row r="874" spans="3:42" ht="30" customHeight="1">
      <c r="C874" s="11">
        <v>870</v>
      </c>
      <c r="D874" s="88"/>
      <c r="E874" s="88"/>
      <c r="F874" s="88"/>
      <c r="G874" s="95"/>
      <c r="H874" s="96"/>
      <c r="I874" s="88"/>
      <c r="J874" s="88"/>
      <c r="K874" s="96"/>
      <c r="L874" s="88"/>
      <c r="M874" s="97" t="str">
        <f t="shared" ca="1" si="139"/>
        <v/>
      </c>
      <c r="N874" s="88"/>
      <c r="O874" s="88"/>
      <c r="P874" s="14"/>
      <c r="R874" s="59" t="str">
        <f>IFERROR(VLOOKUP($D874,'4° Passo'!$D$5:$M$804,7,FALSE),"-")</f>
        <v>-</v>
      </c>
      <c r="S874" s="59" t="str">
        <f>IFERROR(VLOOKUP($D874,'4° Passo'!$D$5:$M$804,8,FALSE),"-")</f>
        <v>-</v>
      </c>
      <c r="T874" s="59" t="str">
        <f>IFERROR(VLOOKUP($D874,'4° Passo'!$D$5:$M$804,9,FALSE),"-")</f>
        <v>-</v>
      </c>
      <c r="U874" s="59" t="str">
        <f>IFERROR(VLOOKUP($D874,'4° Passo'!$D$5:$M$804,10,FALSE),"-")</f>
        <v>-</v>
      </c>
      <c r="V874" s="59" t="str">
        <f t="shared" si="134"/>
        <v/>
      </c>
      <c r="W874" s="4">
        <f t="shared" si="140"/>
        <v>0</v>
      </c>
      <c r="X874" s="101">
        <v>1</v>
      </c>
      <c r="Y874" s="101" t="str">
        <f t="shared" si="135"/>
        <v/>
      </c>
      <c r="Z874" s="101" t="str">
        <f t="shared" si="136"/>
        <v/>
      </c>
      <c r="AA874" s="101" t="str">
        <f t="shared" si="137"/>
        <v/>
      </c>
      <c r="AB874" s="101" t="str">
        <f t="shared" si="138"/>
        <v/>
      </c>
      <c r="AC874" s="101" t="str">
        <f t="shared" si="143"/>
        <v/>
      </c>
      <c r="AD874" s="101" t="str">
        <f t="shared" si="143"/>
        <v/>
      </c>
      <c r="AE874" s="101" t="str">
        <f t="shared" si="143"/>
        <v/>
      </c>
      <c r="AF874" s="101" t="str">
        <f t="shared" si="142"/>
        <v/>
      </c>
      <c r="AG874" s="101" t="str">
        <f t="shared" si="142"/>
        <v/>
      </c>
      <c r="AH874" s="101" t="str">
        <f t="shared" si="142"/>
        <v/>
      </c>
      <c r="AI874" s="101" t="str">
        <f t="shared" si="142"/>
        <v/>
      </c>
      <c r="AJ874" s="101" t="str">
        <f t="shared" si="142"/>
        <v/>
      </c>
      <c r="AK874" s="101" t="str">
        <f t="shared" si="142"/>
        <v/>
      </c>
      <c r="AL874" s="101" t="str">
        <f t="shared" si="141"/>
        <v/>
      </c>
      <c r="AM874" s="101" t="str">
        <f t="shared" si="141"/>
        <v/>
      </c>
      <c r="AN874" s="101" t="str">
        <f t="shared" si="141"/>
        <v/>
      </c>
      <c r="AP874" s="101" t="str">
        <f>IF(AND(N874="vendido",I874='1° Passo'!$D$12),'1° Passo'!$D$12,"")</f>
        <v/>
      </c>
    </row>
    <row r="875" spans="3:42" ht="30" customHeight="1">
      <c r="C875" s="11">
        <v>871</v>
      </c>
      <c r="D875" s="88"/>
      <c r="E875" s="88"/>
      <c r="F875" s="88"/>
      <c r="G875" s="95"/>
      <c r="H875" s="96"/>
      <c r="I875" s="88"/>
      <c r="J875" s="88"/>
      <c r="K875" s="96"/>
      <c r="L875" s="88"/>
      <c r="M875" s="97" t="str">
        <f t="shared" ca="1" si="139"/>
        <v/>
      </c>
      <c r="N875" s="88"/>
      <c r="O875" s="88"/>
      <c r="P875" s="14"/>
      <c r="R875" s="59" t="str">
        <f>IFERROR(VLOOKUP($D875,'4° Passo'!$D$5:$M$804,7,FALSE),"-")</f>
        <v>-</v>
      </c>
      <c r="S875" s="59" t="str">
        <f>IFERROR(VLOOKUP($D875,'4° Passo'!$D$5:$M$804,8,FALSE),"-")</f>
        <v>-</v>
      </c>
      <c r="T875" s="59" t="str">
        <f>IFERROR(VLOOKUP($D875,'4° Passo'!$D$5:$M$804,9,FALSE),"-")</f>
        <v>-</v>
      </c>
      <c r="U875" s="59" t="str">
        <f>IFERROR(VLOOKUP($D875,'4° Passo'!$D$5:$M$804,10,FALSE),"-")</f>
        <v>-</v>
      </c>
      <c r="V875" s="59" t="str">
        <f t="shared" si="134"/>
        <v/>
      </c>
      <c r="W875" s="4">
        <f t="shared" si="140"/>
        <v>0</v>
      </c>
      <c r="X875" s="101">
        <v>1</v>
      </c>
      <c r="Y875" s="101" t="str">
        <f t="shared" si="135"/>
        <v/>
      </c>
      <c r="Z875" s="101" t="str">
        <f t="shared" si="136"/>
        <v/>
      </c>
      <c r="AA875" s="101" t="str">
        <f t="shared" si="137"/>
        <v/>
      </c>
      <c r="AB875" s="101" t="str">
        <f t="shared" si="138"/>
        <v/>
      </c>
      <c r="AC875" s="101" t="str">
        <f t="shared" si="143"/>
        <v/>
      </c>
      <c r="AD875" s="101" t="str">
        <f t="shared" si="143"/>
        <v/>
      </c>
      <c r="AE875" s="101" t="str">
        <f t="shared" si="143"/>
        <v/>
      </c>
      <c r="AF875" s="101" t="str">
        <f t="shared" si="142"/>
        <v/>
      </c>
      <c r="AG875" s="101" t="str">
        <f t="shared" si="142"/>
        <v/>
      </c>
      <c r="AH875" s="101" t="str">
        <f t="shared" si="142"/>
        <v/>
      </c>
      <c r="AI875" s="101" t="str">
        <f t="shared" si="142"/>
        <v/>
      </c>
      <c r="AJ875" s="101" t="str">
        <f t="shared" si="142"/>
        <v/>
      </c>
      <c r="AK875" s="101" t="str">
        <f t="shared" si="142"/>
        <v/>
      </c>
      <c r="AL875" s="101" t="str">
        <f t="shared" si="141"/>
        <v/>
      </c>
      <c r="AM875" s="101" t="str">
        <f t="shared" si="141"/>
        <v/>
      </c>
      <c r="AN875" s="101" t="str">
        <f t="shared" si="141"/>
        <v/>
      </c>
      <c r="AP875" s="101" t="str">
        <f>IF(AND(N875="vendido",I875='1° Passo'!$D$12),'1° Passo'!$D$12,"")</f>
        <v/>
      </c>
    </row>
    <row r="876" spans="3:42" ht="30" customHeight="1">
      <c r="C876" s="11">
        <v>872</v>
      </c>
      <c r="D876" s="88"/>
      <c r="E876" s="88"/>
      <c r="F876" s="88"/>
      <c r="G876" s="95"/>
      <c r="H876" s="96"/>
      <c r="I876" s="88"/>
      <c r="J876" s="88"/>
      <c r="K876" s="96"/>
      <c r="L876" s="88"/>
      <c r="M876" s="97" t="str">
        <f t="shared" ca="1" si="139"/>
        <v/>
      </c>
      <c r="N876" s="88"/>
      <c r="O876" s="88"/>
      <c r="P876" s="14"/>
      <c r="R876" s="59" t="str">
        <f>IFERROR(VLOOKUP($D876,'4° Passo'!$D$5:$M$804,7,FALSE),"-")</f>
        <v>-</v>
      </c>
      <c r="S876" s="59" t="str">
        <f>IFERROR(VLOOKUP($D876,'4° Passo'!$D$5:$M$804,8,FALSE),"-")</f>
        <v>-</v>
      </c>
      <c r="T876" s="59" t="str">
        <f>IFERROR(VLOOKUP($D876,'4° Passo'!$D$5:$M$804,9,FALSE),"-")</f>
        <v>-</v>
      </c>
      <c r="U876" s="59" t="str">
        <f>IFERROR(VLOOKUP($D876,'4° Passo'!$D$5:$M$804,10,FALSE),"-")</f>
        <v>-</v>
      </c>
      <c r="V876" s="59" t="str">
        <f t="shared" si="134"/>
        <v/>
      </c>
      <c r="W876" s="4">
        <f t="shared" si="140"/>
        <v>0</v>
      </c>
      <c r="X876" s="101">
        <v>1</v>
      </c>
      <c r="Y876" s="101" t="str">
        <f t="shared" si="135"/>
        <v/>
      </c>
      <c r="Z876" s="101" t="str">
        <f t="shared" si="136"/>
        <v/>
      </c>
      <c r="AA876" s="101" t="str">
        <f t="shared" si="137"/>
        <v/>
      </c>
      <c r="AB876" s="101" t="str">
        <f t="shared" si="138"/>
        <v/>
      </c>
      <c r="AC876" s="101" t="str">
        <f t="shared" si="143"/>
        <v/>
      </c>
      <c r="AD876" s="101" t="str">
        <f t="shared" si="143"/>
        <v/>
      </c>
      <c r="AE876" s="101" t="str">
        <f t="shared" si="143"/>
        <v/>
      </c>
      <c r="AF876" s="101" t="str">
        <f t="shared" si="142"/>
        <v/>
      </c>
      <c r="AG876" s="101" t="str">
        <f t="shared" si="142"/>
        <v/>
      </c>
      <c r="AH876" s="101" t="str">
        <f t="shared" si="142"/>
        <v/>
      </c>
      <c r="AI876" s="101" t="str">
        <f t="shared" si="142"/>
        <v/>
      </c>
      <c r="AJ876" s="101" t="str">
        <f t="shared" si="142"/>
        <v/>
      </c>
      <c r="AK876" s="101" t="str">
        <f t="shared" si="142"/>
        <v/>
      </c>
      <c r="AL876" s="101" t="str">
        <f t="shared" si="141"/>
        <v/>
      </c>
      <c r="AM876" s="101" t="str">
        <f t="shared" si="141"/>
        <v/>
      </c>
      <c r="AN876" s="101" t="str">
        <f t="shared" si="141"/>
        <v/>
      </c>
      <c r="AP876" s="101" t="str">
        <f>IF(AND(N876="vendido",I876='1° Passo'!$D$12),'1° Passo'!$D$12,"")</f>
        <v/>
      </c>
    </row>
    <row r="877" spans="3:42" ht="30" customHeight="1">
      <c r="C877" s="11">
        <v>873</v>
      </c>
      <c r="D877" s="88"/>
      <c r="E877" s="88"/>
      <c r="F877" s="88"/>
      <c r="G877" s="95"/>
      <c r="H877" s="96"/>
      <c r="I877" s="88"/>
      <c r="J877" s="88"/>
      <c r="K877" s="96"/>
      <c r="L877" s="88"/>
      <c r="M877" s="97" t="str">
        <f t="shared" ca="1" si="139"/>
        <v/>
      </c>
      <c r="N877" s="88"/>
      <c r="O877" s="88"/>
      <c r="P877" s="14"/>
      <c r="R877" s="59" t="str">
        <f>IFERROR(VLOOKUP($D877,'4° Passo'!$D$5:$M$804,7,FALSE),"-")</f>
        <v>-</v>
      </c>
      <c r="S877" s="59" t="str">
        <f>IFERROR(VLOOKUP($D877,'4° Passo'!$D$5:$M$804,8,FALSE),"-")</f>
        <v>-</v>
      </c>
      <c r="T877" s="59" t="str">
        <f>IFERROR(VLOOKUP($D877,'4° Passo'!$D$5:$M$804,9,FALSE),"-")</f>
        <v>-</v>
      </c>
      <c r="U877" s="59" t="str">
        <f>IFERROR(VLOOKUP($D877,'4° Passo'!$D$5:$M$804,10,FALSE),"-")</f>
        <v>-</v>
      </c>
      <c r="V877" s="59" t="str">
        <f t="shared" si="134"/>
        <v/>
      </c>
      <c r="W877" s="4">
        <f t="shared" si="140"/>
        <v>0</v>
      </c>
      <c r="X877" s="101">
        <v>1</v>
      </c>
      <c r="Y877" s="101" t="str">
        <f t="shared" si="135"/>
        <v/>
      </c>
      <c r="Z877" s="101" t="str">
        <f t="shared" si="136"/>
        <v/>
      </c>
      <c r="AA877" s="101" t="str">
        <f t="shared" si="137"/>
        <v/>
      </c>
      <c r="AB877" s="101" t="str">
        <f t="shared" si="138"/>
        <v/>
      </c>
      <c r="AC877" s="101" t="str">
        <f t="shared" si="143"/>
        <v/>
      </c>
      <c r="AD877" s="101" t="str">
        <f t="shared" si="143"/>
        <v/>
      </c>
      <c r="AE877" s="101" t="str">
        <f t="shared" si="143"/>
        <v/>
      </c>
      <c r="AF877" s="101" t="str">
        <f t="shared" si="142"/>
        <v/>
      </c>
      <c r="AG877" s="101" t="str">
        <f t="shared" si="142"/>
        <v/>
      </c>
      <c r="AH877" s="101" t="str">
        <f t="shared" si="142"/>
        <v/>
      </c>
      <c r="AI877" s="101" t="str">
        <f t="shared" si="142"/>
        <v/>
      </c>
      <c r="AJ877" s="101" t="str">
        <f t="shared" si="142"/>
        <v/>
      </c>
      <c r="AK877" s="101" t="str">
        <f t="shared" si="142"/>
        <v/>
      </c>
      <c r="AL877" s="101" t="str">
        <f t="shared" si="141"/>
        <v/>
      </c>
      <c r="AM877" s="101" t="str">
        <f t="shared" si="141"/>
        <v/>
      </c>
      <c r="AN877" s="101" t="str">
        <f t="shared" si="141"/>
        <v/>
      </c>
      <c r="AP877" s="101" t="str">
        <f>IF(AND(N877="vendido",I877='1° Passo'!$D$12),'1° Passo'!$D$12,"")</f>
        <v/>
      </c>
    </row>
    <row r="878" spans="3:42" ht="30" customHeight="1">
      <c r="C878" s="11">
        <v>874</v>
      </c>
      <c r="D878" s="88"/>
      <c r="E878" s="88"/>
      <c r="F878" s="88"/>
      <c r="G878" s="95"/>
      <c r="H878" s="96"/>
      <c r="I878" s="88"/>
      <c r="J878" s="88"/>
      <c r="K878" s="96"/>
      <c r="L878" s="88"/>
      <c r="M878" s="97" t="str">
        <f t="shared" ca="1" si="139"/>
        <v/>
      </c>
      <c r="N878" s="88"/>
      <c r="O878" s="88"/>
      <c r="P878" s="14"/>
      <c r="R878" s="59" t="str">
        <f>IFERROR(VLOOKUP($D878,'4° Passo'!$D$5:$M$804,7,FALSE),"-")</f>
        <v>-</v>
      </c>
      <c r="S878" s="59" t="str">
        <f>IFERROR(VLOOKUP($D878,'4° Passo'!$D$5:$M$804,8,FALSE),"-")</f>
        <v>-</v>
      </c>
      <c r="T878" s="59" t="str">
        <f>IFERROR(VLOOKUP($D878,'4° Passo'!$D$5:$M$804,9,FALSE),"-")</f>
        <v>-</v>
      </c>
      <c r="U878" s="59" t="str">
        <f>IFERROR(VLOOKUP($D878,'4° Passo'!$D$5:$M$804,10,FALSE),"-")</f>
        <v>-</v>
      </c>
      <c r="V878" s="59" t="str">
        <f t="shared" si="134"/>
        <v/>
      </c>
      <c r="W878" s="4">
        <f t="shared" si="140"/>
        <v>0</v>
      </c>
      <c r="X878" s="101">
        <v>1</v>
      </c>
      <c r="Y878" s="101" t="str">
        <f t="shared" si="135"/>
        <v/>
      </c>
      <c r="Z878" s="101" t="str">
        <f t="shared" si="136"/>
        <v/>
      </c>
      <c r="AA878" s="101" t="str">
        <f t="shared" si="137"/>
        <v/>
      </c>
      <c r="AB878" s="101" t="str">
        <f t="shared" si="138"/>
        <v/>
      </c>
      <c r="AC878" s="101" t="str">
        <f t="shared" si="143"/>
        <v/>
      </c>
      <c r="AD878" s="101" t="str">
        <f t="shared" si="143"/>
        <v/>
      </c>
      <c r="AE878" s="101" t="str">
        <f t="shared" si="143"/>
        <v/>
      </c>
      <c r="AF878" s="101" t="str">
        <f t="shared" si="142"/>
        <v/>
      </c>
      <c r="AG878" s="101" t="str">
        <f t="shared" si="142"/>
        <v/>
      </c>
      <c r="AH878" s="101" t="str">
        <f t="shared" si="142"/>
        <v/>
      </c>
      <c r="AI878" s="101" t="str">
        <f t="shared" si="142"/>
        <v/>
      </c>
      <c r="AJ878" s="101" t="str">
        <f t="shared" si="142"/>
        <v/>
      </c>
      <c r="AK878" s="101" t="str">
        <f t="shared" si="142"/>
        <v/>
      </c>
      <c r="AL878" s="101" t="str">
        <f t="shared" si="141"/>
        <v/>
      </c>
      <c r="AM878" s="101" t="str">
        <f t="shared" si="141"/>
        <v/>
      </c>
      <c r="AN878" s="101" t="str">
        <f t="shared" si="141"/>
        <v/>
      </c>
      <c r="AP878" s="101" t="str">
        <f>IF(AND(N878="vendido",I878='1° Passo'!$D$12),'1° Passo'!$D$12,"")</f>
        <v/>
      </c>
    </row>
    <row r="879" spans="3:42" ht="30" customHeight="1">
      <c r="C879" s="11">
        <v>875</v>
      </c>
      <c r="D879" s="88"/>
      <c r="E879" s="88"/>
      <c r="F879" s="88"/>
      <c r="G879" s="95"/>
      <c r="H879" s="96"/>
      <c r="I879" s="88"/>
      <c r="J879" s="88"/>
      <c r="K879" s="96"/>
      <c r="L879" s="88"/>
      <c r="M879" s="97" t="str">
        <f t="shared" ca="1" si="139"/>
        <v/>
      </c>
      <c r="N879" s="88"/>
      <c r="O879" s="88"/>
      <c r="P879" s="14"/>
      <c r="R879" s="59" t="str">
        <f>IFERROR(VLOOKUP($D879,'4° Passo'!$D$5:$M$804,7,FALSE),"-")</f>
        <v>-</v>
      </c>
      <c r="S879" s="59" t="str">
        <f>IFERROR(VLOOKUP($D879,'4° Passo'!$D$5:$M$804,8,FALSE),"-")</f>
        <v>-</v>
      </c>
      <c r="T879" s="59" t="str">
        <f>IFERROR(VLOOKUP($D879,'4° Passo'!$D$5:$M$804,9,FALSE),"-")</f>
        <v>-</v>
      </c>
      <c r="U879" s="59" t="str">
        <f>IFERROR(VLOOKUP($D879,'4° Passo'!$D$5:$M$804,10,FALSE),"-")</f>
        <v>-</v>
      </c>
      <c r="V879" s="59" t="str">
        <f t="shared" si="134"/>
        <v/>
      </c>
      <c r="W879" s="4">
        <f t="shared" si="140"/>
        <v>0</v>
      </c>
      <c r="X879" s="101">
        <v>1</v>
      </c>
      <c r="Y879" s="101" t="str">
        <f t="shared" si="135"/>
        <v/>
      </c>
      <c r="Z879" s="101" t="str">
        <f t="shared" si="136"/>
        <v/>
      </c>
      <c r="AA879" s="101" t="str">
        <f t="shared" si="137"/>
        <v/>
      </c>
      <c r="AB879" s="101" t="str">
        <f t="shared" si="138"/>
        <v/>
      </c>
      <c r="AC879" s="101" t="str">
        <f t="shared" si="143"/>
        <v/>
      </c>
      <c r="AD879" s="101" t="str">
        <f t="shared" si="143"/>
        <v/>
      </c>
      <c r="AE879" s="101" t="str">
        <f t="shared" si="143"/>
        <v/>
      </c>
      <c r="AF879" s="101" t="str">
        <f t="shared" si="142"/>
        <v/>
      </c>
      <c r="AG879" s="101" t="str">
        <f t="shared" si="142"/>
        <v/>
      </c>
      <c r="AH879" s="101" t="str">
        <f t="shared" si="142"/>
        <v/>
      </c>
      <c r="AI879" s="101" t="str">
        <f t="shared" si="142"/>
        <v/>
      </c>
      <c r="AJ879" s="101" t="str">
        <f t="shared" si="142"/>
        <v/>
      </c>
      <c r="AK879" s="101" t="str">
        <f t="shared" si="142"/>
        <v/>
      </c>
      <c r="AL879" s="101" t="str">
        <f t="shared" si="141"/>
        <v/>
      </c>
      <c r="AM879" s="101" t="str">
        <f t="shared" si="141"/>
        <v/>
      </c>
      <c r="AN879" s="101" t="str">
        <f t="shared" si="141"/>
        <v/>
      </c>
      <c r="AP879" s="101" t="str">
        <f>IF(AND(N879="vendido",I879='1° Passo'!$D$12),'1° Passo'!$D$12,"")</f>
        <v/>
      </c>
    </row>
    <row r="880" spans="3:42" ht="30" customHeight="1">
      <c r="C880" s="11">
        <v>876</v>
      </c>
      <c r="D880" s="88"/>
      <c r="E880" s="88"/>
      <c r="F880" s="88"/>
      <c r="G880" s="95"/>
      <c r="H880" s="96"/>
      <c r="I880" s="88"/>
      <c r="J880" s="88"/>
      <c r="K880" s="96"/>
      <c r="L880" s="88"/>
      <c r="M880" s="97" t="str">
        <f t="shared" ca="1" si="139"/>
        <v/>
      </c>
      <c r="N880" s="88"/>
      <c r="O880" s="88"/>
      <c r="P880" s="14"/>
      <c r="R880" s="59" t="str">
        <f>IFERROR(VLOOKUP($D880,'4° Passo'!$D$5:$M$804,7,FALSE),"-")</f>
        <v>-</v>
      </c>
      <c r="S880" s="59" t="str">
        <f>IFERROR(VLOOKUP($D880,'4° Passo'!$D$5:$M$804,8,FALSE),"-")</f>
        <v>-</v>
      </c>
      <c r="T880" s="59" t="str">
        <f>IFERROR(VLOOKUP($D880,'4° Passo'!$D$5:$M$804,9,FALSE),"-")</f>
        <v>-</v>
      </c>
      <c r="U880" s="59" t="str">
        <f>IFERROR(VLOOKUP($D880,'4° Passo'!$D$5:$M$804,10,FALSE),"-")</f>
        <v>-</v>
      </c>
      <c r="V880" s="59" t="str">
        <f t="shared" si="134"/>
        <v/>
      </c>
      <c r="W880" s="4">
        <f t="shared" si="140"/>
        <v>0</v>
      </c>
      <c r="X880" s="101">
        <v>1</v>
      </c>
      <c r="Y880" s="101" t="str">
        <f t="shared" si="135"/>
        <v/>
      </c>
      <c r="Z880" s="101" t="str">
        <f t="shared" si="136"/>
        <v/>
      </c>
      <c r="AA880" s="101" t="str">
        <f t="shared" si="137"/>
        <v/>
      </c>
      <c r="AB880" s="101" t="str">
        <f t="shared" si="138"/>
        <v/>
      </c>
      <c r="AC880" s="101" t="str">
        <f t="shared" si="143"/>
        <v/>
      </c>
      <c r="AD880" s="101" t="str">
        <f t="shared" si="143"/>
        <v/>
      </c>
      <c r="AE880" s="101" t="str">
        <f t="shared" si="143"/>
        <v/>
      </c>
      <c r="AF880" s="101" t="str">
        <f t="shared" si="142"/>
        <v/>
      </c>
      <c r="AG880" s="101" t="str">
        <f t="shared" si="142"/>
        <v/>
      </c>
      <c r="AH880" s="101" t="str">
        <f t="shared" si="142"/>
        <v/>
      </c>
      <c r="AI880" s="101" t="str">
        <f t="shared" si="142"/>
        <v/>
      </c>
      <c r="AJ880" s="101" t="str">
        <f t="shared" si="142"/>
        <v/>
      </c>
      <c r="AK880" s="101" t="str">
        <f t="shared" si="142"/>
        <v/>
      </c>
      <c r="AL880" s="101" t="str">
        <f t="shared" si="141"/>
        <v/>
      </c>
      <c r="AM880" s="101" t="str">
        <f t="shared" si="141"/>
        <v/>
      </c>
      <c r="AN880" s="101" t="str">
        <f t="shared" si="141"/>
        <v/>
      </c>
      <c r="AP880" s="101" t="str">
        <f>IF(AND(N880="vendido",I880='1° Passo'!$D$12),'1° Passo'!$D$12,"")</f>
        <v/>
      </c>
    </row>
    <row r="881" spans="3:42" ht="30" customHeight="1">
      <c r="C881" s="11">
        <v>877</v>
      </c>
      <c r="D881" s="88"/>
      <c r="E881" s="88"/>
      <c r="F881" s="88"/>
      <c r="G881" s="95"/>
      <c r="H881" s="96"/>
      <c r="I881" s="88"/>
      <c r="J881" s="88"/>
      <c r="K881" s="96"/>
      <c r="L881" s="88"/>
      <c r="M881" s="97" t="str">
        <f t="shared" ca="1" si="139"/>
        <v/>
      </c>
      <c r="N881" s="88"/>
      <c r="O881" s="88"/>
      <c r="P881" s="14"/>
      <c r="R881" s="59" t="str">
        <f>IFERROR(VLOOKUP($D881,'4° Passo'!$D$5:$M$804,7,FALSE),"-")</f>
        <v>-</v>
      </c>
      <c r="S881" s="59" t="str">
        <f>IFERROR(VLOOKUP($D881,'4° Passo'!$D$5:$M$804,8,FALSE),"-")</f>
        <v>-</v>
      </c>
      <c r="T881" s="59" t="str">
        <f>IFERROR(VLOOKUP($D881,'4° Passo'!$D$5:$M$804,9,FALSE),"-")</f>
        <v>-</v>
      </c>
      <c r="U881" s="59" t="str">
        <f>IFERROR(VLOOKUP($D881,'4° Passo'!$D$5:$M$804,10,FALSE),"-")</f>
        <v>-</v>
      </c>
      <c r="V881" s="59" t="str">
        <f t="shared" si="134"/>
        <v/>
      </c>
      <c r="W881" s="4">
        <f t="shared" si="140"/>
        <v>0</v>
      </c>
      <c r="X881" s="101">
        <v>1</v>
      </c>
      <c r="Y881" s="101" t="str">
        <f t="shared" si="135"/>
        <v/>
      </c>
      <c r="Z881" s="101" t="str">
        <f t="shared" si="136"/>
        <v/>
      </c>
      <c r="AA881" s="101" t="str">
        <f t="shared" si="137"/>
        <v/>
      </c>
      <c r="AB881" s="101" t="str">
        <f t="shared" si="138"/>
        <v/>
      </c>
      <c r="AC881" s="101" t="str">
        <f t="shared" si="143"/>
        <v/>
      </c>
      <c r="AD881" s="101" t="str">
        <f t="shared" si="143"/>
        <v/>
      </c>
      <c r="AE881" s="101" t="str">
        <f t="shared" si="143"/>
        <v/>
      </c>
      <c r="AF881" s="101" t="str">
        <f t="shared" si="142"/>
        <v/>
      </c>
      <c r="AG881" s="101" t="str">
        <f t="shared" si="142"/>
        <v/>
      </c>
      <c r="AH881" s="101" t="str">
        <f t="shared" si="142"/>
        <v/>
      </c>
      <c r="AI881" s="101" t="str">
        <f t="shared" si="142"/>
        <v/>
      </c>
      <c r="AJ881" s="101" t="str">
        <f t="shared" si="142"/>
        <v/>
      </c>
      <c r="AK881" s="101" t="str">
        <f t="shared" si="142"/>
        <v/>
      </c>
      <c r="AL881" s="101" t="str">
        <f t="shared" si="141"/>
        <v/>
      </c>
      <c r="AM881" s="101" t="str">
        <f t="shared" si="141"/>
        <v/>
      </c>
      <c r="AN881" s="101" t="str">
        <f t="shared" si="141"/>
        <v/>
      </c>
      <c r="AP881" s="101" t="str">
        <f>IF(AND(N881="vendido",I881='1° Passo'!$D$12),'1° Passo'!$D$12,"")</f>
        <v/>
      </c>
    </row>
    <row r="882" spans="3:42" ht="30" customHeight="1">
      <c r="C882" s="11">
        <v>878</v>
      </c>
      <c r="D882" s="88"/>
      <c r="E882" s="88"/>
      <c r="F882" s="88"/>
      <c r="G882" s="95"/>
      <c r="H882" s="96"/>
      <c r="I882" s="88"/>
      <c r="J882" s="88"/>
      <c r="K882" s="96"/>
      <c r="L882" s="88"/>
      <c r="M882" s="97" t="str">
        <f t="shared" ca="1" si="139"/>
        <v/>
      </c>
      <c r="N882" s="88"/>
      <c r="O882" s="88"/>
      <c r="P882" s="14"/>
      <c r="R882" s="59" t="str">
        <f>IFERROR(VLOOKUP($D882,'4° Passo'!$D$5:$M$804,7,FALSE),"-")</f>
        <v>-</v>
      </c>
      <c r="S882" s="59" t="str">
        <f>IFERROR(VLOOKUP($D882,'4° Passo'!$D$5:$M$804,8,FALSE),"-")</f>
        <v>-</v>
      </c>
      <c r="T882" s="59" t="str">
        <f>IFERROR(VLOOKUP($D882,'4° Passo'!$D$5:$M$804,9,FALSE),"-")</f>
        <v>-</v>
      </c>
      <c r="U882" s="59" t="str">
        <f>IFERROR(VLOOKUP($D882,'4° Passo'!$D$5:$M$804,10,FALSE),"-")</f>
        <v>-</v>
      </c>
      <c r="V882" s="59" t="str">
        <f t="shared" si="134"/>
        <v/>
      </c>
      <c r="W882" s="4">
        <f t="shared" si="140"/>
        <v>0</v>
      </c>
      <c r="X882" s="101">
        <v>1</v>
      </c>
      <c r="Y882" s="101" t="str">
        <f t="shared" si="135"/>
        <v/>
      </c>
      <c r="Z882" s="101" t="str">
        <f t="shared" si="136"/>
        <v/>
      </c>
      <c r="AA882" s="101" t="str">
        <f t="shared" si="137"/>
        <v/>
      </c>
      <c r="AB882" s="101" t="str">
        <f t="shared" si="138"/>
        <v/>
      </c>
      <c r="AC882" s="101" t="str">
        <f t="shared" si="143"/>
        <v/>
      </c>
      <c r="AD882" s="101" t="str">
        <f t="shared" si="143"/>
        <v/>
      </c>
      <c r="AE882" s="101" t="str">
        <f t="shared" si="143"/>
        <v/>
      </c>
      <c r="AF882" s="101" t="str">
        <f t="shared" si="142"/>
        <v/>
      </c>
      <c r="AG882" s="101" t="str">
        <f t="shared" si="142"/>
        <v/>
      </c>
      <c r="AH882" s="101" t="str">
        <f t="shared" si="142"/>
        <v/>
      </c>
      <c r="AI882" s="101" t="str">
        <f t="shared" si="142"/>
        <v/>
      </c>
      <c r="AJ882" s="101" t="str">
        <f t="shared" si="142"/>
        <v/>
      </c>
      <c r="AK882" s="101" t="str">
        <f t="shared" si="142"/>
        <v/>
      </c>
      <c r="AL882" s="101" t="str">
        <f t="shared" si="141"/>
        <v/>
      </c>
      <c r="AM882" s="101" t="str">
        <f t="shared" si="141"/>
        <v/>
      </c>
      <c r="AN882" s="101" t="str">
        <f t="shared" si="141"/>
        <v/>
      </c>
      <c r="AP882" s="101" t="str">
        <f>IF(AND(N882="vendido",I882='1° Passo'!$D$12),'1° Passo'!$D$12,"")</f>
        <v/>
      </c>
    </row>
    <row r="883" spans="3:42" ht="30" customHeight="1">
      <c r="C883" s="11">
        <v>879</v>
      </c>
      <c r="D883" s="88"/>
      <c r="E883" s="88"/>
      <c r="F883" s="88"/>
      <c r="G883" s="95"/>
      <c r="H883" s="96"/>
      <c r="I883" s="88"/>
      <c r="J883" s="88"/>
      <c r="K883" s="96"/>
      <c r="L883" s="88"/>
      <c r="M883" s="97" t="str">
        <f t="shared" ca="1" si="139"/>
        <v/>
      </c>
      <c r="N883" s="88"/>
      <c r="O883" s="88"/>
      <c r="P883" s="14"/>
      <c r="R883" s="59" t="str">
        <f>IFERROR(VLOOKUP($D883,'4° Passo'!$D$5:$M$804,7,FALSE),"-")</f>
        <v>-</v>
      </c>
      <c r="S883" s="59" t="str">
        <f>IFERROR(VLOOKUP($D883,'4° Passo'!$D$5:$M$804,8,FALSE),"-")</f>
        <v>-</v>
      </c>
      <c r="T883" s="59" t="str">
        <f>IFERROR(VLOOKUP($D883,'4° Passo'!$D$5:$M$804,9,FALSE),"-")</f>
        <v>-</v>
      </c>
      <c r="U883" s="59" t="str">
        <f>IFERROR(VLOOKUP($D883,'4° Passo'!$D$5:$M$804,10,FALSE),"-")</f>
        <v>-</v>
      </c>
      <c r="V883" s="59" t="str">
        <f t="shared" si="134"/>
        <v/>
      </c>
      <c r="W883" s="4">
        <f t="shared" si="140"/>
        <v>0</v>
      </c>
      <c r="X883" s="101">
        <v>1</v>
      </c>
      <c r="Y883" s="101" t="str">
        <f t="shared" si="135"/>
        <v/>
      </c>
      <c r="Z883" s="101" t="str">
        <f t="shared" si="136"/>
        <v/>
      </c>
      <c r="AA883" s="101" t="str">
        <f t="shared" si="137"/>
        <v/>
      </c>
      <c r="AB883" s="101" t="str">
        <f t="shared" si="138"/>
        <v/>
      </c>
      <c r="AC883" s="101" t="str">
        <f t="shared" si="143"/>
        <v/>
      </c>
      <c r="AD883" s="101" t="str">
        <f t="shared" si="143"/>
        <v/>
      </c>
      <c r="AE883" s="101" t="str">
        <f t="shared" si="143"/>
        <v/>
      </c>
      <c r="AF883" s="101" t="str">
        <f t="shared" si="142"/>
        <v/>
      </c>
      <c r="AG883" s="101" t="str">
        <f t="shared" si="142"/>
        <v/>
      </c>
      <c r="AH883" s="101" t="str">
        <f t="shared" si="142"/>
        <v/>
      </c>
      <c r="AI883" s="101" t="str">
        <f t="shared" si="142"/>
        <v/>
      </c>
      <c r="AJ883" s="101" t="str">
        <f t="shared" si="142"/>
        <v/>
      </c>
      <c r="AK883" s="101" t="str">
        <f t="shared" si="142"/>
        <v/>
      </c>
      <c r="AL883" s="101" t="str">
        <f t="shared" si="141"/>
        <v/>
      </c>
      <c r="AM883" s="101" t="str">
        <f t="shared" si="141"/>
        <v/>
      </c>
      <c r="AN883" s="101" t="str">
        <f t="shared" si="141"/>
        <v/>
      </c>
      <c r="AP883" s="101" t="str">
        <f>IF(AND(N883="vendido",I883='1° Passo'!$D$12),'1° Passo'!$D$12,"")</f>
        <v/>
      </c>
    </row>
    <row r="884" spans="3:42" ht="30" customHeight="1">
      <c r="C884" s="11">
        <v>880</v>
      </c>
      <c r="D884" s="88"/>
      <c r="E884" s="88"/>
      <c r="F884" s="88"/>
      <c r="G884" s="95"/>
      <c r="H884" s="96"/>
      <c r="I884" s="88"/>
      <c r="J884" s="88"/>
      <c r="K884" s="96"/>
      <c r="L884" s="88"/>
      <c r="M884" s="97" t="str">
        <f t="shared" ca="1" si="139"/>
        <v/>
      </c>
      <c r="N884" s="88"/>
      <c r="O884" s="88"/>
      <c r="P884" s="14"/>
      <c r="R884" s="59" t="str">
        <f>IFERROR(VLOOKUP($D884,'4° Passo'!$D$5:$M$804,7,FALSE),"-")</f>
        <v>-</v>
      </c>
      <c r="S884" s="59" t="str">
        <f>IFERROR(VLOOKUP($D884,'4° Passo'!$D$5:$M$804,8,FALSE),"-")</f>
        <v>-</v>
      </c>
      <c r="T884" s="59" t="str">
        <f>IFERROR(VLOOKUP($D884,'4° Passo'!$D$5:$M$804,9,FALSE),"-")</f>
        <v>-</v>
      </c>
      <c r="U884" s="59" t="str">
        <f>IFERROR(VLOOKUP($D884,'4° Passo'!$D$5:$M$804,10,FALSE),"-")</f>
        <v>-</v>
      </c>
      <c r="V884" s="59" t="str">
        <f t="shared" si="134"/>
        <v/>
      </c>
      <c r="W884" s="4">
        <f t="shared" si="140"/>
        <v>0</v>
      </c>
      <c r="X884" s="101">
        <v>1</v>
      </c>
      <c r="Y884" s="101" t="str">
        <f t="shared" si="135"/>
        <v/>
      </c>
      <c r="Z884" s="101" t="str">
        <f t="shared" si="136"/>
        <v/>
      </c>
      <c r="AA884" s="101" t="str">
        <f t="shared" si="137"/>
        <v/>
      </c>
      <c r="AB884" s="101" t="str">
        <f t="shared" si="138"/>
        <v/>
      </c>
      <c r="AC884" s="101" t="str">
        <f t="shared" si="143"/>
        <v/>
      </c>
      <c r="AD884" s="101" t="str">
        <f t="shared" si="143"/>
        <v/>
      </c>
      <c r="AE884" s="101" t="str">
        <f t="shared" si="143"/>
        <v/>
      </c>
      <c r="AF884" s="101" t="str">
        <f t="shared" si="142"/>
        <v/>
      </c>
      <c r="AG884" s="101" t="str">
        <f t="shared" si="142"/>
        <v/>
      </c>
      <c r="AH884" s="101" t="str">
        <f t="shared" si="142"/>
        <v/>
      </c>
      <c r="AI884" s="101" t="str">
        <f t="shared" si="142"/>
        <v/>
      </c>
      <c r="AJ884" s="101" t="str">
        <f t="shared" si="142"/>
        <v/>
      </c>
      <c r="AK884" s="101" t="str">
        <f t="shared" si="142"/>
        <v/>
      </c>
      <c r="AL884" s="101" t="str">
        <f t="shared" si="141"/>
        <v/>
      </c>
      <c r="AM884" s="101" t="str">
        <f t="shared" si="141"/>
        <v/>
      </c>
      <c r="AN884" s="101" t="str">
        <f t="shared" si="141"/>
        <v/>
      </c>
      <c r="AP884" s="101" t="str">
        <f>IF(AND(N884="vendido",I884='1° Passo'!$D$12),'1° Passo'!$D$12,"")</f>
        <v/>
      </c>
    </row>
    <row r="885" spans="3:42" ht="30" customHeight="1">
      <c r="C885" s="11">
        <v>881</v>
      </c>
      <c r="D885" s="88"/>
      <c r="E885" s="88"/>
      <c r="F885" s="88"/>
      <c r="G885" s="95"/>
      <c r="H885" s="96"/>
      <c r="I885" s="88"/>
      <c r="J885" s="88"/>
      <c r="K885" s="96"/>
      <c r="L885" s="88"/>
      <c r="M885" s="97" t="str">
        <f t="shared" ca="1" si="139"/>
        <v/>
      </c>
      <c r="N885" s="88"/>
      <c r="O885" s="88"/>
      <c r="P885" s="14"/>
      <c r="R885" s="59" t="str">
        <f>IFERROR(VLOOKUP($D885,'4° Passo'!$D$5:$M$804,7,FALSE),"-")</f>
        <v>-</v>
      </c>
      <c r="S885" s="59" t="str">
        <f>IFERROR(VLOOKUP($D885,'4° Passo'!$D$5:$M$804,8,FALSE),"-")</f>
        <v>-</v>
      </c>
      <c r="T885" s="59" t="str">
        <f>IFERROR(VLOOKUP($D885,'4° Passo'!$D$5:$M$804,9,FALSE),"-")</f>
        <v>-</v>
      </c>
      <c r="U885" s="59" t="str">
        <f>IFERROR(VLOOKUP($D885,'4° Passo'!$D$5:$M$804,10,FALSE),"-")</f>
        <v>-</v>
      </c>
      <c r="V885" s="59" t="str">
        <f t="shared" si="134"/>
        <v/>
      </c>
      <c r="W885" s="4">
        <f t="shared" si="140"/>
        <v>0</v>
      </c>
      <c r="X885" s="101">
        <v>1</v>
      </c>
      <c r="Y885" s="101" t="str">
        <f t="shared" si="135"/>
        <v/>
      </c>
      <c r="Z885" s="101" t="str">
        <f t="shared" si="136"/>
        <v/>
      </c>
      <c r="AA885" s="101" t="str">
        <f t="shared" si="137"/>
        <v/>
      </c>
      <c r="AB885" s="101" t="str">
        <f t="shared" si="138"/>
        <v/>
      </c>
      <c r="AC885" s="101" t="str">
        <f t="shared" si="143"/>
        <v/>
      </c>
      <c r="AD885" s="101" t="str">
        <f t="shared" si="143"/>
        <v/>
      </c>
      <c r="AE885" s="101" t="str">
        <f t="shared" si="143"/>
        <v/>
      </c>
      <c r="AF885" s="101" t="str">
        <f t="shared" si="142"/>
        <v/>
      </c>
      <c r="AG885" s="101" t="str">
        <f t="shared" si="142"/>
        <v/>
      </c>
      <c r="AH885" s="101" t="str">
        <f t="shared" si="142"/>
        <v/>
      </c>
      <c r="AI885" s="101" t="str">
        <f t="shared" si="142"/>
        <v/>
      </c>
      <c r="AJ885" s="101" t="str">
        <f t="shared" si="142"/>
        <v/>
      </c>
      <c r="AK885" s="101" t="str">
        <f t="shared" si="142"/>
        <v/>
      </c>
      <c r="AL885" s="101" t="str">
        <f t="shared" si="141"/>
        <v/>
      </c>
      <c r="AM885" s="101" t="str">
        <f t="shared" si="141"/>
        <v/>
      </c>
      <c r="AN885" s="101" t="str">
        <f t="shared" si="141"/>
        <v/>
      </c>
      <c r="AP885" s="101" t="str">
        <f>IF(AND(N885="vendido",I885='1° Passo'!$D$12),'1° Passo'!$D$12,"")</f>
        <v/>
      </c>
    </row>
    <row r="886" spans="3:42" ht="30" customHeight="1">
      <c r="C886" s="11">
        <v>882</v>
      </c>
      <c r="D886" s="88"/>
      <c r="E886" s="88"/>
      <c r="F886" s="88"/>
      <c r="G886" s="95"/>
      <c r="H886" s="96"/>
      <c r="I886" s="88"/>
      <c r="J886" s="88"/>
      <c r="K886" s="96"/>
      <c r="L886" s="88"/>
      <c r="M886" s="97" t="str">
        <f t="shared" ca="1" si="139"/>
        <v/>
      </c>
      <c r="N886" s="88"/>
      <c r="O886" s="88"/>
      <c r="P886" s="14"/>
      <c r="R886" s="59" t="str">
        <f>IFERROR(VLOOKUP($D886,'4° Passo'!$D$5:$M$804,7,FALSE),"-")</f>
        <v>-</v>
      </c>
      <c r="S886" s="59" t="str">
        <f>IFERROR(VLOOKUP($D886,'4° Passo'!$D$5:$M$804,8,FALSE),"-")</f>
        <v>-</v>
      </c>
      <c r="T886" s="59" t="str">
        <f>IFERROR(VLOOKUP($D886,'4° Passo'!$D$5:$M$804,9,FALSE),"-")</f>
        <v>-</v>
      </c>
      <c r="U886" s="59" t="str">
        <f>IFERROR(VLOOKUP($D886,'4° Passo'!$D$5:$M$804,10,FALSE),"-")</f>
        <v>-</v>
      </c>
      <c r="V886" s="59" t="str">
        <f t="shared" si="134"/>
        <v/>
      </c>
      <c r="W886" s="4">
        <f t="shared" si="140"/>
        <v>0</v>
      </c>
      <c r="X886" s="101">
        <v>1</v>
      </c>
      <c r="Y886" s="101" t="str">
        <f t="shared" si="135"/>
        <v/>
      </c>
      <c r="Z886" s="101" t="str">
        <f t="shared" si="136"/>
        <v/>
      </c>
      <c r="AA886" s="101" t="str">
        <f t="shared" si="137"/>
        <v/>
      </c>
      <c r="AB886" s="101" t="str">
        <f t="shared" si="138"/>
        <v/>
      </c>
      <c r="AC886" s="101" t="str">
        <f t="shared" si="143"/>
        <v/>
      </c>
      <c r="AD886" s="101" t="str">
        <f t="shared" si="143"/>
        <v/>
      </c>
      <c r="AE886" s="101" t="str">
        <f t="shared" si="143"/>
        <v/>
      </c>
      <c r="AF886" s="101" t="str">
        <f t="shared" si="142"/>
        <v/>
      </c>
      <c r="AG886" s="101" t="str">
        <f t="shared" si="142"/>
        <v/>
      </c>
      <c r="AH886" s="101" t="str">
        <f t="shared" si="142"/>
        <v/>
      </c>
      <c r="AI886" s="101" t="str">
        <f t="shared" si="142"/>
        <v/>
      </c>
      <c r="AJ886" s="101" t="str">
        <f t="shared" si="142"/>
        <v/>
      </c>
      <c r="AK886" s="101" t="str">
        <f t="shared" si="142"/>
        <v/>
      </c>
      <c r="AL886" s="101" t="str">
        <f t="shared" si="141"/>
        <v/>
      </c>
      <c r="AM886" s="101" t="str">
        <f t="shared" si="141"/>
        <v/>
      </c>
      <c r="AN886" s="101" t="str">
        <f t="shared" si="141"/>
        <v/>
      </c>
      <c r="AP886" s="101" t="str">
        <f>IF(AND(N886="vendido",I886='1° Passo'!$D$12),'1° Passo'!$D$12,"")</f>
        <v/>
      </c>
    </row>
    <row r="887" spans="3:42" ht="30" customHeight="1">
      <c r="C887" s="11">
        <v>883</v>
      </c>
      <c r="D887" s="88"/>
      <c r="E887" s="88"/>
      <c r="F887" s="88"/>
      <c r="G887" s="95"/>
      <c r="H887" s="96"/>
      <c r="I887" s="88"/>
      <c r="J887" s="88"/>
      <c r="K887" s="96"/>
      <c r="L887" s="88"/>
      <c r="M887" s="97" t="str">
        <f t="shared" ca="1" si="139"/>
        <v/>
      </c>
      <c r="N887" s="88"/>
      <c r="O887" s="88"/>
      <c r="P887" s="14"/>
      <c r="R887" s="59" t="str">
        <f>IFERROR(VLOOKUP($D887,'4° Passo'!$D$5:$M$804,7,FALSE),"-")</f>
        <v>-</v>
      </c>
      <c r="S887" s="59" t="str">
        <f>IFERROR(VLOOKUP($D887,'4° Passo'!$D$5:$M$804,8,FALSE),"-")</f>
        <v>-</v>
      </c>
      <c r="T887" s="59" t="str">
        <f>IFERROR(VLOOKUP($D887,'4° Passo'!$D$5:$M$804,9,FALSE),"-")</f>
        <v>-</v>
      </c>
      <c r="U887" s="59" t="str">
        <f>IFERROR(VLOOKUP($D887,'4° Passo'!$D$5:$M$804,10,FALSE),"-")</f>
        <v>-</v>
      </c>
      <c r="V887" s="59" t="str">
        <f t="shared" si="134"/>
        <v/>
      </c>
      <c r="W887" s="4">
        <f t="shared" si="140"/>
        <v>0</v>
      </c>
      <c r="X887" s="101">
        <v>1</v>
      </c>
      <c r="Y887" s="101" t="str">
        <f t="shared" si="135"/>
        <v/>
      </c>
      <c r="Z887" s="101" t="str">
        <f t="shared" si="136"/>
        <v/>
      </c>
      <c r="AA887" s="101" t="str">
        <f t="shared" si="137"/>
        <v/>
      </c>
      <c r="AB887" s="101" t="str">
        <f t="shared" si="138"/>
        <v/>
      </c>
      <c r="AC887" s="101" t="str">
        <f t="shared" si="143"/>
        <v/>
      </c>
      <c r="AD887" s="101" t="str">
        <f t="shared" si="143"/>
        <v/>
      </c>
      <c r="AE887" s="101" t="str">
        <f t="shared" si="143"/>
        <v/>
      </c>
      <c r="AF887" s="101" t="str">
        <f t="shared" si="142"/>
        <v/>
      </c>
      <c r="AG887" s="101" t="str">
        <f t="shared" si="142"/>
        <v/>
      </c>
      <c r="AH887" s="101" t="str">
        <f t="shared" si="142"/>
        <v/>
      </c>
      <c r="AI887" s="101" t="str">
        <f t="shared" si="142"/>
        <v/>
      </c>
      <c r="AJ887" s="101" t="str">
        <f t="shared" si="142"/>
        <v/>
      </c>
      <c r="AK887" s="101" t="str">
        <f t="shared" si="142"/>
        <v/>
      </c>
      <c r="AL887" s="101" t="str">
        <f t="shared" si="141"/>
        <v/>
      </c>
      <c r="AM887" s="101" t="str">
        <f t="shared" si="141"/>
        <v/>
      </c>
      <c r="AN887" s="101" t="str">
        <f t="shared" si="141"/>
        <v/>
      </c>
      <c r="AP887" s="101" t="str">
        <f>IF(AND(N887="vendido",I887='1° Passo'!$D$12),'1° Passo'!$D$12,"")</f>
        <v/>
      </c>
    </row>
    <row r="888" spans="3:42" ht="30" customHeight="1">
      <c r="C888" s="11">
        <v>884</v>
      </c>
      <c r="D888" s="88"/>
      <c r="E888" s="88"/>
      <c r="F888" s="88"/>
      <c r="G888" s="95"/>
      <c r="H888" s="96"/>
      <c r="I888" s="88"/>
      <c r="J888" s="88"/>
      <c r="K888" s="96"/>
      <c r="L888" s="88"/>
      <c r="M888" s="97" t="str">
        <f t="shared" ca="1" si="139"/>
        <v/>
      </c>
      <c r="N888" s="88"/>
      <c r="O888" s="88"/>
      <c r="P888" s="14"/>
      <c r="R888" s="59" t="str">
        <f>IFERROR(VLOOKUP($D888,'4° Passo'!$D$5:$M$804,7,FALSE),"-")</f>
        <v>-</v>
      </c>
      <c r="S888" s="59" t="str">
        <f>IFERROR(VLOOKUP($D888,'4° Passo'!$D$5:$M$804,8,FALSE),"-")</f>
        <v>-</v>
      </c>
      <c r="T888" s="59" t="str">
        <f>IFERROR(VLOOKUP($D888,'4° Passo'!$D$5:$M$804,9,FALSE),"-")</f>
        <v>-</v>
      </c>
      <c r="U888" s="59" t="str">
        <f>IFERROR(VLOOKUP($D888,'4° Passo'!$D$5:$M$804,10,FALSE),"-")</f>
        <v>-</v>
      </c>
      <c r="V888" s="59" t="str">
        <f t="shared" si="134"/>
        <v/>
      </c>
      <c r="W888" s="4">
        <f t="shared" si="140"/>
        <v>0</v>
      </c>
      <c r="X888" s="101">
        <v>1</v>
      </c>
      <c r="Y888" s="101" t="str">
        <f t="shared" si="135"/>
        <v/>
      </c>
      <c r="Z888" s="101" t="str">
        <f t="shared" si="136"/>
        <v/>
      </c>
      <c r="AA888" s="101" t="str">
        <f t="shared" si="137"/>
        <v/>
      </c>
      <c r="AB888" s="101" t="str">
        <f t="shared" si="138"/>
        <v/>
      </c>
      <c r="AC888" s="101" t="str">
        <f t="shared" si="143"/>
        <v/>
      </c>
      <c r="AD888" s="101" t="str">
        <f t="shared" si="143"/>
        <v/>
      </c>
      <c r="AE888" s="101" t="str">
        <f t="shared" si="143"/>
        <v/>
      </c>
      <c r="AF888" s="101" t="str">
        <f t="shared" si="142"/>
        <v/>
      </c>
      <c r="AG888" s="101" t="str">
        <f t="shared" si="142"/>
        <v/>
      </c>
      <c r="AH888" s="101" t="str">
        <f t="shared" si="142"/>
        <v/>
      </c>
      <c r="AI888" s="101" t="str">
        <f t="shared" si="142"/>
        <v/>
      </c>
      <c r="AJ888" s="101" t="str">
        <f t="shared" si="142"/>
        <v/>
      </c>
      <c r="AK888" s="101" t="str">
        <f t="shared" si="142"/>
        <v/>
      </c>
      <c r="AL888" s="101" t="str">
        <f t="shared" si="141"/>
        <v/>
      </c>
      <c r="AM888" s="101" t="str">
        <f t="shared" si="141"/>
        <v/>
      </c>
      <c r="AN888" s="101" t="str">
        <f t="shared" si="141"/>
        <v/>
      </c>
      <c r="AP888" s="101" t="str">
        <f>IF(AND(N888="vendido",I888='1° Passo'!$D$12),'1° Passo'!$D$12,"")</f>
        <v/>
      </c>
    </row>
    <row r="889" spans="3:42" ht="30" customHeight="1">
      <c r="C889" s="11">
        <v>885</v>
      </c>
      <c r="D889" s="88"/>
      <c r="E889" s="88"/>
      <c r="F889" s="88"/>
      <c r="G889" s="95"/>
      <c r="H889" s="96"/>
      <c r="I889" s="88"/>
      <c r="J889" s="88"/>
      <c r="K889" s="96"/>
      <c r="L889" s="88"/>
      <c r="M889" s="97" t="str">
        <f t="shared" ca="1" si="139"/>
        <v/>
      </c>
      <c r="N889" s="88"/>
      <c r="O889" s="88"/>
      <c r="P889" s="14"/>
      <c r="R889" s="59" t="str">
        <f>IFERROR(VLOOKUP($D889,'4° Passo'!$D$5:$M$804,7,FALSE),"-")</f>
        <v>-</v>
      </c>
      <c r="S889" s="59" t="str">
        <f>IFERROR(VLOOKUP($D889,'4° Passo'!$D$5:$M$804,8,FALSE),"-")</f>
        <v>-</v>
      </c>
      <c r="T889" s="59" t="str">
        <f>IFERROR(VLOOKUP($D889,'4° Passo'!$D$5:$M$804,9,FALSE),"-")</f>
        <v>-</v>
      </c>
      <c r="U889" s="59" t="str">
        <f>IFERROR(VLOOKUP($D889,'4° Passo'!$D$5:$M$804,10,FALSE),"-")</f>
        <v>-</v>
      </c>
      <c r="V889" s="59" t="str">
        <f t="shared" si="134"/>
        <v/>
      </c>
      <c r="W889" s="4">
        <f t="shared" si="140"/>
        <v>0</v>
      </c>
      <c r="X889" s="101">
        <v>1</v>
      </c>
      <c r="Y889" s="101" t="str">
        <f t="shared" si="135"/>
        <v/>
      </c>
      <c r="Z889" s="101" t="str">
        <f t="shared" si="136"/>
        <v/>
      </c>
      <c r="AA889" s="101" t="str">
        <f t="shared" si="137"/>
        <v/>
      </c>
      <c r="AB889" s="101" t="str">
        <f t="shared" si="138"/>
        <v/>
      </c>
      <c r="AC889" s="101" t="str">
        <f t="shared" si="143"/>
        <v/>
      </c>
      <c r="AD889" s="101" t="str">
        <f t="shared" si="143"/>
        <v/>
      </c>
      <c r="AE889" s="101" t="str">
        <f t="shared" si="143"/>
        <v/>
      </c>
      <c r="AF889" s="101" t="str">
        <f t="shared" si="142"/>
        <v/>
      </c>
      <c r="AG889" s="101" t="str">
        <f t="shared" si="142"/>
        <v/>
      </c>
      <c r="AH889" s="101" t="str">
        <f t="shared" si="142"/>
        <v/>
      </c>
      <c r="AI889" s="101" t="str">
        <f t="shared" si="142"/>
        <v/>
      </c>
      <c r="AJ889" s="101" t="str">
        <f t="shared" si="142"/>
        <v/>
      </c>
      <c r="AK889" s="101" t="str">
        <f t="shared" si="142"/>
        <v/>
      </c>
      <c r="AL889" s="101" t="str">
        <f t="shared" si="141"/>
        <v/>
      </c>
      <c r="AM889" s="101" t="str">
        <f t="shared" si="141"/>
        <v/>
      </c>
      <c r="AN889" s="101" t="str">
        <f t="shared" si="141"/>
        <v/>
      </c>
      <c r="AP889" s="101" t="str">
        <f>IF(AND(N889="vendido",I889='1° Passo'!$D$12),'1° Passo'!$D$12,"")</f>
        <v/>
      </c>
    </row>
    <row r="890" spans="3:42" ht="30" customHeight="1">
      <c r="C890" s="11">
        <v>886</v>
      </c>
      <c r="D890" s="88"/>
      <c r="E890" s="88"/>
      <c r="F890" s="88"/>
      <c r="G890" s="95"/>
      <c r="H890" s="96"/>
      <c r="I890" s="88"/>
      <c r="J890" s="88"/>
      <c r="K890" s="96"/>
      <c r="L890" s="88"/>
      <c r="M890" s="97" t="str">
        <f t="shared" ca="1" si="139"/>
        <v/>
      </c>
      <c r="N890" s="88"/>
      <c r="O890" s="88"/>
      <c r="P890" s="14"/>
      <c r="R890" s="59" t="str">
        <f>IFERROR(VLOOKUP($D890,'4° Passo'!$D$5:$M$804,7,FALSE),"-")</f>
        <v>-</v>
      </c>
      <c r="S890" s="59" t="str">
        <f>IFERROR(VLOOKUP($D890,'4° Passo'!$D$5:$M$804,8,FALSE),"-")</f>
        <v>-</v>
      </c>
      <c r="T890" s="59" t="str">
        <f>IFERROR(VLOOKUP($D890,'4° Passo'!$D$5:$M$804,9,FALSE),"-")</f>
        <v>-</v>
      </c>
      <c r="U890" s="59" t="str">
        <f>IFERROR(VLOOKUP($D890,'4° Passo'!$D$5:$M$804,10,FALSE),"-")</f>
        <v>-</v>
      </c>
      <c r="V890" s="59" t="str">
        <f t="shared" si="134"/>
        <v/>
      </c>
      <c r="W890" s="4">
        <f t="shared" si="140"/>
        <v>0</v>
      </c>
      <c r="X890" s="101">
        <v>1</v>
      </c>
      <c r="Y890" s="101" t="str">
        <f t="shared" si="135"/>
        <v/>
      </c>
      <c r="Z890" s="101" t="str">
        <f t="shared" si="136"/>
        <v/>
      </c>
      <c r="AA890" s="101" t="str">
        <f t="shared" si="137"/>
        <v/>
      </c>
      <c r="AB890" s="101" t="str">
        <f t="shared" si="138"/>
        <v/>
      </c>
      <c r="AC890" s="101" t="str">
        <f t="shared" si="143"/>
        <v/>
      </c>
      <c r="AD890" s="101" t="str">
        <f t="shared" si="143"/>
        <v/>
      </c>
      <c r="AE890" s="101" t="str">
        <f t="shared" si="143"/>
        <v/>
      </c>
      <c r="AF890" s="101" t="str">
        <f t="shared" si="142"/>
        <v/>
      </c>
      <c r="AG890" s="101" t="str">
        <f t="shared" si="142"/>
        <v/>
      </c>
      <c r="AH890" s="101" t="str">
        <f t="shared" si="142"/>
        <v/>
      </c>
      <c r="AI890" s="101" t="str">
        <f t="shared" si="142"/>
        <v/>
      </c>
      <c r="AJ890" s="101" t="str">
        <f t="shared" si="142"/>
        <v/>
      </c>
      <c r="AK890" s="101" t="str">
        <f t="shared" si="142"/>
        <v/>
      </c>
      <c r="AL890" s="101" t="str">
        <f t="shared" si="141"/>
        <v/>
      </c>
      <c r="AM890" s="101" t="str">
        <f t="shared" si="141"/>
        <v/>
      </c>
      <c r="AN890" s="101" t="str">
        <f t="shared" si="141"/>
        <v/>
      </c>
      <c r="AP890" s="101" t="str">
        <f>IF(AND(N890="vendido",I890='1° Passo'!$D$12),'1° Passo'!$D$12,"")</f>
        <v/>
      </c>
    </row>
    <row r="891" spans="3:42" ht="30" customHeight="1">
      <c r="C891" s="11">
        <v>887</v>
      </c>
      <c r="D891" s="88"/>
      <c r="E891" s="88"/>
      <c r="F891" s="88"/>
      <c r="G891" s="95"/>
      <c r="H891" s="96"/>
      <c r="I891" s="88"/>
      <c r="J891" s="88"/>
      <c r="K891" s="96"/>
      <c r="L891" s="88"/>
      <c r="M891" s="97" t="str">
        <f t="shared" ca="1" si="139"/>
        <v/>
      </c>
      <c r="N891" s="88"/>
      <c r="O891" s="88"/>
      <c r="P891" s="14"/>
      <c r="R891" s="59" t="str">
        <f>IFERROR(VLOOKUP($D891,'4° Passo'!$D$5:$M$804,7,FALSE),"-")</f>
        <v>-</v>
      </c>
      <c r="S891" s="59" t="str">
        <f>IFERROR(VLOOKUP($D891,'4° Passo'!$D$5:$M$804,8,FALSE),"-")</f>
        <v>-</v>
      </c>
      <c r="T891" s="59" t="str">
        <f>IFERROR(VLOOKUP($D891,'4° Passo'!$D$5:$M$804,9,FALSE),"-")</f>
        <v>-</v>
      </c>
      <c r="U891" s="59" t="str">
        <f>IFERROR(VLOOKUP($D891,'4° Passo'!$D$5:$M$804,10,FALSE),"-")</f>
        <v>-</v>
      </c>
      <c r="V891" s="59" t="str">
        <f t="shared" si="134"/>
        <v/>
      </c>
      <c r="W891" s="4">
        <f t="shared" si="140"/>
        <v>0</v>
      </c>
      <c r="X891" s="101">
        <v>1</v>
      </c>
      <c r="Y891" s="101" t="str">
        <f t="shared" si="135"/>
        <v/>
      </c>
      <c r="Z891" s="101" t="str">
        <f t="shared" si="136"/>
        <v/>
      </c>
      <c r="AA891" s="101" t="str">
        <f t="shared" si="137"/>
        <v/>
      </c>
      <c r="AB891" s="101" t="str">
        <f t="shared" si="138"/>
        <v/>
      </c>
      <c r="AC891" s="101" t="str">
        <f t="shared" si="143"/>
        <v/>
      </c>
      <c r="AD891" s="101" t="str">
        <f t="shared" si="143"/>
        <v/>
      </c>
      <c r="AE891" s="101" t="str">
        <f t="shared" si="143"/>
        <v/>
      </c>
      <c r="AF891" s="101" t="str">
        <f t="shared" si="142"/>
        <v/>
      </c>
      <c r="AG891" s="101" t="str">
        <f t="shared" si="142"/>
        <v/>
      </c>
      <c r="AH891" s="101" t="str">
        <f t="shared" si="142"/>
        <v/>
      </c>
      <c r="AI891" s="101" t="str">
        <f t="shared" si="142"/>
        <v/>
      </c>
      <c r="AJ891" s="101" t="str">
        <f t="shared" si="142"/>
        <v/>
      </c>
      <c r="AK891" s="101" t="str">
        <f t="shared" si="142"/>
        <v/>
      </c>
      <c r="AL891" s="101" t="str">
        <f t="shared" si="141"/>
        <v/>
      </c>
      <c r="AM891" s="101" t="str">
        <f t="shared" si="141"/>
        <v/>
      </c>
      <c r="AN891" s="101" t="str">
        <f t="shared" si="141"/>
        <v/>
      </c>
      <c r="AP891" s="101" t="str">
        <f>IF(AND(N891="vendido",I891='1° Passo'!$D$12),'1° Passo'!$D$12,"")</f>
        <v/>
      </c>
    </row>
    <row r="892" spans="3:42" ht="30" customHeight="1">
      <c r="C892" s="11">
        <v>888</v>
      </c>
      <c r="D892" s="88"/>
      <c r="E892" s="88"/>
      <c r="F892" s="88"/>
      <c r="G892" s="95"/>
      <c r="H892" s="96"/>
      <c r="I892" s="88"/>
      <c r="J892" s="88"/>
      <c r="K892" s="96"/>
      <c r="L892" s="88"/>
      <c r="M892" s="97" t="str">
        <f t="shared" ca="1" si="139"/>
        <v/>
      </c>
      <c r="N892" s="88"/>
      <c r="O892" s="88"/>
      <c r="P892" s="14"/>
      <c r="R892" s="59" t="str">
        <f>IFERROR(VLOOKUP($D892,'4° Passo'!$D$5:$M$804,7,FALSE),"-")</f>
        <v>-</v>
      </c>
      <c r="S892" s="59" t="str">
        <f>IFERROR(VLOOKUP($D892,'4° Passo'!$D$5:$M$804,8,FALSE),"-")</f>
        <v>-</v>
      </c>
      <c r="T892" s="59" t="str">
        <f>IFERROR(VLOOKUP($D892,'4° Passo'!$D$5:$M$804,9,FALSE),"-")</f>
        <v>-</v>
      </c>
      <c r="U892" s="59" t="str">
        <f>IFERROR(VLOOKUP($D892,'4° Passo'!$D$5:$M$804,10,FALSE),"-")</f>
        <v>-</v>
      </c>
      <c r="V892" s="59" t="str">
        <f t="shared" si="134"/>
        <v/>
      </c>
      <c r="W892" s="4">
        <f t="shared" si="140"/>
        <v>0</v>
      </c>
      <c r="X892" s="101">
        <v>1</v>
      </c>
      <c r="Y892" s="101" t="str">
        <f t="shared" si="135"/>
        <v/>
      </c>
      <c r="Z892" s="101" t="str">
        <f t="shared" si="136"/>
        <v/>
      </c>
      <c r="AA892" s="101" t="str">
        <f t="shared" si="137"/>
        <v/>
      </c>
      <c r="AB892" s="101" t="str">
        <f t="shared" si="138"/>
        <v/>
      </c>
      <c r="AC892" s="101" t="str">
        <f t="shared" si="143"/>
        <v/>
      </c>
      <c r="AD892" s="101" t="str">
        <f t="shared" si="143"/>
        <v/>
      </c>
      <c r="AE892" s="101" t="str">
        <f t="shared" si="143"/>
        <v/>
      </c>
      <c r="AF892" s="101" t="str">
        <f t="shared" si="142"/>
        <v/>
      </c>
      <c r="AG892" s="101" t="str">
        <f t="shared" si="142"/>
        <v/>
      </c>
      <c r="AH892" s="101" t="str">
        <f t="shared" si="142"/>
        <v/>
      </c>
      <c r="AI892" s="101" t="str">
        <f t="shared" si="142"/>
        <v/>
      </c>
      <c r="AJ892" s="101" t="str">
        <f t="shared" si="142"/>
        <v/>
      </c>
      <c r="AK892" s="101" t="str">
        <f t="shared" si="142"/>
        <v/>
      </c>
      <c r="AL892" s="101" t="str">
        <f t="shared" si="141"/>
        <v/>
      </c>
      <c r="AM892" s="101" t="str">
        <f t="shared" si="141"/>
        <v/>
      </c>
      <c r="AN892" s="101" t="str">
        <f t="shared" si="141"/>
        <v/>
      </c>
      <c r="AP892" s="101" t="str">
        <f>IF(AND(N892="vendido",I892='1° Passo'!$D$12),'1° Passo'!$D$12,"")</f>
        <v/>
      </c>
    </row>
    <row r="893" spans="3:42" ht="30" customHeight="1">
      <c r="C893" s="11">
        <v>889</v>
      </c>
      <c r="D893" s="88"/>
      <c r="E893" s="88"/>
      <c r="F893" s="88"/>
      <c r="G893" s="95"/>
      <c r="H893" s="96"/>
      <c r="I893" s="88"/>
      <c r="J893" s="88"/>
      <c r="K893" s="96"/>
      <c r="L893" s="88"/>
      <c r="M893" s="97" t="str">
        <f t="shared" ca="1" si="139"/>
        <v/>
      </c>
      <c r="N893" s="88"/>
      <c r="O893" s="88"/>
      <c r="P893" s="14"/>
      <c r="R893" s="59" t="str">
        <f>IFERROR(VLOOKUP($D893,'4° Passo'!$D$5:$M$804,7,FALSE),"-")</f>
        <v>-</v>
      </c>
      <c r="S893" s="59" t="str">
        <f>IFERROR(VLOOKUP($D893,'4° Passo'!$D$5:$M$804,8,FALSE),"-")</f>
        <v>-</v>
      </c>
      <c r="T893" s="59" t="str">
        <f>IFERROR(VLOOKUP($D893,'4° Passo'!$D$5:$M$804,9,FALSE),"-")</f>
        <v>-</v>
      </c>
      <c r="U893" s="59" t="str">
        <f>IFERROR(VLOOKUP($D893,'4° Passo'!$D$5:$M$804,10,FALSE),"-")</f>
        <v>-</v>
      </c>
      <c r="V893" s="59" t="str">
        <f t="shared" si="134"/>
        <v/>
      </c>
      <c r="W893" s="4">
        <f t="shared" si="140"/>
        <v>0</v>
      </c>
      <c r="X893" s="101">
        <v>1</v>
      </c>
      <c r="Y893" s="101" t="str">
        <f t="shared" si="135"/>
        <v/>
      </c>
      <c r="Z893" s="101" t="str">
        <f t="shared" si="136"/>
        <v/>
      </c>
      <c r="AA893" s="101" t="str">
        <f t="shared" si="137"/>
        <v/>
      </c>
      <c r="AB893" s="101" t="str">
        <f t="shared" si="138"/>
        <v/>
      </c>
      <c r="AC893" s="101" t="str">
        <f t="shared" si="143"/>
        <v/>
      </c>
      <c r="AD893" s="101" t="str">
        <f t="shared" si="143"/>
        <v/>
      </c>
      <c r="AE893" s="101" t="str">
        <f t="shared" si="143"/>
        <v/>
      </c>
      <c r="AF893" s="101" t="str">
        <f t="shared" si="142"/>
        <v/>
      </c>
      <c r="AG893" s="101" t="str">
        <f t="shared" si="142"/>
        <v/>
      </c>
      <c r="AH893" s="101" t="str">
        <f t="shared" si="142"/>
        <v/>
      </c>
      <c r="AI893" s="101" t="str">
        <f t="shared" si="142"/>
        <v/>
      </c>
      <c r="AJ893" s="101" t="str">
        <f t="shared" si="142"/>
        <v/>
      </c>
      <c r="AK893" s="101" t="str">
        <f t="shared" si="142"/>
        <v/>
      </c>
      <c r="AL893" s="101" t="str">
        <f t="shared" si="141"/>
        <v/>
      </c>
      <c r="AM893" s="101" t="str">
        <f t="shared" si="141"/>
        <v/>
      </c>
      <c r="AN893" s="101" t="str">
        <f t="shared" si="141"/>
        <v/>
      </c>
      <c r="AP893" s="101" t="str">
        <f>IF(AND(N893="vendido",I893='1° Passo'!$D$12),'1° Passo'!$D$12,"")</f>
        <v/>
      </c>
    </row>
    <row r="894" spans="3:42" ht="30" customHeight="1">
      <c r="C894" s="11">
        <v>890</v>
      </c>
      <c r="D894" s="88"/>
      <c r="E894" s="88"/>
      <c r="F894" s="88"/>
      <c r="G894" s="95"/>
      <c r="H894" s="96"/>
      <c r="I894" s="88"/>
      <c r="J894" s="88"/>
      <c r="K894" s="96"/>
      <c r="L894" s="88"/>
      <c r="M894" s="97" t="str">
        <f t="shared" ca="1" si="139"/>
        <v/>
      </c>
      <c r="N894" s="88"/>
      <c r="O894" s="88"/>
      <c r="P894" s="14"/>
      <c r="R894" s="59" t="str">
        <f>IFERROR(VLOOKUP($D894,'4° Passo'!$D$5:$M$804,7,FALSE),"-")</f>
        <v>-</v>
      </c>
      <c r="S894" s="59" t="str">
        <f>IFERROR(VLOOKUP($D894,'4° Passo'!$D$5:$M$804,8,FALSE),"-")</f>
        <v>-</v>
      </c>
      <c r="T894" s="59" t="str">
        <f>IFERROR(VLOOKUP($D894,'4° Passo'!$D$5:$M$804,9,FALSE),"-")</f>
        <v>-</v>
      </c>
      <c r="U894" s="59" t="str">
        <f>IFERROR(VLOOKUP($D894,'4° Passo'!$D$5:$M$804,10,FALSE),"-")</f>
        <v>-</v>
      </c>
      <c r="V894" s="59" t="str">
        <f t="shared" si="134"/>
        <v/>
      </c>
      <c r="W894" s="4">
        <f t="shared" si="140"/>
        <v>0</v>
      </c>
      <c r="X894" s="101">
        <v>1</v>
      </c>
      <c r="Y894" s="101" t="str">
        <f t="shared" si="135"/>
        <v/>
      </c>
      <c r="Z894" s="101" t="str">
        <f t="shared" si="136"/>
        <v/>
      </c>
      <c r="AA894" s="101" t="str">
        <f t="shared" si="137"/>
        <v/>
      </c>
      <c r="AB894" s="101" t="str">
        <f t="shared" si="138"/>
        <v/>
      </c>
      <c r="AC894" s="101" t="str">
        <f t="shared" si="143"/>
        <v/>
      </c>
      <c r="AD894" s="101" t="str">
        <f t="shared" si="143"/>
        <v/>
      </c>
      <c r="AE894" s="101" t="str">
        <f t="shared" si="143"/>
        <v/>
      </c>
      <c r="AF894" s="101" t="str">
        <f t="shared" si="142"/>
        <v/>
      </c>
      <c r="AG894" s="101" t="str">
        <f t="shared" si="142"/>
        <v/>
      </c>
      <c r="AH894" s="101" t="str">
        <f t="shared" si="142"/>
        <v/>
      </c>
      <c r="AI894" s="101" t="str">
        <f t="shared" si="142"/>
        <v/>
      </c>
      <c r="AJ894" s="101" t="str">
        <f t="shared" si="142"/>
        <v/>
      </c>
      <c r="AK894" s="101" t="str">
        <f t="shared" si="142"/>
        <v/>
      </c>
      <c r="AL894" s="101" t="str">
        <f t="shared" si="141"/>
        <v/>
      </c>
      <c r="AM894" s="101" t="str">
        <f t="shared" si="141"/>
        <v/>
      </c>
      <c r="AN894" s="101" t="str">
        <f t="shared" si="141"/>
        <v/>
      </c>
      <c r="AP894" s="101" t="str">
        <f>IF(AND(N894="vendido",I894='1° Passo'!$D$12),'1° Passo'!$D$12,"")</f>
        <v/>
      </c>
    </row>
    <row r="895" spans="3:42" ht="30" customHeight="1">
      <c r="C895" s="11">
        <v>891</v>
      </c>
      <c r="D895" s="88"/>
      <c r="E895" s="88"/>
      <c r="F895" s="88"/>
      <c r="G895" s="95"/>
      <c r="H895" s="96"/>
      <c r="I895" s="88"/>
      <c r="J895" s="88"/>
      <c r="K895" s="96"/>
      <c r="L895" s="88"/>
      <c r="M895" s="97" t="str">
        <f t="shared" ca="1" si="139"/>
        <v/>
      </c>
      <c r="N895" s="88"/>
      <c r="O895" s="88"/>
      <c r="P895" s="14"/>
      <c r="R895" s="59" t="str">
        <f>IFERROR(VLOOKUP($D895,'4° Passo'!$D$5:$M$804,7,FALSE),"-")</f>
        <v>-</v>
      </c>
      <c r="S895" s="59" t="str">
        <f>IFERROR(VLOOKUP($D895,'4° Passo'!$D$5:$M$804,8,FALSE),"-")</f>
        <v>-</v>
      </c>
      <c r="T895" s="59" t="str">
        <f>IFERROR(VLOOKUP($D895,'4° Passo'!$D$5:$M$804,9,FALSE),"-")</f>
        <v>-</v>
      </c>
      <c r="U895" s="59" t="str">
        <f>IFERROR(VLOOKUP($D895,'4° Passo'!$D$5:$M$804,10,FALSE),"-")</f>
        <v>-</v>
      </c>
      <c r="V895" s="59" t="str">
        <f t="shared" si="134"/>
        <v/>
      </c>
      <c r="W895" s="4">
        <f t="shared" si="140"/>
        <v>0</v>
      </c>
      <c r="X895" s="101">
        <v>1</v>
      </c>
      <c r="Y895" s="101" t="str">
        <f t="shared" si="135"/>
        <v/>
      </c>
      <c r="Z895" s="101" t="str">
        <f t="shared" si="136"/>
        <v/>
      </c>
      <c r="AA895" s="101" t="str">
        <f t="shared" si="137"/>
        <v/>
      </c>
      <c r="AB895" s="101" t="str">
        <f t="shared" si="138"/>
        <v/>
      </c>
      <c r="AC895" s="101" t="str">
        <f t="shared" si="143"/>
        <v/>
      </c>
      <c r="AD895" s="101" t="str">
        <f t="shared" si="143"/>
        <v/>
      </c>
      <c r="AE895" s="101" t="str">
        <f t="shared" si="143"/>
        <v/>
      </c>
      <c r="AF895" s="101" t="str">
        <f t="shared" si="142"/>
        <v/>
      </c>
      <c r="AG895" s="101" t="str">
        <f t="shared" si="142"/>
        <v/>
      </c>
      <c r="AH895" s="101" t="str">
        <f t="shared" si="142"/>
        <v/>
      </c>
      <c r="AI895" s="101" t="str">
        <f t="shared" si="142"/>
        <v/>
      </c>
      <c r="AJ895" s="101" t="str">
        <f t="shared" si="142"/>
        <v/>
      </c>
      <c r="AK895" s="101" t="str">
        <f t="shared" si="142"/>
        <v/>
      </c>
      <c r="AL895" s="101" t="str">
        <f t="shared" si="141"/>
        <v/>
      </c>
      <c r="AM895" s="101" t="str">
        <f t="shared" si="141"/>
        <v/>
      </c>
      <c r="AN895" s="101" t="str">
        <f t="shared" si="141"/>
        <v/>
      </c>
      <c r="AP895" s="101" t="str">
        <f>IF(AND(N895="vendido",I895='1° Passo'!$D$12),'1° Passo'!$D$12,"")</f>
        <v/>
      </c>
    </row>
    <row r="896" spans="3:42" ht="30" customHeight="1">
      <c r="C896" s="11">
        <v>892</v>
      </c>
      <c r="D896" s="88"/>
      <c r="E896" s="88"/>
      <c r="F896" s="88"/>
      <c r="G896" s="95"/>
      <c r="H896" s="96"/>
      <c r="I896" s="88"/>
      <c r="J896" s="88"/>
      <c r="K896" s="96"/>
      <c r="L896" s="88"/>
      <c r="M896" s="97" t="str">
        <f t="shared" ca="1" si="139"/>
        <v/>
      </c>
      <c r="N896" s="88"/>
      <c r="O896" s="88"/>
      <c r="P896" s="14"/>
      <c r="R896" s="59" t="str">
        <f>IFERROR(VLOOKUP($D896,'4° Passo'!$D$5:$M$804,7,FALSE),"-")</f>
        <v>-</v>
      </c>
      <c r="S896" s="59" t="str">
        <f>IFERROR(VLOOKUP($D896,'4° Passo'!$D$5:$M$804,8,FALSE),"-")</f>
        <v>-</v>
      </c>
      <c r="T896" s="59" t="str">
        <f>IFERROR(VLOOKUP($D896,'4° Passo'!$D$5:$M$804,9,FALSE),"-")</f>
        <v>-</v>
      </c>
      <c r="U896" s="59" t="str">
        <f>IFERROR(VLOOKUP($D896,'4° Passo'!$D$5:$M$804,10,FALSE),"-")</f>
        <v>-</v>
      </c>
      <c r="V896" s="59" t="str">
        <f t="shared" si="134"/>
        <v/>
      </c>
      <c r="W896" s="4">
        <f t="shared" si="140"/>
        <v>0</v>
      </c>
      <c r="X896" s="101">
        <v>1</v>
      </c>
      <c r="Y896" s="101" t="str">
        <f t="shared" si="135"/>
        <v/>
      </c>
      <c r="Z896" s="101" t="str">
        <f t="shared" si="136"/>
        <v/>
      </c>
      <c r="AA896" s="101" t="str">
        <f t="shared" si="137"/>
        <v/>
      </c>
      <c r="AB896" s="101" t="str">
        <f t="shared" si="138"/>
        <v/>
      </c>
      <c r="AC896" s="101" t="str">
        <f t="shared" si="143"/>
        <v/>
      </c>
      <c r="AD896" s="101" t="str">
        <f t="shared" si="143"/>
        <v/>
      </c>
      <c r="AE896" s="101" t="str">
        <f t="shared" si="143"/>
        <v/>
      </c>
      <c r="AF896" s="101" t="str">
        <f t="shared" si="142"/>
        <v/>
      </c>
      <c r="AG896" s="101" t="str">
        <f t="shared" si="142"/>
        <v/>
      </c>
      <c r="AH896" s="101" t="str">
        <f t="shared" si="142"/>
        <v/>
      </c>
      <c r="AI896" s="101" t="str">
        <f t="shared" si="142"/>
        <v/>
      </c>
      <c r="AJ896" s="101" t="str">
        <f t="shared" si="142"/>
        <v/>
      </c>
      <c r="AK896" s="101" t="str">
        <f t="shared" si="142"/>
        <v/>
      </c>
      <c r="AL896" s="101" t="str">
        <f t="shared" si="141"/>
        <v/>
      </c>
      <c r="AM896" s="101" t="str">
        <f t="shared" si="141"/>
        <v/>
      </c>
      <c r="AN896" s="101" t="str">
        <f t="shared" si="141"/>
        <v/>
      </c>
      <c r="AP896" s="101" t="str">
        <f>IF(AND(N896="vendido",I896='1° Passo'!$D$12),'1° Passo'!$D$12,"")</f>
        <v/>
      </c>
    </row>
    <row r="897" spans="3:42" ht="30" customHeight="1">
      <c r="C897" s="11">
        <v>893</v>
      </c>
      <c r="D897" s="88"/>
      <c r="E897" s="88"/>
      <c r="F897" s="88"/>
      <c r="G897" s="95"/>
      <c r="H897" s="96"/>
      <c r="I897" s="88"/>
      <c r="J897" s="88"/>
      <c r="K897" s="96"/>
      <c r="L897" s="88"/>
      <c r="M897" s="97" t="str">
        <f t="shared" ca="1" si="139"/>
        <v/>
      </c>
      <c r="N897" s="88"/>
      <c r="O897" s="88"/>
      <c r="P897" s="14"/>
      <c r="R897" s="59" t="str">
        <f>IFERROR(VLOOKUP($D897,'4° Passo'!$D$5:$M$804,7,FALSE),"-")</f>
        <v>-</v>
      </c>
      <c r="S897" s="59" t="str">
        <f>IFERROR(VLOOKUP($D897,'4° Passo'!$D$5:$M$804,8,FALSE),"-")</f>
        <v>-</v>
      </c>
      <c r="T897" s="59" t="str">
        <f>IFERROR(VLOOKUP($D897,'4° Passo'!$D$5:$M$804,9,FALSE),"-")</f>
        <v>-</v>
      </c>
      <c r="U897" s="59" t="str">
        <f>IFERROR(VLOOKUP($D897,'4° Passo'!$D$5:$M$804,10,FALSE),"-")</f>
        <v>-</v>
      </c>
      <c r="V897" s="59" t="str">
        <f t="shared" si="134"/>
        <v/>
      </c>
      <c r="W897" s="4">
        <f t="shared" si="140"/>
        <v>0</v>
      </c>
      <c r="X897" s="101">
        <v>1</v>
      </c>
      <c r="Y897" s="101" t="str">
        <f t="shared" si="135"/>
        <v/>
      </c>
      <c r="Z897" s="101" t="str">
        <f t="shared" si="136"/>
        <v/>
      </c>
      <c r="AA897" s="101" t="str">
        <f t="shared" si="137"/>
        <v/>
      </c>
      <c r="AB897" s="101" t="str">
        <f t="shared" si="138"/>
        <v/>
      </c>
      <c r="AC897" s="101" t="str">
        <f t="shared" si="143"/>
        <v/>
      </c>
      <c r="AD897" s="101" t="str">
        <f t="shared" si="143"/>
        <v/>
      </c>
      <c r="AE897" s="101" t="str">
        <f t="shared" si="143"/>
        <v/>
      </c>
      <c r="AF897" s="101" t="str">
        <f t="shared" si="142"/>
        <v/>
      </c>
      <c r="AG897" s="101" t="str">
        <f t="shared" si="142"/>
        <v/>
      </c>
      <c r="AH897" s="101" t="str">
        <f t="shared" si="142"/>
        <v/>
      </c>
      <c r="AI897" s="101" t="str">
        <f t="shared" si="142"/>
        <v/>
      </c>
      <c r="AJ897" s="101" t="str">
        <f t="shared" si="142"/>
        <v/>
      </c>
      <c r="AK897" s="101" t="str">
        <f t="shared" si="142"/>
        <v/>
      </c>
      <c r="AL897" s="101" t="str">
        <f t="shared" si="141"/>
        <v/>
      </c>
      <c r="AM897" s="101" t="str">
        <f t="shared" si="141"/>
        <v/>
      </c>
      <c r="AN897" s="101" t="str">
        <f t="shared" si="141"/>
        <v/>
      </c>
      <c r="AP897" s="101" t="str">
        <f>IF(AND(N897="vendido",I897='1° Passo'!$D$12),'1° Passo'!$D$12,"")</f>
        <v/>
      </c>
    </row>
    <row r="898" spans="3:42" ht="30" customHeight="1">
      <c r="C898" s="11">
        <v>894</v>
      </c>
      <c r="D898" s="88"/>
      <c r="E898" s="88"/>
      <c r="F898" s="88"/>
      <c r="G898" s="95"/>
      <c r="H898" s="96"/>
      <c r="I898" s="88"/>
      <c r="J898" s="88"/>
      <c r="K898" s="96"/>
      <c r="L898" s="88"/>
      <c r="M898" s="97" t="str">
        <f t="shared" ca="1" si="139"/>
        <v/>
      </c>
      <c r="N898" s="88"/>
      <c r="O898" s="88"/>
      <c r="P898" s="14"/>
      <c r="R898" s="59" t="str">
        <f>IFERROR(VLOOKUP($D898,'4° Passo'!$D$5:$M$804,7,FALSE),"-")</f>
        <v>-</v>
      </c>
      <c r="S898" s="59" t="str">
        <f>IFERROR(VLOOKUP($D898,'4° Passo'!$D$5:$M$804,8,FALSE),"-")</f>
        <v>-</v>
      </c>
      <c r="T898" s="59" t="str">
        <f>IFERROR(VLOOKUP($D898,'4° Passo'!$D$5:$M$804,9,FALSE),"-")</f>
        <v>-</v>
      </c>
      <c r="U898" s="59" t="str">
        <f>IFERROR(VLOOKUP($D898,'4° Passo'!$D$5:$M$804,10,FALSE),"-")</f>
        <v>-</v>
      </c>
      <c r="V898" s="59" t="str">
        <f t="shared" si="134"/>
        <v/>
      </c>
      <c r="W898" s="4">
        <f t="shared" si="140"/>
        <v>0</v>
      </c>
      <c r="X898" s="101">
        <v>1</v>
      </c>
      <c r="Y898" s="101" t="str">
        <f t="shared" si="135"/>
        <v/>
      </c>
      <c r="Z898" s="101" t="str">
        <f t="shared" si="136"/>
        <v/>
      </c>
      <c r="AA898" s="101" t="str">
        <f t="shared" si="137"/>
        <v/>
      </c>
      <c r="AB898" s="101" t="str">
        <f t="shared" si="138"/>
        <v/>
      </c>
      <c r="AC898" s="101" t="str">
        <f t="shared" si="143"/>
        <v/>
      </c>
      <c r="AD898" s="101" t="str">
        <f t="shared" si="143"/>
        <v/>
      </c>
      <c r="AE898" s="101" t="str">
        <f t="shared" si="143"/>
        <v/>
      </c>
      <c r="AF898" s="101" t="str">
        <f t="shared" si="142"/>
        <v/>
      </c>
      <c r="AG898" s="101" t="str">
        <f t="shared" si="142"/>
        <v/>
      </c>
      <c r="AH898" s="101" t="str">
        <f t="shared" si="142"/>
        <v/>
      </c>
      <c r="AI898" s="101" t="str">
        <f t="shared" si="142"/>
        <v/>
      </c>
      <c r="AJ898" s="101" t="str">
        <f t="shared" si="142"/>
        <v/>
      </c>
      <c r="AK898" s="101" t="str">
        <f t="shared" si="142"/>
        <v/>
      </c>
      <c r="AL898" s="101" t="str">
        <f t="shared" si="141"/>
        <v/>
      </c>
      <c r="AM898" s="101" t="str">
        <f t="shared" si="141"/>
        <v/>
      </c>
      <c r="AN898" s="101" t="str">
        <f t="shared" si="141"/>
        <v/>
      </c>
      <c r="AP898" s="101" t="str">
        <f>IF(AND(N898="vendido",I898='1° Passo'!$D$12),'1° Passo'!$D$12,"")</f>
        <v/>
      </c>
    </row>
    <row r="899" spans="3:42" ht="30" customHeight="1">
      <c r="C899" s="11">
        <v>895</v>
      </c>
      <c r="D899" s="88"/>
      <c r="E899" s="88"/>
      <c r="F899" s="88"/>
      <c r="G899" s="95"/>
      <c r="H899" s="96"/>
      <c r="I899" s="88"/>
      <c r="J899" s="88"/>
      <c r="K899" s="96"/>
      <c r="L899" s="88"/>
      <c r="M899" s="97" t="str">
        <f t="shared" ca="1" si="139"/>
        <v/>
      </c>
      <c r="N899" s="88"/>
      <c r="O899" s="88"/>
      <c r="P899" s="14"/>
      <c r="R899" s="59" t="str">
        <f>IFERROR(VLOOKUP($D899,'4° Passo'!$D$5:$M$804,7,FALSE),"-")</f>
        <v>-</v>
      </c>
      <c r="S899" s="59" t="str">
        <f>IFERROR(VLOOKUP($D899,'4° Passo'!$D$5:$M$804,8,FALSE),"-")</f>
        <v>-</v>
      </c>
      <c r="T899" s="59" t="str">
        <f>IFERROR(VLOOKUP($D899,'4° Passo'!$D$5:$M$804,9,FALSE),"-")</f>
        <v>-</v>
      </c>
      <c r="U899" s="59" t="str">
        <f>IFERROR(VLOOKUP($D899,'4° Passo'!$D$5:$M$804,10,FALSE),"-")</f>
        <v>-</v>
      </c>
      <c r="V899" s="59" t="str">
        <f t="shared" si="134"/>
        <v/>
      </c>
      <c r="W899" s="4">
        <f t="shared" si="140"/>
        <v>0</v>
      </c>
      <c r="X899" s="101">
        <v>1</v>
      </c>
      <c r="Y899" s="101" t="str">
        <f t="shared" si="135"/>
        <v/>
      </c>
      <c r="Z899" s="101" t="str">
        <f t="shared" si="136"/>
        <v/>
      </c>
      <c r="AA899" s="101" t="str">
        <f t="shared" si="137"/>
        <v/>
      </c>
      <c r="AB899" s="101" t="str">
        <f t="shared" si="138"/>
        <v/>
      </c>
      <c r="AC899" s="101" t="str">
        <f t="shared" si="143"/>
        <v/>
      </c>
      <c r="AD899" s="101" t="str">
        <f t="shared" si="143"/>
        <v/>
      </c>
      <c r="AE899" s="101" t="str">
        <f t="shared" si="143"/>
        <v/>
      </c>
      <c r="AF899" s="101" t="str">
        <f t="shared" si="142"/>
        <v/>
      </c>
      <c r="AG899" s="101" t="str">
        <f t="shared" si="142"/>
        <v/>
      </c>
      <c r="AH899" s="101" t="str">
        <f t="shared" si="142"/>
        <v/>
      </c>
      <c r="AI899" s="101" t="str">
        <f t="shared" si="142"/>
        <v/>
      </c>
      <c r="AJ899" s="101" t="str">
        <f t="shared" si="142"/>
        <v/>
      </c>
      <c r="AK899" s="101" t="str">
        <f t="shared" si="142"/>
        <v/>
      </c>
      <c r="AL899" s="101" t="str">
        <f t="shared" si="141"/>
        <v/>
      </c>
      <c r="AM899" s="101" t="str">
        <f t="shared" si="141"/>
        <v/>
      </c>
      <c r="AN899" s="101" t="str">
        <f t="shared" si="141"/>
        <v/>
      </c>
      <c r="AP899" s="101" t="str">
        <f>IF(AND(N899="vendido",I899='1° Passo'!$D$12),'1° Passo'!$D$12,"")</f>
        <v/>
      </c>
    </row>
    <row r="900" spans="3:42" ht="30" customHeight="1">
      <c r="C900" s="11">
        <v>896</v>
      </c>
      <c r="D900" s="88"/>
      <c r="E900" s="88"/>
      <c r="F900" s="88"/>
      <c r="G900" s="95"/>
      <c r="H900" s="96"/>
      <c r="I900" s="88"/>
      <c r="J900" s="88"/>
      <c r="K900" s="96"/>
      <c r="L900" s="88"/>
      <c r="M900" s="97" t="str">
        <f t="shared" ca="1" si="139"/>
        <v/>
      </c>
      <c r="N900" s="88"/>
      <c r="O900" s="88"/>
      <c r="P900" s="14"/>
      <c r="R900" s="59" t="str">
        <f>IFERROR(VLOOKUP($D900,'4° Passo'!$D$5:$M$804,7,FALSE),"-")</f>
        <v>-</v>
      </c>
      <c r="S900" s="59" t="str">
        <f>IFERROR(VLOOKUP($D900,'4° Passo'!$D$5:$M$804,8,FALSE),"-")</f>
        <v>-</v>
      </c>
      <c r="T900" s="59" t="str">
        <f>IFERROR(VLOOKUP($D900,'4° Passo'!$D$5:$M$804,9,FALSE),"-")</f>
        <v>-</v>
      </c>
      <c r="U900" s="59" t="str">
        <f>IFERROR(VLOOKUP($D900,'4° Passo'!$D$5:$M$804,10,FALSE),"-")</f>
        <v>-</v>
      </c>
      <c r="V900" s="59" t="str">
        <f t="shared" si="134"/>
        <v/>
      </c>
      <c r="W900" s="4">
        <f t="shared" si="140"/>
        <v>0</v>
      </c>
      <c r="X900" s="101">
        <v>1</v>
      </c>
      <c r="Y900" s="101" t="str">
        <f t="shared" si="135"/>
        <v/>
      </c>
      <c r="Z900" s="101" t="str">
        <f t="shared" si="136"/>
        <v/>
      </c>
      <c r="AA900" s="101" t="str">
        <f t="shared" si="137"/>
        <v/>
      </c>
      <c r="AB900" s="101" t="str">
        <f t="shared" si="138"/>
        <v/>
      </c>
      <c r="AC900" s="101" t="str">
        <f t="shared" si="143"/>
        <v/>
      </c>
      <c r="AD900" s="101" t="str">
        <f t="shared" si="143"/>
        <v/>
      </c>
      <c r="AE900" s="101" t="str">
        <f t="shared" si="143"/>
        <v/>
      </c>
      <c r="AF900" s="101" t="str">
        <f t="shared" si="142"/>
        <v/>
      </c>
      <c r="AG900" s="101" t="str">
        <f t="shared" si="142"/>
        <v/>
      </c>
      <c r="AH900" s="101" t="str">
        <f t="shared" si="142"/>
        <v/>
      </c>
      <c r="AI900" s="101" t="str">
        <f t="shared" si="142"/>
        <v/>
      </c>
      <c r="AJ900" s="101" t="str">
        <f t="shared" si="142"/>
        <v/>
      </c>
      <c r="AK900" s="101" t="str">
        <f t="shared" si="142"/>
        <v/>
      </c>
      <c r="AL900" s="101" t="str">
        <f t="shared" si="141"/>
        <v/>
      </c>
      <c r="AM900" s="101" t="str">
        <f t="shared" si="141"/>
        <v/>
      </c>
      <c r="AN900" s="101" t="str">
        <f t="shared" si="141"/>
        <v/>
      </c>
      <c r="AP900" s="101" t="str">
        <f>IF(AND(N900="vendido",I900='1° Passo'!$D$12),'1° Passo'!$D$12,"")</f>
        <v/>
      </c>
    </row>
    <row r="901" spans="3:42" ht="30" customHeight="1">
      <c r="C901" s="11">
        <v>897</v>
      </c>
      <c r="D901" s="88"/>
      <c r="E901" s="88"/>
      <c r="F901" s="88"/>
      <c r="G901" s="95"/>
      <c r="H901" s="96"/>
      <c r="I901" s="88"/>
      <c r="J901" s="88"/>
      <c r="K901" s="96"/>
      <c r="L901" s="88"/>
      <c r="M901" s="97" t="str">
        <f t="shared" ca="1" si="139"/>
        <v/>
      </c>
      <c r="N901" s="88"/>
      <c r="O901" s="88"/>
      <c r="P901" s="14"/>
      <c r="R901" s="59" t="str">
        <f>IFERROR(VLOOKUP($D901,'4° Passo'!$D$5:$M$804,7,FALSE),"-")</f>
        <v>-</v>
      </c>
      <c r="S901" s="59" t="str">
        <f>IFERROR(VLOOKUP($D901,'4° Passo'!$D$5:$M$804,8,FALSE),"-")</f>
        <v>-</v>
      </c>
      <c r="T901" s="59" t="str">
        <f>IFERROR(VLOOKUP($D901,'4° Passo'!$D$5:$M$804,9,FALSE),"-")</f>
        <v>-</v>
      </c>
      <c r="U901" s="59" t="str">
        <f>IFERROR(VLOOKUP($D901,'4° Passo'!$D$5:$M$804,10,FALSE),"-")</f>
        <v>-</v>
      </c>
      <c r="V901" s="59" t="str">
        <f t="shared" ref="V901:V964" si="144">IF(N901="vendido",1,"")</f>
        <v/>
      </c>
      <c r="W901" s="4">
        <f t="shared" si="140"/>
        <v>0</v>
      </c>
      <c r="X901" s="101">
        <v>1</v>
      </c>
      <c r="Y901" s="101" t="str">
        <f t="shared" ref="Y901:Y964" si="145">IF(H901&lt;&gt;"",MONTH(H901),"")</f>
        <v/>
      </c>
      <c r="Z901" s="101" t="str">
        <f t="shared" ref="Z901:Z964" si="146">IF(N901="vendido",MONTH(H901),"")</f>
        <v/>
      </c>
      <c r="AA901" s="101" t="str">
        <f t="shared" ref="AA901:AA964" si="147">IF(N901="vendido",I901,"")</f>
        <v/>
      </c>
      <c r="AB901" s="101" t="str">
        <f t="shared" ref="AB901:AB964" si="148">IF(N901="vendido",G901,"")</f>
        <v/>
      </c>
      <c r="AC901" s="101" t="str">
        <f t="shared" si="143"/>
        <v/>
      </c>
      <c r="AD901" s="101" t="str">
        <f t="shared" si="143"/>
        <v/>
      </c>
      <c r="AE901" s="101" t="str">
        <f t="shared" si="143"/>
        <v/>
      </c>
      <c r="AF901" s="101" t="str">
        <f t="shared" si="142"/>
        <v/>
      </c>
      <c r="AG901" s="101" t="str">
        <f t="shared" si="142"/>
        <v/>
      </c>
      <c r="AH901" s="101" t="str">
        <f t="shared" si="142"/>
        <v/>
      </c>
      <c r="AI901" s="101" t="str">
        <f t="shared" ref="AI901:AN946" si="149">IF($Y901=AI$3,$AB901,"")</f>
        <v/>
      </c>
      <c r="AJ901" s="101" t="str">
        <f t="shared" si="149"/>
        <v/>
      </c>
      <c r="AK901" s="101" t="str">
        <f t="shared" si="149"/>
        <v/>
      </c>
      <c r="AL901" s="101" t="str">
        <f t="shared" si="141"/>
        <v/>
      </c>
      <c r="AM901" s="101" t="str">
        <f t="shared" si="141"/>
        <v/>
      </c>
      <c r="AN901" s="101" t="str">
        <f t="shared" si="141"/>
        <v/>
      </c>
      <c r="AP901" s="101" t="str">
        <f>IF(AND(N901="vendido",I901='1° Passo'!$D$12),'1° Passo'!$D$12,"")</f>
        <v/>
      </c>
    </row>
    <row r="902" spans="3:42" ht="30" customHeight="1">
      <c r="C902" s="11">
        <v>898</v>
      </c>
      <c r="D902" s="88"/>
      <c r="E902" s="88"/>
      <c r="F902" s="88"/>
      <c r="G902" s="95"/>
      <c r="H902" s="96"/>
      <c r="I902" s="88"/>
      <c r="J902" s="88"/>
      <c r="K902" s="96"/>
      <c r="L902" s="88"/>
      <c r="M902" s="97" t="str">
        <f t="shared" ref="M902:M965" ca="1" si="150">IF(OR(N902="Perdido",N902="Vendido"),"Negociação finalizada",IF(OR(H902="",K902="",),"",IF(L902="realizado","Agende a Próxima Etapa ou Conclua a Venda",IF(K902&lt;TODAY(),"Prazo Para Entrar Em Contato Vencido",IF(K902-TODAY()=1,"Falta ","Faltam ")&amp;K902-TODAY()&amp;IF(K902-TODAY()=1," dia "," dias ")&amp;"Para Entrar em Contato"))))</f>
        <v/>
      </c>
      <c r="N902" s="88"/>
      <c r="O902" s="88"/>
      <c r="P902" s="14"/>
      <c r="R902" s="59" t="str">
        <f>IFERROR(VLOOKUP($D902,'4° Passo'!$D$5:$M$804,7,FALSE),"-")</f>
        <v>-</v>
      </c>
      <c r="S902" s="59" t="str">
        <f>IFERROR(VLOOKUP($D902,'4° Passo'!$D$5:$M$804,8,FALSE),"-")</f>
        <v>-</v>
      </c>
      <c r="T902" s="59" t="str">
        <f>IFERROR(VLOOKUP($D902,'4° Passo'!$D$5:$M$804,9,FALSE),"-")</f>
        <v>-</v>
      </c>
      <c r="U902" s="59" t="str">
        <f>IFERROR(VLOOKUP($D902,'4° Passo'!$D$5:$M$804,10,FALSE),"-")</f>
        <v>-</v>
      </c>
      <c r="V902" s="59" t="str">
        <f t="shared" si="144"/>
        <v/>
      </c>
      <c r="W902" s="4">
        <f t="shared" ref="W902:W965" si="151">IF(K902-H902&lt;0,0,K902-H902)</f>
        <v>0</v>
      </c>
      <c r="X902" s="101">
        <v>1</v>
      </c>
      <c r="Y902" s="101" t="str">
        <f t="shared" si="145"/>
        <v/>
      </c>
      <c r="Z902" s="101" t="str">
        <f t="shared" si="146"/>
        <v/>
      </c>
      <c r="AA902" s="101" t="str">
        <f t="shared" si="147"/>
        <v/>
      </c>
      <c r="AB902" s="101" t="str">
        <f t="shared" si="148"/>
        <v/>
      </c>
      <c r="AC902" s="101" t="str">
        <f t="shared" si="143"/>
        <v/>
      </c>
      <c r="AD902" s="101" t="str">
        <f t="shared" si="143"/>
        <v/>
      </c>
      <c r="AE902" s="101" t="str">
        <f t="shared" si="143"/>
        <v/>
      </c>
      <c r="AF902" s="101" t="str">
        <f t="shared" si="143"/>
        <v/>
      </c>
      <c r="AG902" s="101" t="str">
        <f t="shared" si="143"/>
        <v/>
      </c>
      <c r="AH902" s="101" t="str">
        <f t="shared" si="143"/>
        <v/>
      </c>
      <c r="AI902" s="101" t="str">
        <f t="shared" si="149"/>
        <v/>
      </c>
      <c r="AJ902" s="101" t="str">
        <f t="shared" si="149"/>
        <v/>
      </c>
      <c r="AK902" s="101" t="str">
        <f t="shared" si="149"/>
        <v/>
      </c>
      <c r="AL902" s="101" t="str">
        <f t="shared" si="141"/>
        <v/>
      </c>
      <c r="AM902" s="101" t="str">
        <f t="shared" si="141"/>
        <v/>
      </c>
      <c r="AN902" s="101" t="str">
        <f t="shared" si="141"/>
        <v/>
      </c>
      <c r="AP902" s="101" t="str">
        <f>IF(AND(N902="vendido",I902='1° Passo'!$D$12),'1° Passo'!$D$12,"")</f>
        <v/>
      </c>
    </row>
    <row r="903" spans="3:42" ht="30" customHeight="1">
      <c r="C903" s="11">
        <v>899</v>
      </c>
      <c r="D903" s="88"/>
      <c r="E903" s="88"/>
      <c r="F903" s="88"/>
      <c r="G903" s="95"/>
      <c r="H903" s="96"/>
      <c r="I903" s="88"/>
      <c r="J903" s="88"/>
      <c r="K903" s="96"/>
      <c r="L903" s="88"/>
      <c r="M903" s="97" t="str">
        <f t="shared" ca="1" si="150"/>
        <v/>
      </c>
      <c r="N903" s="88"/>
      <c r="O903" s="88"/>
      <c r="P903" s="14"/>
      <c r="R903" s="59" t="str">
        <f>IFERROR(VLOOKUP($D903,'4° Passo'!$D$5:$M$804,7,FALSE),"-")</f>
        <v>-</v>
      </c>
      <c r="S903" s="59" t="str">
        <f>IFERROR(VLOOKUP($D903,'4° Passo'!$D$5:$M$804,8,FALSE),"-")</f>
        <v>-</v>
      </c>
      <c r="T903" s="59" t="str">
        <f>IFERROR(VLOOKUP($D903,'4° Passo'!$D$5:$M$804,9,FALSE),"-")</f>
        <v>-</v>
      </c>
      <c r="U903" s="59" t="str">
        <f>IFERROR(VLOOKUP($D903,'4° Passo'!$D$5:$M$804,10,FALSE),"-")</f>
        <v>-</v>
      </c>
      <c r="V903" s="59" t="str">
        <f t="shared" si="144"/>
        <v/>
      </c>
      <c r="W903" s="4">
        <f t="shared" si="151"/>
        <v>0</v>
      </c>
      <c r="X903" s="101">
        <v>1</v>
      </c>
      <c r="Y903" s="101" t="str">
        <f t="shared" si="145"/>
        <v/>
      </c>
      <c r="Z903" s="101" t="str">
        <f t="shared" si="146"/>
        <v/>
      </c>
      <c r="AA903" s="101" t="str">
        <f t="shared" si="147"/>
        <v/>
      </c>
      <c r="AB903" s="101" t="str">
        <f t="shared" si="148"/>
        <v/>
      </c>
      <c r="AC903" s="101" t="str">
        <f t="shared" si="143"/>
        <v/>
      </c>
      <c r="AD903" s="101" t="str">
        <f t="shared" si="143"/>
        <v/>
      </c>
      <c r="AE903" s="101" t="str">
        <f t="shared" si="143"/>
        <v/>
      </c>
      <c r="AF903" s="101" t="str">
        <f t="shared" si="143"/>
        <v/>
      </c>
      <c r="AG903" s="101" t="str">
        <f t="shared" si="143"/>
        <v/>
      </c>
      <c r="AH903" s="101" t="str">
        <f t="shared" si="143"/>
        <v/>
      </c>
      <c r="AI903" s="101" t="str">
        <f t="shared" si="149"/>
        <v/>
      </c>
      <c r="AJ903" s="101" t="str">
        <f t="shared" si="149"/>
        <v/>
      </c>
      <c r="AK903" s="101" t="str">
        <f t="shared" si="149"/>
        <v/>
      </c>
      <c r="AL903" s="101" t="str">
        <f t="shared" si="141"/>
        <v/>
      </c>
      <c r="AM903" s="101" t="str">
        <f t="shared" si="141"/>
        <v/>
      </c>
      <c r="AN903" s="101" t="str">
        <f t="shared" si="141"/>
        <v/>
      </c>
      <c r="AP903" s="101" t="str">
        <f>IF(AND(N903="vendido",I903='1° Passo'!$D$12),'1° Passo'!$D$12,"")</f>
        <v/>
      </c>
    </row>
    <row r="904" spans="3:42" ht="30" customHeight="1">
      <c r="C904" s="11">
        <v>900</v>
      </c>
      <c r="D904" s="88"/>
      <c r="E904" s="88"/>
      <c r="F904" s="88"/>
      <c r="G904" s="95"/>
      <c r="H904" s="96"/>
      <c r="I904" s="88"/>
      <c r="J904" s="88"/>
      <c r="K904" s="96"/>
      <c r="L904" s="88"/>
      <c r="M904" s="97" t="str">
        <f t="shared" ca="1" si="150"/>
        <v/>
      </c>
      <c r="N904" s="88"/>
      <c r="O904" s="88"/>
      <c r="P904" s="14"/>
      <c r="R904" s="59" t="str">
        <f>IFERROR(VLOOKUP($D904,'4° Passo'!$D$5:$M$804,7,FALSE),"-")</f>
        <v>-</v>
      </c>
      <c r="S904" s="59" t="str">
        <f>IFERROR(VLOOKUP($D904,'4° Passo'!$D$5:$M$804,8,FALSE),"-")</f>
        <v>-</v>
      </c>
      <c r="T904" s="59" t="str">
        <f>IFERROR(VLOOKUP($D904,'4° Passo'!$D$5:$M$804,9,FALSE),"-")</f>
        <v>-</v>
      </c>
      <c r="U904" s="59" t="str">
        <f>IFERROR(VLOOKUP($D904,'4° Passo'!$D$5:$M$804,10,FALSE),"-")</f>
        <v>-</v>
      </c>
      <c r="V904" s="59" t="str">
        <f t="shared" si="144"/>
        <v/>
      </c>
      <c r="W904" s="4">
        <f t="shared" si="151"/>
        <v>0</v>
      </c>
      <c r="X904" s="101">
        <v>1</v>
      </c>
      <c r="Y904" s="101" t="str">
        <f t="shared" si="145"/>
        <v/>
      </c>
      <c r="Z904" s="101" t="str">
        <f t="shared" si="146"/>
        <v/>
      </c>
      <c r="AA904" s="101" t="str">
        <f t="shared" si="147"/>
        <v/>
      </c>
      <c r="AB904" s="101" t="str">
        <f t="shared" si="148"/>
        <v/>
      </c>
      <c r="AC904" s="101" t="str">
        <f t="shared" si="143"/>
        <v/>
      </c>
      <c r="AD904" s="101" t="str">
        <f t="shared" si="143"/>
        <v/>
      </c>
      <c r="AE904" s="101" t="str">
        <f t="shared" si="143"/>
        <v/>
      </c>
      <c r="AF904" s="101" t="str">
        <f t="shared" si="143"/>
        <v/>
      </c>
      <c r="AG904" s="101" t="str">
        <f t="shared" si="143"/>
        <v/>
      </c>
      <c r="AH904" s="101" t="str">
        <f t="shared" si="143"/>
        <v/>
      </c>
      <c r="AI904" s="101" t="str">
        <f t="shared" si="149"/>
        <v/>
      </c>
      <c r="AJ904" s="101" t="str">
        <f t="shared" si="149"/>
        <v/>
      </c>
      <c r="AK904" s="101" t="str">
        <f t="shared" si="149"/>
        <v/>
      </c>
      <c r="AL904" s="101" t="str">
        <f t="shared" si="141"/>
        <v/>
      </c>
      <c r="AM904" s="101" t="str">
        <f t="shared" si="141"/>
        <v/>
      </c>
      <c r="AN904" s="101" t="str">
        <f t="shared" si="141"/>
        <v/>
      </c>
      <c r="AP904" s="101" t="str">
        <f>IF(AND(N904="vendido",I904='1° Passo'!$D$12),'1° Passo'!$D$12,"")</f>
        <v/>
      </c>
    </row>
    <row r="905" spans="3:42" ht="30" customHeight="1">
      <c r="C905" s="11">
        <v>901</v>
      </c>
      <c r="D905" s="88"/>
      <c r="E905" s="88"/>
      <c r="F905" s="88"/>
      <c r="G905" s="95"/>
      <c r="H905" s="96"/>
      <c r="I905" s="88"/>
      <c r="J905" s="88"/>
      <c r="K905" s="96"/>
      <c r="L905" s="88"/>
      <c r="M905" s="97" t="str">
        <f t="shared" ca="1" si="150"/>
        <v/>
      </c>
      <c r="N905" s="88"/>
      <c r="O905" s="88"/>
      <c r="P905" s="14"/>
      <c r="R905" s="59" t="str">
        <f>IFERROR(VLOOKUP($D905,'4° Passo'!$D$5:$M$804,7,FALSE),"-")</f>
        <v>-</v>
      </c>
      <c r="S905" s="59" t="str">
        <f>IFERROR(VLOOKUP($D905,'4° Passo'!$D$5:$M$804,8,FALSE),"-")</f>
        <v>-</v>
      </c>
      <c r="T905" s="59" t="str">
        <f>IFERROR(VLOOKUP($D905,'4° Passo'!$D$5:$M$804,9,FALSE),"-")</f>
        <v>-</v>
      </c>
      <c r="U905" s="59" t="str">
        <f>IFERROR(VLOOKUP($D905,'4° Passo'!$D$5:$M$804,10,FALSE),"-")</f>
        <v>-</v>
      </c>
      <c r="V905" s="59" t="str">
        <f t="shared" si="144"/>
        <v/>
      </c>
      <c r="W905" s="4">
        <f t="shared" si="151"/>
        <v>0</v>
      </c>
      <c r="X905" s="101">
        <v>1</v>
      </c>
      <c r="Y905" s="101" t="str">
        <f t="shared" si="145"/>
        <v/>
      </c>
      <c r="Z905" s="101" t="str">
        <f t="shared" si="146"/>
        <v/>
      </c>
      <c r="AA905" s="101" t="str">
        <f t="shared" si="147"/>
        <v/>
      </c>
      <c r="AB905" s="101" t="str">
        <f t="shared" si="148"/>
        <v/>
      </c>
      <c r="AC905" s="101" t="str">
        <f t="shared" si="143"/>
        <v/>
      </c>
      <c r="AD905" s="101" t="str">
        <f t="shared" si="143"/>
        <v/>
      </c>
      <c r="AE905" s="101" t="str">
        <f t="shared" si="143"/>
        <v/>
      </c>
      <c r="AF905" s="101" t="str">
        <f t="shared" si="143"/>
        <v/>
      </c>
      <c r="AG905" s="101" t="str">
        <f t="shared" si="143"/>
        <v/>
      </c>
      <c r="AH905" s="101" t="str">
        <f t="shared" si="143"/>
        <v/>
      </c>
      <c r="AI905" s="101" t="str">
        <f t="shared" si="149"/>
        <v/>
      </c>
      <c r="AJ905" s="101" t="str">
        <f t="shared" si="149"/>
        <v/>
      </c>
      <c r="AK905" s="101" t="str">
        <f t="shared" si="149"/>
        <v/>
      </c>
      <c r="AL905" s="101" t="str">
        <f t="shared" si="141"/>
        <v/>
      </c>
      <c r="AM905" s="101" t="str">
        <f t="shared" si="141"/>
        <v/>
      </c>
      <c r="AN905" s="101" t="str">
        <f t="shared" si="141"/>
        <v/>
      </c>
      <c r="AP905" s="101" t="str">
        <f>IF(AND(N905="vendido",I905='1° Passo'!$D$12),'1° Passo'!$D$12,"")</f>
        <v/>
      </c>
    </row>
    <row r="906" spans="3:42" ht="30" customHeight="1">
      <c r="C906" s="11">
        <v>902</v>
      </c>
      <c r="D906" s="88"/>
      <c r="E906" s="88"/>
      <c r="F906" s="88"/>
      <c r="G906" s="95"/>
      <c r="H906" s="96"/>
      <c r="I906" s="88"/>
      <c r="J906" s="88"/>
      <c r="K906" s="96"/>
      <c r="L906" s="88"/>
      <c r="M906" s="97" t="str">
        <f t="shared" ca="1" si="150"/>
        <v/>
      </c>
      <c r="N906" s="88"/>
      <c r="O906" s="88"/>
      <c r="P906" s="14"/>
      <c r="R906" s="59" t="str">
        <f>IFERROR(VLOOKUP($D906,'4° Passo'!$D$5:$M$804,7,FALSE),"-")</f>
        <v>-</v>
      </c>
      <c r="S906" s="59" t="str">
        <f>IFERROR(VLOOKUP($D906,'4° Passo'!$D$5:$M$804,8,FALSE),"-")</f>
        <v>-</v>
      </c>
      <c r="T906" s="59" t="str">
        <f>IFERROR(VLOOKUP($D906,'4° Passo'!$D$5:$M$804,9,FALSE),"-")</f>
        <v>-</v>
      </c>
      <c r="U906" s="59" t="str">
        <f>IFERROR(VLOOKUP($D906,'4° Passo'!$D$5:$M$804,10,FALSE),"-")</f>
        <v>-</v>
      </c>
      <c r="V906" s="59" t="str">
        <f t="shared" si="144"/>
        <v/>
      </c>
      <c r="W906" s="4">
        <f t="shared" si="151"/>
        <v>0</v>
      </c>
      <c r="X906" s="101">
        <v>1</v>
      </c>
      <c r="Y906" s="101" t="str">
        <f t="shared" si="145"/>
        <v/>
      </c>
      <c r="Z906" s="101" t="str">
        <f t="shared" si="146"/>
        <v/>
      </c>
      <c r="AA906" s="101" t="str">
        <f t="shared" si="147"/>
        <v/>
      </c>
      <c r="AB906" s="101" t="str">
        <f t="shared" si="148"/>
        <v/>
      </c>
      <c r="AC906" s="101" t="str">
        <f t="shared" si="143"/>
        <v/>
      </c>
      <c r="AD906" s="101" t="str">
        <f t="shared" si="143"/>
        <v/>
      </c>
      <c r="AE906" s="101" t="str">
        <f t="shared" si="143"/>
        <v/>
      </c>
      <c r="AF906" s="101" t="str">
        <f t="shared" si="143"/>
        <v/>
      </c>
      <c r="AG906" s="101" t="str">
        <f t="shared" si="143"/>
        <v/>
      </c>
      <c r="AH906" s="101" t="str">
        <f t="shared" si="143"/>
        <v/>
      </c>
      <c r="AI906" s="101" t="str">
        <f t="shared" si="149"/>
        <v/>
      </c>
      <c r="AJ906" s="101" t="str">
        <f t="shared" si="149"/>
        <v/>
      </c>
      <c r="AK906" s="101" t="str">
        <f t="shared" si="149"/>
        <v/>
      </c>
      <c r="AL906" s="101" t="str">
        <f t="shared" si="141"/>
        <v/>
      </c>
      <c r="AM906" s="101" t="str">
        <f t="shared" si="141"/>
        <v/>
      </c>
      <c r="AN906" s="101" t="str">
        <f t="shared" si="141"/>
        <v/>
      </c>
      <c r="AP906" s="101" t="str">
        <f>IF(AND(N906="vendido",I906='1° Passo'!$D$12),'1° Passo'!$D$12,"")</f>
        <v/>
      </c>
    </row>
    <row r="907" spans="3:42" ht="30" customHeight="1">
      <c r="C907" s="11">
        <v>903</v>
      </c>
      <c r="D907" s="88"/>
      <c r="E907" s="88"/>
      <c r="F907" s="88"/>
      <c r="G907" s="95"/>
      <c r="H907" s="96"/>
      <c r="I907" s="88"/>
      <c r="J907" s="88"/>
      <c r="K907" s="96"/>
      <c r="L907" s="88"/>
      <c r="M907" s="97" t="str">
        <f t="shared" ca="1" si="150"/>
        <v/>
      </c>
      <c r="N907" s="88"/>
      <c r="O907" s="88"/>
      <c r="P907" s="14"/>
      <c r="R907" s="59" t="str">
        <f>IFERROR(VLOOKUP($D907,'4° Passo'!$D$5:$M$804,7,FALSE),"-")</f>
        <v>-</v>
      </c>
      <c r="S907" s="59" t="str">
        <f>IFERROR(VLOOKUP($D907,'4° Passo'!$D$5:$M$804,8,FALSE),"-")</f>
        <v>-</v>
      </c>
      <c r="T907" s="59" t="str">
        <f>IFERROR(VLOOKUP($D907,'4° Passo'!$D$5:$M$804,9,FALSE),"-")</f>
        <v>-</v>
      </c>
      <c r="U907" s="59" t="str">
        <f>IFERROR(VLOOKUP($D907,'4° Passo'!$D$5:$M$804,10,FALSE),"-")</f>
        <v>-</v>
      </c>
      <c r="V907" s="59" t="str">
        <f t="shared" si="144"/>
        <v/>
      </c>
      <c r="W907" s="4">
        <f t="shared" si="151"/>
        <v>0</v>
      </c>
      <c r="X907" s="101">
        <v>1</v>
      </c>
      <c r="Y907" s="101" t="str">
        <f t="shared" si="145"/>
        <v/>
      </c>
      <c r="Z907" s="101" t="str">
        <f t="shared" si="146"/>
        <v/>
      </c>
      <c r="AA907" s="101" t="str">
        <f t="shared" si="147"/>
        <v/>
      </c>
      <c r="AB907" s="101" t="str">
        <f t="shared" si="148"/>
        <v/>
      </c>
      <c r="AC907" s="101" t="str">
        <f t="shared" si="143"/>
        <v/>
      </c>
      <c r="AD907" s="101" t="str">
        <f t="shared" si="143"/>
        <v/>
      </c>
      <c r="AE907" s="101" t="str">
        <f t="shared" si="143"/>
        <v/>
      </c>
      <c r="AF907" s="101" t="str">
        <f t="shared" si="143"/>
        <v/>
      </c>
      <c r="AG907" s="101" t="str">
        <f t="shared" si="143"/>
        <v/>
      </c>
      <c r="AH907" s="101" t="str">
        <f t="shared" si="143"/>
        <v/>
      </c>
      <c r="AI907" s="101" t="str">
        <f t="shared" si="149"/>
        <v/>
      </c>
      <c r="AJ907" s="101" t="str">
        <f t="shared" si="149"/>
        <v/>
      </c>
      <c r="AK907" s="101" t="str">
        <f t="shared" si="149"/>
        <v/>
      </c>
      <c r="AL907" s="101" t="str">
        <f t="shared" si="149"/>
        <v/>
      </c>
      <c r="AM907" s="101" t="str">
        <f t="shared" si="149"/>
        <v/>
      </c>
      <c r="AN907" s="101" t="str">
        <f t="shared" si="149"/>
        <v/>
      </c>
      <c r="AP907" s="101" t="str">
        <f>IF(AND(N907="vendido",I907='1° Passo'!$D$12),'1° Passo'!$D$12,"")</f>
        <v/>
      </c>
    </row>
    <row r="908" spans="3:42" ht="30" customHeight="1">
      <c r="C908" s="11">
        <v>904</v>
      </c>
      <c r="D908" s="88"/>
      <c r="E908" s="88"/>
      <c r="F908" s="88"/>
      <c r="G908" s="95"/>
      <c r="H908" s="96"/>
      <c r="I908" s="88"/>
      <c r="J908" s="88"/>
      <c r="K908" s="96"/>
      <c r="L908" s="88"/>
      <c r="M908" s="97" t="str">
        <f t="shared" ca="1" si="150"/>
        <v/>
      </c>
      <c r="N908" s="88"/>
      <c r="O908" s="88"/>
      <c r="P908" s="14"/>
      <c r="R908" s="59" t="str">
        <f>IFERROR(VLOOKUP($D908,'4° Passo'!$D$5:$M$804,7,FALSE),"-")</f>
        <v>-</v>
      </c>
      <c r="S908" s="59" t="str">
        <f>IFERROR(VLOOKUP($D908,'4° Passo'!$D$5:$M$804,8,FALSE),"-")</f>
        <v>-</v>
      </c>
      <c r="T908" s="59" t="str">
        <f>IFERROR(VLOOKUP($D908,'4° Passo'!$D$5:$M$804,9,FALSE),"-")</f>
        <v>-</v>
      </c>
      <c r="U908" s="59" t="str">
        <f>IFERROR(VLOOKUP($D908,'4° Passo'!$D$5:$M$804,10,FALSE),"-")</f>
        <v>-</v>
      </c>
      <c r="V908" s="59" t="str">
        <f t="shared" si="144"/>
        <v/>
      </c>
      <c r="W908" s="4">
        <f t="shared" si="151"/>
        <v>0</v>
      </c>
      <c r="X908" s="101">
        <v>1</v>
      </c>
      <c r="Y908" s="101" t="str">
        <f t="shared" si="145"/>
        <v/>
      </c>
      <c r="Z908" s="101" t="str">
        <f t="shared" si="146"/>
        <v/>
      </c>
      <c r="AA908" s="101" t="str">
        <f t="shared" si="147"/>
        <v/>
      </c>
      <c r="AB908" s="101" t="str">
        <f t="shared" si="148"/>
        <v/>
      </c>
      <c r="AC908" s="101" t="str">
        <f t="shared" si="143"/>
        <v/>
      </c>
      <c r="AD908" s="101" t="str">
        <f t="shared" si="143"/>
        <v/>
      </c>
      <c r="AE908" s="101" t="str">
        <f t="shared" si="143"/>
        <v/>
      </c>
      <c r="AF908" s="101" t="str">
        <f t="shared" si="143"/>
        <v/>
      </c>
      <c r="AG908" s="101" t="str">
        <f t="shared" si="143"/>
        <v/>
      </c>
      <c r="AH908" s="101" t="str">
        <f t="shared" si="143"/>
        <v/>
      </c>
      <c r="AI908" s="101" t="str">
        <f t="shared" si="149"/>
        <v/>
      </c>
      <c r="AJ908" s="101" t="str">
        <f t="shared" si="149"/>
        <v/>
      </c>
      <c r="AK908" s="101" t="str">
        <f t="shared" si="149"/>
        <v/>
      </c>
      <c r="AL908" s="101" t="str">
        <f t="shared" si="149"/>
        <v/>
      </c>
      <c r="AM908" s="101" t="str">
        <f t="shared" si="149"/>
        <v/>
      </c>
      <c r="AN908" s="101" t="str">
        <f t="shared" si="149"/>
        <v/>
      </c>
      <c r="AP908" s="101" t="str">
        <f>IF(AND(N908="vendido",I908='1° Passo'!$D$12),'1° Passo'!$D$12,"")</f>
        <v/>
      </c>
    </row>
    <row r="909" spans="3:42" ht="30" customHeight="1">
      <c r="C909" s="11">
        <v>905</v>
      </c>
      <c r="D909" s="88"/>
      <c r="E909" s="88"/>
      <c r="F909" s="88"/>
      <c r="G909" s="95"/>
      <c r="H909" s="96"/>
      <c r="I909" s="88"/>
      <c r="J909" s="88"/>
      <c r="K909" s="96"/>
      <c r="L909" s="88"/>
      <c r="M909" s="97" t="str">
        <f t="shared" ca="1" si="150"/>
        <v/>
      </c>
      <c r="N909" s="88"/>
      <c r="O909" s="88"/>
      <c r="P909" s="14"/>
      <c r="R909" s="59" t="str">
        <f>IFERROR(VLOOKUP($D909,'4° Passo'!$D$5:$M$804,7,FALSE),"-")</f>
        <v>-</v>
      </c>
      <c r="S909" s="59" t="str">
        <f>IFERROR(VLOOKUP($D909,'4° Passo'!$D$5:$M$804,8,FALSE),"-")</f>
        <v>-</v>
      </c>
      <c r="T909" s="59" t="str">
        <f>IFERROR(VLOOKUP($D909,'4° Passo'!$D$5:$M$804,9,FALSE),"-")</f>
        <v>-</v>
      </c>
      <c r="U909" s="59" t="str">
        <f>IFERROR(VLOOKUP($D909,'4° Passo'!$D$5:$M$804,10,FALSE),"-")</f>
        <v>-</v>
      </c>
      <c r="V909" s="59" t="str">
        <f t="shared" si="144"/>
        <v/>
      </c>
      <c r="W909" s="4">
        <f t="shared" si="151"/>
        <v>0</v>
      </c>
      <c r="X909" s="101">
        <v>1</v>
      </c>
      <c r="Y909" s="101" t="str">
        <f t="shared" si="145"/>
        <v/>
      </c>
      <c r="Z909" s="101" t="str">
        <f t="shared" si="146"/>
        <v/>
      </c>
      <c r="AA909" s="101" t="str">
        <f t="shared" si="147"/>
        <v/>
      </c>
      <c r="AB909" s="101" t="str">
        <f t="shared" si="148"/>
        <v/>
      </c>
      <c r="AC909" s="101" t="str">
        <f t="shared" si="143"/>
        <v/>
      </c>
      <c r="AD909" s="101" t="str">
        <f t="shared" si="143"/>
        <v/>
      </c>
      <c r="AE909" s="101" t="str">
        <f t="shared" si="143"/>
        <v/>
      </c>
      <c r="AF909" s="101" t="str">
        <f t="shared" si="143"/>
        <v/>
      </c>
      <c r="AG909" s="101" t="str">
        <f t="shared" si="143"/>
        <v/>
      </c>
      <c r="AH909" s="101" t="str">
        <f t="shared" si="143"/>
        <v/>
      </c>
      <c r="AI909" s="101" t="str">
        <f t="shared" si="149"/>
        <v/>
      </c>
      <c r="AJ909" s="101" t="str">
        <f t="shared" si="149"/>
        <v/>
      </c>
      <c r="AK909" s="101" t="str">
        <f t="shared" si="149"/>
        <v/>
      </c>
      <c r="AL909" s="101" t="str">
        <f t="shared" si="149"/>
        <v/>
      </c>
      <c r="AM909" s="101" t="str">
        <f t="shared" si="149"/>
        <v/>
      </c>
      <c r="AN909" s="101" t="str">
        <f t="shared" si="149"/>
        <v/>
      </c>
      <c r="AP909" s="101" t="str">
        <f>IF(AND(N909="vendido",I909='1° Passo'!$D$12),'1° Passo'!$D$12,"")</f>
        <v/>
      </c>
    </row>
    <row r="910" spans="3:42" ht="30" customHeight="1">
      <c r="C910" s="11">
        <v>906</v>
      </c>
      <c r="D910" s="88"/>
      <c r="E910" s="88"/>
      <c r="F910" s="88"/>
      <c r="G910" s="95"/>
      <c r="H910" s="96"/>
      <c r="I910" s="88"/>
      <c r="J910" s="88"/>
      <c r="K910" s="96"/>
      <c r="L910" s="88"/>
      <c r="M910" s="97" t="str">
        <f t="shared" ca="1" si="150"/>
        <v/>
      </c>
      <c r="N910" s="88"/>
      <c r="O910" s="88"/>
      <c r="P910" s="14"/>
      <c r="R910" s="59" t="str">
        <f>IFERROR(VLOOKUP($D910,'4° Passo'!$D$5:$M$804,7,FALSE),"-")</f>
        <v>-</v>
      </c>
      <c r="S910" s="59" t="str">
        <f>IFERROR(VLOOKUP($D910,'4° Passo'!$D$5:$M$804,8,FALSE),"-")</f>
        <v>-</v>
      </c>
      <c r="T910" s="59" t="str">
        <f>IFERROR(VLOOKUP($D910,'4° Passo'!$D$5:$M$804,9,FALSE),"-")</f>
        <v>-</v>
      </c>
      <c r="U910" s="59" t="str">
        <f>IFERROR(VLOOKUP($D910,'4° Passo'!$D$5:$M$804,10,FALSE),"-")</f>
        <v>-</v>
      </c>
      <c r="V910" s="59" t="str">
        <f t="shared" si="144"/>
        <v/>
      </c>
      <c r="W910" s="4">
        <f t="shared" si="151"/>
        <v>0</v>
      </c>
      <c r="X910" s="101">
        <v>1</v>
      </c>
      <c r="Y910" s="101" t="str">
        <f t="shared" si="145"/>
        <v/>
      </c>
      <c r="Z910" s="101" t="str">
        <f t="shared" si="146"/>
        <v/>
      </c>
      <c r="AA910" s="101" t="str">
        <f t="shared" si="147"/>
        <v/>
      </c>
      <c r="AB910" s="101" t="str">
        <f t="shared" si="148"/>
        <v/>
      </c>
      <c r="AC910" s="101" t="str">
        <f t="shared" si="143"/>
        <v/>
      </c>
      <c r="AD910" s="101" t="str">
        <f t="shared" si="143"/>
        <v/>
      </c>
      <c r="AE910" s="101" t="str">
        <f t="shared" si="143"/>
        <v/>
      </c>
      <c r="AF910" s="101" t="str">
        <f t="shared" si="143"/>
        <v/>
      </c>
      <c r="AG910" s="101" t="str">
        <f t="shared" si="143"/>
        <v/>
      </c>
      <c r="AH910" s="101" t="str">
        <f t="shared" si="143"/>
        <v/>
      </c>
      <c r="AI910" s="101" t="str">
        <f t="shared" si="149"/>
        <v/>
      </c>
      <c r="AJ910" s="101" t="str">
        <f t="shared" si="149"/>
        <v/>
      </c>
      <c r="AK910" s="101" t="str">
        <f t="shared" si="149"/>
        <v/>
      </c>
      <c r="AL910" s="101" t="str">
        <f t="shared" si="149"/>
        <v/>
      </c>
      <c r="AM910" s="101" t="str">
        <f t="shared" si="149"/>
        <v/>
      </c>
      <c r="AN910" s="101" t="str">
        <f t="shared" si="149"/>
        <v/>
      </c>
      <c r="AP910" s="101" t="str">
        <f>IF(AND(N910="vendido",I910='1° Passo'!$D$12),'1° Passo'!$D$12,"")</f>
        <v/>
      </c>
    </row>
    <row r="911" spans="3:42" ht="30" customHeight="1">
      <c r="C911" s="11">
        <v>907</v>
      </c>
      <c r="D911" s="88"/>
      <c r="E911" s="88"/>
      <c r="F911" s="88"/>
      <c r="G911" s="95"/>
      <c r="H911" s="96"/>
      <c r="I911" s="88"/>
      <c r="J911" s="88"/>
      <c r="K911" s="96"/>
      <c r="L911" s="88"/>
      <c r="M911" s="97" t="str">
        <f t="shared" ca="1" si="150"/>
        <v/>
      </c>
      <c r="N911" s="88"/>
      <c r="O911" s="88"/>
      <c r="P911" s="14"/>
      <c r="R911" s="59" t="str">
        <f>IFERROR(VLOOKUP($D911,'4° Passo'!$D$5:$M$804,7,FALSE),"-")</f>
        <v>-</v>
      </c>
      <c r="S911" s="59" t="str">
        <f>IFERROR(VLOOKUP($D911,'4° Passo'!$D$5:$M$804,8,FALSE),"-")</f>
        <v>-</v>
      </c>
      <c r="T911" s="59" t="str">
        <f>IFERROR(VLOOKUP($D911,'4° Passo'!$D$5:$M$804,9,FALSE),"-")</f>
        <v>-</v>
      </c>
      <c r="U911" s="59" t="str">
        <f>IFERROR(VLOOKUP($D911,'4° Passo'!$D$5:$M$804,10,FALSE),"-")</f>
        <v>-</v>
      </c>
      <c r="V911" s="59" t="str">
        <f t="shared" si="144"/>
        <v/>
      </c>
      <c r="W911" s="4">
        <f t="shared" si="151"/>
        <v>0</v>
      </c>
      <c r="X911" s="101">
        <v>1</v>
      </c>
      <c r="Y911" s="101" t="str">
        <f t="shared" si="145"/>
        <v/>
      </c>
      <c r="Z911" s="101" t="str">
        <f t="shared" si="146"/>
        <v/>
      </c>
      <c r="AA911" s="101" t="str">
        <f t="shared" si="147"/>
        <v/>
      </c>
      <c r="AB911" s="101" t="str">
        <f t="shared" si="148"/>
        <v/>
      </c>
      <c r="AC911" s="101" t="str">
        <f t="shared" si="143"/>
        <v/>
      </c>
      <c r="AD911" s="101" t="str">
        <f t="shared" si="143"/>
        <v/>
      </c>
      <c r="AE911" s="101" t="str">
        <f t="shared" si="143"/>
        <v/>
      </c>
      <c r="AF911" s="101" t="str">
        <f t="shared" si="143"/>
        <v/>
      </c>
      <c r="AG911" s="101" t="str">
        <f t="shared" si="143"/>
        <v/>
      </c>
      <c r="AH911" s="101" t="str">
        <f t="shared" si="143"/>
        <v/>
      </c>
      <c r="AI911" s="101" t="str">
        <f t="shared" si="149"/>
        <v/>
      </c>
      <c r="AJ911" s="101" t="str">
        <f t="shared" si="149"/>
        <v/>
      </c>
      <c r="AK911" s="101" t="str">
        <f t="shared" si="149"/>
        <v/>
      </c>
      <c r="AL911" s="101" t="str">
        <f t="shared" si="149"/>
        <v/>
      </c>
      <c r="AM911" s="101" t="str">
        <f t="shared" si="149"/>
        <v/>
      </c>
      <c r="AN911" s="101" t="str">
        <f t="shared" si="149"/>
        <v/>
      </c>
      <c r="AP911" s="101" t="str">
        <f>IF(AND(N911="vendido",I911='1° Passo'!$D$12),'1° Passo'!$D$12,"")</f>
        <v/>
      </c>
    </row>
    <row r="912" spans="3:42" ht="30" customHeight="1">
      <c r="C912" s="11">
        <v>908</v>
      </c>
      <c r="D912" s="88"/>
      <c r="E912" s="88"/>
      <c r="F912" s="88"/>
      <c r="G912" s="95"/>
      <c r="H912" s="96"/>
      <c r="I912" s="88"/>
      <c r="J912" s="88"/>
      <c r="K912" s="96"/>
      <c r="L912" s="88"/>
      <c r="M912" s="97" t="str">
        <f t="shared" ca="1" si="150"/>
        <v/>
      </c>
      <c r="N912" s="88"/>
      <c r="O912" s="88"/>
      <c r="P912" s="14"/>
      <c r="R912" s="59" t="str">
        <f>IFERROR(VLOOKUP($D912,'4° Passo'!$D$5:$M$804,7,FALSE),"-")</f>
        <v>-</v>
      </c>
      <c r="S912" s="59" t="str">
        <f>IFERROR(VLOOKUP($D912,'4° Passo'!$D$5:$M$804,8,FALSE),"-")</f>
        <v>-</v>
      </c>
      <c r="T912" s="59" t="str">
        <f>IFERROR(VLOOKUP($D912,'4° Passo'!$D$5:$M$804,9,FALSE),"-")</f>
        <v>-</v>
      </c>
      <c r="U912" s="59" t="str">
        <f>IFERROR(VLOOKUP($D912,'4° Passo'!$D$5:$M$804,10,FALSE),"-")</f>
        <v>-</v>
      </c>
      <c r="V912" s="59" t="str">
        <f t="shared" si="144"/>
        <v/>
      </c>
      <c r="W912" s="4">
        <f t="shared" si="151"/>
        <v>0</v>
      </c>
      <c r="X912" s="101">
        <v>1</v>
      </c>
      <c r="Y912" s="101" t="str">
        <f t="shared" si="145"/>
        <v/>
      </c>
      <c r="Z912" s="101" t="str">
        <f t="shared" si="146"/>
        <v/>
      </c>
      <c r="AA912" s="101" t="str">
        <f t="shared" si="147"/>
        <v/>
      </c>
      <c r="AB912" s="101" t="str">
        <f t="shared" si="148"/>
        <v/>
      </c>
      <c r="AC912" s="101" t="str">
        <f t="shared" si="143"/>
        <v/>
      </c>
      <c r="AD912" s="101" t="str">
        <f t="shared" si="143"/>
        <v/>
      </c>
      <c r="AE912" s="101" t="str">
        <f t="shared" si="143"/>
        <v/>
      </c>
      <c r="AF912" s="101" t="str">
        <f t="shared" si="143"/>
        <v/>
      </c>
      <c r="AG912" s="101" t="str">
        <f t="shared" si="143"/>
        <v/>
      </c>
      <c r="AH912" s="101" t="str">
        <f t="shared" si="143"/>
        <v/>
      </c>
      <c r="AI912" s="101" t="str">
        <f t="shared" si="149"/>
        <v/>
      </c>
      <c r="AJ912" s="101" t="str">
        <f t="shared" si="149"/>
        <v/>
      </c>
      <c r="AK912" s="101" t="str">
        <f t="shared" si="149"/>
        <v/>
      </c>
      <c r="AL912" s="101" t="str">
        <f t="shared" si="149"/>
        <v/>
      </c>
      <c r="AM912" s="101" t="str">
        <f t="shared" si="149"/>
        <v/>
      </c>
      <c r="AN912" s="101" t="str">
        <f t="shared" si="149"/>
        <v/>
      </c>
      <c r="AP912" s="101" t="str">
        <f>IF(AND(N912="vendido",I912='1° Passo'!$D$12),'1° Passo'!$D$12,"")</f>
        <v/>
      </c>
    </row>
    <row r="913" spans="3:42" ht="30" customHeight="1">
      <c r="C913" s="11">
        <v>909</v>
      </c>
      <c r="D913" s="88"/>
      <c r="E913" s="88"/>
      <c r="F913" s="88"/>
      <c r="G913" s="95"/>
      <c r="H913" s="96"/>
      <c r="I913" s="88"/>
      <c r="J913" s="88"/>
      <c r="K913" s="96"/>
      <c r="L913" s="88"/>
      <c r="M913" s="97" t="str">
        <f t="shared" ca="1" si="150"/>
        <v/>
      </c>
      <c r="N913" s="88"/>
      <c r="O913" s="88"/>
      <c r="P913" s="14"/>
      <c r="R913" s="59" t="str">
        <f>IFERROR(VLOOKUP($D913,'4° Passo'!$D$5:$M$804,7,FALSE),"-")</f>
        <v>-</v>
      </c>
      <c r="S913" s="59" t="str">
        <f>IFERROR(VLOOKUP($D913,'4° Passo'!$D$5:$M$804,8,FALSE),"-")</f>
        <v>-</v>
      </c>
      <c r="T913" s="59" t="str">
        <f>IFERROR(VLOOKUP($D913,'4° Passo'!$D$5:$M$804,9,FALSE),"-")</f>
        <v>-</v>
      </c>
      <c r="U913" s="59" t="str">
        <f>IFERROR(VLOOKUP($D913,'4° Passo'!$D$5:$M$804,10,FALSE),"-")</f>
        <v>-</v>
      </c>
      <c r="V913" s="59" t="str">
        <f t="shared" si="144"/>
        <v/>
      </c>
      <c r="W913" s="4">
        <f t="shared" si="151"/>
        <v>0</v>
      </c>
      <c r="X913" s="101">
        <v>1</v>
      </c>
      <c r="Y913" s="101" t="str">
        <f t="shared" si="145"/>
        <v/>
      </c>
      <c r="Z913" s="101" t="str">
        <f t="shared" si="146"/>
        <v/>
      </c>
      <c r="AA913" s="101" t="str">
        <f t="shared" si="147"/>
        <v/>
      </c>
      <c r="AB913" s="101" t="str">
        <f t="shared" si="148"/>
        <v/>
      </c>
      <c r="AC913" s="101" t="str">
        <f t="shared" si="143"/>
        <v/>
      </c>
      <c r="AD913" s="101" t="str">
        <f t="shared" si="143"/>
        <v/>
      </c>
      <c r="AE913" s="101" t="str">
        <f t="shared" si="143"/>
        <v/>
      </c>
      <c r="AF913" s="101" t="str">
        <f t="shared" si="143"/>
        <v/>
      </c>
      <c r="AG913" s="101" t="str">
        <f t="shared" si="143"/>
        <v/>
      </c>
      <c r="AH913" s="101" t="str">
        <f t="shared" si="143"/>
        <v/>
      </c>
      <c r="AI913" s="101" t="str">
        <f t="shared" si="149"/>
        <v/>
      </c>
      <c r="AJ913" s="101" t="str">
        <f t="shared" si="149"/>
        <v/>
      </c>
      <c r="AK913" s="101" t="str">
        <f t="shared" si="149"/>
        <v/>
      </c>
      <c r="AL913" s="101" t="str">
        <f t="shared" si="149"/>
        <v/>
      </c>
      <c r="AM913" s="101" t="str">
        <f t="shared" si="149"/>
        <v/>
      </c>
      <c r="AN913" s="101" t="str">
        <f t="shared" si="149"/>
        <v/>
      </c>
      <c r="AP913" s="101" t="str">
        <f>IF(AND(N913="vendido",I913='1° Passo'!$D$12),'1° Passo'!$D$12,"")</f>
        <v/>
      </c>
    </row>
    <row r="914" spans="3:42" ht="30" customHeight="1">
      <c r="C914" s="11">
        <v>910</v>
      </c>
      <c r="D914" s="88"/>
      <c r="E914" s="88"/>
      <c r="F914" s="88"/>
      <c r="G914" s="95"/>
      <c r="H914" s="96"/>
      <c r="I914" s="88"/>
      <c r="J914" s="88"/>
      <c r="K914" s="96"/>
      <c r="L914" s="88"/>
      <c r="M914" s="97" t="str">
        <f t="shared" ca="1" si="150"/>
        <v/>
      </c>
      <c r="N914" s="88"/>
      <c r="O914" s="88"/>
      <c r="P914" s="14"/>
      <c r="R914" s="59" t="str">
        <f>IFERROR(VLOOKUP($D914,'4° Passo'!$D$5:$M$804,7,FALSE),"-")</f>
        <v>-</v>
      </c>
      <c r="S914" s="59" t="str">
        <f>IFERROR(VLOOKUP($D914,'4° Passo'!$D$5:$M$804,8,FALSE),"-")</f>
        <v>-</v>
      </c>
      <c r="T914" s="59" t="str">
        <f>IFERROR(VLOOKUP($D914,'4° Passo'!$D$5:$M$804,9,FALSE),"-")</f>
        <v>-</v>
      </c>
      <c r="U914" s="59" t="str">
        <f>IFERROR(VLOOKUP($D914,'4° Passo'!$D$5:$M$804,10,FALSE),"-")</f>
        <v>-</v>
      </c>
      <c r="V914" s="59" t="str">
        <f t="shared" si="144"/>
        <v/>
      </c>
      <c r="W914" s="4">
        <f t="shared" si="151"/>
        <v>0</v>
      </c>
      <c r="X914" s="101">
        <v>1</v>
      </c>
      <c r="Y914" s="101" t="str">
        <f t="shared" si="145"/>
        <v/>
      </c>
      <c r="Z914" s="101" t="str">
        <f t="shared" si="146"/>
        <v/>
      </c>
      <c r="AA914" s="101" t="str">
        <f t="shared" si="147"/>
        <v/>
      </c>
      <c r="AB914" s="101" t="str">
        <f t="shared" si="148"/>
        <v/>
      </c>
      <c r="AC914" s="101" t="str">
        <f t="shared" si="143"/>
        <v/>
      </c>
      <c r="AD914" s="101" t="str">
        <f t="shared" si="143"/>
        <v/>
      </c>
      <c r="AE914" s="101" t="str">
        <f t="shared" si="143"/>
        <v/>
      </c>
      <c r="AF914" s="101" t="str">
        <f t="shared" si="143"/>
        <v/>
      </c>
      <c r="AG914" s="101" t="str">
        <f t="shared" si="143"/>
        <v/>
      </c>
      <c r="AH914" s="101" t="str">
        <f t="shared" si="143"/>
        <v/>
      </c>
      <c r="AI914" s="101" t="str">
        <f t="shared" si="149"/>
        <v/>
      </c>
      <c r="AJ914" s="101" t="str">
        <f t="shared" si="149"/>
        <v/>
      </c>
      <c r="AK914" s="101" t="str">
        <f t="shared" si="149"/>
        <v/>
      </c>
      <c r="AL914" s="101" t="str">
        <f t="shared" si="149"/>
        <v/>
      </c>
      <c r="AM914" s="101" t="str">
        <f t="shared" si="149"/>
        <v/>
      </c>
      <c r="AN914" s="101" t="str">
        <f t="shared" si="149"/>
        <v/>
      </c>
      <c r="AP914" s="101" t="str">
        <f>IF(AND(N914="vendido",I914='1° Passo'!$D$12),'1° Passo'!$D$12,"")</f>
        <v/>
      </c>
    </row>
    <row r="915" spans="3:42" ht="30" customHeight="1">
      <c r="C915" s="11">
        <v>911</v>
      </c>
      <c r="D915" s="88"/>
      <c r="E915" s="88"/>
      <c r="F915" s="88"/>
      <c r="G915" s="95"/>
      <c r="H915" s="96"/>
      <c r="I915" s="88"/>
      <c r="J915" s="88"/>
      <c r="K915" s="96"/>
      <c r="L915" s="88"/>
      <c r="M915" s="97" t="str">
        <f t="shared" ca="1" si="150"/>
        <v/>
      </c>
      <c r="N915" s="88"/>
      <c r="O915" s="88"/>
      <c r="P915" s="14"/>
      <c r="R915" s="59" t="str">
        <f>IFERROR(VLOOKUP($D915,'4° Passo'!$D$5:$M$804,7,FALSE),"-")</f>
        <v>-</v>
      </c>
      <c r="S915" s="59" t="str">
        <f>IFERROR(VLOOKUP($D915,'4° Passo'!$D$5:$M$804,8,FALSE),"-")</f>
        <v>-</v>
      </c>
      <c r="T915" s="59" t="str">
        <f>IFERROR(VLOOKUP($D915,'4° Passo'!$D$5:$M$804,9,FALSE),"-")</f>
        <v>-</v>
      </c>
      <c r="U915" s="59" t="str">
        <f>IFERROR(VLOOKUP($D915,'4° Passo'!$D$5:$M$804,10,FALSE),"-")</f>
        <v>-</v>
      </c>
      <c r="V915" s="59" t="str">
        <f t="shared" si="144"/>
        <v/>
      </c>
      <c r="W915" s="4">
        <f t="shared" si="151"/>
        <v>0</v>
      </c>
      <c r="X915" s="101">
        <v>1</v>
      </c>
      <c r="Y915" s="101" t="str">
        <f t="shared" si="145"/>
        <v/>
      </c>
      <c r="Z915" s="101" t="str">
        <f t="shared" si="146"/>
        <v/>
      </c>
      <c r="AA915" s="101" t="str">
        <f t="shared" si="147"/>
        <v/>
      </c>
      <c r="AB915" s="101" t="str">
        <f t="shared" si="148"/>
        <v/>
      </c>
      <c r="AC915" s="101" t="str">
        <f t="shared" si="143"/>
        <v/>
      </c>
      <c r="AD915" s="101" t="str">
        <f t="shared" si="143"/>
        <v/>
      </c>
      <c r="AE915" s="101" t="str">
        <f t="shared" si="143"/>
        <v/>
      </c>
      <c r="AF915" s="101" t="str">
        <f t="shared" si="143"/>
        <v/>
      </c>
      <c r="AG915" s="101" t="str">
        <f t="shared" si="143"/>
        <v/>
      </c>
      <c r="AH915" s="101" t="str">
        <f t="shared" si="143"/>
        <v/>
      </c>
      <c r="AI915" s="101" t="str">
        <f t="shared" si="149"/>
        <v/>
      </c>
      <c r="AJ915" s="101" t="str">
        <f t="shared" si="149"/>
        <v/>
      </c>
      <c r="AK915" s="101" t="str">
        <f t="shared" si="149"/>
        <v/>
      </c>
      <c r="AL915" s="101" t="str">
        <f t="shared" si="149"/>
        <v/>
      </c>
      <c r="AM915" s="101" t="str">
        <f t="shared" si="149"/>
        <v/>
      </c>
      <c r="AN915" s="101" t="str">
        <f t="shared" si="149"/>
        <v/>
      </c>
      <c r="AP915" s="101" t="str">
        <f>IF(AND(N915="vendido",I915='1° Passo'!$D$12),'1° Passo'!$D$12,"")</f>
        <v/>
      </c>
    </row>
    <row r="916" spans="3:42" ht="30" customHeight="1">
      <c r="C916" s="11">
        <v>912</v>
      </c>
      <c r="D916" s="88"/>
      <c r="E916" s="88"/>
      <c r="F916" s="88"/>
      <c r="G916" s="95"/>
      <c r="H916" s="96"/>
      <c r="I916" s="88"/>
      <c r="J916" s="88"/>
      <c r="K916" s="96"/>
      <c r="L916" s="88"/>
      <c r="M916" s="97" t="str">
        <f t="shared" ca="1" si="150"/>
        <v/>
      </c>
      <c r="N916" s="88"/>
      <c r="O916" s="88"/>
      <c r="P916" s="14"/>
      <c r="R916" s="59" t="str">
        <f>IFERROR(VLOOKUP($D916,'4° Passo'!$D$5:$M$804,7,FALSE),"-")</f>
        <v>-</v>
      </c>
      <c r="S916" s="59" t="str">
        <f>IFERROR(VLOOKUP($D916,'4° Passo'!$D$5:$M$804,8,FALSE),"-")</f>
        <v>-</v>
      </c>
      <c r="T916" s="59" t="str">
        <f>IFERROR(VLOOKUP($D916,'4° Passo'!$D$5:$M$804,9,FALSE),"-")</f>
        <v>-</v>
      </c>
      <c r="U916" s="59" t="str">
        <f>IFERROR(VLOOKUP($D916,'4° Passo'!$D$5:$M$804,10,FALSE),"-")</f>
        <v>-</v>
      </c>
      <c r="V916" s="59" t="str">
        <f t="shared" si="144"/>
        <v/>
      </c>
      <c r="W916" s="4">
        <f t="shared" si="151"/>
        <v>0</v>
      </c>
      <c r="X916" s="101">
        <v>1</v>
      </c>
      <c r="Y916" s="101" t="str">
        <f t="shared" si="145"/>
        <v/>
      </c>
      <c r="Z916" s="101" t="str">
        <f t="shared" si="146"/>
        <v/>
      </c>
      <c r="AA916" s="101" t="str">
        <f t="shared" si="147"/>
        <v/>
      </c>
      <c r="AB916" s="101" t="str">
        <f t="shared" si="148"/>
        <v/>
      </c>
      <c r="AC916" s="101" t="str">
        <f t="shared" si="143"/>
        <v/>
      </c>
      <c r="AD916" s="101" t="str">
        <f t="shared" si="143"/>
        <v/>
      </c>
      <c r="AE916" s="101" t="str">
        <f t="shared" si="143"/>
        <v/>
      </c>
      <c r="AF916" s="101" t="str">
        <f t="shared" si="143"/>
        <v/>
      </c>
      <c r="AG916" s="101" t="str">
        <f t="shared" si="143"/>
        <v/>
      </c>
      <c r="AH916" s="101" t="str">
        <f t="shared" si="143"/>
        <v/>
      </c>
      <c r="AI916" s="101" t="str">
        <f t="shared" si="149"/>
        <v/>
      </c>
      <c r="AJ916" s="101" t="str">
        <f t="shared" si="149"/>
        <v/>
      </c>
      <c r="AK916" s="101" t="str">
        <f t="shared" si="149"/>
        <v/>
      </c>
      <c r="AL916" s="101" t="str">
        <f t="shared" si="149"/>
        <v/>
      </c>
      <c r="AM916" s="101" t="str">
        <f t="shared" si="149"/>
        <v/>
      </c>
      <c r="AN916" s="101" t="str">
        <f t="shared" si="149"/>
        <v/>
      </c>
      <c r="AP916" s="101" t="str">
        <f>IF(AND(N916="vendido",I916='1° Passo'!$D$12),'1° Passo'!$D$12,"")</f>
        <v/>
      </c>
    </row>
    <row r="917" spans="3:42" ht="30" customHeight="1">
      <c r="C917" s="11">
        <v>913</v>
      </c>
      <c r="D917" s="88"/>
      <c r="E917" s="88"/>
      <c r="F917" s="88"/>
      <c r="G917" s="95"/>
      <c r="H917" s="96"/>
      <c r="I917" s="88"/>
      <c r="J917" s="88"/>
      <c r="K917" s="96"/>
      <c r="L917" s="88"/>
      <c r="M917" s="97" t="str">
        <f t="shared" ca="1" si="150"/>
        <v/>
      </c>
      <c r="N917" s="88"/>
      <c r="O917" s="88"/>
      <c r="P917" s="14"/>
      <c r="R917" s="59" t="str">
        <f>IFERROR(VLOOKUP($D917,'4° Passo'!$D$5:$M$804,7,FALSE),"-")</f>
        <v>-</v>
      </c>
      <c r="S917" s="59" t="str">
        <f>IFERROR(VLOOKUP($D917,'4° Passo'!$D$5:$M$804,8,FALSE),"-")</f>
        <v>-</v>
      </c>
      <c r="T917" s="59" t="str">
        <f>IFERROR(VLOOKUP($D917,'4° Passo'!$D$5:$M$804,9,FALSE),"-")</f>
        <v>-</v>
      </c>
      <c r="U917" s="59" t="str">
        <f>IFERROR(VLOOKUP($D917,'4° Passo'!$D$5:$M$804,10,FALSE),"-")</f>
        <v>-</v>
      </c>
      <c r="V917" s="59" t="str">
        <f t="shared" si="144"/>
        <v/>
      </c>
      <c r="W917" s="4">
        <f t="shared" si="151"/>
        <v>0</v>
      </c>
      <c r="X917" s="101">
        <v>1</v>
      </c>
      <c r="Y917" s="101" t="str">
        <f t="shared" si="145"/>
        <v/>
      </c>
      <c r="Z917" s="101" t="str">
        <f t="shared" si="146"/>
        <v/>
      </c>
      <c r="AA917" s="101" t="str">
        <f t="shared" si="147"/>
        <v/>
      </c>
      <c r="AB917" s="101" t="str">
        <f t="shared" si="148"/>
        <v/>
      </c>
      <c r="AC917" s="101" t="str">
        <f t="shared" si="143"/>
        <v/>
      </c>
      <c r="AD917" s="101" t="str">
        <f t="shared" si="143"/>
        <v/>
      </c>
      <c r="AE917" s="101" t="str">
        <f t="shared" si="143"/>
        <v/>
      </c>
      <c r="AF917" s="101" t="str">
        <f t="shared" si="143"/>
        <v/>
      </c>
      <c r="AG917" s="101" t="str">
        <f t="shared" si="143"/>
        <v/>
      </c>
      <c r="AH917" s="101" t="str">
        <f t="shared" si="143"/>
        <v/>
      </c>
      <c r="AI917" s="101" t="str">
        <f t="shared" si="149"/>
        <v/>
      </c>
      <c r="AJ917" s="101" t="str">
        <f t="shared" si="149"/>
        <v/>
      </c>
      <c r="AK917" s="101" t="str">
        <f t="shared" si="149"/>
        <v/>
      </c>
      <c r="AL917" s="101" t="str">
        <f t="shared" si="149"/>
        <v/>
      </c>
      <c r="AM917" s="101" t="str">
        <f t="shared" si="149"/>
        <v/>
      </c>
      <c r="AN917" s="101" t="str">
        <f t="shared" si="149"/>
        <v/>
      </c>
      <c r="AP917" s="101" t="str">
        <f>IF(AND(N917="vendido",I917='1° Passo'!$D$12),'1° Passo'!$D$12,"")</f>
        <v/>
      </c>
    </row>
    <row r="918" spans="3:42" ht="30" customHeight="1">
      <c r="C918" s="11">
        <v>914</v>
      </c>
      <c r="D918" s="88"/>
      <c r="E918" s="88"/>
      <c r="F918" s="88"/>
      <c r="G918" s="95"/>
      <c r="H918" s="96"/>
      <c r="I918" s="88"/>
      <c r="J918" s="88"/>
      <c r="K918" s="96"/>
      <c r="L918" s="88"/>
      <c r="M918" s="97" t="str">
        <f t="shared" ca="1" si="150"/>
        <v/>
      </c>
      <c r="N918" s="88"/>
      <c r="O918" s="88"/>
      <c r="P918" s="14"/>
      <c r="R918" s="59" t="str">
        <f>IFERROR(VLOOKUP($D918,'4° Passo'!$D$5:$M$804,7,FALSE),"-")</f>
        <v>-</v>
      </c>
      <c r="S918" s="59" t="str">
        <f>IFERROR(VLOOKUP($D918,'4° Passo'!$D$5:$M$804,8,FALSE),"-")</f>
        <v>-</v>
      </c>
      <c r="T918" s="59" t="str">
        <f>IFERROR(VLOOKUP($D918,'4° Passo'!$D$5:$M$804,9,FALSE),"-")</f>
        <v>-</v>
      </c>
      <c r="U918" s="59" t="str">
        <f>IFERROR(VLOOKUP($D918,'4° Passo'!$D$5:$M$804,10,FALSE),"-")</f>
        <v>-</v>
      </c>
      <c r="V918" s="59" t="str">
        <f t="shared" si="144"/>
        <v/>
      </c>
      <c r="W918" s="4">
        <f t="shared" si="151"/>
        <v>0</v>
      </c>
      <c r="X918" s="101">
        <v>1</v>
      </c>
      <c r="Y918" s="101" t="str">
        <f t="shared" si="145"/>
        <v/>
      </c>
      <c r="Z918" s="101" t="str">
        <f t="shared" si="146"/>
        <v/>
      </c>
      <c r="AA918" s="101" t="str">
        <f t="shared" si="147"/>
        <v/>
      </c>
      <c r="AB918" s="101" t="str">
        <f t="shared" si="148"/>
        <v/>
      </c>
      <c r="AC918" s="101" t="str">
        <f t="shared" si="143"/>
        <v/>
      </c>
      <c r="AD918" s="101" t="str">
        <f t="shared" si="143"/>
        <v/>
      </c>
      <c r="AE918" s="101" t="str">
        <f t="shared" si="143"/>
        <v/>
      </c>
      <c r="AF918" s="101" t="str">
        <f t="shared" si="143"/>
        <v/>
      </c>
      <c r="AG918" s="101" t="str">
        <f t="shared" si="143"/>
        <v/>
      </c>
      <c r="AH918" s="101" t="str">
        <f t="shared" si="143"/>
        <v/>
      </c>
      <c r="AI918" s="101" t="str">
        <f t="shared" si="149"/>
        <v/>
      </c>
      <c r="AJ918" s="101" t="str">
        <f t="shared" si="149"/>
        <v/>
      </c>
      <c r="AK918" s="101" t="str">
        <f t="shared" si="149"/>
        <v/>
      </c>
      <c r="AL918" s="101" t="str">
        <f t="shared" si="149"/>
        <v/>
      </c>
      <c r="AM918" s="101" t="str">
        <f t="shared" si="149"/>
        <v/>
      </c>
      <c r="AN918" s="101" t="str">
        <f t="shared" si="149"/>
        <v/>
      </c>
      <c r="AP918" s="101" t="str">
        <f>IF(AND(N918="vendido",I918='1° Passo'!$D$12),'1° Passo'!$D$12,"")</f>
        <v/>
      </c>
    </row>
    <row r="919" spans="3:42" ht="30" customHeight="1">
      <c r="C919" s="11">
        <v>915</v>
      </c>
      <c r="D919" s="88"/>
      <c r="E919" s="88"/>
      <c r="F919" s="88"/>
      <c r="G919" s="95"/>
      <c r="H919" s="96"/>
      <c r="I919" s="88"/>
      <c r="J919" s="88"/>
      <c r="K919" s="96"/>
      <c r="L919" s="88"/>
      <c r="M919" s="97" t="str">
        <f t="shared" ca="1" si="150"/>
        <v/>
      </c>
      <c r="N919" s="88"/>
      <c r="O919" s="88"/>
      <c r="P919" s="14"/>
      <c r="R919" s="59" t="str">
        <f>IFERROR(VLOOKUP($D919,'4° Passo'!$D$5:$M$804,7,FALSE),"-")</f>
        <v>-</v>
      </c>
      <c r="S919" s="59" t="str">
        <f>IFERROR(VLOOKUP($D919,'4° Passo'!$D$5:$M$804,8,FALSE),"-")</f>
        <v>-</v>
      </c>
      <c r="T919" s="59" t="str">
        <f>IFERROR(VLOOKUP($D919,'4° Passo'!$D$5:$M$804,9,FALSE),"-")</f>
        <v>-</v>
      </c>
      <c r="U919" s="59" t="str">
        <f>IFERROR(VLOOKUP($D919,'4° Passo'!$D$5:$M$804,10,FALSE),"-")</f>
        <v>-</v>
      </c>
      <c r="V919" s="59" t="str">
        <f t="shared" si="144"/>
        <v/>
      </c>
      <c r="W919" s="4">
        <f t="shared" si="151"/>
        <v>0</v>
      </c>
      <c r="X919" s="101">
        <v>1</v>
      </c>
      <c r="Y919" s="101" t="str">
        <f t="shared" si="145"/>
        <v/>
      </c>
      <c r="Z919" s="101" t="str">
        <f t="shared" si="146"/>
        <v/>
      </c>
      <c r="AA919" s="101" t="str">
        <f t="shared" si="147"/>
        <v/>
      </c>
      <c r="AB919" s="101" t="str">
        <f t="shared" si="148"/>
        <v/>
      </c>
      <c r="AC919" s="101" t="str">
        <f t="shared" si="143"/>
        <v/>
      </c>
      <c r="AD919" s="101" t="str">
        <f t="shared" si="143"/>
        <v/>
      </c>
      <c r="AE919" s="101" t="str">
        <f t="shared" si="143"/>
        <v/>
      </c>
      <c r="AF919" s="101" t="str">
        <f t="shared" si="143"/>
        <v/>
      </c>
      <c r="AG919" s="101" t="str">
        <f t="shared" si="143"/>
        <v/>
      </c>
      <c r="AH919" s="101" t="str">
        <f t="shared" si="143"/>
        <v/>
      </c>
      <c r="AI919" s="101" t="str">
        <f t="shared" si="149"/>
        <v/>
      </c>
      <c r="AJ919" s="101" t="str">
        <f t="shared" si="149"/>
        <v/>
      </c>
      <c r="AK919" s="101" t="str">
        <f t="shared" si="149"/>
        <v/>
      </c>
      <c r="AL919" s="101" t="str">
        <f t="shared" si="149"/>
        <v/>
      </c>
      <c r="AM919" s="101" t="str">
        <f t="shared" si="149"/>
        <v/>
      </c>
      <c r="AN919" s="101" t="str">
        <f t="shared" si="149"/>
        <v/>
      </c>
      <c r="AP919" s="101" t="str">
        <f>IF(AND(N919="vendido",I919='1° Passo'!$D$12),'1° Passo'!$D$12,"")</f>
        <v/>
      </c>
    </row>
    <row r="920" spans="3:42" ht="30" customHeight="1">
      <c r="C920" s="11">
        <v>916</v>
      </c>
      <c r="D920" s="88"/>
      <c r="E920" s="88"/>
      <c r="F920" s="88"/>
      <c r="G920" s="95"/>
      <c r="H920" s="96"/>
      <c r="I920" s="88"/>
      <c r="J920" s="88"/>
      <c r="K920" s="96"/>
      <c r="L920" s="88"/>
      <c r="M920" s="97" t="str">
        <f t="shared" ca="1" si="150"/>
        <v/>
      </c>
      <c r="N920" s="88"/>
      <c r="O920" s="88"/>
      <c r="P920" s="14"/>
      <c r="R920" s="59" t="str">
        <f>IFERROR(VLOOKUP($D920,'4° Passo'!$D$5:$M$804,7,FALSE),"-")</f>
        <v>-</v>
      </c>
      <c r="S920" s="59" t="str">
        <f>IFERROR(VLOOKUP($D920,'4° Passo'!$D$5:$M$804,8,FALSE),"-")</f>
        <v>-</v>
      </c>
      <c r="T920" s="59" t="str">
        <f>IFERROR(VLOOKUP($D920,'4° Passo'!$D$5:$M$804,9,FALSE),"-")</f>
        <v>-</v>
      </c>
      <c r="U920" s="59" t="str">
        <f>IFERROR(VLOOKUP($D920,'4° Passo'!$D$5:$M$804,10,FALSE),"-")</f>
        <v>-</v>
      </c>
      <c r="V920" s="59" t="str">
        <f t="shared" si="144"/>
        <v/>
      </c>
      <c r="W920" s="4">
        <f t="shared" si="151"/>
        <v>0</v>
      </c>
      <c r="X920" s="101">
        <v>1</v>
      </c>
      <c r="Y920" s="101" t="str">
        <f t="shared" si="145"/>
        <v/>
      </c>
      <c r="Z920" s="101" t="str">
        <f t="shared" si="146"/>
        <v/>
      </c>
      <c r="AA920" s="101" t="str">
        <f t="shared" si="147"/>
        <v/>
      </c>
      <c r="AB920" s="101" t="str">
        <f t="shared" si="148"/>
        <v/>
      </c>
      <c r="AC920" s="101" t="str">
        <f t="shared" si="143"/>
        <v/>
      </c>
      <c r="AD920" s="101" t="str">
        <f t="shared" si="143"/>
        <v/>
      </c>
      <c r="AE920" s="101" t="str">
        <f t="shared" si="143"/>
        <v/>
      </c>
      <c r="AF920" s="101" t="str">
        <f t="shared" si="143"/>
        <v/>
      </c>
      <c r="AG920" s="101" t="str">
        <f t="shared" si="143"/>
        <v/>
      </c>
      <c r="AH920" s="101" t="str">
        <f t="shared" si="143"/>
        <v/>
      </c>
      <c r="AI920" s="101" t="str">
        <f t="shared" si="149"/>
        <v/>
      </c>
      <c r="AJ920" s="101" t="str">
        <f t="shared" si="149"/>
        <v/>
      </c>
      <c r="AK920" s="101" t="str">
        <f t="shared" si="149"/>
        <v/>
      </c>
      <c r="AL920" s="101" t="str">
        <f t="shared" si="149"/>
        <v/>
      </c>
      <c r="AM920" s="101" t="str">
        <f t="shared" si="149"/>
        <v/>
      </c>
      <c r="AN920" s="101" t="str">
        <f t="shared" si="149"/>
        <v/>
      </c>
      <c r="AP920" s="101" t="str">
        <f>IF(AND(N920="vendido",I920='1° Passo'!$D$12),'1° Passo'!$D$12,"")</f>
        <v/>
      </c>
    </row>
    <row r="921" spans="3:42" ht="30" customHeight="1">
      <c r="C921" s="11">
        <v>917</v>
      </c>
      <c r="D921" s="88"/>
      <c r="E921" s="88"/>
      <c r="F921" s="88"/>
      <c r="G921" s="95"/>
      <c r="H921" s="96"/>
      <c r="I921" s="88"/>
      <c r="J921" s="88"/>
      <c r="K921" s="96"/>
      <c r="L921" s="88"/>
      <c r="M921" s="97" t="str">
        <f t="shared" ca="1" si="150"/>
        <v/>
      </c>
      <c r="N921" s="88"/>
      <c r="O921" s="88"/>
      <c r="P921" s="14"/>
      <c r="R921" s="59" t="str">
        <f>IFERROR(VLOOKUP($D921,'4° Passo'!$D$5:$M$804,7,FALSE),"-")</f>
        <v>-</v>
      </c>
      <c r="S921" s="59" t="str">
        <f>IFERROR(VLOOKUP($D921,'4° Passo'!$D$5:$M$804,8,FALSE),"-")</f>
        <v>-</v>
      </c>
      <c r="T921" s="59" t="str">
        <f>IFERROR(VLOOKUP($D921,'4° Passo'!$D$5:$M$804,9,FALSE),"-")</f>
        <v>-</v>
      </c>
      <c r="U921" s="59" t="str">
        <f>IFERROR(VLOOKUP($D921,'4° Passo'!$D$5:$M$804,10,FALSE),"-")</f>
        <v>-</v>
      </c>
      <c r="V921" s="59" t="str">
        <f t="shared" si="144"/>
        <v/>
      </c>
      <c r="W921" s="4">
        <f t="shared" si="151"/>
        <v>0</v>
      </c>
      <c r="X921" s="101">
        <v>1</v>
      </c>
      <c r="Y921" s="101" t="str">
        <f t="shared" si="145"/>
        <v/>
      </c>
      <c r="Z921" s="101" t="str">
        <f t="shared" si="146"/>
        <v/>
      </c>
      <c r="AA921" s="101" t="str">
        <f t="shared" si="147"/>
        <v/>
      </c>
      <c r="AB921" s="101" t="str">
        <f t="shared" si="148"/>
        <v/>
      </c>
      <c r="AC921" s="101" t="str">
        <f t="shared" si="143"/>
        <v/>
      </c>
      <c r="AD921" s="101" t="str">
        <f t="shared" si="143"/>
        <v/>
      </c>
      <c r="AE921" s="101" t="str">
        <f t="shared" si="143"/>
        <v/>
      </c>
      <c r="AF921" s="101" t="str">
        <f t="shared" si="143"/>
        <v/>
      </c>
      <c r="AG921" s="101" t="str">
        <f t="shared" si="143"/>
        <v/>
      </c>
      <c r="AH921" s="101" t="str">
        <f t="shared" si="143"/>
        <v/>
      </c>
      <c r="AI921" s="101" t="str">
        <f t="shared" si="149"/>
        <v/>
      </c>
      <c r="AJ921" s="101" t="str">
        <f t="shared" si="149"/>
        <v/>
      </c>
      <c r="AK921" s="101" t="str">
        <f t="shared" si="149"/>
        <v/>
      </c>
      <c r="AL921" s="101" t="str">
        <f t="shared" si="149"/>
        <v/>
      </c>
      <c r="AM921" s="101" t="str">
        <f t="shared" si="149"/>
        <v/>
      </c>
      <c r="AN921" s="101" t="str">
        <f t="shared" si="149"/>
        <v/>
      </c>
      <c r="AP921" s="101" t="str">
        <f>IF(AND(N921="vendido",I921='1° Passo'!$D$12),'1° Passo'!$D$12,"")</f>
        <v/>
      </c>
    </row>
    <row r="922" spans="3:42" ht="30" customHeight="1">
      <c r="C922" s="11">
        <v>918</v>
      </c>
      <c r="D922" s="88"/>
      <c r="E922" s="88"/>
      <c r="F922" s="88"/>
      <c r="G922" s="95"/>
      <c r="H922" s="96"/>
      <c r="I922" s="88"/>
      <c r="J922" s="88"/>
      <c r="K922" s="96"/>
      <c r="L922" s="88"/>
      <c r="M922" s="97" t="str">
        <f t="shared" ca="1" si="150"/>
        <v/>
      </c>
      <c r="N922" s="88"/>
      <c r="O922" s="88"/>
      <c r="P922" s="14"/>
      <c r="R922" s="59" t="str">
        <f>IFERROR(VLOOKUP($D922,'4° Passo'!$D$5:$M$804,7,FALSE),"-")</f>
        <v>-</v>
      </c>
      <c r="S922" s="59" t="str">
        <f>IFERROR(VLOOKUP($D922,'4° Passo'!$D$5:$M$804,8,FALSE),"-")</f>
        <v>-</v>
      </c>
      <c r="T922" s="59" t="str">
        <f>IFERROR(VLOOKUP($D922,'4° Passo'!$D$5:$M$804,9,FALSE),"-")</f>
        <v>-</v>
      </c>
      <c r="U922" s="59" t="str">
        <f>IFERROR(VLOOKUP($D922,'4° Passo'!$D$5:$M$804,10,FALSE),"-")</f>
        <v>-</v>
      </c>
      <c r="V922" s="59" t="str">
        <f t="shared" si="144"/>
        <v/>
      </c>
      <c r="W922" s="4">
        <f t="shared" si="151"/>
        <v>0</v>
      </c>
      <c r="X922" s="101">
        <v>1</v>
      </c>
      <c r="Y922" s="101" t="str">
        <f t="shared" si="145"/>
        <v/>
      </c>
      <c r="Z922" s="101" t="str">
        <f t="shared" si="146"/>
        <v/>
      </c>
      <c r="AA922" s="101" t="str">
        <f t="shared" si="147"/>
        <v/>
      </c>
      <c r="AB922" s="101" t="str">
        <f t="shared" si="148"/>
        <v/>
      </c>
      <c r="AC922" s="101" t="str">
        <f t="shared" si="143"/>
        <v/>
      </c>
      <c r="AD922" s="101" t="str">
        <f t="shared" si="143"/>
        <v/>
      </c>
      <c r="AE922" s="101" t="str">
        <f t="shared" si="143"/>
        <v/>
      </c>
      <c r="AF922" s="101" t="str">
        <f t="shared" si="143"/>
        <v/>
      </c>
      <c r="AG922" s="101" t="str">
        <f t="shared" si="143"/>
        <v/>
      </c>
      <c r="AH922" s="101" t="str">
        <f t="shared" si="143"/>
        <v/>
      </c>
      <c r="AI922" s="101" t="str">
        <f t="shared" si="149"/>
        <v/>
      </c>
      <c r="AJ922" s="101" t="str">
        <f t="shared" si="149"/>
        <v/>
      </c>
      <c r="AK922" s="101" t="str">
        <f t="shared" si="149"/>
        <v/>
      </c>
      <c r="AL922" s="101" t="str">
        <f t="shared" si="149"/>
        <v/>
      </c>
      <c r="AM922" s="101" t="str">
        <f t="shared" si="149"/>
        <v/>
      </c>
      <c r="AN922" s="101" t="str">
        <f t="shared" si="149"/>
        <v/>
      </c>
      <c r="AP922" s="101" t="str">
        <f>IF(AND(N922="vendido",I922='1° Passo'!$D$12),'1° Passo'!$D$12,"")</f>
        <v/>
      </c>
    </row>
    <row r="923" spans="3:42" ht="30" customHeight="1">
      <c r="C923" s="11">
        <v>919</v>
      </c>
      <c r="D923" s="88"/>
      <c r="E923" s="88"/>
      <c r="F923" s="88"/>
      <c r="G923" s="95"/>
      <c r="H923" s="96"/>
      <c r="I923" s="88"/>
      <c r="J923" s="88"/>
      <c r="K923" s="96"/>
      <c r="L923" s="88"/>
      <c r="M923" s="97" t="str">
        <f t="shared" ca="1" si="150"/>
        <v/>
      </c>
      <c r="N923" s="88"/>
      <c r="O923" s="88"/>
      <c r="P923" s="14"/>
      <c r="R923" s="59" t="str">
        <f>IFERROR(VLOOKUP($D923,'4° Passo'!$D$5:$M$804,7,FALSE),"-")</f>
        <v>-</v>
      </c>
      <c r="S923" s="59" t="str">
        <f>IFERROR(VLOOKUP($D923,'4° Passo'!$D$5:$M$804,8,FALSE),"-")</f>
        <v>-</v>
      </c>
      <c r="T923" s="59" t="str">
        <f>IFERROR(VLOOKUP($D923,'4° Passo'!$D$5:$M$804,9,FALSE),"-")</f>
        <v>-</v>
      </c>
      <c r="U923" s="59" t="str">
        <f>IFERROR(VLOOKUP($D923,'4° Passo'!$D$5:$M$804,10,FALSE),"-")</f>
        <v>-</v>
      </c>
      <c r="V923" s="59" t="str">
        <f t="shared" si="144"/>
        <v/>
      </c>
      <c r="W923" s="4">
        <f t="shared" si="151"/>
        <v>0</v>
      </c>
      <c r="X923" s="101">
        <v>1</v>
      </c>
      <c r="Y923" s="101" t="str">
        <f t="shared" si="145"/>
        <v/>
      </c>
      <c r="Z923" s="101" t="str">
        <f t="shared" si="146"/>
        <v/>
      </c>
      <c r="AA923" s="101" t="str">
        <f t="shared" si="147"/>
        <v/>
      </c>
      <c r="AB923" s="101" t="str">
        <f t="shared" si="148"/>
        <v/>
      </c>
      <c r="AC923" s="101" t="str">
        <f t="shared" si="143"/>
        <v/>
      </c>
      <c r="AD923" s="101" t="str">
        <f t="shared" si="143"/>
        <v/>
      </c>
      <c r="AE923" s="101" t="str">
        <f t="shared" si="143"/>
        <v/>
      </c>
      <c r="AF923" s="101" t="str">
        <f t="shared" ref="AF923:AK977" si="152">IF($Y923=AF$3,$AB923,"")</f>
        <v/>
      </c>
      <c r="AG923" s="101" t="str">
        <f t="shared" si="152"/>
        <v/>
      </c>
      <c r="AH923" s="101" t="str">
        <f t="shared" si="152"/>
        <v/>
      </c>
      <c r="AI923" s="101" t="str">
        <f t="shared" si="149"/>
        <v/>
      </c>
      <c r="AJ923" s="101" t="str">
        <f t="shared" si="149"/>
        <v/>
      </c>
      <c r="AK923" s="101" t="str">
        <f t="shared" si="149"/>
        <v/>
      </c>
      <c r="AL923" s="101" t="str">
        <f t="shared" si="149"/>
        <v/>
      </c>
      <c r="AM923" s="101" t="str">
        <f t="shared" si="149"/>
        <v/>
      </c>
      <c r="AN923" s="101" t="str">
        <f t="shared" si="149"/>
        <v/>
      </c>
      <c r="AP923" s="101" t="str">
        <f>IF(AND(N923="vendido",I923='1° Passo'!$D$12),'1° Passo'!$D$12,"")</f>
        <v/>
      </c>
    </row>
    <row r="924" spans="3:42" ht="30" customHeight="1">
      <c r="C924" s="11">
        <v>920</v>
      </c>
      <c r="D924" s="88"/>
      <c r="E924" s="88"/>
      <c r="F924" s="88"/>
      <c r="G924" s="95"/>
      <c r="H924" s="96"/>
      <c r="I924" s="88"/>
      <c r="J924" s="88"/>
      <c r="K924" s="96"/>
      <c r="L924" s="88"/>
      <c r="M924" s="97" t="str">
        <f t="shared" ca="1" si="150"/>
        <v/>
      </c>
      <c r="N924" s="88"/>
      <c r="O924" s="88"/>
      <c r="P924" s="14"/>
      <c r="R924" s="59" t="str">
        <f>IFERROR(VLOOKUP($D924,'4° Passo'!$D$5:$M$804,7,FALSE),"-")</f>
        <v>-</v>
      </c>
      <c r="S924" s="59" t="str">
        <f>IFERROR(VLOOKUP($D924,'4° Passo'!$D$5:$M$804,8,FALSE),"-")</f>
        <v>-</v>
      </c>
      <c r="T924" s="59" t="str">
        <f>IFERROR(VLOOKUP($D924,'4° Passo'!$D$5:$M$804,9,FALSE),"-")</f>
        <v>-</v>
      </c>
      <c r="U924" s="59" t="str">
        <f>IFERROR(VLOOKUP($D924,'4° Passo'!$D$5:$M$804,10,FALSE),"-")</f>
        <v>-</v>
      </c>
      <c r="V924" s="59" t="str">
        <f t="shared" si="144"/>
        <v/>
      </c>
      <c r="W924" s="4">
        <f t="shared" si="151"/>
        <v>0</v>
      </c>
      <c r="X924" s="101">
        <v>1</v>
      </c>
      <c r="Y924" s="101" t="str">
        <f t="shared" si="145"/>
        <v/>
      </c>
      <c r="Z924" s="101" t="str">
        <f t="shared" si="146"/>
        <v/>
      </c>
      <c r="AA924" s="101" t="str">
        <f t="shared" si="147"/>
        <v/>
      </c>
      <c r="AB924" s="101" t="str">
        <f t="shared" si="148"/>
        <v/>
      </c>
      <c r="AC924" s="101" t="str">
        <f t="shared" ref="AC924:AH987" si="153">IF($Y924=AC$3,$AB924,"")</f>
        <v/>
      </c>
      <c r="AD924" s="101" t="str">
        <f t="shared" si="153"/>
        <v/>
      </c>
      <c r="AE924" s="101" t="str">
        <f t="shared" si="153"/>
        <v/>
      </c>
      <c r="AF924" s="101" t="str">
        <f t="shared" si="152"/>
        <v/>
      </c>
      <c r="AG924" s="101" t="str">
        <f t="shared" si="152"/>
        <v/>
      </c>
      <c r="AH924" s="101" t="str">
        <f t="shared" si="152"/>
        <v/>
      </c>
      <c r="AI924" s="101" t="str">
        <f t="shared" si="149"/>
        <v/>
      </c>
      <c r="AJ924" s="101" t="str">
        <f t="shared" si="149"/>
        <v/>
      </c>
      <c r="AK924" s="101" t="str">
        <f t="shared" si="149"/>
        <v/>
      </c>
      <c r="AL924" s="101" t="str">
        <f t="shared" si="149"/>
        <v/>
      </c>
      <c r="AM924" s="101" t="str">
        <f t="shared" si="149"/>
        <v/>
      </c>
      <c r="AN924" s="101" t="str">
        <f t="shared" si="149"/>
        <v/>
      </c>
      <c r="AP924" s="101" t="str">
        <f>IF(AND(N924="vendido",I924='1° Passo'!$D$12),'1° Passo'!$D$12,"")</f>
        <v/>
      </c>
    </row>
    <row r="925" spans="3:42" ht="30" customHeight="1">
      <c r="C925" s="11">
        <v>921</v>
      </c>
      <c r="D925" s="88"/>
      <c r="E925" s="88"/>
      <c r="F925" s="88"/>
      <c r="G925" s="95"/>
      <c r="H925" s="96"/>
      <c r="I925" s="88"/>
      <c r="J925" s="88"/>
      <c r="K925" s="96"/>
      <c r="L925" s="88"/>
      <c r="M925" s="97" t="str">
        <f t="shared" ca="1" si="150"/>
        <v/>
      </c>
      <c r="N925" s="88"/>
      <c r="O925" s="88"/>
      <c r="P925" s="14"/>
      <c r="R925" s="59" t="str">
        <f>IFERROR(VLOOKUP($D925,'4° Passo'!$D$5:$M$804,7,FALSE),"-")</f>
        <v>-</v>
      </c>
      <c r="S925" s="59" t="str">
        <f>IFERROR(VLOOKUP($D925,'4° Passo'!$D$5:$M$804,8,FALSE),"-")</f>
        <v>-</v>
      </c>
      <c r="T925" s="59" t="str">
        <f>IFERROR(VLOOKUP($D925,'4° Passo'!$D$5:$M$804,9,FALSE),"-")</f>
        <v>-</v>
      </c>
      <c r="U925" s="59" t="str">
        <f>IFERROR(VLOOKUP($D925,'4° Passo'!$D$5:$M$804,10,FALSE),"-")</f>
        <v>-</v>
      </c>
      <c r="V925" s="59" t="str">
        <f t="shared" si="144"/>
        <v/>
      </c>
      <c r="W925" s="4">
        <f t="shared" si="151"/>
        <v>0</v>
      </c>
      <c r="X925" s="101">
        <v>1</v>
      </c>
      <c r="Y925" s="101" t="str">
        <f t="shared" si="145"/>
        <v/>
      </c>
      <c r="Z925" s="101" t="str">
        <f t="shared" si="146"/>
        <v/>
      </c>
      <c r="AA925" s="101" t="str">
        <f t="shared" si="147"/>
        <v/>
      </c>
      <c r="AB925" s="101" t="str">
        <f t="shared" si="148"/>
        <v/>
      </c>
      <c r="AC925" s="101" t="str">
        <f t="shared" si="153"/>
        <v/>
      </c>
      <c r="AD925" s="101" t="str">
        <f t="shared" si="153"/>
        <v/>
      </c>
      <c r="AE925" s="101" t="str">
        <f t="shared" si="153"/>
        <v/>
      </c>
      <c r="AF925" s="101" t="str">
        <f t="shared" si="152"/>
        <v/>
      </c>
      <c r="AG925" s="101" t="str">
        <f t="shared" si="152"/>
        <v/>
      </c>
      <c r="AH925" s="101" t="str">
        <f t="shared" si="152"/>
        <v/>
      </c>
      <c r="AI925" s="101" t="str">
        <f t="shared" si="149"/>
        <v/>
      </c>
      <c r="AJ925" s="101" t="str">
        <f t="shared" si="149"/>
        <v/>
      </c>
      <c r="AK925" s="101" t="str">
        <f t="shared" si="149"/>
        <v/>
      </c>
      <c r="AL925" s="101" t="str">
        <f t="shared" si="149"/>
        <v/>
      </c>
      <c r="AM925" s="101" t="str">
        <f t="shared" si="149"/>
        <v/>
      </c>
      <c r="AN925" s="101" t="str">
        <f t="shared" si="149"/>
        <v/>
      </c>
      <c r="AP925" s="101" t="str">
        <f>IF(AND(N925="vendido",I925='1° Passo'!$D$12),'1° Passo'!$D$12,"")</f>
        <v/>
      </c>
    </row>
    <row r="926" spans="3:42" ht="30" customHeight="1">
      <c r="C926" s="11">
        <v>922</v>
      </c>
      <c r="D926" s="88"/>
      <c r="E926" s="88"/>
      <c r="F926" s="88"/>
      <c r="G926" s="95"/>
      <c r="H926" s="96"/>
      <c r="I926" s="88"/>
      <c r="J926" s="88"/>
      <c r="K926" s="96"/>
      <c r="L926" s="88"/>
      <c r="M926" s="97" t="str">
        <f t="shared" ca="1" si="150"/>
        <v/>
      </c>
      <c r="N926" s="88"/>
      <c r="O926" s="88"/>
      <c r="P926" s="14"/>
      <c r="R926" s="59" t="str">
        <f>IFERROR(VLOOKUP($D926,'4° Passo'!$D$5:$M$804,7,FALSE),"-")</f>
        <v>-</v>
      </c>
      <c r="S926" s="59" t="str">
        <f>IFERROR(VLOOKUP($D926,'4° Passo'!$D$5:$M$804,8,FALSE),"-")</f>
        <v>-</v>
      </c>
      <c r="T926" s="59" t="str">
        <f>IFERROR(VLOOKUP($D926,'4° Passo'!$D$5:$M$804,9,FALSE),"-")</f>
        <v>-</v>
      </c>
      <c r="U926" s="59" t="str">
        <f>IFERROR(VLOOKUP($D926,'4° Passo'!$D$5:$M$804,10,FALSE),"-")</f>
        <v>-</v>
      </c>
      <c r="V926" s="59" t="str">
        <f t="shared" si="144"/>
        <v/>
      </c>
      <c r="W926" s="4">
        <f t="shared" si="151"/>
        <v>0</v>
      </c>
      <c r="X926" s="101">
        <v>1</v>
      </c>
      <c r="Y926" s="101" t="str">
        <f t="shared" si="145"/>
        <v/>
      </c>
      <c r="Z926" s="101" t="str">
        <f t="shared" si="146"/>
        <v/>
      </c>
      <c r="AA926" s="101" t="str">
        <f t="shared" si="147"/>
        <v/>
      </c>
      <c r="AB926" s="101" t="str">
        <f t="shared" si="148"/>
        <v/>
      </c>
      <c r="AC926" s="101" t="str">
        <f t="shared" si="153"/>
        <v/>
      </c>
      <c r="AD926" s="101" t="str">
        <f t="shared" si="153"/>
        <v/>
      </c>
      <c r="AE926" s="101" t="str">
        <f t="shared" si="153"/>
        <v/>
      </c>
      <c r="AF926" s="101" t="str">
        <f t="shared" si="152"/>
        <v/>
      </c>
      <c r="AG926" s="101" t="str">
        <f t="shared" si="152"/>
        <v/>
      </c>
      <c r="AH926" s="101" t="str">
        <f t="shared" si="152"/>
        <v/>
      </c>
      <c r="AI926" s="101" t="str">
        <f t="shared" si="149"/>
        <v/>
      </c>
      <c r="AJ926" s="101" t="str">
        <f t="shared" si="149"/>
        <v/>
      </c>
      <c r="AK926" s="101" t="str">
        <f t="shared" si="149"/>
        <v/>
      </c>
      <c r="AL926" s="101" t="str">
        <f t="shared" si="149"/>
        <v/>
      </c>
      <c r="AM926" s="101" t="str">
        <f t="shared" si="149"/>
        <v/>
      </c>
      <c r="AN926" s="101" t="str">
        <f t="shared" si="149"/>
        <v/>
      </c>
      <c r="AP926" s="101" t="str">
        <f>IF(AND(N926="vendido",I926='1° Passo'!$D$12),'1° Passo'!$D$12,"")</f>
        <v/>
      </c>
    </row>
    <row r="927" spans="3:42" ht="30" customHeight="1">
      <c r="C927" s="11">
        <v>923</v>
      </c>
      <c r="D927" s="88"/>
      <c r="E927" s="88"/>
      <c r="F927" s="88"/>
      <c r="G927" s="95"/>
      <c r="H927" s="96"/>
      <c r="I927" s="88"/>
      <c r="J927" s="88"/>
      <c r="K927" s="96"/>
      <c r="L927" s="88"/>
      <c r="M927" s="97" t="str">
        <f t="shared" ca="1" si="150"/>
        <v/>
      </c>
      <c r="N927" s="88"/>
      <c r="O927" s="88"/>
      <c r="P927" s="14"/>
      <c r="R927" s="59" t="str">
        <f>IFERROR(VLOOKUP($D927,'4° Passo'!$D$5:$M$804,7,FALSE),"-")</f>
        <v>-</v>
      </c>
      <c r="S927" s="59" t="str">
        <f>IFERROR(VLOOKUP($D927,'4° Passo'!$D$5:$M$804,8,FALSE),"-")</f>
        <v>-</v>
      </c>
      <c r="T927" s="59" t="str">
        <f>IFERROR(VLOOKUP($D927,'4° Passo'!$D$5:$M$804,9,FALSE),"-")</f>
        <v>-</v>
      </c>
      <c r="U927" s="59" t="str">
        <f>IFERROR(VLOOKUP($D927,'4° Passo'!$D$5:$M$804,10,FALSE),"-")</f>
        <v>-</v>
      </c>
      <c r="V927" s="59" t="str">
        <f t="shared" si="144"/>
        <v/>
      </c>
      <c r="W927" s="4">
        <f t="shared" si="151"/>
        <v>0</v>
      </c>
      <c r="X927" s="101">
        <v>1</v>
      </c>
      <c r="Y927" s="101" t="str">
        <f t="shared" si="145"/>
        <v/>
      </c>
      <c r="Z927" s="101" t="str">
        <f t="shared" si="146"/>
        <v/>
      </c>
      <c r="AA927" s="101" t="str">
        <f t="shared" si="147"/>
        <v/>
      </c>
      <c r="AB927" s="101" t="str">
        <f t="shared" si="148"/>
        <v/>
      </c>
      <c r="AC927" s="101" t="str">
        <f t="shared" si="153"/>
        <v/>
      </c>
      <c r="AD927" s="101" t="str">
        <f t="shared" si="153"/>
        <v/>
      </c>
      <c r="AE927" s="101" t="str">
        <f t="shared" si="153"/>
        <v/>
      </c>
      <c r="AF927" s="101" t="str">
        <f t="shared" si="152"/>
        <v/>
      </c>
      <c r="AG927" s="101" t="str">
        <f t="shared" si="152"/>
        <v/>
      </c>
      <c r="AH927" s="101" t="str">
        <f t="shared" si="152"/>
        <v/>
      </c>
      <c r="AI927" s="101" t="str">
        <f t="shared" si="149"/>
        <v/>
      </c>
      <c r="AJ927" s="101" t="str">
        <f t="shared" si="149"/>
        <v/>
      </c>
      <c r="AK927" s="101" t="str">
        <f t="shared" si="149"/>
        <v/>
      </c>
      <c r="AL927" s="101" t="str">
        <f t="shared" si="149"/>
        <v/>
      </c>
      <c r="AM927" s="101" t="str">
        <f t="shared" si="149"/>
        <v/>
      </c>
      <c r="AN927" s="101" t="str">
        <f t="shared" si="149"/>
        <v/>
      </c>
      <c r="AP927" s="101" t="str">
        <f>IF(AND(N927="vendido",I927='1° Passo'!$D$12),'1° Passo'!$D$12,"")</f>
        <v/>
      </c>
    </row>
    <row r="928" spans="3:42" ht="30" customHeight="1">
      <c r="C928" s="11">
        <v>924</v>
      </c>
      <c r="D928" s="88"/>
      <c r="E928" s="88"/>
      <c r="F928" s="88"/>
      <c r="G928" s="95"/>
      <c r="H928" s="96"/>
      <c r="I928" s="88"/>
      <c r="J928" s="88"/>
      <c r="K928" s="96"/>
      <c r="L928" s="88"/>
      <c r="M928" s="97" t="str">
        <f t="shared" ca="1" si="150"/>
        <v/>
      </c>
      <c r="N928" s="88"/>
      <c r="O928" s="88"/>
      <c r="P928" s="14"/>
      <c r="R928" s="59" t="str">
        <f>IFERROR(VLOOKUP($D928,'4° Passo'!$D$5:$M$804,7,FALSE),"-")</f>
        <v>-</v>
      </c>
      <c r="S928" s="59" t="str">
        <f>IFERROR(VLOOKUP($D928,'4° Passo'!$D$5:$M$804,8,FALSE),"-")</f>
        <v>-</v>
      </c>
      <c r="T928" s="59" t="str">
        <f>IFERROR(VLOOKUP($D928,'4° Passo'!$D$5:$M$804,9,FALSE),"-")</f>
        <v>-</v>
      </c>
      <c r="U928" s="59" t="str">
        <f>IFERROR(VLOOKUP($D928,'4° Passo'!$D$5:$M$804,10,FALSE),"-")</f>
        <v>-</v>
      </c>
      <c r="V928" s="59" t="str">
        <f t="shared" si="144"/>
        <v/>
      </c>
      <c r="W928" s="4">
        <f t="shared" si="151"/>
        <v>0</v>
      </c>
      <c r="X928" s="101">
        <v>1</v>
      </c>
      <c r="Y928" s="101" t="str">
        <f t="shared" si="145"/>
        <v/>
      </c>
      <c r="Z928" s="101" t="str">
        <f t="shared" si="146"/>
        <v/>
      </c>
      <c r="AA928" s="101" t="str">
        <f t="shared" si="147"/>
        <v/>
      </c>
      <c r="AB928" s="101" t="str">
        <f t="shared" si="148"/>
        <v/>
      </c>
      <c r="AC928" s="101" t="str">
        <f t="shared" si="153"/>
        <v/>
      </c>
      <c r="AD928" s="101" t="str">
        <f t="shared" si="153"/>
        <v/>
      </c>
      <c r="AE928" s="101" t="str">
        <f t="shared" si="153"/>
        <v/>
      </c>
      <c r="AF928" s="101" t="str">
        <f t="shared" si="152"/>
        <v/>
      </c>
      <c r="AG928" s="101" t="str">
        <f t="shared" si="152"/>
        <v/>
      </c>
      <c r="AH928" s="101" t="str">
        <f t="shared" si="152"/>
        <v/>
      </c>
      <c r="AI928" s="101" t="str">
        <f t="shared" si="149"/>
        <v/>
      </c>
      <c r="AJ928" s="101" t="str">
        <f t="shared" si="149"/>
        <v/>
      </c>
      <c r="AK928" s="101" t="str">
        <f t="shared" si="149"/>
        <v/>
      </c>
      <c r="AL928" s="101" t="str">
        <f t="shared" si="149"/>
        <v/>
      </c>
      <c r="AM928" s="101" t="str">
        <f t="shared" si="149"/>
        <v/>
      </c>
      <c r="AN928" s="101" t="str">
        <f t="shared" si="149"/>
        <v/>
      </c>
      <c r="AP928" s="101" t="str">
        <f>IF(AND(N928="vendido",I928='1° Passo'!$D$12),'1° Passo'!$D$12,"")</f>
        <v/>
      </c>
    </row>
    <row r="929" spans="3:42" ht="30" customHeight="1">
      <c r="C929" s="11">
        <v>925</v>
      </c>
      <c r="D929" s="88"/>
      <c r="E929" s="88"/>
      <c r="F929" s="88"/>
      <c r="G929" s="95"/>
      <c r="H929" s="96"/>
      <c r="I929" s="88"/>
      <c r="J929" s="88"/>
      <c r="K929" s="96"/>
      <c r="L929" s="88"/>
      <c r="M929" s="97" t="str">
        <f t="shared" ca="1" si="150"/>
        <v/>
      </c>
      <c r="N929" s="88"/>
      <c r="O929" s="88"/>
      <c r="P929" s="14"/>
      <c r="R929" s="59" t="str">
        <f>IFERROR(VLOOKUP($D929,'4° Passo'!$D$5:$M$804,7,FALSE),"-")</f>
        <v>-</v>
      </c>
      <c r="S929" s="59" t="str">
        <f>IFERROR(VLOOKUP($D929,'4° Passo'!$D$5:$M$804,8,FALSE),"-")</f>
        <v>-</v>
      </c>
      <c r="T929" s="59" t="str">
        <f>IFERROR(VLOOKUP($D929,'4° Passo'!$D$5:$M$804,9,FALSE),"-")</f>
        <v>-</v>
      </c>
      <c r="U929" s="59" t="str">
        <f>IFERROR(VLOOKUP($D929,'4° Passo'!$D$5:$M$804,10,FALSE),"-")</f>
        <v>-</v>
      </c>
      <c r="V929" s="59" t="str">
        <f t="shared" si="144"/>
        <v/>
      </c>
      <c r="W929" s="4">
        <f t="shared" si="151"/>
        <v>0</v>
      </c>
      <c r="X929" s="101">
        <v>1</v>
      </c>
      <c r="Y929" s="101" t="str">
        <f t="shared" si="145"/>
        <v/>
      </c>
      <c r="Z929" s="101" t="str">
        <f t="shared" si="146"/>
        <v/>
      </c>
      <c r="AA929" s="101" t="str">
        <f t="shared" si="147"/>
        <v/>
      </c>
      <c r="AB929" s="101" t="str">
        <f t="shared" si="148"/>
        <v/>
      </c>
      <c r="AC929" s="101" t="str">
        <f t="shared" si="153"/>
        <v/>
      </c>
      <c r="AD929" s="101" t="str">
        <f t="shared" si="153"/>
        <v/>
      </c>
      <c r="AE929" s="101" t="str">
        <f t="shared" si="153"/>
        <v/>
      </c>
      <c r="AF929" s="101" t="str">
        <f t="shared" si="152"/>
        <v/>
      </c>
      <c r="AG929" s="101" t="str">
        <f t="shared" si="152"/>
        <v/>
      </c>
      <c r="AH929" s="101" t="str">
        <f t="shared" si="152"/>
        <v/>
      </c>
      <c r="AI929" s="101" t="str">
        <f t="shared" si="149"/>
        <v/>
      </c>
      <c r="AJ929" s="101" t="str">
        <f t="shared" si="149"/>
        <v/>
      </c>
      <c r="AK929" s="101" t="str">
        <f t="shared" si="149"/>
        <v/>
      </c>
      <c r="AL929" s="101" t="str">
        <f t="shared" si="149"/>
        <v/>
      </c>
      <c r="AM929" s="101" t="str">
        <f t="shared" si="149"/>
        <v/>
      </c>
      <c r="AN929" s="101" t="str">
        <f t="shared" si="149"/>
        <v/>
      </c>
      <c r="AP929" s="101" t="str">
        <f>IF(AND(N929="vendido",I929='1° Passo'!$D$12),'1° Passo'!$D$12,"")</f>
        <v/>
      </c>
    </row>
    <row r="930" spans="3:42" ht="30" customHeight="1">
      <c r="C930" s="11">
        <v>926</v>
      </c>
      <c r="D930" s="88"/>
      <c r="E930" s="88"/>
      <c r="F930" s="88"/>
      <c r="G930" s="95"/>
      <c r="H930" s="96"/>
      <c r="I930" s="88"/>
      <c r="J930" s="88"/>
      <c r="K930" s="96"/>
      <c r="L930" s="88"/>
      <c r="M930" s="97" t="str">
        <f t="shared" ca="1" si="150"/>
        <v/>
      </c>
      <c r="N930" s="88"/>
      <c r="O930" s="88"/>
      <c r="P930" s="14"/>
      <c r="R930" s="59" t="str">
        <f>IFERROR(VLOOKUP($D930,'4° Passo'!$D$5:$M$804,7,FALSE),"-")</f>
        <v>-</v>
      </c>
      <c r="S930" s="59" t="str">
        <f>IFERROR(VLOOKUP($D930,'4° Passo'!$D$5:$M$804,8,FALSE),"-")</f>
        <v>-</v>
      </c>
      <c r="T930" s="59" t="str">
        <f>IFERROR(VLOOKUP($D930,'4° Passo'!$D$5:$M$804,9,FALSE),"-")</f>
        <v>-</v>
      </c>
      <c r="U930" s="59" t="str">
        <f>IFERROR(VLOOKUP($D930,'4° Passo'!$D$5:$M$804,10,FALSE),"-")</f>
        <v>-</v>
      </c>
      <c r="V930" s="59" t="str">
        <f t="shared" si="144"/>
        <v/>
      </c>
      <c r="W930" s="4">
        <f t="shared" si="151"/>
        <v>0</v>
      </c>
      <c r="X930" s="101">
        <v>1</v>
      </c>
      <c r="Y930" s="101" t="str">
        <f t="shared" si="145"/>
        <v/>
      </c>
      <c r="Z930" s="101" t="str">
        <f t="shared" si="146"/>
        <v/>
      </c>
      <c r="AA930" s="101" t="str">
        <f t="shared" si="147"/>
        <v/>
      </c>
      <c r="AB930" s="101" t="str">
        <f t="shared" si="148"/>
        <v/>
      </c>
      <c r="AC930" s="101" t="str">
        <f t="shared" si="153"/>
        <v/>
      </c>
      <c r="AD930" s="101" t="str">
        <f t="shared" si="153"/>
        <v/>
      </c>
      <c r="AE930" s="101" t="str">
        <f t="shared" si="153"/>
        <v/>
      </c>
      <c r="AF930" s="101" t="str">
        <f t="shared" si="152"/>
        <v/>
      </c>
      <c r="AG930" s="101" t="str">
        <f t="shared" si="152"/>
        <v/>
      </c>
      <c r="AH930" s="101" t="str">
        <f t="shared" si="152"/>
        <v/>
      </c>
      <c r="AI930" s="101" t="str">
        <f t="shared" si="149"/>
        <v/>
      </c>
      <c r="AJ930" s="101" t="str">
        <f t="shared" si="149"/>
        <v/>
      </c>
      <c r="AK930" s="101" t="str">
        <f t="shared" si="149"/>
        <v/>
      </c>
      <c r="AL930" s="101" t="str">
        <f t="shared" si="149"/>
        <v/>
      </c>
      <c r="AM930" s="101" t="str">
        <f t="shared" si="149"/>
        <v/>
      </c>
      <c r="AN930" s="101" t="str">
        <f t="shared" si="149"/>
        <v/>
      </c>
      <c r="AP930" s="101" t="str">
        <f>IF(AND(N930="vendido",I930='1° Passo'!$D$12),'1° Passo'!$D$12,"")</f>
        <v/>
      </c>
    </row>
    <row r="931" spans="3:42" ht="30" customHeight="1">
      <c r="C931" s="11">
        <v>927</v>
      </c>
      <c r="D931" s="88"/>
      <c r="E931" s="88"/>
      <c r="F931" s="88"/>
      <c r="G931" s="95"/>
      <c r="H931" s="96"/>
      <c r="I931" s="88"/>
      <c r="J931" s="88"/>
      <c r="K931" s="96"/>
      <c r="L931" s="88"/>
      <c r="M931" s="97" t="str">
        <f t="shared" ca="1" si="150"/>
        <v/>
      </c>
      <c r="N931" s="88"/>
      <c r="O931" s="88"/>
      <c r="P931" s="14"/>
      <c r="R931" s="59" t="str">
        <f>IFERROR(VLOOKUP($D931,'4° Passo'!$D$5:$M$804,7,FALSE),"-")</f>
        <v>-</v>
      </c>
      <c r="S931" s="59" t="str">
        <f>IFERROR(VLOOKUP($D931,'4° Passo'!$D$5:$M$804,8,FALSE),"-")</f>
        <v>-</v>
      </c>
      <c r="T931" s="59" t="str">
        <f>IFERROR(VLOOKUP($D931,'4° Passo'!$D$5:$M$804,9,FALSE),"-")</f>
        <v>-</v>
      </c>
      <c r="U931" s="59" t="str">
        <f>IFERROR(VLOOKUP($D931,'4° Passo'!$D$5:$M$804,10,FALSE),"-")</f>
        <v>-</v>
      </c>
      <c r="V931" s="59" t="str">
        <f t="shared" si="144"/>
        <v/>
      </c>
      <c r="W931" s="4">
        <f t="shared" si="151"/>
        <v>0</v>
      </c>
      <c r="X931" s="101">
        <v>1</v>
      </c>
      <c r="Y931" s="101" t="str">
        <f t="shared" si="145"/>
        <v/>
      </c>
      <c r="Z931" s="101" t="str">
        <f t="shared" si="146"/>
        <v/>
      </c>
      <c r="AA931" s="101" t="str">
        <f t="shared" si="147"/>
        <v/>
      </c>
      <c r="AB931" s="101" t="str">
        <f t="shared" si="148"/>
        <v/>
      </c>
      <c r="AC931" s="101" t="str">
        <f t="shared" si="153"/>
        <v/>
      </c>
      <c r="AD931" s="101" t="str">
        <f t="shared" si="153"/>
        <v/>
      </c>
      <c r="AE931" s="101" t="str">
        <f t="shared" si="153"/>
        <v/>
      </c>
      <c r="AF931" s="101" t="str">
        <f t="shared" si="152"/>
        <v/>
      </c>
      <c r="AG931" s="101" t="str">
        <f t="shared" si="152"/>
        <v/>
      </c>
      <c r="AH931" s="101" t="str">
        <f t="shared" si="152"/>
        <v/>
      </c>
      <c r="AI931" s="101" t="str">
        <f t="shared" si="149"/>
        <v/>
      </c>
      <c r="AJ931" s="101" t="str">
        <f t="shared" si="149"/>
        <v/>
      </c>
      <c r="AK931" s="101" t="str">
        <f t="shared" si="149"/>
        <v/>
      </c>
      <c r="AL931" s="101" t="str">
        <f t="shared" si="149"/>
        <v/>
      </c>
      <c r="AM931" s="101" t="str">
        <f t="shared" si="149"/>
        <v/>
      </c>
      <c r="AN931" s="101" t="str">
        <f t="shared" si="149"/>
        <v/>
      </c>
      <c r="AP931" s="101" t="str">
        <f>IF(AND(N931="vendido",I931='1° Passo'!$D$12),'1° Passo'!$D$12,"")</f>
        <v/>
      </c>
    </row>
    <row r="932" spans="3:42" ht="30" customHeight="1">
      <c r="C932" s="11">
        <v>928</v>
      </c>
      <c r="D932" s="88"/>
      <c r="E932" s="88"/>
      <c r="F932" s="88"/>
      <c r="G932" s="95"/>
      <c r="H932" s="96"/>
      <c r="I932" s="88"/>
      <c r="J932" s="88"/>
      <c r="K932" s="96"/>
      <c r="L932" s="88"/>
      <c r="M932" s="97" t="str">
        <f t="shared" ca="1" si="150"/>
        <v/>
      </c>
      <c r="N932" s="88"/>
      <c r="O932" s="88"/>
      <c r="P932" s="14"/>
      <c r="R932" s="59" t="str">
        <f>IFERROR(VLOOKUP($D932,'4° Passo'!$D$5:$M$804,7,FALSE),"-")</f>
        <v>-</v>
      </c>
      <c r="S932" s="59" t="str">
        <f>IFERROR(VLOOKUP($D932,'4° Passo'!$D$5:$M$804,8,FALSE),"-")</f>
        <v>-</v>
      </c>
      <c r="T932" s="59" t="str">
        <f>IFERROR(VLOOKUP($D932,'4° Passo'!$D$5:$M$804,9,FALSE),"-")</f>
        <v>-</v>
      </c>
      <c r="U932" s="59" t="str">
        <f>IFERROR(VLOOKUP($D932,'4° Passo'!$D$5:$M$804,10,FALSE),"-")</f>
        <v>-</v>
      </c>
      <c r="V932" s="59" t="str">
        <f t="shared" si="144"/>
        <v/>
      </c>
      <c r="W932" s="4">
        <f t="shared" si="151"/>
        <v>0</v>
      </c>
      <c r="X932" s="101">
        <v>1</v>
      </c>
      <c r="Y932" s="101" t="str">
        <f t="shared" si="145"/>
        <v/>
      </c>
      <c r="Z932" s="101" t="str">
        <f t="shared" si="146"/>
        <v/>
      </c>
      <c r="AA932" s="101" t="str">
        <f t="shared" si="147"/>
        <v/>
      </c>
      <c r="AB932" s="101" t="str">
        <f t="shared" si="148"/>
        <v/>
      </c>
      <c r="AC932" s="101" t="str">
        <f t="shared" si="153"/>
        <v/>
      </c>
      <c r="AD932" s="101" t="str">
        <f t="shared" si="153"/>
        <v/>
      </c>
      <c r="AE932" s="101" t="str">
        <f t="shared" si="153"/>
        <v/>
      </c>
      <c r="AF932" s="101" t="str">
        <f t="shared" si="152"/>
        <v/>
      </c>
      <c r="AG932" s="101" t="str">
        <f t="shared" si="152"/>
        <v/>
      </c>
      <c r="AH932" s="101" t="str">
        <f t="shared" si="152"/>
        <v/>
      </c>
      <c r="AI932" s="101" t="str">
        <f t="shared" si="149"/>
        <v/>
      </c>
      <c r="AJ932" s="101" t="str">
        <f t="shared" si="149"/>
        <v/>
      </c>
      <c r="AK932" s="101" t="str">
        <f t="shared" si="149"/>
        <v/>
      </c>
      <c r="AL932" s="101" t="str">
        <f t="shared" si="149"/>
        <v/>
      </c>
      <c r="AM932" s="101" t="str">
        <f t="shared" si="149"/>
        <v/>
      </c>
      <c r="AN932" s="101" t="str">
        <f t="shared" si="149"/>
        <v/>
      </c>
      <c r="AP932" s="101" t="str">
        <f>IF(AND(N932="vendido",I932='1° Passo'!$D$12),'1° Passo'!$D$12,"")</f>
        <v/>
      </c>
    </row>
    <row r="933" spans="3:42" ht="30" customHeight="1">
      <c r="C933" s="11">
        <v>929</v>
      </c>
      <c r="D933" s="88"/>
      <c r="E933" s="88"/>
      <c r="F933" s="88"/>
      <c r="G933" s="95"/>
      <c r="H933" s="96"/>
      <c r="I933" s="88"/>
      <c r="J933" s="88"/>
      <c r="K933" s="96"/>
      <c r="L933" s="88"/>
      <c r="M933" s="97" t="str">
        <f t="shared" ca="1" si="150"/>
        <v/>
      </c>
      <c r="N933" s="88"/>
      <c r="O933" s="88"/>
      <c r="P933" s="14"/>
      <c r="R933" s="59" t="str">
        <f>IFERROR(VLOOKUP($D933,'4° Passo'!$D$5:$M$804,7,FALSE),"-")</f>
        <v>-</v>
      </c>
      <c r="S933" s="59" t="str">
        <f>IFERROR(VLOOKUP($D933,'4° Passo'!$D$5:$M$804,8,FALSE),"-")</f>
        <v>-</v>
      </c>
      <c r="T933" s="59" t="str">
        <f>IFERROR(VLOOKUP($D933,'4° Passo'!$D$5:$M$804,9,FALSE),"-")</f>
        <v>-</v>
      </c>
      <c r="U933" s="59" t="str">
        <f>IFERROR(VLOOKUP($D933,'4° Passo'!$D$5:$M$804,10,FALSE),"-")</f>
        <v>-</v>
      </c>
      <c r="V933" s="59" t="str">
        <f t="shared" si="144"/>
        <v/>
      </c>
      <c r="W933" s="4">
        <f t="shared" si="151"/>
        <v>0</v>
      </c>
      <c r="X933" s="101">
        <v>1</v>
      </c>
      <c r="Y933" s="101" t="str">
        <f t="shared" si="145"/>
        <v/>
      </c>
      <c r="Z933" s="101" t="str">
        <f t="shared" si="146"/>
        <v/>
      </c>
      <c r="AA933" s="101" t="str">
        <f t="shared" si="147"/>
        <v/>
      </c>
      <c r="AB933" s="101" t="str">
        <f t="shared" si="148"/>
        <v/>
      </c>
      <c r="AC933" s="101" t="str">
        <f t="shared" si="153"/>
        <v/>
      </c>
      <c r="AD933" s="101" t="str">
        <f t="shared" si="153"/>
        <v/>
      </c>
      <c r="AE933" s="101" t="str">
        <f t="shared" si="153"/>
        <v/>
      </c>
      <c r="AF933" s="101" t="str">
        <f t="shared" si="152"/>
        <v/>
      </c>
      <c r="AG933" s="101" t="str">
        <f t="shared" si="152"/>
        <v/>
      </c>
      <c r="AH933" s="101" t="str">
        <f t="shared" si="152"/>
        <v/>
      </c>
      <c r="AI933" s="101" t="str">
        <f t="shared" si="149"/>
        <v/>
      </c>
      <c r="AJ933" s="101" t="str">
        <f t="shared" si="149"/>
        <v/>
      </c>
      <c r="AK933" s="101" t="str">
        <f t="shared" si="149"/>
        <v/>
      </c>
      <c r="AL933" s="101" t="str">
        <f t="shared" si="149"/>
        <v/>
      </c>
      <c r="AM933" s="101" t="str">
        <f t="shared" si="149"/>
        <v/>
      </c>
      <c r="AN933" s="101" t="str">
        <f t="shared" si="149"/>
        <v/>
      </c>
      <c r="AP933" s="101" t="str">
        <f>IF(AND(N933="vendido",I933='1° Passo'!$D$12),'1° Passo'!$D$12,"")</f>
        <v/>
      </c>
    </row>
    <row r="934" spans="3:42" ht="30" customHeight="1">
      <c r="C934" s="11">
        <v>930</v>
      </c>
      <c r="D934" s="88"/>
      <c r="E934" s="88"/>
      <c r="F934" s="88"/>
      <c r="G934" s="95"/>
      <c r="H934" s="96"/>
      <c r="I934" s="88"/>
      <c r="J934" s="88"/>
      <c r="K934" s="96"/>
      <c r="L934" s="88"/>
      <c r="M934" s="97" t="str">
        <f t="shared" ca="1" si="150"/>
        <v/>
      </c>
      <c r="N934" s="88"/>
      <c r="O934" s="88"/>
      <c r="P934" s="14"/>
      <c r="R934" s="59" t="str">
        <f>IFERROR(VLOOKUP($D934,'4° Passo'!$D$5:$M$804,7,FALSE),"-")</f>
        <v>-</v>
      </c>
      <c r="S934" s="59" t="str">
        <f>IFERROR(VLOOKUP($D934,'4° Passo'!$D$5:$M$804,8,FALSE),"-")</f>
        <v>-</v>
      </c>
      <c r="T934" s="59" t="str">
        <f>IFERROR(VLOOKUP($D934,'4° Passo'!$D$5:$M$804,9,FALSE),"-")</f>
        <v>-</v>
      </c>
      <c r="U934" s="59" t="str">
        <f>IFERROR(VLOOKUP($D934,'4° Passo'!$D$5:$M$804,10,FALSE),"-")</f>
        <v>-</v>
      </c>
      <c r="V934" s="59" t="str">
        <f t="shared" si="144"/>
        <v/>
      </c>
      <c r="W934" s="4">
        <f t="shared" si="151"/>
        <v>0</v>
      </c>
      <c r="X934" s="101">
        <v>1</v>
      </c>
      <c r="Y934" s="101" t="str">
        <f t="shared" si="145"/>
        <v/>
      </c>
      <c r="Z934" s="101" t="str">
        <f t="shared" si="146"/>
        <v/>
      </c>
      <c r="AA934" s="101" t="str">
        <f t="shared" si="147"/>
        <v/>
      </c>
      <c r="AB934" s="101" t="str">
        <f t="shared" si="148"/>
        <v/>
      </c>
      <c r="AC934" s="101" t="str">
        <f t="shared" si="153"/>
        <v/>
      </c>
      <c r="AD934" s="101" t="str">
        <f t="shared" si="153"/>
        <v/>
      </c>
      <c r="AE934" s="101" t="str">
        <f t="shared" si="153"/>
        <v/>
      </c>
      <c r="AF934" s="101" t="str">
        <f t="shared" si="152"/>
        <v/>
      </c>
      <c r="AG934" s="101" t="str">
        <f t="shared" si="152"/>
        <v/>
      </c>
      <c r="AH934" s="101" t="str">
        <f t="shared" si="152"/>
        <v/>
      </c>
      <c r="AI934" s="101" t="str">
        <f t="shared" si="149"/>
        <v/>
      </c>
      <c r="AJ934" s="101" t="str">
        <f t="shared" si="149"/>
        <v/>
      </c>
      <c r="AK934" s="101" t="str">
        <f t="shared" si="149"/>
        <v/>
      </c>
      <c r="AL934" s="101" t="str">
        <f t="shared" si="149"/>
        <v/>
      </c>
      <c r="AM934" s="101" t="str">
        <f t="shared" si="149"/>
        <v/>
      </c>
      <c r="AN934" s="101" t="str">
        <f t="shared" si="149"/>
        <v/>
      </c>
      <c r="AP934" s="101" t="str">
        <f>IF(AND(N934="vendido",I934='1° Passo'!$D$12),'1° Passo'!$D$12,"")</f>
        <v/>
      </c>
    </row>
    <row r="935" spans="3:42" ht="30" customHeight="1">
      <c r="C935" s="11">
        <v>931</v>
      </c>
      <c r="D935" s="88"/>
      <c r="E935" s="88"/>
      <c r="F935" s="88"/>
      <c r="G935" s="95"/>
      <c r="H935" s="96"/>
      <c r="I935" s="88"/>
      <c r="J935" s="88"/>
      <c r="K935" s="96"/>
      <c r="L935" s="88"/>
      <c r="M935" s="97" t="str">
        <f t="shared" ca="1" si="150"/>
        <v/>
      </c>
      <c r="N935" s="88"/>
      <c r="O935" s="88"/>
      <c r="P935" s="14"/>
      <c r="R935" s="59" t="str">
        <f>IFERROR(VLOOKUP($D935,'4° Passo'!$D$5:$M$804,7,FALSE),"-")</f>
        <v>-</v>
      </c>
      <c r="S935" s="59" t="str">
        <f>IFERROR(VLOOKUP($D935,'4° Passo'!$D$5:$M$804,8,FALSE),"-")</f>
        <v>-</v>
      </c>
      <c r="T935" s="59" t="str">
        <f>IFERROR(VLOOKUP($D935,'4° Passo'!$D$5:$M$804,9,FALSE),"-")</f>
        <v>-</v>
      </c>
      <c r="U935" s="59" t="str">
        <f>IFERROR(VLOOKUP($D935,'4° Passo'!$D$5:$M$804,10,FALSE),"-")</f>
        <v>-</v>
      </c>
      <c r="V935" s="59" t="str">
        <f t="shared" si="144"/>
        <v/>
      </c>
      <c r="W935" s="4">
        <f t="shared" si="151"/>
        <v>0</v>
      </c>
      <c r="X935" s="101">
        <v>1</v>
      </c>
      <c r="Y935" s="101" t="str">
        <f t="shared" si="145"/>
        <v/>
      </c>
      <c r="Z935" s="101" t="str">
        <f t="shared" si="146"/>
        <v/>
      </c>
      <c r="AA935" s="101" t="str">
        <f t="shared" si="147"/>
        <v/>
      </c>
      <c r="AB935" s="101" t="str">
        <f t="shared" si="148"/>
        <v/>
      </c>
      <c r="AC935" s="101" t="str">
        <f t="shared" si="153"/>
        <v/>
      </c>
      <c r="AD935" s="101" t="str">
        <f t="shared" si="153"/>
        <v/>
      </c>
      <c r="AE935" s="101" t="str">
        <f t="shared" si="153"/>
        <v/>
      </c>
      <c r="AF935" s="101" t="str">
        <f t="shared" si="152"/>
        <v/>
      </c>
      <c r="AG935" s="101" t="str">
        <f t="shared" si="152"/>
        <v/>
      </c>
      <c r="AH935" s="101" t="str">
        <f t="shared" si="152"/>
        <v/>
      </c>
      <c r="AI935" s="101" t="str">
        <f t="shared" si="149"/>
        <v/>
      </c>
      <c r="AJ935" s="101" t="str">
        <f t="shared" si="149"/>
        <v/>
      </c>
      <c r="AK935" s="101" t="str">
        <f t="shared" si="149"/>
        <v/>
      </c>
      <c r="AL935" s="101" t="str">
        <f t="shared" si="149"/>
        <v/>
      </c>
      <c r="AM935" s="101" t="str">
        <f t="shared" si="149"/>
        <v/>
      </c>
      <c r="AN935" s="101" t="str">
        <f t="shared" si="149"/>
        <v/>
      </c>
      <c r="AP935" s="101" t="str">
        <f>IF(AND(N935="vendido",I935='1° Passo'!$D$12),'1° Passo'!$D$12,"")</f>
        <v/>
      </c>
    </row>
    <row r="936" spans="3:42" ht="30" customHeight="1">
      <c r="C936" s="11">
        <v>932</v>
      </c>
      <c r="D936" s="88"/>
      <c r="E936" s="88"/>
      <c r="F936" s="88"/>
      <c r="G936" s="95"/>
      <c r="H936" s="96"/>
      <c r="I936" s="88"/>
      <c r="J936" s="88"/>
      <c r="K936" s="96"/>
      <c r="L936" s="88"/>
      <c r="M936" s="97" t="str">
        <f t="shared" ca="1" si="150"/>
        <v/>
      </c>
      <c r="N936" s="88"/>
      <c r="O936" s="88"/>
      <c r="P936" s="14"/>
      <c r="R936" s="59" t="str">
        <f>IFERROR(VLOOKUP($D936,'4° Passo'!$D$5:$M$804,7,FALSE),"-")</f>
        <v>-</v>
      </c>
      <c r="S936" s="59" t="str">
        <f>IFERROR(VLOOKUP($D936,'4° Passo'!$D$5:$M$804,8,FALSE),"-")</f>
        <v>-</v>
      </c>
      <c r="T936" s="59" t="str">
        <f>IFERROR(VLOOKUP($D936,'4° Passo'!$D$5:$M$804,9,FALSE),"-")</f>
        <v>-</v>
      </c>
      <c r="U936" s="59" t="str">
        <f>IFERROR(VLOOKUP($D936,'4° Passo'!$D$5:$M$804,10,FALSE),"-")</f>
        <v>-</v>
      </c>
      <c r="V936" s="59" t="str">
        <f t="shared" si="144"/>
        <v/>
      </c>
      <c r="W936" s="4">
        <f t="shared" si="151"/>
        <v>0</v>
      </c>
      <c r="X936" s="101">
        <v>1</v>
      </c>
      <c r="Y936" s="101" t="str">
        <f t="shared" si="145"/>
        <v/>
      </c>
      <c r="Z936" s="101" t="str">
        <f t="shared" si="146"/>
        <v/>
      </c>
      <c r="AA936" s="101" t="str">
        <f t="shared" si="147"/>
        <v/>
      </c>
      <c r="AB936" s="101" t="str">
        <f t="shared" si="148"/>
        <v/>
      </c>
      <c r="AC936" s="101" t="str">
        <f t="shared" si="153"/>
        <v/>
      </c>
      <c r="AD936" s="101" t="str">
        <f t="shared" si="153"/>
        <v/>
      </c>
      <c r="AE936" s="101" t="str">
        <f t="shared" si="153"/>
        <v/>
      </c>
      <c r="AF936" s="101" t="str">
        <f t="shared" si="152"/>
        <v/>
      </c>
      <c r="AG936" s="101" t="str">
        <f t="shared" si="152"/>
        <v/>
      </c>
      <c r="AH936" s="101" t="str">
        <f t="shared" si="152"/>
        <v/>
      </c>
      <c r="AI936" s="101" t="str">
        <f t="shared" si="149"/>
        <v/>
      </c>
      <c r="AJ936" s="101" t="str">
        <f t="shared" si="149"/>
        <v/>
      </c>
      <c r="AK936" s="101" t="str">
        <f t="shared" si="149"/>
        <v/>
      </c>
      <c r="AL936" s="101" t="str">
        <f t="shared" si="149"/>
        <v/>
      </c>
      <c r="AM936" s="101" t="str">
        <f t="shared" si="149"/>
        <v/>
      </c>
      <c r="AN936" s="101" t="str">
        <f t="shared" si="149"/>
        <v/>
      </c>
      <c r="AP936" s="101" t="str">
        <f>IF(AND(N936="vendido",I936='1° Passo'!$D$12),'1° Passo'!$D$12,"")</f>
        <v/>
      </c>
    </row>
    <row r="937" spans="3:42" ht="30" customHeight="1">
      <c r="C937" s="11">
        <v>933</v>
      </c>
      <c r="D937" s="88"/>
      <c r="E937" s="88"/>
      <c r="F937" s="88"/>
      <c r="G937" s="95"/>
      <c r="H937" s="96"/>
      <c r="I937" s="88"/>
      <c r="J937" s="88"/>
      <c r="K937" s="96"/>
      <c r="L937" s="88"/>
      <c r="M937" s="97" t="str">
        <f t="shared" ca="1" si="150"/>
        <v/>
      </c>
      <c r="N937" s="88"/>
      <c r="O937" s="88"/>
      <c r="P937" s="14"/>
      <c r="R937" s="59" t="str">
        <f>IFERROR(VLOOKUP($D937,'4° Passo'!$D$5:$M$804,7,FALSE),"-")</f>
        <v>-</v>
      </c>
      <c r="S937" s="59" t="str">
        <f>IFERROR(VLOOKUP($D937,'4° Passo'!$D$5:$M$804,8,FALSE),"-")</f>
        <v>-</v>
      </c>
      <c r="T937" s="59" t="str">
        <f>IFERROR(VLOOKUP($D937,'4° Passo'!$D$5:$M$804,9,FALSE),"-")</f>
        <v>-</v>
      </c>
      <c r="U937" s="59" t="str">
        <f>IFERROR(VLOOKUP($D937,'4° Passo'!$D$5:$M$804,10,FALSE),"-")</f>
        <v>-</v>
      </c>
      <c r="V937" s="59" t="str">
        <f t="shared" si="144"/>
        <v/>
      </c>
      <c r="W937" s="4">
        <f t="shared" si="151"/>
        <v>0</v>
      </c>
      <c r="X937" s="101">
        <v>1</v>
      </c>
      <c r="Y937" s="101" t="str">
        <f t="shared" si="145"/>
        <v/>
      </c>
      <c r="Z937" s="101" t="str">
        <f t="shared" si="146"/>
        <v/>
      </c>
      <c r="AA937" s="101" t="str">
        <f t="shared" si="147"/>
        <v/>
      </c>
      <c r="AB937" s="101" t="str">
        <f t="shared" si="148"/>
        <v/>
      </c>
      <c r="AC937" s="101" t="str">
        <f t="shared" si="153"/>
        <v/>
      </c>
      <c r="AD937" s="101" t="str">
        <f t="shared" si="153"/>
        <v/>
      </c>
      <c r="AE937" s="101" t="str">
        <f t="shared" si="153"/>
        <v/>
      </c>
      <c r="AF937" s="101" t="str">
        <f t="shared" si="152"/>
        <v/>
      </c>
      <c r="AG937" s="101" t="str">
        <f t="shared" si="152"/>
        <v/>
      </c>
      <c r="AH937" s="101" t="str">
        <f t="shared" si="152"/>
        <v/>
      </c>
      <c r="AI937" s="101" t="str">
        <f t="shared" si="149"/>
        <v/>
      </c>
      <c r="AJ937" s="101" t="str">
        <f t="shared" si="149"/>
        <v/>
      </c>
      <c r="AK937" s="101" t="str">
        <f t="shared" si="149"/>
        <v/>
      </c>
      <c r="AL937" s="101" t="str">
        <f t="shared" si="149"/>
        <v/>
      </c>
      <c r="AM937" s="101" t="str">
        <f t="shared" si="149"/>
        <v/>
      </c>
      <c r="AN937" s="101" t="str">
        <f t="shared" si="149"/>
        <v/>
      </c>
      <c r="AP937" s="101" t="str">
        <f>IF(AND(N937="vendido",I937='1° Passo'!$D$12),'1° Passo'!$D$12,"")</f>
        <v/>
      </c>
    </row>
    <row r="938" spans="3:42" ht="30" customHeight="1">
      <c r="C938" s="11">
        <v>934</v>
      </c>
      <c r="D938" s="88"/>
      <c r="E938" s="88"/>
      <c r="F938" s="88"/>
      <c r="G938" s="95"/>
      <c r="H938" s="96"/>
      <c r="I938" s="88"/>
      <c r="J938" s="88"/>
      <c r="K938" s="96"/>
      <c r="L938" s="88"/>
      <c r="M938" s="97" t="str">
        <f t="shared" ca="1" si="150"/>
        <v/>
      </c>
      <c r="N938" s="88"/>
      <c r="O938" s="88"/>
      <c r="P938" s="14"/>
      <c r="R938" s="59" t="str">
        <f>IFERROR(VLOOKUP($D938,'4° Passo'!$D$5:$M$804,7,FALSE),"-")</f>
        <v>-</v>
      </c>
      <c r="S938" s="59" t="str">
        <f>IFERROR(VLOOKUP($D938,'4° Passo'!$D$5:$M$804,8,FALSE),"-")</f>
        <v>-</v>
      </c>
      <c r="T938" s="59" t="str">
        <f>IFERROR(VLOOKUP($D938,'4° Passo'!$D$5:$M$804,9,FALSE),"-")</f>
        <v>-</v>
      </c>
      <c r="U938" s="59" t="str">
        <f>IFERROR(VLOOKUP($D938,'4° Passo'!$D$5:$M$804,10,FALSE),"-")</f>
        <v>-</v>
      </c>
      <c r="V938" s="59" t="str">
        <f t="shared" si="144"/>
        <v/>
      </c>
      <c r="W938" s="4">
        <f t="shared" si="151"/>
        <v>0</v>
      </c>
      <c r="X938" s="101">
        <v>1</v>
      </c>
      <c r="Y938" s="101" t="str">
        <f t="shared" si="145"/>
        <v/>
      </c>
      <c r="Z938" s="101" t="str">
        <f t="shared" si="146"/>
        <v/>
      </c>
      <c r="AA938" s="101" t="str">
        <f t="shared" si="147"/>
        <v/>
      </c>
      <c r="AB938" s="101" t="str">
        <f t="shared" si="148"/>
        <v/>
      </c>
      <c r="AC938" s="101" t="str">
        <f t="shared" si="153"/>
        <v/>
      </c>
      <c r="AD938" s="101" t="str">
        <f t="shared" si="153"/>
        <v/>
      </c>
      <c r="AE938" s="101" t="str">
        <f t="shared" si="153"/>
        <v/>
      </c>
      <c r="AF938" s="101" t="str">
        <f t="shared" si="152"/>
        <v/>
      </c>
      <c r="AG938" s="101" t="str">
        <f t="shared" si="152"/>
        <v/>
      </c>
      <c r="AH938" s="101" t="str">
        <f t="shared" si="152"/>
        <v/>
      </c>
      <c r="AI938" s="101" t="str">
        <f t="shared" si="149"/>
        <v/>
      </c>
      <c r="AJ938" s="101" t="str">
        <f t="shared" si="149"/>
        <v/>
      </c>
      <c r="AK938" s="101" t="str">
        <f t="shared" si="149"/>
        <v/>
      </c>
      <c r="AL938" s="101" t="str">
        <f t="shared" si="149"/>
        <v/>
      </c>
      <c r="AM938" s="101" t="str">
        <f t="shared" si="149"/>
        <v/>
      </c>
      <c r="AN938" s="101" t="str">
        <f t="shared" si="149"/>
        <v/>
      </c>
      <c r="AP938" s="101" t="str">
        <f>IF(AND(N938="vendido",I938='1° Passo'!$D$12),'1° Passo'!$D$12,"")</f>
        <v/>
      </c>
    </row>
    <row r="939" spans="3:42" ht="30" customHeight="1">
      <c r="C939" s="11">
        <v>935</v>
      </c>
      <c r="D939" s="88"/>
      <c r="E939" s="88"/>
      <c r="F939" s="88"/>
      <c r="G939" s="95"/>
      <c r="H939" s="96"/>
      <c r="I939" s="88"/>
      <c r="J939" s="88"/>
      <c r="K939" s="96"/>
      <c r="L939" s="88"/>
      <c r="M939" s="97" t="str">
        <f t="shared" ca="1" si="150"/>
        <v/>
      </c>
      <c r="N939" s="88"/>
      <c r="O939" s="88"/>
      <c r="P939" s="14"/>
      <c r="R939" s="59" t="str">
        <f>IFERROR(VLOOKUP($D939,'4° Passo'!$D$5:$M$804,7,FALSE),"-")</f>
        <v>-</v>
      </c>
      <c r="S939" s="59" t="str">
        <f>IFERROR(VLOOKUP($D939,'4° Passo'!$D$5:$M$804,8,FALSE),"-")</f>
        <v>-</v>
      </c>
      <c r="T939" s="59" t="str">
        <f>IFERROR(VLOOKUP($D939,'4° Passo'!$D$5:$M$804,9,FALSE),"-")</f>
        <v>-</v>
      </c>
      <c r="U939" s="59" t="str">
        <f>IFERROR(VLOOKUP($D939,'4° Passo'!$D$5:$M$804,10,FALSE),"-")</f>
        <v>-</v>
      </c>
      <c r="V939" s="59" t="str">
        <f t="shared" si="144"/>
        <v/>
      </c>
      <c r="W939" s="4">
        <f t="shared" si="151"/>
        <v>0</v>
      </c>
      <c r="X939" s="101">
        <v>1</v>
      </c>
      <c r="Y939" s="101" t="str">
        <f t="shared" si="145"/>
        <v/>
      </c>
      <c r="Z939" s="101" t="str">
        <f t="shared" si="146"/>
        <v/>
      </c>
      <c r="AA939" s="101" t="str">
        <f t="shared" si="147"/>
        <v/>
      </c>
      <c r="AB939" s="101" t="str">
        <f t="shared" si="148"/>
        <v/>
      </c>
      <c r="AC939" s="101" t="str">
        <f t="shared" si="153"/>
        <v/>
      </c>
      <c r="AD939" s="101" t="str">
        <f t="shared" si="153"/>
        <v/>
      </c>
      <c r="AE939" s="101" t="str">
        <f t="shared" si="153"/>
        <v/>
      </c>
      <c r="AF939" s="101" t="str">
        <f t="shared" si="152"/>
        <v/>
      </c>
      <c r="AG939" s="101" t="str">
        <f t="shared" si="152"/>
        <v/>
      </c>
      <c r="AH939" s="101" t="str">
        <f t="shared" si="152"/>
        <v/>
      </c>
      <c r="AI939" s="101" t="str">
        <f t="shared" si="149"/>
        <v/>
      </c>
      <c r="AJ939" s="101" t="str">
        <f t="shared" si="149"/>
        <v/>
      </c>
      <c r="AK939" s="101" t="str">
        <f t="shared" si="149"/>
        <v/>
      </c>
      <c r="AL939" s="101" t="str">
        <f t="shared" si="149"/>
        <v/>
      </c>
      <c r="AM939" s="101" t="str">
        <f t="shared" si="149"/>
        <v/>
      </c>
      <c r="AN939" s="101" t="str">
        <f t="shared" si="149"/>
        <v/>
      </c>
      <c r="AP939" s="101" t="str">
        <f>IF(AND(N939="vendido",I939='1° Passo'!$D$12),'1° Passo'!$D$12,"")</f>
        <v/>
      </c>
    </row>
    <row r="940" spans="3:42" ht="30" customHeight="1">
      <c r="C940" s="11">
        <v>936</v>
      </c>
      <c r="D940" s="88"/>
      <c r="E940" s="88"/>
      <c r="F940" s="88"/>
      <c r="G940" s="95"/>
      <c r="H940" s="96"/>
      <c r="I940" s="88"/>
      <c r="J940" s="88"/>
      <c r="K940" s="96"/>
      <c r="L940" s="88"/>
      <c r="M940" s="97" t="str">
        <f t="shared" ca="1" si="150"/>
        <v/>
      </c>
      <c r="N940" s="88"/>
      <c r="O940" s="88"/>
      <c r="P940" s="14"/>
      <c r="R940" s="59" t="str">
        <f>IFERROR(VLOOKUP($D940,'4° Passo'!$D$5:$M$804,7,FALSE),"-")</f>
        <v>-</v>
      </c>
      <c r="S940" s="59" t="str">
        <f>IFERROR(VLOOKUP($D940,'4° Passo'!$D$5:$M$804,8,FALSE),"-")</f>
        <v>-</v>
      </c>
      <c r="T940" s="59" t="str">
        <f>IFERROR(VLOOKUP($D940,'4° Passo'!$D$5:$M$804,9,FALSE),"-")</f>
        <v>-</v>
      </c>
      <c r="U940" s="59" t="str">
        <f>IFERROR(VLOOKUP($D940,'4° Passo'!$D$5:$M$804,10,FALSE),"-")</f>
        <v>-</v>
      </c>
      <c r="V940" s="59" t="str">
        <f t="shared" si="144"/>
        <v/>
      </c>
      <c r="W940" s="4">
        <f t="shared" si="151"/>
        <v>0</v>
      </c>
      <c r="X940" s="101">
        <v>1</v>
      </c>
      <c r="Y940" s="101" t="str">
        <f t="shared" si="145"/>
        <v/>
      </c>
      <c r="Z940" s="101" t="str">
        <f t="shared" si="146"/>
        <v/>
      </c>
      <c r="AA940" s="101" t="str">
        <f t="shared" si="147"/>
        <v/>
      </c>
      <c r="AB940" s="101" t="str">
        <f t="shared" si="148"/>
        <v/>
      </c>
      <c r="AC940" s="101" t="str">
        <f t="shared" si="153"/>
        <v/>
      </c>
      <c r="AD940" s="101" t="str">
        <f t="shared" si="153"/>
        <v/>
      </c>
      <c r="AE940" s="101" t="str">
        <f t="shared" si="153"/>
        <v/>
      </c>
      <c r="AF940" s="101" t="str">
        <f t="shared" si="152"/>
        <v/>
      </c>
      <c r="AG940" s="101" t="str">
        <f t="shared" si="152"/>
        <v/>
      </c>
      <c r="AH940" s="101" t="str">
        <f t="shared" si="152"/>
        <v/>
      </c>
      <c r="AI940" s="101" t="str">
        <f t="shared" si="149"/>
        <v/>
      </c>
      <c r="AJ940" s="101" t="str">
        <f t="shared" si="149"/>
        <v/>
      </c>
      <c r="AK940" s="101" t="str">
        <f t="shared" si="149"/>
        <v/>
      </c>
      <c r="AL940" s="101" t="str">
        <f t="shared" si="149"/>
        <v/>
      </c>
      <c r="AM940" s="101" t="str">
        <f t="shared" si="149"/>
        <v/>
      </c>
      <c r="AN940" s="101" t="str">
        <f t="shared" si="149"/>
        <v/>
      </c>
      <c r="AP940" s="101" t="str">
        <f>IF(AND(N940="vendido",I940='1° Passo'!$D$12),'1° Passo'!$D$12,"")</f>
        <v/>
      </c>
    </row>
    <row r="941" spans="3:42" ht="30" customHeight="1">
      <c r="C941" s="11">
        <v>937</v>
      </c>
      <c r="D941" s="88"/>
      <c r="E941" s="88"/>
      <c r="F941" s="88"/>
      <c r="G941" s="95"/>
      <c r="H941" s="96"/>
      <c r="I941" s="88"/>
      <c r="J941" s="88"/>
      <c r="K941" s="96"/>
      <c r="L941" s="88"/>
      <c r="M941" s="97" t="str">
        <f t="shared" ca="1" si="150"/>
        <v/>
      </c>
      <c r="N941" s="88"/>
      <c r="O941" s="88"/>
      <c r="P941" s="14"/>
      <c r="R941" s="59" t="str">
        <f>IFERROR(VLOOKUP($D941,'4° Passo'!$D$5:$M$804,7,FALSE),"-")</f>
        <v>-</v>
      </c>
      <c r="S941" s="59" t="str">
        <f>IFERROR(VLOOKUP($D941,'4° Passo'!$D$5:$M$804,8,FALSE),"-")</f>
        <v>-</v>
      </c>
      <c r="T941" s="59" t="str">
        <f>IFERROR(VLOOKUP($D941,'4° Passo'!$D$5:$M$804,9,FALSE),"-")</f>
        <v>-</v>
      </c>
      <c r="U941" s="59" t="str">
        <f>IFERROR(VLOOKUP($D941,'4° Passo'!$D$5:$M$804,10,FALSE),"-")</f>
        <v>-</v>
      </c>
      <c r="V941" s="59" t="str">
        <f t="shared" si="144"/>
        <v/>
      </c>
      <c r="W941" s="4">
        <f t="shared" si="151"/>
        <v>0</v>
      </c>
      <c r="X941" s="101">
        <v>1</v>
      </c>
      <c r="Y941" s="101" t="str">
        <f t="shared" si="145"/>
        <v/>
      </c>
      <c r="Z941" s="101" t="str">
        <f t="shared" si="146"/>
        <v/>
      </c>
      <c r="AA941" s="101" t="str">
        <f t="shared" si="147"/>
        <v/>
      </c>
      <c r="AB941" s="101" t="str">
        <f t="shared" si="148"/>
        <v/>
      </c>
      <c r="AC941" s="101" t="str">
        <f t="shared" si="153"/>
        <v/>
      </c>
      <c r="AD941" s="101" t="str">
        <f t="shared" si="153"/>
        <v/>
      </c>
      <c r="AE941" s="101" t="str">
        <f t="shared" si="153"/>
        <v/>
      </c>
      <c r="AF941" s="101" t="str">
        <f t="shared" si="152"/>
        <v/>
      </c>
      <c r="AG941" s="101" t="str">
        <f t="shared" si="152"/>
        <v/>
      </c>
      <c r="AH941" s="101" t="str">
        <f t="shared" si="152"/>
        <v/>
      </c>
      <c r="AI941" s="101" t="str">
        <f t="shared" si="149"/>
        <v/>
      </c>
      <c r="AJ941" s="101" t="str">
        <f t="shared" si="149"/>
        <v/>
      </c>
      <c r="AK941" s="101" t="str">
        <f t="shared" si="149"/>
        <v/>
      </c>
      <c r="AL941" s="101" t="str">
        <f t="shared" si="149"/>
        <v/>
      </c>
      <c r="AM941" s="101" t="str">
        <f t="shared" si="149"/>
        <v/>
      </c>
      <c r="AN941" s="101" t="str">
        <f t="shared" si="149"/>
        <v/>
      </c>
      <c r="AP941" s="101" t="str">
        <f>IF(AND(N941="vendido",I941='1° Passo'!$D$12),'1° Passo'!$D$12,"")</f>
        <v/>
      </c>
    </row>
    <row r="942" spans="3:42" ht="30" customHeight="1">
      <c r="C942" s="11">
        <v>938</v>
      </c>
      <c r="D942" s="88"/>
      <c r="E942" s="88"/>
      <c r="F942" s="88"/>
      <c r="G942" s="95"/>
      <c r="H942" s="96"/>
      <c r="I942" s="88"/>
      <c r="J942" s="88"/>
      <c r="K942" s="96"/>
      <c r="L942" s="88"/>
      <c r="M942" s="97" t="str">
        <f t="shared" ca="1" si="150"/>
        <v/>
      </c>
      <c r="N942" s="88"/>
      <c r="O942" s="88"/>
      <c r="P942" s="14"/>
      <c r="R942" s="59" t="str">
        <f>IFERROR(VLOOKUP($D942,'4° Passo'!$D$5:$M$804,7,FALSE),"-")</f>
        <v>-</v>
      </c>
      <c r="S942" s="59" t="str">
        <f>IFERROR(VLOOKUP($D942,'4° Passo'!$D$5:$M$804,8,FALSE),"-")</f>
        <v>-</v>
      </c>
      <c r="T942" s="59" t="str">
        <f>IFERROR(VLOOKUP($D942,'4° Passo'!$D$5:$M$804,9,FALSE),"-")</f>
        <v>-</v>
      </c>
      <c r="U942" s="59" t="str">
        <f>IFERROR(VLOOKUP($D942,'4° Passo'!$D$5:$M$804,10,FALSE),"-")</f>
        <v>-</v>
      </c>
      <c r="V942" s="59" t="str">
        <f t="shared" si="144"/>
        <v/>
      </c>
      <c r="W942" s="4">
        <f t="shared" si="151"/>
        <v>0</v>
      </c>
      <c r="X942" s="101">
        <v>1</v>
      </c>
      <c r="Y942" s="101" t="str">
        <f t="shared" si="145"/>
        <v/>
      </c>
      <c r="Z942" s="101" t="str">
        <f t="shared" si="146"/>
        <v/>
      </c>
      <c r="AA942" s="101" t="str">
        <f t="shared" si="147"/>
        <v/>
      </c>
      <c r="AB942" s="101" t="str">
        <f t="shared" si="148"/>
        <v/>
      </c>
      <c r="AC942" s="101" t="str">
        <f t="shared" si="153"/>
        <v/>
      </c>
      <c r="AD942" s="101" t="str">
        <f t="shared" si="153"/>
        <v/>
      </c>
      <c r="AE942" s="101" t="str">
        <f t="shared" si="153"/>
        <v/>
      </c>
      <c r="AF942" s="101" t="str">
        <f t="shared" si="152"/>
        <v/>
      </c>
      <c r="AG942" s="101" t="str">
        <f t="shared" si="152"/>
        <v/>
      </c>
      <c r="AH942" s="101" t="str">
        <f t="shared" si="152"/>
        <v/>
      </c>
      <c r="AI942" s="101" t="str">
        <f t="shared" si="149"/>
        <v/>
      </c>
      <c r="AJ942" s="101" t="str">
        <f t="shared" si="149"/>
        <v/>
      </c>
      <c r="AK942" s="101" t="str">
        <f t="shared" si="149"/>
        <v/>
      </c>
      <c r="AL942" s="101" t="str">
        <f t="shared" si="149"/>
        <v/>
      </c>
      <c r="AM942" s="101" t="str">
        <f t="shared" si="149"/>
        <v/>
      </c>
      <c r="AN942" s="101" t="str">
        <f t="shared" si="149"/>
        <v/>
      </c>
      <c r="AP942" s="101" t="str">
        <f>IF(AND(N942="vendido",I942='1° Passo'!$D$12),'1° Passo'!$D$12,"")</f>
        <v/>
      </c>
    </row>
    <row r="943" spans="3:42" ht="30" customHeight="1">
      <c r="C943" s="11">
        <v>939</v>
      </c>
      <c r="D943" s="88"/>
      <c r="E943" s="88"/>
      <c r="F943" s="88"/>
      <c r="G943" s="95"/>
      <c r="H943" s="96"/>
      <c r="I943" s="88"/>
      <c r="J943" s="88"/>
      <c r="K943" s="96"/>
      <c r="L943" s="88"/>
      <c r="M943" s="97" t="str">
        <f t="shared" ca="1" si="150"/>
        <v/>
      </c>
      <c r="N943" s="88"/>
      <c r="O943" s="88"/>
      <c r="P943" s="14"/>
      <c r="R943" s="59" t="str">
        <f>IFERROR(VLOOKUP($D943,'4° Passo'!$D$5:$M$804,7,FALSE),"-")</f>
        <v>-</v>
      </c>
      <c r="S943" s="59" t="str">
        <f>IFERROR(VLOOKUP($D943,'4° Passo'!$D$5:$M$804,8,FALSE),"-")</f>
        <v>-</v>
      </c>
      <c r="T943" s="59" t="str">
        <f>IFERROR(VLOOKUP($D943,'4° Passo'!$D$5:$M$804,9,FALSE),"-")</f>
        <v>-</v>
      </c>
      <c r="U943" s="59" t="str">
        <f>IFERROR(VLOOKUP($D943,'4° Passo'!$D$5:$M$804,10,FALSE),"-")</f>
        <v>-</v>
      </c>
      <c r="V943" s="59" t="str">
        <f t="shared" si="144"/>
        <v/>
      </c>
      <c r="W943" s="4">
        <f t="shared" si="151"/>
        <v>0</v>
      </c>
      <c r="X943" s="101">
        <v>1</v>
      </c>
      <c r="Y943" s="101" t="str">
        <f t="shared" si="145"/>
        <v/>
      </c>
      <c r="Z943" s="101" t="str">
        <f t="shared" si="146"/>
        <v/>
      </c>
      <c r="AA943" s="101" t="str">
        <f t="shared" si="147"/>
        <v/>
      </c>
      <c r="AB943" s="101" t="str">
        <f t="shared" si="148"/>
        <v/>
      </c>
      <c r="AC943" s="101" t="str">
        <f t="shared" si="153"/>
        <v/>
      </c>
      <c r="AD943" s="101" t="str">
        <f t="shared" si="153"/>
        <v/>
      </c>
      <c r="AE943" s="101" t="str">
        <f t="shared" si="153"/>
        <v/>
      </c>
      <c r="AF943" s="101" t="str">
        <f t="shared" si="152"/>
        <v/>
      </c>
      <c r="AG943" s="101" t="str">
        <f t="shared" si="152"/>
        <v/>
      </c>
      <c r="AH943" s="101" t="str">
        <f t="shared" si="152"/>
        <v/>
      </c>
      <c r="AI943" s="101" t="str">
        <f t="shared" si="149"/>
        <v/>
      </c>
      <c r="AJ943" s="101" t="str">
        <f t="shared" si="149"/>
        <v/>
      </c>
      <c r="AK943" s="101" t="str">
        <f t="shared" si="149"/>
        <v/>
      </c>
      <c r="AL943" s="101" t="str">
        <f t="shared" si="149"/>
        <v/>
      </c>
      <c r="AM943" s="101" t="str">
        <f t="shared" si="149"/>
        <v/>
      </c>
      <c r="AN943" s="101" t="str">
        <f t="shared" si="149"/>
        <v/>
      </c>
      <c r="AP943" s="101" t="str">
        <f>IF(AND(N943="vendido",I943='1° Passo'!$D$12),'1° Passo'!$D$12,"")</f>
        <v/>
      </c>
    </row>
    <row r="944" spans="3:42" ht="30" customHeight="1">
      <c r="C944" s="11">
        <v>940</v>
      </c>
      <c r="D944" s="88"/>
      <c r="E944" s="88"/>
      <c r="F944" s="88"/>
      <c r="G944" s="95"/>
      <c r="H944" s="96"/>
      <c r="I944" s="88"/>
      <c r="J944" s="88"/>
      <c r="K944" s="96"/>
      <c r="L944" s="88"/>
      <c r="M944" s="97" t="str">
        <f t="shared" ca="1" si="150"/>
        <v/>
      </c>
      <c r="N944" s="88"/>
      <c r="O944" s="88"/>
      <c r="P944" s="14"/>
      <c r="R944" s="59" t="str">
        <f>IFERROR(VLOOKUP($D944,'4° Passo'!$D$5:$M$804,7,FALSE),"-")</f>
        <v>-</v>
      </c>
      <c r="S944" s="59" t="str">
        <f>IFERROR(VLOOKUP($D944,'4° Passo'!$D$5:$M$804,8,FALSE),"-")</f>
        <v>-</v>
      </c>
      <c r="T944" s="59" t="str">
        <f>IFERROR(VLOOKUP($D944,'4° Passo'!$D$5:$M$804,9,FALSE),"-")</f>
        <v>-</v>
      </c>
      <c r="U944" s="59" t="str">
        <f>IFERROR(VLOOKUP($D944,'4° Passo'!$D$5:$M$804,10,FALSE),"-")</f>
        <v>-</v>
      </c>
      <c r="V944" s="59" t="str">
        <f t="shared" si="144"/>
        <v/>
      </c>
      <c r="W944" s="4">
        <f t="shared" si="151"/>
        <v>0</v>
      </c>
      <c r="X944" s="101">
        <v>1</v>
      </c>
      <c r="Y944" s="101" t="str">
        <f t="shared" si="145"/>
        <v/>
      </c>
      <c r="Z944" s="101" t="str">
        <f t="shared" si="146"/>
        <v/>
      </c>
      <c r="AA944" s="101" t="str">
        <f t="shared" si="147"/>
        <v/>
      </c>
      <c r="AB944" s="101" t="str">
        <f t="shared" si="148"/>
        <v/>
      </c>
      <c r="AC944" s="101" t="str">
        <f t="shared" si="153"/>
        <v/>
      </c>
      <c r="AD944" s="101" t="str">
        <f t="shared" si="153"/>
        <v/>
      </c>
      <c r="AE944" s="101" t="str">
        <f t="shared" si="153"/>
        <v/>
      </c>
      <c r="AF944" s="101" t="str">
        <f t="shared" si="152"/>
        <v/>
      </c>
      <c r="AG944" s="101" t="str">
        <f t="shared" si="152"/>
        <v/>
      </c>
      <c r="AH944" s="101" t="str">
        <f t="shared" si="152"/>
        <v/>
      </c>
      <c r="AI944" s="101" t="str">
        <f t="shared" si="149"/>
        <v/>
      </c>
      <c r="AJ944" s="101" t="str">
        <f t="shared" si="149"/>
        <v/>
      </c>
      <c r="AK944" s="101" t="str">
        <f t="shared" si="149"/>
        <v/>
      </c>
      <c r="AL944" s="101" t="str">
        <f t="shared" si="149"/>
        <v/>
      </c>
      <c r="AM944" s="101" t="str">
        <f t="shared" si="149"/>
        <v/>
      </c>
      <c r="AN944" s="101" t="str">
        <f t="shared" si="149"/>
        <v/>
      </c>
      <c r="AP944" s="101" t="str">
        <f>IF(AND(N944="vendido",I944='1° Passo'!$D$12),'1° Passo'!$D$12,"")</f>
        <v/>
      </c>
    </row>
    <row r="945" spans="3:42" ht="30" customHeight="1">
      <c r="C945" s="11">
        <v>941</v>
      </c>
      <c r="D945" s="88"/>
      <c r="E945" s="88"/>
      <c r="F945" s="88"/>
      <c r="G945" s="95"/>
      <c r="H945" s="96"/>
      <c r="I945" s="88"/>
      <c r="J945" s="88"/>
      <c r="K945" s="96"/>
      <c r="L945" s="88"/>
      <c r="M945" s="97" t="str">
        <f t="shared" ca="1" si="150"/>
        <v/>
      </c>
      <c r="N945" s="88"/>
      <c r="O945" s="88"/>
      <c r="P945" s="14"/>
      <c r="R945" s="59" t="str">
        <f>IFERROR(VLOOKUP($D945,'4° Passo'!$D$5:$M$804,7,FALSE),"-")</f>
        <v>-</v>
      </c>
      <c r="S945" s="59" t="str">
        <f>IFERROR(VLOOKUP($D945,'4° Passo'!$D$5:$M$804,8,FALSE),"-")</f>
        <v>-</v>
      </c>
      <c r="T945" s="59" t="str">
        <f>IFERROR(VLOOKUP($D945,'4° Passo'!$D$5:$M$804,9,FALSE),"-")</f>
        <v>-</v>
      </c>
      <c r="U945" s="59" t="str">
        <f>IFERROR(VLOOKUP($D945,'4° Passo'!$D$5:$M$804,10,FALSE),"-")</f>
        <v>-</v>
      </c>
      <c r="V945" s="59" t="str">
        <f t="shared" si="144"/>
        <v/>
      </c>
      <c r="W945" s="4">
        <f t="shared" si="151"/>
        <v>0</v>
      </c>
      <c r="X945" s="101">
        <v>1</v>
      </c>
      <c r="Y945" s="101" t="str">
        <f t="shared" si="145"/>
        <v/>
      </c>
      <c r="Z945" s="101" t="str">
        <f t="shared" si="146"/>
        <v/>
      </c>
      <c r="AA945" s="101" t="str">
        <f t="shared" si="147"/>
        <v/>
      </c>
      <c r="AB945" s="101" t="str">
        <f t="shared" si="148"/>
        <v/>
      </c>
      <c r="AC945" s="101" t="str">
        <f t="shared" si="153"/>
        <v/>
      </c>
      <c r="AD945" s="101" t="str">
        <f t="shared" si="153"/>
        <v/>
      </c>
      <c r="AE945" s="101" t="str">
        <f t="shared" si="153"/>
        <v/>
      </c>
      <c r="AF945" s="101" t="str">
        <f t="shared" si="152"/>
        <v/>
      </c>
      <c r="AG945" s="101" t="str">
        <f t="shared" si="152"/>
        <v/>
      </c>
      <c r="AH945" s="101" t="str">
        <f t="shared" si="152"/>
        <v/>
      </c>
      <c r="AI945" s="101" t="str">
        <f t="shared" si="149"/>
        <v/>
      </c>
      <c r="AJ945" s="101" t="str">
        <f t="shared" si="149"/>
        <v/>
      </c>
      <c r="AK945" s="101" t="str">
        <f t="shared" si="149"/>
        <v/>
      </c>
      <c r="AL945" s="101" t="str">
        <f t="shared" si="149"/>
        <v/>
      </c>
      <c r="AM945" s="101" t="str">
        <f t="shared" si="149"/>
        <v/>
      </c>
      <c r="AN945" s="101" t="str">
        <f t="shared" si="149"/>
        <v/>
      </c>
      <c r="AP945" s="101" t="str">
        <f>IF(AND(N945="vendido",I945='1° Passo'!$D$12),'1° Passo'!$D$12,"")</f>
        <v/>
      </c>
    </row>
    <row r="946" spans="3:42" ht="30" customHeight="1">
      <c r="C946" s="11">
        <v>942</v>
      </c>
      <c r="D946" s="88"/>
      <c r="E946" s="88"/>
      <c r="F946" s="88"/>
      <c r="G946" s="95"/>
      <c r="H946" s="96"/>
      <c r="I946" s="88"/>
      <c r="J946" s="88"/>
      <c r="K946" s="96"/>
      <c r="L946" s="88"/>
      <c r="M946" s="97" t="str">
        <f t="shared" ca="1" si="150"/>
        <v/>
      </c>
      <c r="N946" s="88"/>
      <c r="O946" s="88"/>
      <c r="P946" s="14"/>
      <c r="R946" s="59" t="str">
        <f>IFERROR(VLOOKUP($D946,'4° Passo'!$D$5:$M$804,7,FALSE),"-")</f>
        <v>-</v>
      </c>
      <c r="S946" s="59" t="str">
        <f>IFERROR(VLOOKUP($D946,'4° Passo'!$D$5:$M$804,8,FALSE),"-")</f>
        <v>-</v>
      </c>
      <c r="T946" s="59" t="str">
        <f>IFERROR(VLOOKUP($D946,'4° Passo'!$D$5:$M$804,9,FALSE),"-")</f>
        <v>-</v>
      </c>
      <c r="U946" s="59" t="str">
        <f>IFERROR(VLOOKUP($D946,'4° Passo'!$D$5:$M$804,10,FALSE),"-")</f>
        <v>-</v>
      </c>
      <c r="V946" s="59" t="str">
        <f t="shared" si="144"/>
        <v/>
      </c>
      <c r="W946" s="4">
        <f t="shared" si="151"/>
        <v>0</v>
      </c>
      <c r="X946" s="101">
        <v>1</v>
      </c>
      <c r="Y946" s="101" t="str">
        <f t="shared" si="145"/>
        <v/>
      </c>
      <c r="Z946" s="101" t="str">
        <f t="shared" si="146"/>
        <v/>
      </c>
      <c r="AA946" s="101" t="str">
        <f t="shared" si="147"/>
        <v/>
      </c>
      <c r="AB946" s="101" t="str">
        <f t="shared" si="148"/>
        <v/>
      </c>
      <c r="AC946" s="101" t="str">
        <f t="shared" si="153"/>
        <v/>
      </c>
      <c r="AD946" s="101" t="str">
        <f t="shared" si="153"/>
        <v/>
      </c>
      <c r="AE946" s="101" t="str">
        <f t="shared" si="153"/>
        <v/>
      </c>
      <c r="AF946" s="101" t="str">
        <f t="shared" si="152"/>
        <v/>
      </c>
      <c r="AG946" s="101" t="str">
        <f t="shared" si="152"/>
        <v/>
      </c>
      <c r="AH946" s="101" t="str">
        <f t="shared" si="152"/>
        <v/>
      </c>
      <c r="AI946" s="101" t="str">
        <f t="shared" si="149"/>
        <v/>
      </c>
      <c r="AJ946" s="101" t="str">
        <f t="shared" si="149"/>
        <v/>
      </c>
      <c r="AK946" s="101" t="str">
        <f t="shared" si="149"/>
        <v/>
      </c>
      <c r="AL946" s="101" t="str">
        <f t="shared" ref="AL946:AN1009" si="154">IF($Y946=AL$3,$AB946,"")</f>
        <v/>
      </c>
      <c r="AM946" s="101" t="str">
        <f t="shared" si="154"/>
        <v/>
      </c>
      <c r="AN946" s="101" t="str">
        <f t="shared" si="154"/>
        <v/>
      </c>
      <c r="AP946" s="101" t="str">
        <f>IF(AND(N946="vendido",I946='1° Passo'!$D$12),'1° Passo'!$D$12,"")</f>
        <v/>
      </c>
    </row>
    <row r="947" spans="3:42" ht="30" customHeight="1">
      <c r="C947" s="11">
        <v>943</v>
      </c>
      <c r="D947" s="88"/>
      <c r="E947" s="88"/>
      <c r="F947" s="88"/>
      <c r="G947" s="95"/>
      <c r="H947" s="96"/>
      <c r="I947" s="88"/>
      <c r="J947" s="88"/>
      <c r="K947" s="96"/>
      <c r="L947" s="88"/>
      <c r="M947" s="97" t="str">
        <f t="shared" ca="1" si="150"/>
        <v/>
      </c>
      <c r="N947" s="88"/>
      <c r="O947" s="88"/>
      <c r="P947" s="14"/>
      <c r="R947" s="59" t="str">
        <f>IFERROR(VLOOKUP($D947,'4° Passo'!$D$5:$M$804,7,FALSE),"-")</f>
        <v>-</v>
      </c>
      <c r="S947" s="59" t="str">
        <f>IFERROR(VLOOKUP($D947,'4° Passo'!$D$5:$M$804,8,FALSE),"-")</f>
        <v>-</v>
      </c>
      <c r="T947" s="59" t="str">
        <f>IFERROR(VLOOKUP($D947,'4° Passo'!$D$5:$M$804,9,FALSE),"-")</f>
        <v>-</v>
      </c>
      <c r="U947" s="59" t="str">
        <f>IFERROR(VLOOKUP($D947,'4° Passo'!$D$5:$M$804,10,FALSE),"-")</f>
        <v>-</v>
      </c>
      <c r="V947" s="59" t="str">
        <f t="shared" si="144"/>
        <v/>
      </c>
      <c r="W947" s="4">
        <f t="shared" si="151"/>
        <v>0</v>
      </c>
      <c r="X947" s="101">
        <v>1</v>
      </c>
      <c r="Y947" s="101" t="str">
        <f t="shared" si="145"/>
        <v/>
      </c>
      <c r="Z947" s="101" t="str">
        <f t="shared" si="146"/>
        <v/>
      </c>
      <c r="AA947" s="101" t="str">
        <f t="shared" si="147"/>
        <v/>
      </c>
      <c r="AB947" s="101" t="str">
        <f t="shared" si="148"/>
        <v/>
      </c>
      <c r="AC947" s="101" t="str">
        <f t="shared" si="153"/>
        <v/>
      </c>
      <c r="AD947" s="101" t="str">
        <f t="shared" si="153"/>
        <v/>
      </c>
      <c r="AE947" s="101" t="str">
        <f t="shared" si="153"/>
        <v/>
      </c>
      <c r="AF947" s="101" t="str">
        <f t="shared" si="152"/>
        <v/>
      </c>
      <c r="AG947" s="101" t="str">
        <f t="shared" si="152"/>
        <v/>
      </c>
      <c r="AH947" s="101" t="str">
        <f t="shared" si="152"/>
        <v/>
      </c>
      <c r="AI947" s="101" t="str">
        <f t="shared" si="152"/>
        <v/>
      </c>
      <c r="AJ947" s="101" t="str">
        <f t="shared" si="152"/>
        <v/>
      </c>
      <c r="AK947" s="101" t="str">
        <f t="shared" si="152"/>
        <v/>
      </c>
      <c r="AL947" s="101" t="str">
        <f t="shared" si="154"/>
        <v/>
      </c>
      <c r="AM947" s="101" t="str">
        <f t="shared" si="154"/>
        <v/>
      </c>
      <c r="AN947" s="101" t="str">
        <f t="shared" si="154"/>
        <v/>
      </c>
      <c r="AP947" s="101" t="str">
        <f>IF(AND(N947="vendido",I947='1° Passo'!$D$12),'1° Passo'!$D$12,"")</f>
        <v/>
      </c>
    </row>
    <row r="948" spans="3:42" ht="30" customHeight="1">
      <c r="C948" s="11">
        <v>944</v>
      </c>
      <c r="D948" s="88"/>
      <c r="E948" s="88"/>
      <c r="F948" s="88"/>
      <c r="G948" s="95"/>
      <c r="H948" s="96"/>
      <c r="I948" s="88"/>
      <c r="J948" s="88"/>
      <c r="K948" s="96"/>
      <c r="L948" s="88"/>
      <c r="M948" s="97" t="str">
        <f t="shared" ca="1" si="150"/>
        <v/>
      </c>
      <c r="N948" s="88"/>
      <c r="O948" s="88"/>
      <c r="P948" s="14"/>
      <c r="R948" s="59" t="str">
        <f>IFERROR(VLOOKUP($D948,'4° Passo'!$D$5:$M$804,7,FALSE),"-")</f>
        <v>-</v>
      </c>
      <c r="S948" s="59" t="str">
        <f>IFERROR(VLOOKUP($D948,'4° Passo'!$D$5:$M$804,8,FALSE),"-")</f>
        <v>-</v>
      </c>
      <c r="T948" s="59" t="str">
        <f>IFERROR(VLOOKUP($D948,'4° Passo'!$D$5:$M$804,9,FALSE),"-")</f>
        <v>-</v>
      </c>
      <c r="U948" s="59" t="str">
        <f>IFERROR(VLOOKUP($D948,'4° Passo'!$D$5:$M$804,10,FALSE),"-")</f>
        <v>-</v>
      </c>
      <c r="V948" s="59" t="str">
        <f t="shared" si="144"/>
        <v/>
      </c>
      <c r="W948" s="4">
        <f t="shared" si="151"/>
        <v>0</v>
      </c>
      <c r="X948" s="101">
        <v>1</v>
      </c>
      <c r="Y948" s="101" t="str">
        <f t="shared" si="145"/>
        <v/>
      </c>
      <c r="Z948" s="101" t="str">
        <f t="shared" si="146"/>
        <v/>
      </c>
      <c r="AA948" s="101" t="str">
        <f t="shared" si="147"/>
        <v/>
      </c>
      <c r="AB948" s="101" t="str">
        <f t="shared" si="148"/>
        <v/>
      </c>
      <c r="AC948" s="101" t="str">
        <f t="shared" si="153"/>
        <v/>
      </c>
      <c r="AD948" s="101" t="str">
        <f t="shared" si="153"/>
        <v/>
      </c>
      <c r="AE948" s="101" t="str">
        <f t="shared" si="153"/>
        <v/>
      </c>
      <c r="AF948" s="101" t="str">
        <f t="shared" si="152"/>
        <v/>
      </c>
      <c r="AG948" s="101" t="str">
        <f t="shared" si="152"/>
        <v/>
      </c>
      <c r="AH948" s="101" t="str">
        <f t="shared" si="152"/>
        <v/>
      </c>
      <c r="AI948" s="101" t="str">
        <f t="shared" si="152"/>
        <v/>
      </c>
      <c r="AJ948" s="101" t="str">
        <f t="shared" si="152"/>
        <v/>
      </c>
      <c r="AK948" s="101" t="str">
        <f t="shared" si="152"/>
        <v/>
      </c>
      <c r="AL948" s="101" t="str">
        <f t="shared" si="154"/>
        <v/>
      </c>
      <c r="AM948" s="101" t="str">
        <f t="shared" si="154"/>
        <v/>
      </c>
      <c r="AN948" s="101" t="str">
        <f t="shared" si="154"/>
        <v/>
      </c>
      <c r="AP948" s="101" t="str">
        <f>IF(AND(N948="vendido",I948='1° Passo'!$D$12),'1° Passo'!$D$12,"")</f>
        <v/>
      </c>
    </row>
    <row r="949" spans="3:42" ht="30" customHeight="1">
      <c r="C949" s="11">
        <v>945</v>
      </c>
      <c r="D949" s="88"/>
      <c r="E949" s="88"/>
      <c r="F949" s="88"/>
      <c r="G949" s="95"/>
      <c r="H949" s="96"/>
      <c r="I949" s="88"/>
      <c r="J949" s="88"/>
      <c r="K949" s="96"/>
      <c r="L949" s="88"/>
      <c r="M949" s="97" t="str">
        <f t="shared" ca="1" si="150"/>
        <v/>
      </c>
      <c r="N949" s="88"/>
      <c r="O949" s="88"/>
      <c r="P949" s="14"/>
      <c r="R949" s="59" t="str">
        <f>IFERROR(VLOOKUP($D949,'4° Passo'!$D$5:$M$804,7,FALSE),"-")</f>
        <v>-</v>
      </c>
      <c r="S949" s="59" t="str">
        <f>IFERROR(VLOOKUP($D949,'4° Passo'!$D$5:$M$804,8,FALSE),"-")</f>
        <v>-</v>
      </c>
      <c r="T949" s="59" t="str">
        <f>IFERROR(VLOOKUP($D949,'4° Passo'!$D$5:$M$804,9,FALSE),"-")</f>
        <v>-</v>
      </c>
      <c r="U949" s="59" t="str">
        <f>IFERROR(VLOOKUP($D949,'4° Passo'!$D$5:$M$804,10,FALSE),"-")</f>
        <v>-</v>
      </c>
      <c r="V949" s="59" t="str">
        <f t="shared" si="144"/>
        <v/>
      </c>
      <c r="W949" s="4">
        <f t="shared" si="151"/>
        <v>0</v>
      </c>
      <c r="X949" s="101">
        <v>1</v>
      </c>
      <c r="Y949" s="101" t="str">
        <f t="shared" si="145"/>
        <v/>
      </c>
      <c r="Z949" s="101" t="str">
        <f t="shared" si="146"/>
        <v/>
      </c>
      <c r="AA949" s="101" t="str">
        <f t="shared" si="147"/>
        <v/>
      </c>
      <c r="AB949" s="101" t="str">
        <f t="shared" si="148"/>
        <v/>
      </c>
      <c r="AC949" s="101" t="str">
        <f t="shared" si="153"/>
        <v/>
      </c>
      <c r="AD949" s="101" t="str">
        <f t="shared" si="153"/>
        <v/>
      </c>
      <c r="AE949" s="101" t="str">
        <f t="shared" si="153"/>
        <v/>
      </c>
      <c r="AF949" s="101" t="str">
        <f t="shared" si="152"/>
        <v/>
      </c>
      <c r="AG949" s="101" t="str">
        <f t="shared" si="152"/>
        <v/>
      </c>
      <c r="AH949" s="101" t="str">
        <f t="shared" si="152"/>
        <v/>
      </c>
      <c r="AI949" s="101" t="str">
        <f t="shared" si="152"/>
        <v/>
      </c>
      <c r="AJ949" s="101" t="str">
        <f t="shared" si="152"/>
        <v/>
      </c>
      <c r="AK949" s="101" t="str">
        <f t="shared" si="152"/>
        <v/>
      </c>
      <c r="AL949" s="101" t="str">
        <f t="shared" si="154"/>
        <v/>
      </c>
      <c r="AM949" s="101" t="str">
        <f t="shared" si="154"/>
        <v/>
      </c>
      <c r="AN949" s="101" t="str">
        <f t="shared" si="154"/>
        <v/>
      </c>
      <c r="AP949" s="101" t="str">
        <f>IF(AND(N949="vendido",I949='1° Passo'!$D$12),'1° Passo'!$D$12,"")</f>
        <v/>
      </c>
    </row>
    <row r="950" spans="3:42" ht="30" customHeight="1">
      <c r="C950" s="11">
        <v>946</v>
      </c>
      <c r="D950" s="88"/>
      <c r="E950" s="88"/>
      <c r="F950" s="88"/>
      <c r="G950" s="95"/>
      <c r="H950" s="96"/>
      <c r="I950" s="88"/>
      <c r="J950" s="88"/>
      <c r="K950" s="96"/>
      <c r="L950" s="88"/>
      <c r="M950" s="97" t="str">
        <f t="shared" ca="1" si="150"/>
        <v/>
      </c>
      <c r="N950" s="88"/>
      <c r="O950" s="88"/>
      <c r="P950" s="14"/>
      <c r="R950" s="59" t="str">
        <f>IFERROR(VLOOKUP($D950,'4° Passo'!$D$5:$M$804,7,FALSE),"-")</f>
        <v>-</v>
      </c>
      <c r="S950" s="59" t="str">
        <f>IFERROR(VLOOKUP($D950,'4° Passo'!$D$5:$M$804,8,FALSE),"-")</f>
        <v>-</v>
      </c>
      <c r="T950" s="59" t="str">
        <f>IFERROR(VLOOKUP($D950,'4° Passo'!$D$5:$M$804,9,FALSE),"-")</f>
        <v>-</v>
      </c>
      <c r="U950" s="59" t="str">
        <f>IFERROR(VLOOKUP($D950,'4° Passo'!$D$5:$M$804,10,FALSE),"-")</f>
        <v>-</v>
      </c>
      <c r="V950" s="59" t="str">
        <f t="shared" si="144"/>
        <v/>
      </c>
      <c r="W950" s="4">
        <f t="shared" si="151"/>
        <v>0</v>
      </c>
      <c r="X950" s="101">
        <v>1</v>
      </c>
      <c r="Y950" s="101" t="str">
        <f t="shared" si="145"/>
        <v/>
      </c>
      <c r="Z950" s="101" t="str">
        <f t="shared" si="146"/>
        <v/>
      </c>
      <c r="AA950" s="101" t="str">
        <f t="shared" si="147"/>
        <v/>
      </c>
      <c r="AB950" s="101" t="str">
        <f t="shared" si="148"/>
        <v/>
      </c>
      <c r="AC950" s="101" t="str">
        <f t="shared" si="153"/>
        <v/>
      </c>
      <c r="AD950" s="101" t="str">
        <f t="shared" si="153"/>
        <v/>
      </c>
      <c r="AE950" s="101" t="str">
        <f t="shared" si="153"/>
        <v/>
      </c>
      <c r="AF950" s="101" t="str">
        <f t="shared" si="152"/>
        <v/>
      </c>
      <c r="AG950" s="101" t="str">
        <f t="shared" si="152"/>
        <v/>
      </c>
      <c r="AH950" s="101" t="str">
        <f t="shared" si="152"/>
        <v/>
      </c>
      <c r="AI950" s="101" t="str">
        <f t="shared" si="152"/>
        <v/>
      </c>
      <c r="AJ950" s="101" t="str">
        <f t="shared" si="152"/>
        <v/>
      </c>
      <c r="AK950" s="101" t="str">
        <f t="shared" si="152"/>
        <v/>
      </c>
      <c r="AL950" s="101" t="str">
        <f t="shared" si="154"/>
        <v/>
      </c>
      <c r="AM950" s="101" t="str">
        <f t="shared" si="154"/>
        <v/>
      </c>
      <c r="AN950" s="101" t="str">
        <f t="shared" si="154"/>
        <v/>
      </c>
      <c r="AP950" s="101" t="str">
        <f>IF(AND(N950="vendido",I950='1° Passo'!$D$12),'1° Passo'!$D$12,"")</f>
        <v/>
      </c>
    </row>
    <row r="951" spans="3:42" ht="30" customHeight="1">
      <c r="C951" s="11">
        <v>947</v>
      </c>
      <c r="D951" s="88"/>
      <c r="E951" s="88"/>
      <c r="F951" s="88"/>
      <c r="G951" s="95"/>
      <c r="H951" s="96"/>
      <c r="I951" s="88"/>
      <c r="J951" s="88"/>
      <c r="K951" s="96"/>
      <c r="L951" s="88"/>
      <c r="M951" s="97" t="str">
        <f t="shared" ca="1" si="150"/>
        <v/>
      </c>
      <c r="N951" s="88"/>
      <c r="O951" s="88"/>
      <c r="P951" s="14"/>
      <c r="R951" s="59" t="str">
        <f>IFERROR(VLOOKUP($D951,'4° Passo'!$D$5:$M$804,7,FALSE),"-")</f>
        <v>-</v>
      </c>
      <c r="S951" s="59" t="str">
        <f>IFERROR(VLOOKUP($D951,'4° Passo'!$D$5:$M$804,8,FALSE),"-")</f>
        <v>-</v>
      </c>
      <c r="T951" s="59" t="str">
        <f>IFERROR(VLOOKUP($D951,'4° Passo'!$D$5:$M$804,9,FALSE),"-")</f>
        <v>-</v>
      </c>
      <c r="U951" s="59" t="str">
        <f>IFERROR(VLOOKUP($D951,'4° Passo'!$D$5:$M$804,10,FALSE),"-")</f>
        <v>-</v>
      </c>
      <c r="V951" s="59" t="str">
        <f t="shared" si="144"/>
        <v/>
      </c>
      <c r="W951" s="4">
        <f t="shared" si="151"/>
        <v>0</v>
      </c>
      <c r="X951" s="101">
        <v>1</v>
      </c>
      <c r="Y951" s="101" t="str">
        <f t="shared" si="145"/>
        <v/>
      </c>
      <c r="Z951" s="101" t="str">
        <f t="shared" si="146"/>
        <v/>
      </c>
      <c r="AA951" s="101" t="str">
        <f t="shared" si="147"/>
        <v/>
      </c>
      <c r="AB951" s="101" t="str">
        <f t="shared" si="148"/>
        <v/>
      </c>
      <c r="AC951" s="101" t="str">
        <f t="shared" si="153"/>
        <v/>
      </c>
      <c r="AD951" s="101" t="str">
        <f t="shared" si="153"/>
        <v/>
      </c>
      <c r="AE951" s="101" t="str">
        <f t="shared" si="153"/>
        <v/>
      </c>
      <c r="AF951" s="101" t="str">
        <f t="shared" si="152"/>
        <v/>
      </c>
      <c r="AG951" s="101" t="str">
        <f t="shared" si="152"/>
        <v/>
      </c>
      <c r="AH951" s="101" t="str">
        <f t="shared" si="152"/>
        <v/>
      </c>
      <c r="AI951" s="101" t="str">
        <f t="shared" si="152"/>
        <v/>
      </c>
      <c r="AJ951" s="101" t="str">
        <f t="shared" si="152"/>
        <v/>
      </c>
      <c r="AK951" s="101" t="str">
        <f t="shared" si="152"/>
        <v/>
      </c>
      <c r="AL951" s="101" t="str">
        <f t="shared" si="154"/>
        <v/>
      </c>
      <c r="AM951" s="101" t="str">
        <f t="shared" si="154"/>
        <v/>
      </c>
      <c r="AN951" s="101" t="str">
        <f t="shared" si="154"/>
        <v/>
      </c>
      <c r="AP951" s="101" t="str">
        <f>IF(AND(N951="vendido",I951='1° Passo'!$D$12),'1° Passo'!$D$12,"")</f>
        <v/>
      </c>
    </row>
    <row r="952" spans="3:42" ht="30" customHeight="1">
      <c r="C952" s="11">
        <v>948</v>
      </c>
      <c r="D952" s="88"/>
      <c r="E952" s="88"/>
      <c r="F952" s="88"/>
      <c r="G952" s="95"/>
      <c r="H952" s="96"/>
      <c r="I952" s="88"/>
      <c r="J952" s="88"/>
      <c r="K952" s="96"/>
      <c r="L952" s="88"/>
      <c r="M952" s="97" t="str">
        <f t="shared" ca="1" si="150"/>
        <v/>
      </c>
      <c r="N952" s="88"/>
      <c r="O952" s="88"/>
      <c r="P952" s="14"/>
      <c r="R952" s="59" t="str">
        <f>IFERROR(VLOOKUP($D952,'4° Passo'!$D$5:$M$804,7,FALSE),"-")</f>
        <v>-</v>
      </c>
      <c r="S952" s="59" t="str">
        <f>IFERROR(VLOOKUP($D952,'4° Passo'!$D$5:$M$804,8,FALSE),"-")</f>
        <v>-</v>
      </c>
      <c r="T952" s="59" t="str">
        <f>IFERROR(VLOOKUP($D952,'4° Passo'!$D$5:$M$804,9,FALSE),"-")</f>
        <v>-</v>
      </c>
      <c r="U952" s="59" t="str">
        <f>IFERROR(VLOOKUP($D952,'4° Passo'!$D$5:$M$804,10,FALSE),"-")</f>
        <v>-</v>
      </c>
      <c r="V952" s="59" t="str">
        <f t="shared" si="144"/>
        <v/>
      </c>
      <c r="W952" s="4">
        <f t="shared" si="151"/>
        <v>0</v>
      </c>
      <c r="X952" s="101">
        <v>1</v>
      </c>
      <c r="Y952" s="101" t="str">
        <f t="shared" si="145"/>
        <v/>
      </c>
      <c r="Z952" s="101" t="str">
        <f t="shared" si="146"/>
        <v/>
      </c>
      <c r="AA952" s="101" t="str">
        <f t="shared" si="147"/>
        <v/>
      </c>
      <c r="AB952" s="101" t="str">
        <f t="shared" si="148"/>
        <v/>
      </c>
      <c r="AC952" s="101" t="str">
        <f t="shared" si="153"/>
        <v/>
      </c>
      <c r="AD952" s="101" t="str">
        <f t="shared" si="153"/>
        <v/>
      </c>
      <c r="AE952" s="101" t="str">
        <f t="shared" si="153"/>
        <v/>
      </c>
      <c r="AF952" s="101" t="str">
        <f t="shared" si="152"/>
        <v/>
      </c>
      <c r="AG952" s="101" t="str">
        <f t="shared" si="152"/>
        <v/>
      </c>
      <c r="AH952" s="101" t="str">
        <f t="shared" si="152"/>
        <v/>
      </c>
      <c r="AI952" s="101" t="str">
        <f t="shared" si="152"/>
        <v/>
      </c>
      <c r="AJ952" s="101" t="str">
        <f t="shared" si="152"/>
        <v/>
      </c>
      <c r="AK952" s="101" t="str">
        <f t="shared" si="152"/>
        <v/>
      </c>
      <c r="AL952" s="101" t="str">
        <f t="shared" si="154"/>
        <v/>
      </c>
      <c r="AM952" s="101" t="str">
        <f t="shared" si="154"/>
        <v/>
      </c>
      <c r="AN952" s="101" t="str">
        <f t="shared" si="154"/>
        <v/>
      </c>
      <c r="AP952" s="101" t="str">
        <f>IF(AND(N952="vendido",I952='1° Passo'!$D$12),'1° Passo'!$D$12,"")</f>
        <v/>
      </c>
    </row>
    <row r="953" spans="3:42" ht="30" customHeight="1">
      <c r="C953" s="11">
        <v>949</v>
      </c>
      <c r="D953" s="88"/>
      <c r="E953" s="88"/>
      <c r="F953" s="88"/>
      <c r="G953" s="95"/>
      <c r="H953" s="96"/>
      <c r="I953" s="88"/>
      <c r="J953" s="88"/>
      <c r="K953" s="96"/>
      <c r="L953" s="88"/>
      <c r="M953" s="97" t="str">
        <f t="shared" ca="1" si="150"/>
        <v/>
      </c>
      <c r="N953" s="88"/>
      <c r="O953" s="88"/>
      <c r="P953" s="14"/>
      <c r="R953" s="59" t="str">
        <f>IFERROR(VLOOKUP($D953,'4° Passo'!$D$5:$M$804,7,FALSE),"-")</f>
        <v>-</v>
      </c>
      <c r="S953" s="59" t="str">
        <f>IFERROR(VLOOKUP($D953,'4° Passo'!$D$5:$M$804,8,FALSE),"-")</f>
        <v>-</v>
      </c>
      <c r="T953" s="59" t="str">
        <f>IFERROR(VLOOKUP($D953,'4° Passo'!$D$5:$M$804,9,FALSE),"-")</f>
        <v>-</v>
      </c>
      <c r="U953" s="59" t="str">
        <f>IFERROR(VLOOKUP($D953,'4° Passo'!$D$5:$M$804,10,FALSE),"-")</f>
        <v>-</v>
      </c>
      <c r="V953" s="59" t="str">
        <f t="shared" si="144"/>
        <v/>
      </c>
      <c r="W953" s="4">
        <f t="shared" si="151"/>
        <v>0</v>
      </c>
      <c r="X953" s="101">
        <v>1</v>
      </c>
      <c r="Y953" s="101" t="str">
        <f t="shared" si="145"/>
        <v/>
      </c>
      <c r="Z953" s="101" t="str">
        <f t="shared" si="146"/>
        <v/>
      </c>
      <c r="AA953" s="101" t="str">
        <f t="shared" si="147"/>
        <v/>
      </c>
      <c r="AB953" s="101" t="str">
        <f t="shared" si="148"/>
        <v/>
      </c>
      <c r="AC953" s="101" t="str">
        <f t="shared" si="153"/>
        <v/>
      </c>
      <c r="AD953" s="101" t="str">
        <f t="shared" si="153"/>
        <v/>
      </c>
      <c r="AE953" s="101" t="str">
        <f t="shared" si="153"/>
        <v/>
      </c>
      <c r="AF953" s="101" t="str">
        <f t="shared" si="152"/>
        <v/>
      </c>
      <c r="AG953" s="101" t="str">
        <f t="shared" si="152"/>
        <v/>
      </c>
      <c r="AH953" s="101" t="str">
        <f t="shared" si="152"/>
        <v/>
      </c>
      <c r="AI953" s="101" t="str">
        <f t="shared" si="152"/>
        <v/>
      </c>
      <c r="AJ953" s="101" t="str">
        <f t="shared" si="152"/>
        <v/>
      </c>
      <c r="AK953" s="101" t="str">
        <f t="shared" si="152"/>
        <v/>
      </c>
      <c r="AL953" s="101" t="str">
        <f t="shared" si="154"/>
        <v/>
      </c>
      <c r="AM953" s="101" t="str">
        <f t="shared" si="154"/>
        <v/>
      </c>
      <c r="AN953" s="101" t="str">
        <f t="shared" si="154"/>
        <v/>
      </c>
      <c r="AP953" s="101" t="str">
        <f>IF(AND(N953="vendido",I953='1° Passo'!$D$12),'1° Passo'!$D$12,"")</f>
        <v/>
      </c>
    </row>
    <row r="954" spans="3:42" ht="30" customHeight="1">
      <c r="C954" s="11">
        <v>950</v>
      </c>
      <c r="D954" s="88"/>
      <c r="E954" s="88"/>
      <c r="F954" s="88"/>
      <c r="G954" s="95"/>
      <c r="H954" s="96"/>
      <c r="I954" s="88"/>
      <c r="J954" s="88"/>
      <c r="K954" s="96"/>
      <c r="L954" s="88"/>
      <c r="M954" s="97" t="str">
        <f t="shared" ca="1" si="150"/>
        <v/>
      </c>
      <c r="N954" s="88"/>
      <c r="O954" s="88"/>
      <c r="P954" s="14"/>
      <c r="R954" s="59" t="str">
        <f>IFERROR(VLOOKUP($D954,'4° Passo'!$D$5:$M$804,7,FALSE),"-")</f>
        <v>-</v>
      </c>
      <c r="S954" s="59" t="str">
        <f>IFERROR(VLOOKUP($D954,'4° Passo'!$D$5:$M$804,8,FALSE),"-")</f>
        <v>-</v>
      </c>
      <c r="T954" s="59" t="str">
        <f>IFERROR(VLOOKUP($D954,'4° Passo'!$D$5:$M$804,9,FALSE),"-")</f>
        <v>-</v>
      </c>
      <c r="U954" s="59" t="str">
        <f>IFERROR(VLOOKUP($D954,'4° Passo'!$D$5:$M$804,10,FALSE),"-")</f>
        <v>-</v>
      </c>
      <c r="V954" s="59" t="str">
        <f t="shared" si="144"/>
        <v/>
      </c>
      <c r="W954" s="4">
        <f t="shared" si="151"/>
        <v>0</v>
      </c>
      <c r="X954" s="101">
        <v>1</v>
      </c>
      <c r="Y954" s="101" t="str">
        <f t="shared" si="145"/>
        <v/>
      </c>
      <c r="Z954" s="101" t="str">
        <f t="shared" si="146"/>
        <v/>
      </c>
      <c r="AA954" s="101" t="str">
        <f t="shared" si="147"/>
        <v/>
      </c>
      <c r="AB954" s="101" t="str">
        <f t="shared" si="148"/>
        <v/>
      </c>
      <c r="AC954" s="101" t="str">
        <f t="shared" si="153"/>
        <v/>
      </c>
      <c r="AD954" s="101" t="str">
        <f t="shared" si="153"/>
        <v/>
      </c>
      <c r="AE954" s="101" t="str">
        <f t="shared" si="153"/>
        <v/>
      </c>
      <c r="AF954" s="101" t="str">
        <f t="shared" si="152"/>
        <v/>
      </c>
      <c r="AG954" s="101" t="str">
        <f t="shared" si="152"/>
        <v/>
      </c>
      <c r="AH954" s="101" t="str">
        <f t="shared" si="152"/>
        <v/>
      </c>
      <c r="AI954" s="101" t="str">
        <f t="shared" si="152"/>
        <v/>
      </c>
      <c r="AJ954" s="101" t="str">
        <f t="shared" si="152"/>
        <v/>
      </c>
      <c r="AK954" s="101" t="str">
        <f t="shared" si="152"/>
        <v/>
      </c>
      <c r="AL954" s="101" t="str">
        <f t="shared" si="154"/>
        <v/>
      </c>
      <c r="AM954" s="101" t="str">
        <f t="shared" si="154"/>
        <v/>
      </c>
      <c r="AN954" s="101" t="str">
        <f t="shared" si="154"/>
        <v/>
      </c>
      <c r="AP954" s="101" t="str">
        <f>IF(AND(N954="vendido",I954='1° Passo'!$D$12),'1° Passo'!$D$12,"")</f>
        <v/>
      </c>
    </row>
    <row r="955" spans="3:42" ht="30" customHeight="1">
      <c r="C955" s="11">
        <v>951</v>
      </c>
      <c r="D955" s="88"/>
      <c r="E955" s="88"/>
      <c r="F955" s="88"/>
      <c r="G955" s="95"/>
      <c r="H955" s="96"/>
      <c r="I955" s="88"/>
      <c r="J955" s="88"/>
      <c r="K955" s="96"/>
      <c r="L955" s="88"/>
      <c r="M955" s="97" t="str">
        <f t="shared" ca="1" si="150"/>
        <v/>
      </c>
      <c r="N955" s="88"/>
      <c r="O955" s="88"/>
      <c r="P955" s="14"/>
      <c r="R955" s="59" t="str">
        <f>IFERROR(VLOOKUP($D955,'4° Passo'!$D$5:$M$804,7,FALSE),"-")</f>
        <v>-</v>
      </c>
      <c r="S955" s="59" t="str">
        <f>IFERROR(VLOOKUP($D955,'4° Passo'!$D$5:$M$804,8,FALSE),"-")</f>
        <v>-</v>
      </c>
      <c r="T955" s="59" t="str">
        <f>IFERROR(VLOOKUP($D955,'4° Passo'!$D$5:$M$804,9,FALSE),"-")</f>
        <v>-</v>
      </c>
      <c r="U955" s="59" t="str">
        <f>IFERROR(VLOOKUP($D955,'4° Passo'!$D$5:$M$804,10,FALSE),"-")</f>
        <v>-</v>
      </c>
      <c r="V955" s="59" t="str">
        <f t="shared" si="144"/>
        <v/>
      </c>
      <c r="W955" s="4">
        <f t="shared" si="151"/>
        <v>0</v>
      </c>
      <c r="X955" s="101">
        <v>1</v>
      </c>
      <c r="Y955" s="101" t="str">
        <f t="shared" si="145"/>
        <v/>
      </c>
      <c r="Z955" s="101" t="str">
        <f t="shared" si="146"/>
        <v/>
      </c>
      <c r="AA955" s="101" t="str">
        <f t="shared" si="147"/>
        <v/>
      </c>
      <c r="AB955" s="101" t="str">
        <f t="shared" si="148"/>
        <v/>
      </c>
      <c r="AC955" s="101" t="str">
        <f t="shared" si="153"/>
        <v/>
      </c>
      <c r="AD955" s="101" t="str">
        <f t="shared" si="153"/>
        <v/>
      </c>
      <c r="AE955" s="101" t="str">
        <f t="shared" si="153"/>
        <v/>
      </c>
      <c r="AF955" s="101" t="str">
        <f t="shared" si="152"/>
        <v/>
      </c>
      <c r="AG955" s="101" t="str">
        <f t="shared" si="152"/>
        <v/>
      </c>
      <c r="AH955" s="101" t="str">
        <f t="shared" si="152"/>
        <v/>
      </c>
      <c r="AI955" s="101" t="str">
        <f t="shared" si="152"/>
        <v/>
      </c>
      <c r="AJ955" s="101" t="str">
        <f t="shared" si="152"/>
        <v/>
      </c>
      <c r="AK955" s="101" t="str">
        <f t="shared" si="152"/>
        <v/>
      </c>
      <c r="AL955" s="101" t="str">
        <f t="shared" si="154"/>
        <v/>
      </c>
      <c r="AM955" s="101" t="str">
        <f t="shared" si="154"/>
        <v/>
      </c>
      <c r="AN955" s="101" t="str">
        <f t="shared" si="154"/>
        <v/>
      </c>
      <c r="AP955" s="101" t="str">
        <f>IF(AND(N955="vendido",I955='1° Passo'!$D$12),'1° Passo'!$D$12,"")</f>
        <v/>
      </c>
    </row>
    <row r="956" spans="3:42" ht="30" customHeight="1">
      <c r="C956" s="11">
        <v>952</v>
      </c>
      <c r="D956" s="88"/>
      <c r="E956" s="88"/>
      <c r="F956" s="88"/>
      <c r="G956" s="95"/>
      <c r="H956" s="96"/>
      <c r="I956" s="88"/>
      <c r="J956" s="88"/>
      <c r="K956" s="96"/>
      <c r="L956" s="88"/>
      <c r="M956" s="97" t="str">
        <f t="shared" ca="1" si="150"/>
        <v/>
      </c>
      <c r="N956" s="88"/>
      <c r="O956" s="88"/>
      <c r="P956" s="14"/>
      <c r="R956" s="59" t="str">
        <f>IFERROR(VLOOKUP($D956,'4° Passo'!$D$5:$M$804,7,FALSE),"-")</f>
        <v>-</v>
      </c>
      <c r="S956" s="59" t="str">
        <f>IFERROR(VLOOKUP($D956,'4° Passo'!$D$5:$M$804,8,FALSE),"-")</f>
        <v>-</v>
      </c>
      <c r="T956" s="59" t="str">
        <f>IFERROR(VLOOKUP($D956,'4° Passo'!$D$5:$M$804,9,FALSE),"-")</f>
        <v>-</v>
      </c>
      <c r="U956" s="59" t="str">
        <f>IFERROR(VLOOKUP($D956,'4° Passo'!$D$5:$M$804,10,FALSE),"-")</f>
        <v>-</v>
      </c>
      <c r="V956" s="59" t="str">
        <f t="shared" si="144"/>
        <v/>
      </c>
      <c r="W956" s="4">
        <f t="shared" si="151"/>
        <v>0</v>
      </c>
      <c r="X956" s="101">
        <v>1</v>
      </c>
      <c r="Y956" s="101" t="str">
        <f t="shared" si="145"/>
        <v/>
      </c>
      <c r="Z956" s="101" t="str">
        <f t="shared" si="146"/>
        <v/>
      </c>
      <c r="AA956" s="101" t="str">
        <f t="shared" si="147"/>
        <v/>
      </c>
      <c r="AB956" s="101" t="str">
        <f t="shared" si="148"/>
        <v/>
      </c>
      <c r="AC956" s="101" t="str">
        <f t="shared" si="153"/>
        <v/>
      </c>
      <c r="AD956" s="101" t="str">
        <f t="shared" si="153"/>
        <v/>
      </c>
      <c r="AE956" s="101" t="str">
        <f t="shared" si="153"/>
        <v/>
      </c>
      <c r="AF956" s="101" t="str">
        <f t="shared" si="152"/>
        <v/>
      </c>
      <c r="AG956" s="101" t="str">
        <f t="shared" si="152"/>
        <v/>
      </c>
      <c r="AH956" s="101" t="str">
        <f t="shared" si="152"/>
        <v/>
      </c>
      <c r="AI956" s="101" t="str">
        <f t="shared" si="152"/>
        <v/>
      </c>
      <c r="AJ956" s="101" t="str">
        <f t="shared" si="152"/>
        <v/>
      </c>
      <c r="AK956" s="101" t="str">
        <f t="shared" si="152"/>
        <v/>
      </c>
      <c r="AL956" s="101" t="str">
        <f t="shared" si="154"/>
        <v/>
      </c>
      <c r="AM956" s="101" t="str">
        <f t="shared" si="154"/>
        <v/>
      </c>
      <c r="AN956" s="101" t="str">
        <f t="shared" si="154"/>
        <v/>
      </c>
      <c r="AP956" s="101" t="str">
        <f>IF(AND(N956="vendido",I956='1° Passo'!$D$12),'1° Passo'!$D$12,"")</f>
        <v/>
      </c>
    </row>
    <row r="957" spans="3:42" ht="30" customHeight="1">
      <c r="C957" s="11">
        <v>953</v>
      </c>
      <c r="D957" s="88"/>
      <c r="E957" s="88"/>
      <c r="F957" s="88"/>
      <c r="G957" s="95"/>
      <c r="H957" s="96"/>
      <c r="I957" s="88"/>
      <c r="J957" s="88"/>
      <c r="K957" s="96"/>
      <c r="L957" s="88"/>
      <c r="M957" s="97" t="str">
        <f t="shared" ca="1" si="150"/>
        <v/>
      </c>
      <c r="N957" s="88"/>
      <c r="O957" s="88"/>
      <c r="P957" s="14"/>
      <c r="R957" s="59" t="str">
        <f>IFERROR(VLOOKUP($D957,'4° Passo'!$D$5:$M$804,7,FALSE),"-")</f>
        <v>-</v>
      </c>
      <c r="S957" s="59" t="str">
        <f>IFERROR(VLOOKUP($D957,'4° Passo'!$D$5:$M$804,8,FALSE),"-")</f>
        <v>-</v>
      </c>
      <c r="T957" s="59" t="str">
        <f>IFERROR(VLOOKUP($D957,'4° Passo'!$D$5:$M$804,9,FALSE),"-")</f>
        <v>-</v>
      </c>
      <c r="U957" s="59" t="str">
        <f>IFERROR(VLOOKUP($D957,'4° Passo'!$D$5:$M$804,10,FALSE),"-")</f>
        <v>-</v>
      </c>
      <c r="V957" s="59" t="str">
        <f t="shared" si="144"/>
        <v/>
      </c>
      <c r="W957" s="4">
        <f t="shared" si="151"/>
        <v>0</v>
      </c>
      <c r="X957" s="101">
        <v>1</v>
      </c>
      <c r="Y957" s="101" t="str">
        <f t="shared" si="145"/>
        <v/>
      </c>
      <c r="Z957" s="101" t="str">
        <f t="shared" si="146"/>
        <v/>
      </c>
      <c r="AA957" s="101" t="str">
        <f t="shared" si="147"/>
        <v/>
      </c>
      <c r="AB957" s="101" t="str">
        <f t="shared" si="148"/>
        <v/>
      </c>
      <c r="AC957" s="101" t="str">
        <f t="shared" si="153"/>
        <v/>
      </c>
      <c r="AD957" s="101" t="str">
        <f t="shared" si="153"/>
        <v/>
      </c>
      <c r="AE957" s="101" t="str">
        <f t="shared" si="153"/>
        <v/>
      </c>
      <c r="AF957" s="101" t="str">
        <f t="shared" si="152"/>
        <v/>
      </c>
      <c r="AG957" s="101" t="str">
        <f t="shared" si="152"/>
        <v/>
      </c>
      <c r="AH957" s="101" t="str">
        <f t="shared" si="152"/>
        <v/>
      </c>
      <c r="AI957" s="101" t="str">
        <f t="shared" si="152"/>
        <v/>
      </c>
      <c r="AJ957" s="101" t="str">
        <f t="shared" si="152"/>
        <v/>
      </c>
      <c r="AK957" s="101" t="str">
        <f t="shared" si="152"/>
        <v/>
      </c>
      <c r="AL957" s="101" t="str">
        <f t="shared" si="154"/>
        <v/>
      </c>
      <c r="AM957" s="101" t="str">
        <f t="shared" si="154"/>
        <v/>
      </c>
      <c r="AN957" s="101" t="str">
        <f t="shared" si="154"/>
        <v/>
      </c>
      <c r="AP957" s="101" t="str">
        <f>IF(AND(N957="vendido",I957='1° Passo'!$D$12),'1° Passo'!$D$12,"")</f>
        <v/>
      </c>
    </row>
    <row r="958" spans="3:42" ht="30" customHeight="1">
      <c r="C958" s="11">
        <v>954</v>
      </c>
      <c r="D958" s="88"/>
      <c r="E958" s="88"/>
      <c r="F958" s="88"/>
      <c r="G958" s="95"/>
      <c r="H958" s="96"/>
      <c r="I958" s="88"/>
      <c r="J958" s="88"/>
      <c r="K958" s="96"/>
      <c r="L958" s="88"/>
      <c r="M958" s="97" t="str">
        <f t="shared" ca="1" si="150"/>
        <v/>
      </c>
      <c r="N958" s="88"/>
      <c r="O958" s="88"/>
      <c r="P958" s="14"/>
      <c r="R958" s="59" t="str">
        <f>IFERROR(VLOOKUP($D958,'4° Passo'!$D$5:$M$804,7,FALSE),"-")</f>
        <v>-</v>
      </c>
      <c r="S958" s="59" t="str">
        <f>IFERROR(VLOOKUP($D958,'4° Passo'!$D$5:$M$804,8,FALSE),"-")</f>
        <v>-</v>
      </c>
      <c r="T958" s="59" t="str">
        <f>IFERROR(VLOOKUP($D958,'4° Passo'!$D$5:$M$804,9,FALSE),"-")</f>
        <v>-</v>
      </c>
      <c r="U958" s="59" t="str">
        <f>IFERROR(VLOOKUP($D958,'4° Passo'!$D$5:$M$804,10,FALSE),"-")</f>
        <v>-</v>
      </c>
      <c r="V958" s="59" t="str">
        <f t="shared" si="144"/>
        <v/>
      </c>
      <c r="W958" s="4">
        <f t="shared" si="151"/>
        <v>0</v>
      </c>
      <c r="X958" s="101">
        <v>1</v>
      </c>
      <c r="Y958" s="101" t="str">
        <f t="shared" si="145"/>
        <v/>
      </c>
      <c r="Z958" s="101" t="str">
        <f t="shared" si="146"/>
        <v/>
      </c>
      <c r="AA958" s="101" t="str">
        <f t="shared" si="147"/>
        <v/>
      </c>
      <c r="AB958" s="101" t="str">
        <f t="shared" si="148"/>
        <v/>
      </c>
      <c r="AC958" s="101" t="str">
        <f t="shared" si="153"/>
        <v/>
      </c>
      <c r="AD958" s="101" t="str">
        <f t="shared" si="153"/>
        <v/>
      </c>
      <c r="AE958" s="101" t="str">
        <f t="shared" si="153"/>
        <v/>
      </c>
      <c r="AF958" s="101" t="str">
        <f t="shared" si="152"/>
        <v/>
      </c>
      <c r="AG958" s="101" t="str">
        <f t="shared" si="152"/>
        <v/>
      </c>
      <c r="AH958" s="101" t="str">
        <f t="shared" si="152"/>
        <v/>
      </c>
      <c r="AI958" s="101" t="str">
        <f t="shared" si="152"/>
        <v/>
      </c>
      <c r="AJ958" s="101" t="str">
        <f t="shared" si="152"/>
        <v/>
      </c>
      <c r="AK958" s="101" t="str">
        <f t="shared" si="152"/>
        <v/>
      </c>
      <c r="AL958" s="101" t="str">
        <f t="shared" si="154"/>
        <v/>
      </c>
      <c r="AM958" s="101" t="str">
        <f t="shared" si="154"/>
        <v/>
      </c>
      <c r="AN958" s="101" t="str">
        <f t="shared" si="154"/>
        <v/>
      </c>
      <c r="AP958" s="101" t="str">
        <f>IF(AND(N958="vendido",I958='1° Passo'!$D$12),'1° Passo'!$D$12,"")</f>
        <v/>
      </c>
    </row>
    <row r="959" spans="3:42" ht="30" customHeight="1">
      <c r="C959" s="11">
        <v>955</v>
      </c>
      <c r="D959" s="88"/>
      <c r="E959" s="88"/>
      <c r="F959" s="88"/>
      <c r="G959" s="95"/>
      <c r="H959" s="96"/>
      <c r="I959" s="88"/>
      <c r="J959" s="88"/>
      <c r="K959" s="96"/>
      <c r="L959" s="88"/>
      <c r="M959" s="97" t="str">
        <f t="shared" ca="1" si="150"/>
        <v/>
      </c>
      <c r="N959" s="88"/>
      <c r="O959" s="88"/>
      <c r="P959" s="14"/>
      <c r="R959" s="59" t="str">
        <f>IFERROR(VLOOKUP($D959,'4° Passo'!$D$5:$M$804,7,FALSE),"-")</f>
        <v>-</v>
      </c>
      <c r="S959" s="59" t="str">
        <f>IFERROR(VLOOKUP($D959,'4° Passo'!$D$5:$M$804,8,FALSE),"-")</f>
        <v>-</v>
      </c>
      <c r="T959" s="59" t="str">
        <f>IFERROR(VLOOKUP($D959,'4° Passo'!$D$5:$M$804,9,FALSE),"-")</f>
        <v>-</v>
      </c>
      <c r="U959" s="59" t="str">
        <f>IFERROR(VLOOKUP($D959,'4° Passo'!$D$5:$M$804,10,FALSE),"-")</f>
        <v>-</v>
      </c>
      <c r="V959" s="59" t="str">
        <f t="shared" si="144"/>
        <v/>
      </c>
      <c r="W959" s="4">
        <f t="shared" si="151"/>
        <v>0</v>
      </c>
      <c r="X959" s="101">
        <v>1</v>
      </c>
      <c r="Y959" s="101" t="str">
        <f t="shared" si="145"/>
        <v/>
      </c>
      <c r="Z959" s="101" t="str">
        <f t="shared" si="146"/>
        <v/>
      </c>
      <c r="AA959" s="101" t="str">
        <f t="shared" si="147"/>
        <v/>
      </c>
      <c r="AB959" s="101" t="str">
        <f t="shared" si="148"/>
        <v/>
      </c>
      <c r="AC959" s="101" t="str">
        <f t="shared" si="153"/>
        <v/>
      </c>
      <c r="AD959" s="101" t="str">
        <f t="shared" si="153"/>
        <v/>
      </c>
      <c r="AE959" s="101" t="str">
        <f t="shared" si="153"/>
        <v/>
      </c>
      <c r="AF959" s="101" t="str">
        <f t="shared" si="152"/>
        <v/>
      </c>
      <c r="AG959" s="101" t="str">
        <f t="shared" si="152"/>
        <v/>
      </c>
      <c r="AH959" s="101" t="str">
        <f t="shared" si="152"/>
        <v/>
      </c>
      <c r="AI959" s="101" t="str">
        <f t="shared" si="152"/>
        <v/>
      </c>
      <c r="AJ959" s="101" t="str">
        <f t="shared" si="152"/>
        <v/>
      </c>
      <c r="AK959" s="101" t="str">
        <f t="shared" si="152"/>
        <v/>
      </c>
      <c r="AL959" s="101" t="str">
        <f t="shared" si="154"/>
        <v/>
      </c>
      <c r="AM959" s="101" t="str">
        <f t="shared" si="154"/>
        <v/>
      </c>
      <c r="AN959" s="101" t="str">
        <f t="shared" si="154"/>
        <v/>
      </c>
      <c r="AP959" s="101" t="str">
        <f>IF(AND(N959="vendido",I959='1° Passo'!$D$12),'1° Passo'!$D$12,"")</f>
        <v/>
      </c>
    </row>
    <row r="960" spans="3:42" ht="30" customHeight="1">
      <c r="C960" s="11">
        <v>956</v>
      </c>
      <c r="D960" s="88"/>
      <c r="E960" s="88"/>
      <c r="F960" s="88"/>
      <c r="G960" s="95"/>
      <c r="H960" s="96"/>
      <c r="I960" s="88"/>
      <c r="J960" s="88"/>
      <c r="K960" s="96"/>
      <c r="L960" s="88"/>
      <c r="M960" s="97" t="str">
        <f t="shared" ca="1" si="150"/>
        <v/>
      </c>
      <c r="N960" s="88"/>
      <c r="O960" s="88"/>
      <c r="P960" s="14"/>
      <c r="R960" s="59" t="str">
        <f>IFERROR(VLOOKUP($D960,'4° Passo'!$D$5:$M$804,7,FALSE),"-")</f>
        <v>-</v>
      </c>
      <c r="S960" s="59" t="str">
        <f>IFERROR(VLOOKUP($D960,'4° Passo'!$D$5:$M$804,8,FALSE),"-")</f>
        <v>-</v>
      </c>
      <c r="T960" s="59" t="str">
        <f>IFERROR(VLOOKUP($D960,'4° Passo'!$D$5:$M$804,9,FALSE),"-")</f>
        <v>-</v>
      </c>
      <c r="U960" s="59" t="str">
        <f>IFERROR(VLOOKUP($D960,'4° Passo'!$D$5:$M$804,10,FALSE),"-")</f>
        <v>-</v>
      </c>
      <c r="V960" s="59" t="str">
        <f t="shared" si="144"/>
        <v/>
      </c>
      <c r="W960" s="4">
        <f t="shared" si="151"/>
        <v>0</v>
      </c>
      <c r="X960" s="101">
        <v>1</v>
      </c>
      <c r="Y960" s="101" t="str">
        <f t="shared" si="145"/>
        <v/>
      </c>
      <c r="Z960" s="101" t="str">
        <f t="shared" si="146"/>
        <v/>
      </c>
      <c r="AA960" s="101" t="str">
        <f t="shared" si="147"/>
        <v/>
      </c>
      <c r="AB960" s="101" t="str">
        <f t="shared" si="148"/>
        <v/>
      </c>
      <c r="AC960" s="101" t="str">
        <f t="shared" si="153"/>
        <v/>
      </c>
      <c r="AD960" s="101" t="str">
        <f t="shared" si="153"/>
        <v/>
      </c>
      <c r="AE960" s="101" t="str">
        <f t="shared" si="153"/>
        <v/>
      </c>
      <c r="AF960" s="101" t="str">
        <f t="shared" si="152"/>
        <v/>
      </c>
      <c r="AG960" s="101" t="str">
        <f t="shared" si="152"/>
        <v/>
      </c>
      <c r="AH960" s="101" t="str">
        <f t="shared" si="152"/>
        <v/>
      </c>
      <c r="AI960" s="101" t="str">
        <f t="shared" si="152"/>
        <v/>
      </c>
      <c r="AJ960" s="101" t="str">
        <f t="shared" si="152"/>
        <v/>
      </c>
      <c r="AK960" s="101" t="str">
        <f t="shared" si="152"/>
        <v/>
      </c>
      <c r="AL960" s="101" t="str">
        <f t="shared" si="154"/>
        <v/>
      </c>
      <c r="AM960" s="101" t="str">
        <f t="shared" si="154"/>
        <v/>
      </c>
      <c r="AN960" s="101" t="str">
        <f t="shared" si="154"/>
        <v/>
      </c>
      <c r="AP960" s="101" t="str">
        <f>IF(AND(N960="vendido",I960='1° Passo'!$D$12),'1° Passo'!$D$12,"")</f>
        <v/>
      </c>
    </row>
    <row r="961" spans="3:42" ht="30" customHeight="1">
      <c r="C961" s="11">
        <v>957</v>
      </c>
      <c r="D961" s="88"/>
      <c r="E961" s="88"/>
      <c r="F961" s="88"/>
      <c r="G961" s="95"/>
      <c r="H961" s="96"/>
      <c r="I961" s="88"/>
      <c r="J961" s="88"/>
      <c r="K961" s="96"/>
      <c r="L961" s="88"/>
      <c r="M961" s="97" t="str">
        <f t="shared" ca="1" si="150"/>
        <v/>
      </c>
      <c r="N961" s="88"/>
      <c r="O961" s="88"/>
      <c r="P961" s="14"/>
      <c r="R961" s="59" t="str">
        <f>IFERROR(VLOOKUP($D961,'4° Passo'!$D$5:$M$804,7,FALSE),"-")</f>
        <v>-</v>
      </c>
      <c r="S961" s="59" t="str">
        <f>IFERROR(VLOOKUP($D961,'4° Passo'!$D$5:$M$804,8,FALSE),"-")</f>
        <v>-</v>
      </c>
      <c r="T961" s="59" t="str">
        <f>IFERROR(VLOOKUP($D961,'4° Passo'!$D$5:$M$804,9,FALSE),"-")</f>
        <v>-</v>
      </c>
      <c r="U961" s="59" t="str">
        <f>IFERROR(VLOOKUP($D961,'4° Passo'!$D$5:$M$804,10,FALSE),"-")</f>
        <v>-</v>
      </c>
      <c r="V961" s="59" t="str">
        <f t="shared" si="144"/>
        <v/>
      </c>
      <c r="W961" s="4">
        <f t="shared" si="151"/>
        <v>0</v>
      </c>
      <c r="X961" s="101">
        <v>1</v>
      </c>
      <c r="Y961" s="101" t="str">
        <f t="shared" si="145"/>
        <v/>
      </c>
      <c r="Z961" s="101" t="str">
        <f t="shared" si="146"/>
        <v/>
      </c>
      <c r="AA961" s="101" t="str">
        <f t="shared" si="147"/>
        <v/>
      </c>
      <c r="AB961" s="101" t="str">
        <f t="shared" si="148"/>
        <v/>
      </c>
      <c r="AC961" s="101" t="str">
        <f t="shared" si="153"/>
        <v/>
      </c>
      <c r="AD961" s="101" t="str">
        <f t="shared" si="153"/>
        <v/>
      </c>
      <c r="AE961" s="101" t="str">
        <f t="shared" si="153"/>
        <v/>
      </c>
      <c r="AF961" s="101" t="str">
        <f t="shared" si="152"/>
        <v/>
      </c>
      <c r="AG961" s="101" t="str">
        <f t="shared" si="152"/>
        <v/>
      </c>
      <c r="AH961" s="101" t="str">
        <f t="shared" si="152"/>
        <v/>
      </c>
      <c r="AI961" s="101" t="str">
        <f t="shared" si="152"/>
        <v/>
      </c>
      <c r="AJ961" s="101" t="str">
        <f t="shared" si="152"/>
        <v/>
      </c>
      <c r="AK961" s="101" t="str">
        <f t="shared" si="152"/>
        <v/>
      </c>
      <c r="AL961" s="101" t="str">
        <f t="shared" si="154"/>
        <v/>
      </c>
      <c r="AM961" s="101" t="str">
        <f t="shared" si="154"/>
        <v/>
      </c>
      <c r="AN961" s="101" t="str">
        <f t="shared" si="154"/>
        <v/>
      </c>
      <c r="AP961" s="101" t="str">
        <f>IF(AND(N961="vendido",I961='1° Passo'!$D$12),'1° Passo'!$D$12,"")</f>
        <v/>
      </c>
    </row>
    <row r="962" spans="3:42" ht="30" customHeight="1">
      <c r="C962" s="11">
        <v>958</v>
      </c>
      <c r="D962" s="88"/>
      <c r="E962" s="88"/>
      <c r="F962" s="88"/>
      <c r="G962" s="95"/>
      <c r="H962" s="96"/>
      <c r="I962" s="88"/>
      <c r="J962" s="88"/>
      <c r="K962" s="96"/>
      <c r="L962" s="88"/>
      <c r="M962" s="97" t="str">
        <f t="shared" ca="1" si="150"/>
        <v/>
      </c>
      <c r="N962" s="88"/>
      <c r="O962" s="88"/>
      <c r="P962" s="14"/>
      <c r="R962" s="59" t="str">
        <f>IFERROR(VLOOKUP($D962,'4° Passo'!$D$5:$M$804,7,FALSE),"-")</f>
        <v>-</v>
      </c>
      <c r="S962" s="59" t="str">
        <f>IFERROR(VLOOKUP($D962,'4° Passo'!$D$5:$M$804,8,FALSE),"-")</f>
        <v>-</v>
      </c>
      <c r="T962" s="59" t="str">
        <f>IFERROR(VLOOKUP($D962,'4° Passo'!$D$5:$M$804,9,FALSE),"-")</f>
        <v>-</v>
      </c>
      <c r="U962" s="59" t="str">
        <f>IFERROR(VLOOKUP($D962,'4° Passo'!$D$5:$M$804,10,FALSE),"-")</f>
        <v>-</v>
      </c>
      <c r="V962" s="59" t="str">
        <f t="shared" si="144"/>
        <v/>
      </c>
      <c r="W962" s="4">
        <f t="shared" si="151"/>
        <v>0</v>
      </c>
      <c r="X962" s="101">
        <v>1</v>
      </c>
      <c r="Y962" s="101" t="str">
        <f t="shared" si="145"/>
        <v/>
      </c>
      <c r="Z962" s="101" t="str">
        <f t="shared" si="146"/>
        <v/>
      </c>
      <c r="AA962" s="101" t="str">
        <f t="shared" si="147"/>
        <v/>
      </c>
      <c r="AB962" s="101" t="str">
        <f t="shared" si="148"/>
        <v/>
      </c>
      <c r="AC962" s="101" t="str">
        <f t="shared" si="153"/>
        <v/>
      </c>
      <c r="AD962" s="101" t="str">
        <f t="shared" si="153"/>
        <v/>
      </c>
      <c r="AE962" s="101" t="str">
        <f t="shared" si="153"/>
        <v/>
      </c>
      <c r="AF962" s="101" t="str">
        <f t="shared" si="152"/>
        <v/>
      </c>
      <c r="AG962" s="101" t="str">
        <f t="shared" si="152"/>
        <v/>
      </c>
      <c r="AH962" s="101" t="str">
        <f t="shared" si="152"/>
        <v/>
      </c>
      <c r="AI962" s="101" t="str">
        <f t="shared" si="152"/>
        <v/>
      </c>
      <c r="AJ962" s="101" t="str">
        <f t="shared" si="152"/>
        <v/>
      </c>
      <c r="AK962" s="101" t="str">
        <f t="shared" si="152"/>
        <v/>
      </c>
      <c r="AL962" s="101" t="str">
        <f t="shared" si="154"/>
        <v/>
      </c>
      <c r="AM962" s="101" t="str">
        <f t="shared" si="154"/>
        <v/>
      </c>
      <c r="AN962" s="101" t="str">
        <f t="shared" si="154"/>
        <v/>
      </c>
      <c r="AP962" s="101" t="str">
        <f>IF(AND(N962="vendido",I962='1° Passo'!$D$12),'1° Passo'!$D$12,"")</f>
        <v/>
      </c>
    </row>
    <row r="963" spans="3:42" ht="30" customHeight="1">
      <c r="C963" s="11">
        <v>959</v>
      </c>
      <c r="D963" s="88"/>
      <c r="E963" s="88"/>
      <c r="F963" s="88"/>
      <c r="G963" s="95"/>
      <c r="H963" s="96"/>
      <c r="I963" s="88"/>
      <c r="J963" s="88"/>
      <c r="K963" s="96"/>
      <c r="L963" s="88"/>
      <c r="M963" s="97" t="str">
        <f t="shared" ca="1" si="150"/>
        <v/>
      </c>
      <c r="N963" s="88"/>
      <c r="O963" s="88"/>
      <c r="P963" s="14"/>
      <c r="R963" s="59" t="str">
        <f>IFERROR(VLOOKUP($D963,'4° Passo'!$D$5:$M$804,7,FALSE),"-")</f>
        <v>-</v>
      </c>
      <c r="S963" s="59" t="str">
        <f>IFERROR(VLOOKUP($D963,'4° Passo'!$D$5:$M$804,8,FALSE),"-")</f>
        <v>-</v>
      </c>
      <c r="T963" s="59" t="str">
        <f>IFERROR(VLOOKUP($D963,'4° Passo'!$D$5:$M$804,9,FALSE),"-")</f>
        <v>-</v>
      </c>
      <c r="U963" s="59" t="str">
        <f>IFERROR(VLOOKUP($D963,'4° Passo'!$D$5:$M$804,10,FALSE),"-")</f>
        <v>-</v>
      </c>
      <c r="V963" s="59" t="str">
        <f t="shared" si="144"/>
        <v/>
      </c>
      <c r="W963" s="4">
        <f t="shared" si="151"/>
        <v>0</v>
      </c>
      <c r="X963" s="101">
        <v>1</v>
      </c>
      <c r="Y963" s="101" t="str">
        <f t="shared" si="145"/>
        <v/>
      </c>
      <c r="Z963" s="101" t="str">
        <f t="shared" si="146"/>
        <v/>
      </c>
      <c r="AA963" s="101" t="str">
        <f t="shared" si="147"/>
        <v/>
      </c>
      <c r="AB963" s="101" t="str">
        <f t="shared" si="148"/>
        <v/>
      </c>
      <c r="AC963" s="101" t="str">
        <f t="shared" si="153"/>
        <v/>
      </c>
      <c r="AD963" s="101" t="str">
        <f t="shared" si="153"/>
        <v/>
      </c>
      <c r="AE963" s="101" t="str">
        <f t="shared" si="153"/>
        <v/>
      </c>
      <c r="AF963" s="101" t="str">
        <f t="shared" si="152"/>
        <v/>
      </c>
      <c r="AG963" s="101" t="str">
        <f t="shared" si="152"/>
        <v/>
      </c>
      <c r="AH963" s="101" t="str">
        <f t="shared" si="152"/>
        <v/>
      </c>
      <c r="AI963" s="101" t="str">
        <f t="shared" si="152"/>
        <v/>
      </c>
      <c r="AJ963" s="101" t="str">
        <f t="shared" si="152"/>
        <v/>
      </c>
      <c r="AK963" s="101" t="str">
        <f t="shared" si="152"/>
        <v/>
      </c>
      <c r="AL963" s="101" t="str">
        <f t="shared" si="154"/>
        <v/>
      </c>
      <c r="AM963" s="101" t="str">
        <f t="shared" si="154"/>
        <v/>
      </c>
      <c r="AN963" s="101" t="str">
        <f t="shared" si="154"/>
        <v/>
      </c>
      <c r="AP963" s="101" t="str">
        <f>IF(AND(N963="vendido",I963='1° Passo'!$D$12),'1° Passo'!$D$12,"")</f>
        <v/>
      </c>
    </row>
    <row r="964" spans="3:42" ht="30" customHeight="1">
      <c r="C964" s="11">
        <v>960</v>
      </c>
      <c r="D964" s="88"/>
      <c r="E964" s="88"/>
      <c r="F964" s="88"/>
      <c r="G964" s="95"/>
      <c r="H964" s="96"/>
      <c r="I964" s="88"/>
      <c r="J964" s="88"/>
      <c r="K964" s="96"/>
      <c r="L964" s="88"/>
      <c r="M964" s="97" t="str">
        <f t="shared" ca="1" si="150"/>
        <v/>
      </c>
      <c r="N964" s="88"/>
      <c r="O964" s="88"/>
      <c r="P964" s="14"/>
      <c r="R964" s="59" t="str">
        <f>IFERROR(VLOOKUP($D964,'4° Passo'!$D$5:$M$804,7,FALSE),"-")</f>
        <v>-</v>
      </c>
      <c r="S964" s="59" t="str">
        <f>IFERROR(VLOOKUP($D964,'4° Passo'!$D$5:$M$804,8,FALSE),"-")</f>
        <v>-</v>
      </c>
      <c r="T964" s="59" t="str">
        <f>IFERROR(VLOOKUP($D964,'4° Passo'!$D$5:$M$804,9,FALSE),"-")</f>
        <v>-</v>
      </c>
      <c r="U964" s="59" t="str">
        <f>IFERROR(VLOOKUP($D964,'4° Passo'!$D$5:$M$804,10,FALSE),"-")</f>
        <v>-</v>
      </c>
      <c r="V964" s="59" t="str">
        <f t="shared" si="144"/>
        <v/>
      </c>
      <c r="W964" s="4">
        <f t="shared" si="151"/>
        <v>0</v>
      </c>
      <c r="X964" s="101">
        <v>1</v>
      </c>
      <c r="Y964" s="101" t="str">
        <f t="shared" si="145"/>
        <v/>
      </c>
      <c r="Z964" s="101" t="str">
        <f t="shared" si="146"/>
        <v/>
      </c>
      <c r="AA964" s="101" t="str">
        <f t="shared" si="147"/>
        <v/>
      </c>
      <c r="AB964" s="101" t="str">
        <f t="shared" si="148"/>
        <v/>
      </c>
      <c r="AC964" s="101" t="str">
        <f t="shared" si="153"/>
        <v/>
      </c>
      <c r="AD964" s="101" t="str">
        <f t="shared" si="153"/>
        <v/>
      </c>
      <c r="AE964" s="101" t="str">
        <f t="shared" si="153"/>
        <v/>
      </c>
      <c r="AF964" s="101" t="str">
        <f t="shared" si="152"/>
        <v/>
      </c>
      <c r="AG964" s="101" t="str">
        <f t="shared" si="152"/>
        <v/>
      </c>
      <c r="AH964" s="101" t="str">
        <f t="shared" si="152"/>
        <v/>
      </c>
      <c r="AI964" s="101" t="str">
        <f t="shared" si="152"/>
        <v/>
      </c>
      <c r="AJ964" s="101" t="str">
        <f t="shared" si="152"/>
        <v/>
      </c>
      <c r="AK964" s="101" t="str">
        <f t="shared" si="152"/>
        <v/>
      </c>
      <c r="AL964" s="101" t="str">
        <f t="shared" si="154"/>
        <v/>
      </c>
      <c r="AM964" s="101" t="str">
        <f t="shared" si="154"/>
        <v/>
      </c>
      <c r="AN964" s="101" t="str">
        <f t="shared" si="154"/>
        <v/>
      </c>
      <c r="AP964" s="101" t="str">
        <f>IF(AND(N964="vendido",I964='1° Passo'!$D$12),'1° Passo'!$D$12,"")</f>
        <v/>
      </c>
    </row>
    <row r="965" spans="3:42" ht="30" customHeight="1">
      <c r="C965" s="11">
        <v>961</v>
      </c>
      <c r="D965" s="88"/>
      <c r="E965" s="88"/>
      <c r="F965" s="88"/>
      <c r="G965" s="95"/>
      <c r="H965" s="96"/>
      <c r="I965" s="88"/>
      <c r="J965" s="88"/>
      <c r="K965" s="96"/>
      <c r="L965" s="88"/>
      <c r="M965" s="97" t="str">
        <f t="shared" ca="1" si="150"/>
        <v/>
      </c>
      <c r="N965" s="88"/>
      <c r="O965" s="88"/>
      <c r="P965" s="14"/>
      <c r="R965" s="59" t="str">
        <f>IFERROR(VLOOKUP($D965,'4° Passo'!$D$5:$M$804,7,FALSE),"-")</f>
        <v>-</v>
      </c>
      <c r="S965" s="59" t="str">
        <f>IFERROR(VLOOKUP($D965,'4° Passo'!$D$5:$M$804,8,FALSE),"-")</f>
        <v>-</v>
      </c>
      <c r="T965" s="59" t="str">
        <f>IFERROR(VLOOKUP($D965,'4° Passo'!$D$5:$M$804,9,FALSE),"-")</f>
        <v>-</v>
      </c>
      <c r="U965" s="59" t="str">
        <f>IFERROR(VLOOKUP($D965,'4° Passo'!$D$5:$M$804,10,FALSE),"-")</f>
        <v>-</v>
      </c>
      <c r="V965" s="59" t="str">
        <f t="shared" ref="V965:V1028" si="155">IF(N965="vendido",1,"")</f>
        <v/>
      </c>
      <c r="W965" s="4">
        <f t="shared" si="151"/>
        <v>0</v>
      </c>
      <c r="X965" s="101">
        <v>1</v>
      </c>
      <c r="Y965" s="101" t="str">
        <f t="shared" ref="Y965:Y1028" si="156">IF(H965&lt;&gt;"",MONTH(H965),"")</f>
        <v/>
      </c>
      <c r="Z965" s="101" t="str">
        <f t="shared" ref="Z965:Z1028" si="157">IF(N965="vendido",MONTH(H965),"")</f>
        <v/>
      </c>
      <c r="AA965" s="101" t="str">
        <f t="shared" ref="AA965:AA1028" si="158">IF(N965="vendido",I965,"")</f>
        <v/>
      </c>
      <c r="AB965" s="101" t="str">
        <f t="shared" ref="AB965:AB1028" si="159">IF(N965="vendido",G965,"")</f>
        <v/>
      </c>
      <c r="AC965" s="101" t="str">
        <f t="shared" si="153"/>
        <v/>
      </c>
      <c r="AD965" s="101" t="str">
        <f t="shared" si="153"/>
        <v/>
      </c>
      <c r="AE965" s="101" t="str">
        <f t="shared" si="153"/>
        <v/>
      </c>
      <c r="AF965" s="101" t="str">
        <f t="shared" si="152"/>
        <v/>
      </c>
      <c r="AG965" s="101" t="str">
        <f t="shared" si="152"/>
        <v/>
      </c>
      <c r="AH965" s="101" t="str">
        <f t="shared" si="152"/>
        <v/>
      </c>
      <c r="AI965" s="101" t="str">
        <f t="shared" si="152"/>
        <v/>
      </c>
      <c r="AJ965" s="101" t="str">
        <f t="shared" si="152"/>
        <v/>
      </c>
      <c r="AK965" s="101" t="str">
        <f t="shared" si="152"/>
        <v/>
      </c>
      <c r="AL965" s="101" t="str">
        <f t="shared" si="154"/>
        <v/>
      </c>
      <c r="AM965" s="101" t="str">
        <f t="shared" si="154"/>
        <v/>
      </c>
      <c r="AN965" s="101" t="str">
        <f t="shared" si="154"/>
        <v/>
      </c>
      <c r="AP965" s="101" t="str">
        <f>IF(AND(N965="vendido",I965='1° Passo'!$D$12),'1° Passo'!$D$12,"")</f>
        <v/>
      </c>
    </row>
    <row r="966" spans="3:42" ht="30" customHeight="1">
      <c r="C966" s="11">
        <v>962</v>
      </c>
      <c r="D966" s="88"/>
      <c r="E966" s="88"/>
      <c r="F966" s="88"/>
      <c r="G966" s="95"/>
      <c r="H966" s="96"/>
      <c r="I966" s="88"/>
      <c r="J966" s="88"/>
      <c r="K966" s="96"/>
      <c r="L966" s="88"/>
      <c r="M966" s="97" t="str">
        <f t="shared" ref="M966:M1029" ca="1" si="160">IF(OR(N966="Perdido",N966="Vendido"),"Negociação finalizada",IF(OR(H966="",K966="",),"",IF(L966="realizado","Agende a Próxima Etapa ou Conclua a Venda",IF(K966&lt;TODAY(),"Prazo Para Entrar Em Contato Vencido",IF(K966-TODAY()=1,"Falta ","Faltam ")&amp;K966-TODAY()&amp;IF(K966-TODAY()=1," dia "," dias ")&amp;"Para Entrar em Contato"))))</f>
        <v/>
      </c>
      <c r="N966" s="88"/>
      <c r="O966" s="88"/>
      <c r="P966" s="14"/>
      <c r="R966" s="59" t="str">
        <f>IFERROR(VLOOKUP($D966,'4° Passo'!$D$5:$M$804,7,FALSE),"-")</f>
        <v>-</v>
      </c>
      <c r="S966" s="59" t="str">
        <f>IFERROR(VLOOKUP($D966,'4° Passo'!$D$5:$M$804,8,FALSE),"-")</f>
        <v>-</v>
      </c>
      <c r="T966" s="59" t="str">
        <f>IFERROR(VLOOKUP($D966,'4° Passo'!$D$5:$M$804,9,FALSE),"-")</f>
        <v>-</v>
      </c>
      <c r="U966" s="59" t="str">
        <f>IFERROR(VLOOKUP($D966,'4° Passo'!$D$5:$M$804,10,FALSE),"-")</f>
        <v>-</v>
      </c>
      <c r="V966" s="59" t="str">
        <f t="shared" si="155"/>
        <v/>
      </c>
      <c r="W966" s="4">
        <f t="shared" ref="W966:W1029" si="161">IF(K966-H966&lt;0,0,K966-H966)</f>
        <v>0</v>
      </c>
      <c r="X966" s="101">
        <v>1</v>
      </c>
      <c r="Y966" s="101" t="str">
        <f t="shared" si="156"/>
        <v/>
      </c>
      <c r="Z966" s="101" t="str">
        <f t="shared" si="157"/>
        <v/>
      </c>
      <c r="AA966" s="101" t="str">
        <f t="shared" si="158"/>
        <v/>
      </c>
      <c r="AB966" s="101" t="str">
        <f t="shared" si="159"/>
        <v/>
      </c>
      <c r="AC966" s="101" t="str">
        <f t="shared" si="153"/>
        <v/>
      </c>
      <c r="AD966" s="101" t="str">
        <f t="shared" si="153"/>
        <v/>
      </c>
      <c r="AE966" s="101" t="str">
        <f t="shared" si="153"/>
        <v/>
      </c>
      <c r="AF966" s="101" t="str">
        <f t="shared" si="152"/>
        <v/>
      </c>
      <c r="AG966" s="101" t="str">
        <f t="shared" si="152"/>
        <v/>
      </c>
      <c r="AH966" s="101" t="str">
        <f t="shared" si="152"/>
        <v/>
      </c>
      <c r="AI966" s="101" t="str">
        <f t="shared" si="152"/>
        <v/>
      </c>
      <c r="AJ966" s="101" t="str">
        <f t="shared" si="152"/>
        <v/>
      </c>
      <c r="AK966" s="101" t="str">
        <f t="shared" si="152"/>
        <v/>
      </c>
      <c r="AL966" s="101" t="str">
        <f t="shared" si="154"/>
        <v/>
      </c>
      <c r="AM966" s="101" t="str">
        <f t="shared" si="154"/>
        <v/>
      </c>
      <c r="AN966" s="101" t="str">
        <f t="shared" si="154"/>
        <v/>
      </c>
      <c r="AP966" s="101" t="str">
        <f>IF(AND(N966="vendido",I966='1° Passo'!$D$12),'1° Passo'!$D$12,"")</f>
        <v/>
      </c>
    </row>
    <row r="967" spans="3:42" ht="30" customHeight="1">
      <c r="C967" s="11">
        <v>963</v>
      </c>
      <c r="D967" s="88"/>
      <c r="E967" s="88"/>
      <c r="F967" s="88"/>
      <c r="G967" s="95"/>
      <c r="H967" s="96"/>
      <c r="I967" s="88"/>
      <c r="J967" s="88"/>
      <c r="K967" s="96"/>
      <c r="L967" s="88"/>
      <c r="M967" s="97" t="str">
        <f t="shared" ca="1" si="160"/>
        <v/>
      </c>
      <c r="N967" s="88"/>
      <c r="O967" s="88"/>
      <c r="P967" s="14"/>
      <c r="R967" s="59" t="str">
        <f>IFERROR(VLOOKUP($D967,'4° Passo'!$D$5:$M$804,7,FALSE),"-")</f>
        <v>-</v>
      </c>
      <c r="S967" s="59" t="str">
        <f>IFERROR(VLOOKUP($D967,'4° Passo'!$D$5:$M$804,8,FALSE),"-")</f>
        <v>-</v>
      </c>
      <c r="T967" s="59" t="str">
        <f>IFERROR(VLOOKUP($D967,'4° Passo'!$D$5:$M$804,9,FALSE),"-")</f>
        <v>-</v>
      </c>
      <c r="U967" s="59" t="str">
        <f>IFERROR(VLOOKUP($D967,'4° Passo'!$D$5:$M$804,10,FALSE),"-")</f>
        <v>-</v>
      </c>
      <c r="V967" s="59" t="str">
        <f t="shared" si="155"/>
        <v/>
      </c>
      <c r="W967" s="4">
        <f t="shared" si="161"/>
        <v>0</v>
      </c>
      <c r="X967" s="101">
        <v>1</v>
      </c>
      <c r="Y967" s="101" t="str">
        <f t="shared" si="156"/>
        <v/>
      </c>
      <c r="Z967" s="101" t="str">
        <f t="shared" si="157"/>
        <v/>
      </c>
      <c r="AA967" s="101" t="str">
        <f t="shared" si="158"/>
        <v/>
      </c>
      <c r="AB967" s="101" t="str">
        <f t="shared" si="159"/>
        <v/>
      </c>
      <c r="AC967" s="101" t="str">
        <f t="shared" si="153"/>
        <v/>
      </c>
      <c r="AD967" s="101" t="str">
        <f t="shared" si="153"/>
        <v/>
      </c>
      <c r="AE967" s="101" t="str">
        <f t="shared" si="153"/>
        <v/>
      </c>
      <c r="AF967" s="101" t="str">
        <f t="shared" si="152"/>
        <v/>
      </c>
      <c r="AG967" s="101" t="str">
        <f t="shared" si="152"/>
        <v/>
      </c>
      <c r="AH967" s="101" t="str">
        <f t="shared" si="152"/>
        <v/>
      </c>
      <c r="AI967" s="101" t="str">
        <f t="shared" si="152"/>
        <v/>
      </c>
      <c r="AJ967" s="101" t="str">
        <f t="shared" si="152"/>
        <v/>
      </c>
      <c r="AK967" s="101" t="str">
        <f t="shared" si="152"/>
        <v/>
      </c>
      <c r="AL967" s="101" t="str">
        <f t="shared" si="154"/>
        <v/>
      </c>
      <c r="AM967" s="101" t="str">
        <f t="shared" si="154"/>
        <v/>
      </c>
      <c r="AN967" s="101" t="str">
        <f t="shared" si="154"/>
        <v/>
      </c>
      <c r="AP967" s="101" t="str">
        <f>IF(AND(N967="vendido",I967='1° Passo'!$D$12),'1° Passo'!$D$12,"")</f>
        <v/>
      </c>
    </row>
    <row r="968" spans="3:42" ht="30" customHeight="1">
      <c r="C968" s="11">
        <v>964</v>
      </c>
      <c r="D968" s="88"/>
      <c r="E968" s="88"/>
      <c r="F968" s="88"/>
      <c r="G968" s="95"/>
      <c r="H968" s="96"/>
      <c r="I968" s="88"/>
      <c r="J968" s="88"/>
      <c r="K968" s="96"/>
      <c r="L968" s="88"/>
      <c r="M968" s="97" t="str">
        <f t="shared" ca="1" si="160"/>
        <v/>
      </c>
      <c r="N968" s="88"/>
      <c r="O968" s="88"/>
      <c r="P968" s="14"/>
      <c r="R968" s="59" t="str">
        <f>IFERROR(VLOOKUP($D968,'4° Passo'!$D$5:$M$804,7,FALSE),"-")</f>
        <v>-</v>
      </c>
      <c r="S968" s="59" t="str">
        <f>IFERROR(VLOOKUP($D968,'4° Passo'!$D$5:$M$804,8,FALSE),"-")</f>
        <v>-</v>
      </c>
      <c r="T968" s="59" t="str">
        <f>IFERROR(VLOOKUP($D968,'4° Passo'!$D$5:$M$804,9,FALSE),"-")</f>
        <v>-</v>
      </c>
      <c r="U968" s="59" t="str">
        <f>IFERROR(VLOOKUP($D968,'4° Passo'!$D$5:$M$804,10,FALSE),"-")</f>
        <v>-</v>
      </c>
      <c r="V968" s="59" t="str">
        <f t="shared" si="155"/>
        <v/>
      </c>
      <c r="W968" s="4">
        <f t="shared" si="161"/>
        <v>0</v>
      </c>
      <c r="X968" s="101">
        <v>1</v>
      </c>
      <c r="Y968" s="101" t="str">
        <f t="shared" si="156"/>
        <v/>
      </c>
      <c r="Z968" s="101" t="str">
        <f t="shared" si="157"/>
        <v/>
      </c>
      <c r="AA968" s="101" t="str">
        <f t="shared" si="158"/>
        <v/>
      </c>
      <c r="AB968" s="101" t="str">
        <f t="shared" si="159"/>
        <v/>
      </c>
      <c r="AC968" s="101" t="str">
        <f t="shared" si="153"/>
        <v/>
      </c>
      <c r="AD968" s="101" t="str">
        <f t="shared" si="153"/>
        <v/>
      </c>
      <c r="AE968" s="101" t="str">
        <f t="shared" si="153"/>
        <v/>
      </c>
      <c r="AF968" s="101" t="str">
        <f t="shared" si="152"/>
        <v/>
      </c>
      <c r="AG968" s="101" t="str">
        <f t="shared" si="152"/>
        <v/>
      </c>
      <c r="AH968" s="101" t="str">
        <f t="shared" si="152"/>
        <v/>
      </c>
      <c r="AI968" s="101" t="str">
        <f t="shared" si="152"/>
        <v/>
      </c>
      <c r="AJ968" s="101" t="str">
        <f t="shared" si="152"/>
        <v/>
      </c>
      <c r="AK968" s="101" t="str">
        <f t="shared" si="152"/>
        <v/>
      </c>
      <c r="AL968" s="101" t="str">
        <f t="shared" si="154"/>
        <v/>
      </c>
      <c r="AM968" s="101" t="str">
        <f t="shared" si="154"/>
        <v/>
      </c>
      <c r="AN968" s="101" t="str">
        <f t="shared" si="154"/>
        <v/>
      </c>
      <c r="AP968" s="101" t="str">
        <f>IF(AND(N968="vendido",I968='1° Passo'!$D$12),'1° Passo'!$D$12,"")</f>
        <v/>
      </c>
    </row>
    <row r="969" spans="3:42" ht="30" customHeight="1">
      <c r="C969" s="11">
        <v>965</v>
      </c>
      <c r="D969" s="88"/>
      <c r="E969" s="88"/>
      <c r="F969" s="88"/>
      <c r="G969" s="95"/>
      <c r="H969" s="96"/>
      <c r="I969" s="88"/>
      <c r="J969" s="88"/>
      <c r="K969" s="96"/>
      <c r="L969" s="88"/>
      <c r="M969" s="97" t="str">
        <f t="shared" ca="1" si="160"/>
        <v/>
      </c>
      <c r="N969" s="88"/>
      <c r="O969" s="88"/>
      <c r="P969" s="14"/>
      <c r="R969" s="59" t="str">
        <f>IFERROR(VLOOKUP($D969,'4° Passo'!$D$5:$M$804,7,FALSE),"-")</f>
        <v>-</v>
      </c>
      <c r="S969" s="59" t="str">
        <f>IFERROR(VLOOKUP($D969,'4° Passo'!$D$5:$M$804,8,FALSE),"-")</f>
        <v>-</v>
      </c>
      <c r="T969" s="59" t="str">
        <f>IFERROR(VLOOKUP($D969,'4° Passo'!$D$5:$M$804,9,FALSE),"-")</f>
        <v>-</v>
      </c>
      <c r="U969" s="59" t="str">
        <f>IFERROR(VLOOKUP($D969,'4° Passo'!$D$5:$M$804,10,FALSE),"-")</f>
        <v>-</v>
      </c>
      <c r="V969" s="59" t="str">
        <f t="shared" si="155"/>
        <v/>
      </c>
      <c r="W969" s="4">
        <f t="shared" si="161"/>
        <v>0</v>
      </c>
      <c r="X969" s="101">
        <v>1</v>
      </c>
      <c r="Y969" s="101" t="str">
        <f t="shared" si="156"/>
        <v/>
      </c>
      <c r="Z969" s="101" t="str">
        <f t="shared" si="157"/>
        <v/>
      </c>
      <c r="AA969" s="101" t="str">
        <f t="shared" si="158"/>
        <v/>
      </c>
      <c r="AB969" s="101" t="str">
        <f t="shared" si="159"/>
        <v/>
      </c>
      <c r="AC969" s="101" t="str">
        <f t="shared" si="153"/>
        <v/>
      </c>
      <c r="AD969" s="101" t="str">
        <f t="shared" si="153"/>
        <v/>
      </c>
      <c r="AE969" s="101" t="str">
        <f t="shared" si="153"/>
        <v/>
      </c>
      <c r="AF969" s="101" t="str">
        <f t="shared" si="152"/>
        <v/>
      </c>
      <c r="AG969" s="101" t="str">
        <f t="shared" si="152"/>
        <v/>
      </c>
      <c r="AH969" s="101" t="str">
        <f t="shared" si="152"/>
        <v/>
      </c>
      <c r="AI969" s="101" t="str">
        <f t="shared" si="152"/>
        <v/>
      </c>
      <c r="AJ969" s="101" t="str">
        <f t="shared" si="152"/>
        <v/>
      </c>
      <c r="AK969" s="101" t="str">
        <f t="shared" si="152"/>
        <v/>
      </c>
      <c r="AL969" s="101" t="str">
        <f t="shared" si="154"/>
        <v/>
      </c>
      <c r="AM969" s="101" t="str">
        <f t="shared" si="154"/>
        <v/>
      </c>
      <c r="AN969" s="101" t="str">
        <f t="shared" si="154"/>
        <v/>
      </c>
      <c r="AP969" s="101" t="str">
        <f>IF(AND(N969="vendido",I969='1° Passo'!$D$12),'1° Passo'!$D$12,"")</f>
        <v/>
      </c>
    </row>
    <row r="970" spans="3:42" ht="30" customHeight="1">
      <c r="C970" s="11">
        <v>966</v>
      </c>
      <c r="D970" s="88"/>
      <c r="E970" s="88"/>
      <c r="F970" s="88"/>
      <c r="G970" s="95"/>
      <c r="H970" s="96"/>
      <c r="I970" s="88"/>
      <c r="J970" s="88"/>
      <c r="K970" s="96"/>
      <c r="L970" s="88"/>
      <c r="M970" s="97" t="str">
        <f t="shared" ca="1" si="160"/>
        <v/>
      </c>
      <c r="N970" s="88"/>
      <c r="O970" s="88"/>
      <c r="P970" s="14"/>
      <c r="R970" s="59" t="str">
        <f>IFERROR(VLOOKUP($D970,'4° Passo'!$D$5:$M$804,7,FALSE),"-")</f>
        <v>-</v>
      </c>
      <c r="S970" s="59" t="str">
        <f>IFERROR(VLOOKUP($D970,'4° Passo'!$D$5:$M$804,8,FALSE),"-")</f>
        <v>-</v>
      </c>
      <c r="T970" s="59" t="str">
        <f>IFERROR(VLOOKUP($D970,'4° Passo'!$D$5:$M$804,9,FALSE),"-")</f>
        <v>-</v>
      </c>
      <c r="U970" s="59" t="str">
        <f>IFERROR(VLOOKUP($D970,'4° Passo'!$D$5:$M$804,10,FALSE),"-")</f>
        <v>-</v>
      </c>
      <c r="V970" s="59" t="str">
        <f t="shared" si="155"/>
        <v/>
      </c>
      <c r="W970" s="4">
        <f t="shared" si="161"/>
        <v>0</v>
      </c>
      <c r="X970" s="101">
        <v>1</v>
      </c>
      <c r="Y970" s="101" t="str">
        <f t="shared" si="156"/>
        <v/>
      </c>
      <c r="Z970" s="101" t="str">
        <f t="shared" si="157"/>
        <v/>
      </c>
      <c r="AA970" s="101" t="str">
        <f t="shared" si="158"/>
        <v/>
      </c>
      <c r="AB970" s="101" t="str">
        <f t="shared" si="159"/>
        <v/>
      </c>
      <c r="AC970" s="101" t="str">
        <f t="shared" si="153"/>
        <v/>
      </c>
      <c r="AD970" s="101" t="str">
        <f t="shared" si="153"/>
        <v/>
      </c>
      <c r="AE970" s="101" t="str">
        <f t="shared" si="153"/>
        <v/>
      </c>
      <c r="AF970" s="101" t="str">
        <f t="shared" si="152"/>
        <v/>
      </c>
      <c r="AG970" s="101" t="str">
        <f t="shared" si="152"/>
        <v/>
      </c>
      <c r="AH970" s="101" t="str">
        <f t="shared" si="152"/>
        <v/>
      </c>
      <c r="AI970" s="101" t="str">
        <f t="shared" si="152"/>
        <v/>
      </c>
      <c r="AJ970" s="101" t="str">
        <f t="shared" si="152"/>
        <v/>
      </c>
      <c r="AK970" s="101" t="str">
        <f t="shared" si="152"/>
        <v/>
      </c>
      <c r="AL970" s="101" t="str">
        <f t="shared" si="154"/>
        <v/>
      </c>
      <c r="AM970" s="101" t="str">
        <f t="shared" si="154"/>
        <v/>
      </c>
      <c r="AN970" s="101" t="str">
        <f t="shared" si="154"/>
        <v/>
      </c>
      <c r="AP970" s="101" t="str">
        <f>IF(AND(N970="vendido",I970='1° Passo'!$D$12),'1° Passo'!$D$12,"")</f>
        <v/>
      </c>
    </row>
    <row r="971" spans="3:42" ht="30" customHeight="1">
      <c r="C971" s="11">
        <v>967</v>
      </c>
      <c r="D971" s="88"/>
      <c r="E971" s="88"/>
      <c r="F971" s="88"/>
      <c r="G971" s="95"/>
      <c r="H971" s="96"/>
      <c r="I971" s="88"/>
      <c r="J971" s="88"/>
      <c r="K971" s="96"/>
      <c r="L971" s="88"/>
      <c r="M971" s="97" t="str">
        <f t="shared" ca="1" si="160"/>
        <v/>
      </c>
      <c r="N971" s="88"/>
      <c r="O971" s="88"/>
      <c r="P971" s="14"/>
      <c r="R971" s="59" t="str">
        <f>IFERROR(VLOOKUP($D971,'4° Passo'!$D$5:$M$804,7,FALSE),"-")</f>
        <v>-</v>
      </c>
      <c r="S971" s="59" t="str">
        <f>IFERROR(VLOOKUP($D971,'4° Passo'!$D$5:$M$804,8,FALSE),"-")</f>
        <v>-</v>
      </c>
      <c r="T971" s="59" t="str">
        <f>IFERROR(VLOOKUP($D971,'4° Passo'!$D$5:$M$804,9,FALSE),"-")</f>
        <v>-</v>
      </c>
      <c r="U971" s="59" t="str">
        <f>IFERROR(VLOOKUP($D971,'4° Passo'!$D$5:$M$804,10,FALSE),"-")</f>
        <v>-</v>
      </c>
      <c r="V971" s="59" t="str">
        <f t="shared" si="155"/>
        <v/>
      </c>
      <c r="W971" s="4">
        <f t="shared" si="161"/>
        <v>0</v>
      </c>
      <c r="X971" s="101">
        <v>1</v>
      </c>
      <c r="Y971" s="101" t="str">
        <f t="shared" si="156"/>
        <v/>
      </c>
      <c r="Z971" s="101" t="str">
        <f t="shared" si="157"/>
        <v/>
      </c>
      <c r="AA971" s="101" t="str">
        <f t="shared" si="158"/>
        <v/>
      </c>
      <c r="AB971" s="101" t="str">
        <f t="shared" si="159"/>
        <v/>
      </c>
      <c r="AC971" s="101" t="str">
        <f t="shared" si="153"/>
        <v/>
      </c>
      <c r="AD971" s="101" t="str">
        <f t="shared" si="153"/>
        <v/>
      </c>
      <c r="AE971" s="101" t="str">
        <f t="shared" si="153"/>
        <v/>
      </c>
      <c r="AF971" s="101" t="str">
        <f t="shared" si="152"/>
        <v/>
      </c>
      <c r="AG971" s="101" t="str">
        <f t="shared" si="152"/>
        <v/>
      </c>
      <c r="AH971" s="101" t="str">
        <f t="shared" si="152"/>
        <v/>
      </c>
      <c r="AI971" s="101" t="str">
        <f t="shared" si="152"/>
        <v/>
      </c>
      <c r="AJ971" s="101" t="str">
        <f t="shared" si="152"/>
        <v/>
      </c>
      <c r="AK971" s="101" t="str">
        <f t="shared" si="152"/>
        <v/>
      </c>
      <c r="AL971" s="101" t="str">
        <f t="shared" si="154"/>
        <v/>
      </c>
      <c r="AM971" s="101" t="str">
        <f t="shared" si="154"/>
        <v/>
      </c>
      <c r="AN971" s="101" t="str">
        <f t="shared" si="154"/>
        <v/>
      </c>
      <c r="AP971" s="101" t="str">
        <f>IF(AND(N971="vendido",I971='1° Passo'!$D$12),'1° Passo'!$D$12,"")</f>
        <v/>
      </c>
    </row>
    <row r="972" spans="3:42" ht="30" customHeight="1">
      <c r="C972" s="11">
        <v>968</v>
      </c>
      <c r="D972" s="88"/>
      <c r="E972" s="88"/>
      <c r="F972" s="88"/>
      <c r="G972" s="95"/>
      <c r="H972" s="96"/>
      <c r="I972" s="88"/>
      <c r="J972" s="88"/>
      <c r="K972" s="96"/>
      <c r="L972" s="88"/>
      <c r="M972" s="97" t="str">
        <f t="shared" ca="1" si="160"/>
        <v/>
      </c>
      <c r="N972" s="88"/>
      <c r="O972" s="88"/>
      <c r="P972" s="14"/>
      <c r="R972" s="59" t="str">
        <f>IFERROR(VLOOKUP($D972,'4° Passo'!$D$5:$M$804,7,FALSE),"-")</f>
        <v>-</v>
      </c>
      <c r="S972" s="59" t="str">
        <f>IFERROR(VLOOKUP($D972,'4° Passo'!$D$5:$M$804,8,FALSE),"-")</f>
        <v>-</v>
      </c>
      <c r="T972" s="59" t="str">
        <f>IFERROR(VLOOKUP($D972,'4° Passo'!$D$5:$M$804,9,FALSE),"-")</f>
        <v>-</v>
      </c>
      <c r="U972" s="59" t="str">
        <f>IFERROR(VLOOKUP($D972,'4° Passo'!$D$5:$M$804,10,FALSE),"-")</f>
        <v>-</v>
      </c>
      <c r="V972" s="59" t="str">
        <f t="shared" si="155"/>
        <v/>
      </c>
      <c r="W972" s="4">
        <f t="shared" si="161"/>
        <v>0</v>
      </c>
      <c r="X972" s="101">
        <v>1</v>
      </c>
      <c r="Y972" s="101" t="str">
        <f t="shared" si="156"/>
        <v/>
      </c>
      <c r="Z972" s="101" t="str">
        <f t="shared" si="157"/>
        <v/>
      </c>
      <c r="AA972" s="101" t="str">
        <f t="shared" si="158"/>
        <v/>
      </c>
      <c r="AB972" s="101" t="str">
        <f t="shared" si="159"/>
        <v/>
      </c>
      <c r="AC972" s="101" t="str">
        <f t="shared" si="153"/>
        <v/>
      </c>
      <c r="AD972" s="101" t="str">
        <f t="shared" si="153"/>
        <v/>
      </c>
      <c r="AE972" s="101" t="str">
        <f t="shared" si="153"/>
        <v/>
      </c>
      <c r="AF972" s="101" t="str">
        <f t="shared" si="152"/>
        <v/>
      </c>
      <c r="AG972" s="101" t="str">
        <f t="shared" si="152"/>
        <v/>
      </c>
      <c r="AH972" s="101" t="str">
        <f t="shared" si="152"/>
        <v/>
      </c>
      <c r="AI972" s="101" t="str">
        <f t="shared" si="152"/>
        <v/>
      </c>
      <c r="AJ972" s="101" t="str">
        <f t="shared" si="152"/>
        <v/>
      </c>
      <c r="AK972" s="101" t="str">
        <f t="shared" si="152"/>
        <v/>
      </c>
      <c r="AL972" s="101" t="str">
        <f t="shared" si="154"/>
        <v/>
      </c>
      <c r="AM972" s="101" t="str">
        <f t="shared" si="154"/>
        <v/>
      </c>
      <c r="AN972" s="101" t="str">
        <f t="shared" si="154"/>
        <v/>
      </c>
      <c r="AP972" s="101" t="str">
        <f>IF(AND(N972="vendido",I972='1° Passo'!$D$12),'1° Passo'!$D$12,"")</f>
        <v/>
      </c>
    </row>
    <row r="973" spans="3:42" ht="30" customHeight="1">
      <c r="C973" s="11">
        <v>969</v>
      </c>
      <c r="D973" s="88"/>
      <c r="E973" s="88"/>
      <c r="F973" s="88"/>
      <c r="G973" s="95"/>
      <c r="H973" s="96"/>
      <c r="I973" s="88"/>
      <c r="J973" s="88"/>
      <c r="K973" s="96"/>
      <c r="L973" s="88"/>
      <c r="M973" s="97" t="str">
        <f t="shared" ca="1" si="160"/>
        <v/>
      </c>
      <c r="N973" s="88"/>
      <c r="O973" s="88"/>
      <c r="P973" s="14"/>
      <c r="R973" s="59" t="str">
        <f>IFERROR(VLOOKUP($D973,'4° Passo'!$D$5:$M$804,7,FALSE),"-")</f>
        <v>-</v>
      </c>
      <c r="S973" s="59" t="str">
        <f>IFERROR(VLOOKUP($D973,'4° Passo'!$D$5:$M$804,8,FALSE),"-")</f>
        <v>-</v>
      </c>
      <c r="T973" s="59" t="str">
        <f>IFERROR(VLOOKUP($D973,'4° Passo'!$D$5:$M$804,9,FALSE),"-")</f>
        <v>-</v>
      </c>
      <c r="U973" s="59" t="str">
        <f>IFERROR(VLOOKUP($D973,'4° Passo'!$D$5:$M$804,10,FALSE),"-")</f>
        <v>-</v>
      </c>
      <c r="V973" s="59" t="str">
        <f t="shared" si="155"/>
        <v/>
      </c>
      <c r="W973" s="4">
        <f t="shared" si="161"/>
        <v>0</v>
      </c>
      <c r="X973" s="101">
        <v>1</v>
      </c>
      <c r="Y973" s="101" t="str">
        <f t="shared" si="156"/>
        <v/>
      </c>
      <c r="Z973" s="101" t="str">
        <f t="shared" si="157"/>
        <v/>
      </c>
      <c r="AA973" s="101" t="str">
        <f t="shared" si="158"/>
        <v/>
      </c>
      <c r="AB973" s="101" t="str">
        <f t="shared" si="159"/>
        <v/>
      </c>
      <c r="AC973" s="101" t="str">
        <f t="shared" si="153"/>
        <v/>
      </c>
      <c r="AD973" s="101" t="str">
        <f t="shared" si="153"/>
        <v/>
      </c>
      <c r="AE973" s="101" t="str">
        <f t="shared" si="153"/>
        <v/>
      </c>
      <c r="AF973" s="101" t="str">
        <f t="shared" si="152"/>
        <v/>
      </c>
      <c r="AG973" s="101" t="str">
        <f t="shared" si="152"/>
        <v/>
      </c>
      <c r="AH973" s="101" t="str">
        <f t="shared" si="152"/>
        <v/>
      </c>
      <c r="AI973" s="101" t="str">
        <f t="shared" si="152"/>
        <v/>
      </c>
      <c r="AJ973" s="101" t="str">
        <f t="shared" si="152"/>
        <v/>
      </c>
      <c r="AK973" s="101" t="str">
        <f t="shared" si="152"/>
        <v/>
      </c>
      <c r="AL973" s="101" t="str">
        <f t="shared" si="154"/>
        <v/>
      </c>
      <c r="AM973" s="101" t="str">
        <f t="shared" si="154"/>
        <v/>
      </c>
      <c r="AN973" s="101" t="str">
        <f t="shared" si="154"/>
        <v/>
      </c>
      <c r="AP973" s="101" t="str">
        <f>IF(AND(N973="vendido",I973='1° Passo'!$D$12),'1° Passo'!$D$12,"")</f>
        <v/>
      </c>
    </row>
    <row r="974" spans="3:42" ht="30" customHeight="1">
      <c r="C974" s="11">
        <v>970</v>
      </c>
      <c r="D974" s="88"/>
      <c r="E974" s="88"/>
      <c r="F974" s="88"/>
      <c r="G974" s="95"/>
      <c r="H974" s="96"/>
      <c r="I974" s="88"/>
      <c r="J974" s="88"/>
      <c r="K974" s="96"/>
      <c r="L974" s="88"/>
      <c r="M974" s="97" t="str">
        <f t="shared" ca="1" si="160"/>
        <v/>
      </c>
      <c r="N974" s="88"/>
      <c r="O974" s="88"/>
      <c r="P974" s="14"/>
      <c r="R974" s="59" t="str">
        <f>IFERROR(VLOOKUP($D974,'4° Passo'!$D$5:$M$804,7,FALSE),"-")</f>
        <v>-</v>
      </c>
      <c r="S974" s="59" t="str">
        <f>IFERROR(VLOOKUP($D974,'4° Passo'!$D$5:$M$804,8,FALSE),"-")</f>
        <v>-</v>
      </c>
      <c r="T974" s="59" t="str">
        <f>IFERROR(VLOOKUP($D974,'4° Passo'!$D$5:$M$804,9,FALSE),"-")</f>
        <v>-</v>
      </c>
      <c r="U974" s="59" t="str">
        <f>IFERROR(VLOOKUP($D974,'4° Passo'!$D$5:$M$804,10,FALSE),"-")</f>
        <v>-</v>
      </c>
      <c r="V974" s="59" t="str">
        <f t="shared" si="155"/>
        <v/>
      </c>
      <c r="W974" s="4">
        <f t="shared" si="161"/>
        <v>0</v>
      </c>
      <c r="X974" s="101">
        <v>1</v>
      </c>
      <c r="Y974" s="101" t="str">
        <f t="shared" si="156"/>
        <v/>
      </c>
      <c r="Z974" s="101" t="str">
        <f t="shared" si="157"/>
        <v/>
      </c>
      <c r="AA974" s="101" t="str">
        <f t="shared" si="158"/>
        <v/>
      </c>
      <c r="AB974" s="101" t="str">
        <f t="shared" si="159"/>
        <v/>
      </c>
      <c r="AC974" s="101" t="str">
        <f t="shared" si="153"/>
        <v/>
      </c>
      <c r="AD974" s="101" t="str">
        <f t="shared" si="153"/>
        <v/>
      </c>
      <c r="AE974" s="101" t="str">
        <f t="shared" si="153"/>
        <v/>
      </c>
      <c r="AF974" s="101" t="str">
        <f t="shared" si="152"/>
        <v/>
      </c>
      <c r="AG974" s="101" t="str">
        <f t="shared" si="152"/>
        <v/>
      </c>
      <c r="AH974" s="101" t="str">
        <f t="shared" si="152"/>
        <v/>
      </c>
      <c r="AI974" s="101" t="str">
        <f t="shared" si="152"/>
        <v/>
      </c>
      <c r="AJ974" s="101" t="str">
        <f t="shared" si="152"/>
        <v/>
      </c>
      <c r="AK974" s="101" t="str">
        <f t="shared" si="152"/>
        <v/>
      </c>
      <c r="AL974" s="101" t="str">
        <f t="shared" si="154"/>
        <v/>
      </c>
      <c r="AM974" s="101" t="str">
        <f t="shared" si="154"/>
        <v/>
      </c>
      <c r="AN974" s="101" t="str">
        <f t="shared" si="154"/>
        <v/>
      </c>
      <c r="AP974" s="101" t="str">
        <f>IF(AND(N974="vendido",I974='1° Passo'!$D$12),'1° Passo'!$D$12,"")</f>
        <v/>
      </c>
    </row>
    <row r="975" spans="3:42" ht="30" customHeight="1">
      <c r="C975" s="11">
        <v>971</v>
      </c>
      <c r="D975" s="88"/>
      <c r="E975" s="88"/>
      <c r="F975" s="88"/>
      <c r="G975" s="95"/>
      <c r="H975" s="96"/>
      <c r="I975" s="88"/>
      <c r="J975" s="88"/>
      <c r="K975" s="96"/>
      <c r="L975" s="88"/>
      <c r="M975" s="97" t="str">
        <f t="shared" ca="1" si="160"/>
        <v/>
      </c>
      <c r="N975" s="88"/>
      <c r="O975" s="88"/>
      <c r="P975" s="14"/>
      <c r="R975" s="59" t="str">
        <f>IFERROR(VLOOKUP($D975,'4° Passo'!$D$5:$M$804,7,FALSE),"-")</f>
        <v>-</v>
      </c>
      <c r="S975" s="59" t="str">
        <f>IFERROR(VLOOKUP($D975,'4° Passo'!$D$5:$M$804,8,FALSE),"-")</f>
        <v>-</v>
      </c>
      <c r="T975" s="59" t="str">
        <f>IFERROR(VLOOKUP($D975,'4° Passo'!$D$5:$M$804,9,FALSE),"-")</f>
        <v>-</v>
      </c>
      <c r="U975" s="59" t="str">
        <f>IFERROR(VLOOKUP($D975,'4° Passo'!$D$5:$M$804,10,FALSE),"-")</f>
        <v>-</v>
      </c>
      <c r="V975" s="59" t="str">
        <f t="shared" si="155"/>
        <v/>
      </c>
      <c r="W975" s="4">
        <f t="shared" si="161"/>
        <v>0</v>
      </c>
      <c r="X975" s="101">
        <v>1</v>
      </c>
      <c r="Y975" s="101" t="str">
        <f t="shared" si="156"/>
        <v/>
      </c>
      <c r="Z975" s="101" t="str">
        <f t="shared" si="157"/>
        <v/>
      </c>
      <c r="AA975" s="101" t="str">
        <f t="shared" si="158"/>
        <v/>
      </c>
      <c r="AB975" s="101" t="str">
        <f t="shared" si="159"/>
        <v/>
      </c>
      <c r="AC975" s="101" t="str">
        <f t="shared" si="153"/>
        <v/>
      </c>
      <c r="AD975" s="101" t="str">
        <f t="shared" si="153"/>
        <v/>
      </c>
      <c r="AE975" s="101" t="str">
        <f t="shared" si="153"/>
        <v/>
      </c>
      <c r="AF975" s="101" t="str">
        <f t="shared" si="152"/>
        <v/>
      </c>
      <c r="AG975" s="101" t="str">
        <f t="shared" si="152"/>
        <v/>
      </c>
      <c r="AH975" s="101" t="str">
        <f t="shared" si="152"/>
        <v/>
      </c>
      <c r="AI975" s="101" t="str">
        <f t="shared" si="152"/>
        <v/>
      </c>
      <c r="AJ975" s="101" t="str">
        <f t="shared" si="152"/>
        <v/>
      </c>
      <c r="AK975" s="101" t="str">
        <f t="shared" si="152"/>
        <v/>
      </c>
      <c r="AL975" s="101" t="str">
        <f t="shared" si="154"/>
        <v/>
      </c>
      <c r="AM975" s="101" t="str">
        <f t="shared" si="154"/>
        <v/>
      </c>
      <c r="AN975" s="101" t="str">
        <f t="shared" si="154"/>
        <v/>
      </c>
      <c r="AP975" s="101" t="str">
        <f>IF(AND(N975="vendido",I975='1° Passo'!$D$12),'1° Passo'!$D$12,"")</f>
        <v/>
      </c>
    </row>
    <row r="976" spans="3:42" ht="30" customHeight="1">
      <c r="C976" s="11">
        <v>972</v>
      </c>
      <c r="D976" s="88"/>
      <c r="E976" s="88"/>
      <c r="F976" s="88"/>
      <c r="G976" s="95"/>
      <c r="H976" s="96"/>
      <c r="I976" s="88"/>
      <c r="J976" s="88"/>
      <c r="K976" s="96"/>
      <c r="L976" s="88"/>
      <c r="M976" s="97" t="str">
        <f t="shared" ca="1" si="160"/>
        <v/>
      </c>
      <c r="N976" s="88"/>
      <c r="O976" s="88"/>
      <c r="P976" s="14"/>
      <c r="R976" s="59" t="str">
        <f>IFERROR(VLOOKUP($D976,'4° Passo'!$D$5:$M$804,7,FALSE),"-")</f>
        <v>-</v>
      </c>
      <c r="S976" s="59" t="str">
        <f>IFERROR(VLOOKUP($D976,'4° Passo'!$D$5:$M$804,8,FALSE),"-")</f>
        <v>-</v>
      </c>
      <c r="T976" s="59" t="str">
        <f>IFERROR(VLOOKUP($D976,'4° Passo'!$D$5:$M$804,9,FALSE),"-")</f>
        <v>-</v>
      </c>
      <c r="U976" s="59" t="str">
        <f>IFERROR(VLOOKUP($D976,'4° Passo'!$D$5:$M$804,10,FALSE),"-")</f>
        <v>-</v>
      </c>
      <c r="V976" s="59" t="str">
        <f t="shared" si="155"/>
        <v/>
      </c>
      <c r="W976" s="4">
        <f t="shared" si="161"/>
        <v>0</v>
      </c>
      <c r="X976" s="101">
        <v>1</v>
      </c>
      <c r="Y976" s="101" t="str">
        <f t="shared" si="156"/>
        <v/>
      </c>
      <c r="Z976" s="101" t="str">
        <f t="shared" si="157"/>
        <v/>
      </c>
      <c r="AA976" s="101" t="str">
        <f t="shared" si="158"/>
        <v/>
      </c>
      <c r="AB976" s="101" t="str">
        <f t="shared" si="159"/>
        <v/>
      </c>
      <c r="AC976" s="101" t="str">
        <f t="shared" si="153"/>
        <v/>
      </c>
      <c r="AD976" s="101" t="str">
        <f t="shared" si="153"/>
        <v/>
      </c>
      <c r="AE976" s="101" t="str">
        <f t="shared" si="153"/>
        <v/>
      </c>
      <c r="AF976" s="101" t="str">
        <f t="shared" si="152"/>
        <v/>
      </c>
      <c r="AG976" s="101" t="str">
        <f t="shared" si="152"/>
        <v/>
      </c>
      <c r="AH976" s="101" t="str">
        <f t="shared" si="152"/>
        <v/>
      </c>
      <c r="AI976" s="101" t="str">
        <f t="shared" si="152"/>
        <v/>
      </c>
      <c r="AJ976" s="101" t="str">
        <f t="shared" si="152"/>
        <v/>
      </c>
      <c r="AK976" s="101" t="str">
        <f t="shared" si="152"/>
        <v/>
      </c>
      <c r="AL976" s="101" t="str">
        <f t="shared" si="154"/>
        <v/>
      </c>
      <c r="AM976" s="101" t="str">
        <f t="shared" si="154"/>
        <v/>
      </c>
      <c r="AN976" s="101" t="str">
        <f t="shared" si="154"/>
        <v/>
      </c>
      <c r="AP976" s="101" t="str">
        <f>IF(AND(N976="vendido",I976='1° Passo'!$D$12),'1° Passo'!$D$12,"")</f>
        <v/>
      </c>
    </row>
    <row r="977" spans="3:42" ht="30" customHeight="1">
      <c r="C977" s="11">
        <v>973</v>
      </c>
      <c r="D977" s="88"/>
      <c r="E977" s="88"/>
      <c r="F977" s="88"/>
      <c r="G977" s="95"/>
      <c r="H977" s="96"/>
      <c r="I977" s="88"/>
      <c r="J977" s="88"/>
      <c r="K977" s="96"/>
      <c r="L977" s="88"/>
      <c r="M977" s="97" t="str">
        <f t="shared" ca="1" si="160"/>
        <v/>
      </c>
      <c r="N977" s="88"/>
      <c r="O977" s="88"/>
      <c r="P977" s="14"/>
      <c r="R977" s="59" t="str">
        <f>IFERROR(VLOOKUP($D977,'4° Passo'!$D$5:$M$804,7,FALSE),"-")</f>
        <v>-</v>
      </c>
      <c r="S977" s="59" t="str">
        <f>IFERROR(VLOOKUP($D977,'4° Passo'!$D$5:$M$804,8,FALSE),"-")</f>
        <v>-</v>
      </c>
      <c r="T977" s="59" t="str">
        <f>IFERROR(VLOOKUP($D977,'4° Passo'!$D$5:$M$804,9,FALSE),"-")</f>
        <v>-</v>
      </c>
      <c r="U977" s="59" t="str">
        <f>IFERROR(VLOOKUP($D977,'4° Passo'!$D$5:$M$804,10,FALSE),"-")</f>
        <v>-</v>
      </c>
      <c r="V977" s="59" t="str">
        <f t="shared" si="155"/>
        <v/>
      </c>
      <c r="W977" s="4">
        <f t="shared" si="161"/>
        <v>0</v>
      </c>
      <c r="X977" s="101">
        <v>1</v>
      </c>
      <c r="Y977" s="101" t="str">
        <f t="shared" si="156"/>
        <v/>
      </c>
      <c r="Z977" s="101" t="str">
        <f t="shared" si="157"/>
        <v/>
      </c>
      <c r="AA977" s="101" t="str">
        <f t="shared" si="158"/>
        <v/>
      </c>
      <c r="AB977" s="101" t="str">
        <f t="shared" si="159"/>
        <v/>
      </c>
      <c r="AC977" s="101" t="str">
        <f t="shared" si="153"/>
        <v/>
      </c>
      <c r="AD977" s="101" t="str">
        <f t="shared" si="153"/>
        <v/>
      </c>
      <c r="AE977" s="101" t="str">
        <f t="shared" si="153"/>
        <v/>
      </c>
      <c r="AF977" s="101" t="str">
        <f t="shared" si="152"/>
        <v/>
      </c>
      <c r="AG977" s="101" t="str">
        <f t="shared" si="152"/>
        <v/>
      </c>
      <c r="AH977" s="101" t="str">
        <f t="shared" si="152"/>
        <v/>
      </c>
      <c r="AI977" s="101" t="str">
        <f t="shared" ref="AI977:AN1035" si="162">IF($Y977=AI$3,$AB977,"")</f>
        <v/>
      </c>
      <c r="AJ977" s="101" t="str">
        <f t="shared" si="162"/>
        <v/>
      </c>
      <c r="AK977" s="101" t="str">
        <f t="shared" si="162"/>
        <v/>
      </c>
      <c r="AL977" s="101" t="str">
        <f t="shared" si="154"/>
        <v/>
      </c>
      <c r="AM977" s="101" t="str">
        <f t="shared" si="154"/>
        <v/>
      </c>
      <c r="AN977" s="101" t="str">
        <f t="shared" si="154"/>
        <v/>
      </c>
      <c r="AP977" s="101" t="str">
        <f>IF(AND(N977="vendido",I977='1° Passo'!$D$12),'1° Passo'!$D$12,"")</f>
        <v/>
      </c>
    </row>
    <row r="978" spans="3:42" ht="30" customHeight="1">
      <c r="C978" s="11">
        <v>974</v>
      </c>
      <c r="D978" s="88"/>
      <c r="E978" s="88"/>
      <c r="F978" s="88"/>
      <c r="G978" s="95"/>
      <c r="H978" s="96"/>
      <c r="I978" s="88"/>
      <c r="J978" s="88"/>
      <c r="K978" s="96"/>
      <c r="L978" s="88"/>
      <c r="M978" s="97" t="str">
        <f t="shared" ca="1" si="160"/>
        <v/>
      </c>
      <c r="N978" s="88"/>
      <c r="O978" s="88"/>
      <c r="P978" s="14"/>
      <c r="R978" s="59" t="str">
        <f>IFERROR(VLOOKUP($D978,'4° Passo'!$D$5:$M$804,7,FALSE),"-")</f>
        <v>-</v>
      </c>
      <c r="S978" s="59" t="str">
        <f>IFERROR(VLOOKUP($D978,'4° Passo'!$D$5:$M$804,8,FALSE),"-")</f>
        <v>-</v>
      </c>
      <c r="T978" s="59" t="str">
        <f>IFERROR(VLOOKUP($D978,'4° Passo'!$D$5:$M$804,9,FALSE),"-")</f>
        <v>-</v>
      </c>
      <c r="U978" s="59" t="str">
        <f>IFERROR(VLOOKUP($D978,'4° Passo'!$D$5:$M$804,10,FALSE),"-")</f>
        <v>-</v>
      </c>
      <c r="V978" s="59" t="str">
        <f t="shared" si="155"/>
        <v/>
      </c>
      <c r="W978" s="4">
        <f t="shared" si="161"/>
        <v>0</v>
      </c>
      <c r="X978" s="101">
        <v>1</v>
      </c>
      <c r="Y978" s="101" t="str">
        <f t="shared" si="156"/>
        <v/>
      </c>
      <c r="Z978" s="101" t="str">
        <f t="shared" si="157"/>
        <v/>
      </c>
      <c r="AA978" s="101" t="str">
        <f t="shared" si="158"/>
        <v/>
      </c>
      <c r="AB978" s="101" t="str">
        <f t="shared" si="159"/>
        <v/>
      </c>
      <c r="AC978" s="101" t="str">
        <f t="shared" si="153"/>
        <v/>
      </c>
      <c r="AD978" s="101" t="str">
        <f t="shared" si="153"/>
        <v/>
      </c>
      <c r="AE978" s="101" t="str">
        <f t="shared" si="153"/>
        <v/>
      </c>
      <c r="AF978" s="101" t="str">
        <f t="shared" si="153"/>
        <v/>
      </c>
      <c r="AG978" s="101" t="str">
        <f t="shared" si="153"/>
        <v/>
      </c>
      <c r="AH978" s="101" t="str">
        <f t="shared" si="153"/>
        <v/>
      </c>
      <c r="AI978" s="101" t="str">
        <f t="shared" si="162"/>
        <v/>
      </c>
      <c r="AJ978" s="101" t="str">
        <f t="shared" si="162"/>
        <v/>
      </c>
      <c r="AK978" s="101" t="str">
        <f t="shared" si="162"/>
        <v/>
      </c>
      <c r="AL978" s="101" t="str">
        <f t="shared" si="154"/>
        <v/>
      </c>
      <c r="AM978" s="101" t="str">
        <f t="shared" si="154"/>
        <v/>
      </c>
      <c r="AN978" s="101" t="str">
        <f t="shared" si="154"/>
        <v/>
      </c>
      <c r="AP978" s="101" t="str">
        <f>IF(AND(N978="vendido",I978='1° Passo'!$D$12),'1° Passo'!$D$12,"")</f>
        <v/>
      </c>
    </row>
    <row r="979" spans="3:42" ht="30" customHeight="1">
      <c r="C979" s="11">
        <v>975</v>
      </c>
      <c r="D979" s="88"/>
      <c r="E979" s="88"/>
      <c r="F979" s="88"/>
      <c r="G979" s="95"/>
      <c r="H979" s="96"/>
      <c r="I979" s="88"/>
      <c r="J979" s="88"/>
      <c r="K979" s="96"/>
      <c r="L979" s="88"/>
      <c r="M979" s="97" t="str">
        <f t="shared" ca="1" si="160"/>
        <v/>
      </c>
      <c r="N979" s="88"/>
      <c r="O979" s="88"/>
      <c r="P979" s="14"/>
      <c r="R979" s="59" t="str">
        <f>IFERROR(VLOOKUP($D979,'4° Passo'!$D$5:$M$804,7,FALSE),"-")</f>
        <v>-</v>
      </c>
      <c r="S979" s="59" t="str">
        <f>IFERROR(VLOOKUP($D979,'4° Passo'!$D$5:$M$804,8,FALSE),"-")</f>
        <v>-</v>
      </c>
      <c r="T979" s="59" t="str">
        <f>IFERROR(VLOOKUP($D979,'4° Passo'!$D$5:$M$804,9,FALSE),"-")</f>
        <v>-</v>
      </c>
      <c r="U979" s="59" t="str">
        <f>IFERROR(VLOOKUP($D979,'4° Passo'!$D$5:$M$804,10,FALSE),"-")</f>
        <v>-</v>
      </c>
      <c r="V979" s="59" t="str">
        <f t="shared" si="155"/>
        <v/>
      </c>
      <c r="W979" s="4">
        <f t="shared" si="161"/>
        <v>0</v>
      </c>
      <c r="X979" s="101">
        <v>1</v>
      </c>
      <c r="Y979" s="101" t="str">
        <f t="shared" si="156"/>
        <v/>
      </c>
      <c r="Z979" s="101" t="str">
        <f t="shared" si="157"/>
        <v/>
      </c>
      <c r="AA979" s="101" t="str">
        <f t="shared" si="158"/>
        <v/>
      </c>
      <c r="AB979" s="101" t="str">
        <f t="shared" si="159"/>
        <v/>
      </c>
      <c r="AC979" s="101" t="str">
        <f t="shared" si="153"/>
        <v/>
      </c>
      <c r="AD979" s="101" t="str">
        <f t="shared" si="153"/>
        <v/>
      </c>
      <c r="AE979" s="101" t="str">
        <f t="shared" si="153"/>
        <v/>
      </c>
      <c r="AF979" s="101" t="str">
        <f t="shared" si="153"/>
        <v/>
      </c>
      <c r="AG979" s="101" t="str">
        <f t="shared" si="153"/>
        <v/>
      </c>
      <c r="AH979" s="101" t="str">
        <f t="shared" si="153"/>
        <v/>
      </c>
      <c r="AI979" s="101" t="str">
        <f t="shared" si="162"/>
        <v/>
      </c>
      <c r="AJ979" s="101" t="str">
        <f t="shared" si="162"/>
        <v/>
      </c>
      <c r="AK979" s="101" t="str">
        <f t="shared" si="162"/>
        <v/>
      </c>
      <c r="AL979" s="101" t="str">
        <f t="shared" si="154"/>
        <v/>
      </c>
      <c r="AM979" s="101" t="str">
        <f t="shared" si="154"/>
        <v/>
      </c>
      <c r="AN979" s="101" t="str">
        <f t="shared" si="154"/>
        <v/>
      </c>
      <c r="AP979" s="101" t="str">
        <f>IF(AND(N979="vendido",I979='1° Passo'!$D$12),'1° Passo'!$D$12,"")</f>
        <v/>
      </c>
    </row>
    <row r="980" spans="3:42" ht="30" customHeight="1">
      <c r="C980" s="11">
        <v>976</v>
      </c>
      <c r="D980" s="88"/>
      <c r="E980" s="88"/>
      <c r="F980" s="88"/>
      <c r="G980" s="95"/>
      <c r="H980" s="96"/>
      <c r="I980" s="88"/>
      <c r="J980" s="88"/>
      <c r="K980" s="96"/>
      <c r="L980" s="88"/>
      <c r="M980" s="97" t="str">
        <f t="shared" ca="1" si="160"/>
        <v/>
      </c>
      <c r="N980" s="88"/>
      <c r="O980" s="88"/>
      <c r="P980" s="14"/>
      <c r="R980" s="59" t="str">
        <f>IFERROR(VLOOKUP($D980,'4° Passo'!$D$5:$M$804,7,FALSE),"-")</f>
        <v>-</v>
      </c>
      <c r="S980" s="59" t="str">
        <f>IFERROR(VLOOKUP($D980,'4° Passo'!$D$5:$M$804,8,FALSE),"-")</f>
        <v>-</v>
      </c>
      <c r="T980" s="59" t="str">
        <f>IFERROR(VLOOKUP($D980,'4° Passo'!$D$5:$M$804,9,FALSE),"-")</f>
        <v>-</v>
      </c>
      <c r="U980" s="59" t="str">
        <f>IFERROR(VLOOKUP($D980,'4° Passo'!$D$5:$M$804,10,FALSE),"-")</f>
        <v>-</v>
      </c>
      <c r="V980" s="59" t="str">
        <f t="shared" si="155"/>
        <v/>
      </c>
      <c r="W980" s="4">
        <f t="shared" si="161"/>
        <v>0</v>
      </c>
      <c r="X980" s="101">
        <v>1</v>
      </c>
      <c r="Y980" s="101" t="str">
        <f t="shared" si="156"/>
        <v/>
      </c>
      <c r="Z980" s="101" t="str">
        <f t="shared" si="157"/>
        <v/>
      </c>
      <c r="AA980" s="101" t="str">
        <f t="shared" si="158"/>
        <v/>
      </c>
      <c r="AB980" s="101" t="str">
        <f t="shared" si="159"/>
        <v/>
      </c>
      <c r="AC980" s="101" t="str">
        <f t="shared" si="153"/>
        <v/>
      </c>
      <c r="AD980" s="101" t="str">
        <f t="shared" si="153"/>
        <v/>
      </c>
      <c r="AE980" s="101" t="str">
        <f t="shared" si="153"/>
        <v/>
      </c>
      <c r="AF980" s="101" t="str">
        <f t="shared" si="153"/>
        <v/>
      </c>
      <c r="AG980" s="101" t="str">
        <f t="shared" si="153"/>
        <v/>
      </c>
      <c r="AH980" s="101" t="str">
        <f t="shared" si="153"/>
        <v/>
      </c>
      <c r="AI980" s="101" t="str">
        <f t="shared" si="162"/>
        <v/>
      </c>
      <c r="AJ980" s="101" t="str">
        <f t="shared" si="162"/>
        <v/>
      </c>
      <c r="AK980" s="101" t="str">
        <f t="shared" si="162"/>
        <v/>
      </c>
      <c r="AL980" s="101" t="str">
        <f t="shared" si="154"/>
        <v/>
      </c>
      <c r="AM980" s="101" t="str">
        <f t="shared" si="154"/>
        <v/>
      </c>
      <c r="AN980" s="101" t="str">
        <f t="shared" si="154"/>
        <v/>
      </c>
      <c r="AP980" s="101" t="str">
        <f>IF(AND(N980="vendido",I980='1° Passo'!$D$12),'1° Passo'!$D$12,"")</f>
        <v/>
      </c>
    </row>
    <row r="981" spans="3:42" ht="30" customHeight="1">
      <c r="C981" s="11">
        <v>977</v>
      </c>
      <c r="D981" s="88"/>
      <c r="E981" s="88"/>
      <c r="F981" s="88"/>
      <c r="G981" s="95"/>
      <c r="H981" s="96"/>
      <c r="I981" s="88"/>
      <c r="J981" s="88"/>
      <c r="K981" s="96"/>
      <c r="L981" s="88"/>
      <c r="M981" s="97" t="str">
        <f t="shared" ca="1" si="160"/>
        <v/>
      </c>
      <c r="N981" s="88"/>
      <c r="O981" s="88"/>
      <c r="P981" s="14"/>
      <c r="R981" s="59" t="str">
        <f>IFERROR(VLOOKUP($D981,'4° Passo'!$D$5:$M$804,7,FALSE),"-")</f>
        <v>-</v>
      </c>
      <c r="S981" s="59" t="str">
        <f>IFERROR(VLOOKUP($D981,'4° Passo'!$D$5:$M$804,8,FALSE),"-")</f>
        <v>-</v>
      </c>
      <c r="T981" s="59" t="str">
        <f>IFERROR(VLOOKUP($D981,'4° Passo'!$D$5:$M$804,9,FALSE),"-")</f>
        <v>-</v>
      </c>
      <c r="U981" s="59" t="str">
        <f>IFERROR(VLOOKUP($D981,'4° Passo'!$D$5:$M$804,10,FALSE),"-")</f>
        <v>-</v>
      </c>
      <c r="V981" s="59" t="str">
        <f t="shared" si="155"/>
        <v/>
      </c>
      <c r="W981" s="4">
        <f t="shared" si="161"/>
        <v>0</v>
      </c>
      <c r="X981" s="101">
        <v>1</v>
      </c>
      <c r="Y981" s="101" t="str">
        <f t="shared" si="156"/>
        <v/>
      </c>
      <c r="Z981" s="101" t="str">
        <f t="shared" si="157"/>
        <v/>
      </c>
      <c r="AA981" s="101" t="str">
        <f t="shared" si="158"/>
        <v/>
      </c>
      <c r="AB981" s="101" t="str">
        <f t="shared" si="159"/>
        <v/>
      </c>
      <c r="AC981" s="101" t="str">
        <f t="shared" si="153"/>
        <v/>
      </c>
      <c r="AD981" s="101" t="str">
        <f t="shared" si="153"/>
        <v/>
      </c>
      <c r="AE981" s="101" t="str">
        <f t="shared" si="153"/>
        <v/>
      </c>
      <c r="AF981" s="101" t="str">
        <f t="shared" si="153"/>
        <v/>
      </c>
      <c r="AG981" s="101" t="str">
        <f t="shared" si="153"/>
        <v/>
      </c>
      <c r="AH981" s="101" t="str">
        <f t="shared" si="153"/>
        <v/>
      </c>
      <c r="AI981" s="101" t="str">
        <f t="shared" si="162"/>
        <v/>
      </c>
      <c r="AJ981" s="101" t="str">
        <f t="shared" si="162"/>
        <v/>
      </c>
      <c r="AK981" s="101" t="str">
        <f t="shared" si="162"/>
        <v/>
      </c>
      <c r="AL981" s="101" t="str">
        <f t="shared" si="154"/>
        <v/>
      </c>
      <c r="AM981" s="101" t="str">
        <f t="shared" si="154"/>
        <v/>
      </c>
      <c r="AN981" s="101" t="str">
        <f t="shared" si="154"/>
        <v/>
      </c>
      <c r="AP981" s="101" t="str">
        <f>IF(AND(N981="vendido",I981='1° Passo'!$D$12),'1° Passo'!$D$12,"")</f>
        <v/>
      </c>
    </row>
    <row r="982" spans="3:42" ht="30" customHeight="1">
      <c r="C982" s="11">
        <v>978</v>
      </c>
      <c r="D982" s="88"/>
      <c r="E982" s="88"/>
      <c r="F982" s="88"/>
      <c r="G982" s="95"/>
      <c r="H982" s="96"/>
      <c r="I982" s="88"/>
      <c r="J982" s="88"/>
      <c r="K982" s="96"/>
      <c r="L982" s="88"/>
      <c r="M982" s="97" t="str">
        <f t="shared" ca="1" si="160"/>
        <v/>
      </c>
      <c r="N982" s="88"/>
      <c r="O982" s="88"/>
      <c r="P982" s="14"/>
      <c r="R982" s="59" t="str">
        <f>IFERROR(VLOOKUP($D982,'4° Passo'!$D$5:$M$804,7,FALSE),"-")</f>
        <v>-</v>
      </c>
      <c r="S982" s="59" t="str">
        <f>IFERROR(VLOOKUP($D982,'4° Passo'!$D$5:$M$804,8,FALSE),"-")</f>
        <v>-</v>
      </c>
      <c r="T982" s="59" t="str">
        <f>IFERROR(VLOOKUP($D982,'4° Passo'!$D$5:$M$804,9,FALSE),"-")</f>
        <v>-</v>
      </c>
      <c r="U982" s="59" t="str">
        <f>IFERROR(VLOOKUP($D982,'4° Passo'!$D$5:$M$804,10,FALSE),"-")</f>
        <v>-</v>
      </c>
      <c r="V982" s="59" t="str">
        <f t="shared" si="155"/>
        <v/>
      </c>
      <c r="W982" s="4">
        <f t="shared" si="161"/>
        <v>0</v>
      </c>
      <c r="X982" s="101">
        <v>1</v>
      </c>
      <c r="Y982" s="101" t="str">
        <f t="shared" si="156"/>
        <v/>
      </c>
      <c r="Z982" s="101" t="str">
        <f t="shared" si="157"/>
        <v/>
      </c>
      <c r="AA982" s="101" t="str">
        <f t="shared" si="158"/>
        <v/>
      </c>
      <c r="AB982" s="101" t="str">
        <f t="shared" si="159"/>
        <v/>
      </c>
      <c r="AC982" s="101" t="str">
        <f t="shared" si="153"/>
        <v/>
      </c>
      <c r="AD982" s="101" t="str">
        <f t="shared" si="153"/>
        <v/>
      </c>
      <c r="AE982" s="101" t="str">
        <f t="shared" si="153"/>
        <v/>
      </c>
      <c r="AF982" s="101" t="str">
        <f t="shared" si="153"/>
        <v/>
      </c>
      <c r="AG982" s="101" t="str">
        <f t="shared" si="153"/>
        <v/>
      </c>
      <c r="AH982" s="101" t="str">
        <f t="shared" si="153"/>
        <v/>
      </c>
      <c r="AI982" s="101" t="str">
        <f t="shared" si="162"/>
        <v/>
      </c>
      <c r="AJ982" s="101" t="str">
        <f t="shared" si="162"/>
        <v/>
      </c>
      <c r="AK982" s="101" t="str">
        <f t="shared" si="162"/>
        <v/>
      </c>
      <c r="AL982" s="101" t="str">
        <f t="shared" si="154"/>
        <v/>
      </c>
      <c r="AM982" s="101" t="str">
        <f t="shared" si="154"/>
        <v/>
      </c>
      <c r="AN982" s="101" t="str">
        <f t="shared" si="154"/>
        <v/>
      </c>
      <c r="AP982" s="101" t="str">
        <f>IF(AND(N982="vendido",I982='1° Passo'!$D$12),'1° Passo'!$D$12,"")</f>
        <v/>
      </c>
    </row>
    <row r="983" spans="3:42" ht="30" customHeight="1">
      <c r="C983" s="11">
        <v>979</v>
      </c>
      <c r="D983" s="88"/>
      <c r="E983" s="88"/>
      <c r="F983" s="88"/>
      <c r="G983" s="95"/>
      <c r="H983" s="96"/>
      <c r="I983" s="88"/>
      <c r="J983" s="88"/>
      <c r="K983" s="96"/>
      <c r="L983" s="88"/>
      <c r="M983" s="97" t="str">
        <f t="shared" ca="1" si="160"/>
        <v/>
      </c>
      <c r="N983" s="88"/>
      <c r="O983" s="88"/>
      <c r="P983" s="14"/>
      <c r="R983" s="59" t="str">
        <f>IFERROR(VLOOKUP($D983,'4° Passo'!$D$5:$M$804,7,FALSE),"-")</f>
        <v>-</v>
      </c>
      <c r="S983" s="59" t="str">
        <f>IFERROR(VLOOKUP($D983,'4° Passo'!$D$5:$M$804,8,FALSE),"-")</f>
        <v>-</v>
      </c>
      <c r="T983" s="59" t="str">
        <f>IFERROR(VLOOKUP($D983,'4° Passo'!$D$5:$M$804,9,FALSE),"-")</f>
        <v>-</v>
      </c>
      <c r="U983" s="59" t="str">
        <f>IFERROR(VLOOKUP($D983,'4° Passo'!$D$5:$M$804,10,FALSE),"-")</f>
        <v>-</v>
      </c>
      <c r="V983" s="59" t="str">
        <f t="shared" si="155"/>
        <v/>
      </c>
      <c r="W983" s="4">
        <f t="shared" si="161"/>
        <v>0</v>
      </c>
      <c r="X983" s="101">
        <v>1</v>
      </c>
      <c r="Y983" s="101" t="str">
        <f t="shared" si="156"/>
        <v/>
      </c>
      <c r="Z983" s="101" t="str">
        <f t="shared" si="157"/>
        <v/>
      </c>
      <c r="AA983" s="101" t="str">
        <f t="shared" si="158"/>
        <v/>
      </c>
      <c r="AB983" s="101" t="str">
        <f t="shared" si="159"/>
        <v/>
      </c>
      <c r="AC983" s="101" t="str">
        <f t="shared" si="153"/>
        <v/>
      </c>
      <c r="AD983" s="101" t="str">
        <f t="shared" si="153"/>
        <v/>
      </c>
      <c r="AE983" s="101" t="str">
        <f t="shared" si="153"/>
        <v/>
      </c>
      <c r="AF983" s="101" t="str">
        <f t="shared" si="153"/>
        <v/>
      </c>
      <c r="AG983" s="101" t="str">
        <f t="shared" si="153"/>
        <v/>
      </c>
      <c r="AH983" s="101" t="str">
        <f t="shared" si="153"/>
        <v/>
      </c>
      <c r="AI983" s="101" t="str">
        <f t="shared" si="162"/>
        <v/>
      </c>
      <c r="AJ983" s="101" t="str">
        <f t="shared" si="162"/>
        <v/>
      </c>
      <c r="AK983" s="101" t="str">
        <f t="shared" si="162"/>
        <v/>
      </c>
      <c r="AL983" s="101" t="str">
        <f t="shared" si="154"/>
        <v/>
      </c>
      <c r="AM983" s="101" t="str">
        <f t="shared" si="154"/>
        <v/>
      </c>
      <c r="AN983" s="101" t="str">
        <f t="shared" si="154"/>
        <v/>
      </c>
      <c r="AP983" s="101" t="str">
        <f>IF(AND(N983="vendido",I983='1° Passo'!$D$12),'1° Passo'!$D$12,"")</f>
        <v/>
      </c>
    </row>
    <row r="984" spans="3:42" ht="30" customHeight="1">
      <c r="C984" s="11">
        <v>980</v>
      </c>
      <c r="D984" s="88"/>
      <c r="E984" s="88"/>
      <c r="F984" s="88"/>
      <c r="G984" s="95"/>
      <c r="H984" s="96"/>
      <c r="I984" s="88"/>
      <c r="J984" s="88"/>
      <c r="K984" s="96"/>
      <c r="L984" s="88"/>
      <c r="M984" s="97" t="str">
        <f t="shared" ca="1" si="160"/>
        <v/>
      </c>
      <c r="N984" s="88"/>
      <c r="O984" s="88"/>
      <c r="P984" s="14"/>
      <c r="R984" s="59" t="str">
        <f>IFERROR(VLOOKUP($D984,'4° Passo'!$D$5:$M$804,7,FALSE),"-")</f>
        <v>-</v>
      </c>
      <c r="S984" s="59" t="str">
        <f>IFERROR(VLOOKUP($D984,'4° Passo'!$D$5:$M$804,8,FALSE),"-")</f>
        <v>-</v>
      </c>
      <c r="T984" s="59" t="str">
        <f>IFERROR(VLOOKUP($D984,'4° Passo'!$D$5:$M$804,9,FALSE),"-")</f>
        <v>-</v>
      </c>
      <c r="U984" s="59" t="str">
        <f>IFERROR(VLOOKUP($D984,'4° Passo'!$D$5:$M$804,10,FALSE),"-")</f>
        <v>-</v>
      </c>
      <c r="V984" s="59" t="str">
        <f t="shared" si="155"/>
        <v/>
      </c>
      <c r="W984" s="4">
        <f t="shared" si="161"/>
        <v>0</v>
      </c>
      <c r="X984" s="101">
        <v>1</v>
      </c>
      <c r="Y984" s="101" t="str">
        <f t="shared" si="156"/>
        <v/>
      </c>
      <c r="Z984" s="101" t="str">
        <f t="shared" si="157"/>
        <v/>
      </c>
      <c r="AA984" s="101" t="str">
        <f t="shared" si="158"/>
        <v/>
      </c>
      <c r="AB984" s="101" t="str">
        <f t="shared" si="159"/>
        <v/>
      </c>
      <c r="AC984" s="101" t="str">
        <f t="shared" si="153"/>
        <v/>
      </c>
      <c r="AD984" s="101" t="str">
        <f t="shared" si="153"/>
        <v/>
      </c>
      <c r="AE984" s="101" t="str">
        <f t="shared" si="153"/>
        <v/>
      </c>
      <c r="AF984" s="101" t="str">
        <f t="shared" si="153"/>
        <v/>
      </c>
      <c r="AG984" s="101" t="str">
        <f t="shared" si="153"/>
        <v/>
      </c>
      <c r="AH984" s="101" t="str">
        <f t="shared" si="153"/>
        <v/>
      </c>
      <c r="AI984" s="101" t="str">
        <f t="shared" si="162"/>
        <v/>
      </c>
      <c r="AJ984" s="101" t="str">
        <f t="shared" si="162"/>
        <v/>
      </c>
      <c r="AK984" s="101" t="str">
        <f t="shared" si="162"/>
        <v/>
      </c>
      <c r="AL984" s="101" t="str">
        <f t="shared" si="154"/>
        <v/>
      </c>
      <c r="AM984" s="101" t="str">
        <f t="shared" si="154"/>
        <v/>
      </c>
      <c r="AN984" s="101" t="str">
        <f t="shared" si="154"/>
        <v/>
      </c>
      <c r="AP984" s="101" t="str">
        <f>IF(AND(N984="vendido",I984='1° Passo'!$D$12),'1° Passo'!$D$12,"")</f>
        <v/>
      </c>
    </row>
    <row r="985" spans="3:42" ht="30" customHeight="1">
      <c r="C985" s="11">
        <v>981</v>
      </c>
      <c r="D985" s="88"/>
      <c r="E985" s="88"/>
      <c r="F985" s="88"/>
      <c r="G985" s="95"/>
      <c r="H985" s="96"/>
      <c r="I985" s="88"/>
      <c r="J985" s="88"/>
      <c r="K985" s="96"/>
      <c r="L985" s="88"/>
      <c r="M985" s="97" t="str">
        <f t="shared" ca="1" si="160"/>
        <v/>
      </c>
      <c r="N985" s="88"/>
      <c r="O985" s="88"/>
      <c r="P985" s="14"/>
      <c r="R985" s="59" t="str">
        <f>IFERROR(VLOOKUP($D985,'4° Passo'!$D$5:$M$804,7,FALSE),"-")</f>
        <v>-</v>
      </c>
      <c r="S985" s="59" t="str">
        <f>IFERROR(VLOOKUP($D985,'4° Passo'!$D$5:$M$804,8,FALSE),"-")</f>
        <v>-</v>
      </c>
      <c r="T985" s="59" t="str">
        <f>IFERROR(VLOOKUP($D985,'4° Passo'!$D$5:$M$804,9,FALSE),"-")</f>
        <v>-</v>
      </c>
      <c r="U985" s="59" t="str">
        <f>IFERROR(VLOOKUP($D985,'4° Passo'!$D$5:$M$804,10,FALSE),"-")</f>
        <v>-</v>
      </c>
      <c r="V985" s="59" t="str">
        <f t="shared" si="155"/>
        <v/>
      </c>
      <c r="W985" s="4">
        <f t="shared" si="161"/>
        <v>0</v>
      </c>
      <c r="X985" s="101">
        <v>1</v>
      </c>
      <c r="Y985" s="101" t="str">
        <f t="shared" si="156"/>
        <v/>
      </c>
      <c r="Z985" s="101" t="str">
        <f t="shared" si="157"/>
        <v/>
      </c>
      <c r="AA985" s="101" t="str">
        <f t="shared" si="158"/>
        <v/>
      </c>
      <c r="AB985" s="101" t="str">
        <f t="shared" si="159"/>
        <v/>
      </c>
      <c r="AC985" s="101" t="str">
        <f t="shared" si="153"/>
        <v/>
      </c>
      <c r="AD985" s="101" t="str">
        <f t="shared" si="153"/>
        <v/>
      </c>
      <c r="AE985" s="101" t="str">
        <f t="shared" si="153"/>
        <v/>
      </c>
      <c r="AF985" s="101" t="str">
        <f t="shared" si="153"/>
        <v/>
      </c>
      <c r="AG985" s="101" t="str">
        <f t="shared" si="153"/>
        <v/>
      </c>
      <c r="AH985" s="101" t="str">
        <f t="shared" si="153"/>
        <v/>
      </c>
      <c r="AI985" s="101" t="str">
        <f t="shared" si="162"/>
        <v/>
      </c>
      <c r="AJ985" s="101" t="str">
        <f t="shared" si="162"/>
        <v/>
      </c>
      <c r="AK985" s="101" t="str">
        <f t="shared" si="162"/>
        <v/>
      </c>
      <c r="AL985" s="101" t="str">
        <f t="shared" si="154"/>
        <v/>
      </c>
      <c r="AM985" s="101" t="str">
        <f t="shared" si="154"/>
        <v/>
      </c>
      <c r="AN985" s="101" t="str">
        <f t="shared" si="154"/>
        <v/>
      </c>
      <c r="AP985" s="101" t="str">
        <f>IF(AND(N985="vendido",I985='1° Passo'!$D$12),'1° Passo'!$D$12,"")</f>
        <v/>
      </c>
    </row>
    <row r="986" spans="3:42" ht="30" customHeight="1">
      <c r="C986" s="11">
        <v>982</v>
      </c>
      <c r="D986" s="88"/>
      <c r="E986" s="88"/>
      <c r="F986" s="88"/>
      <c r="G986" s="95"/>
      <c r="H986" s="96"/>
      <c r="I986" s="88"/>
      <c r="J986" s="88"/>
      <c r="K986" s="96"/>
      <c r="L986" s="88"/>
      <c r="M986" s="97" t="str">
        <f t="shared" ca="1" si="160"/>
        <v/>
      </c>
      <c r="N986" s="88"/>
      <c r="O986" s="88"/>
      <c r="P986" s="14"/>
      <c r="R986" s="59" t="str">
        <f>IFERROR(VLOOKUP($D986,'4° Passo'!$D$5:$M$804,7,FALSE),"-")</f>
        <v>-</v>
      </c>
      <c r="S986" s="59" t="str">
        <f>IFERROR(VLOOKUP($D986,'4° Passo'!$D$5:$M$804,8,FALSE),"-")</f>
        <v>-</v>
      </c>
      <c r="T986" s="59" t="str">
        <f>IFERROR(VLOOKUP($D986,'4° Passo'!$D$5:$M$804,9,FALSE),"-")</f>
        <v>-</v>
      </c>
      <c r="U986" s="59" t="str">
        <f>IFERROR(VLOOKUP($D986,'4° Passo'!$D$5:$M$804,10,FALSE),"-")</f>
        <v>-</v>
      </c>
      <c r="V986" s="59" t="str">
        <f t="shared" si="155"/>
        <v/>
      </c>
      <c r="W986" s="4">
        <f t="shared" si="161"/>
        <v>0</v>
      </c>
      <c r="X986" s="101">
        <v>1</v>
      </c>
      <c r="Y986" s="101" t="str">
        <f t="shared" si="156"/>
        <v/>
      </c>
      <c r="Z986" s="101" t="str">
        <f t="shared" si="157"/>
        <v/>
      </c>
      <c r="AA986" s="101" t="str">
        <f t="shared" si="158"/>
        <v/>
      </c>
      <c r="AB986" s="101" t="str">
        <f t="shared" si="159"/>
        <v/>
      </c>
      <c r="AC986" s="101" t="str">
        <f t="shared" si="153"/>
        <v/>
      </c>
      <c r="AD986" s="101" t="str">
        <f t="shared" si="153"/>
        <v/>
      </c>
      <c r="AE986" s="101" t="str">
        <f t="shared" si="153"/>
        <v/>
      </c>
      <c r="AF986" s="101" t="str">
        <f t="shared" si="153"/>
        <v/>
      </c>
      <c r="AG986" s="101" t="str">
        <f t="shared" si="153"/>
        <v/>
      </c>
      <c r="AH986" s="101" t="str">
        <f t="shared" si="153"/>
        <v/>
      </c>
      <c r="AI986" s="101" t="str">
        <f t="shared" si="162"/>
        <v/>
      </c>
      <c r="AJ986" s="101" t="str">
        <f t="shared" si="162"/>
        <v/>
      </c>
      <c r="AK986" s="101" t="str">
        <f t="shared" si="162"/>
        <v/>
      </c>
      <c r="AL986" s="101" t="str">
        <f t="shared" si="154"/>
        <v/>
      </c>
      <c r="AM986" s="101" t="str">
        <f t="shared" si="154"/>
        <v/>
      </c>
      <c r="AN986" s="101" t="str">
        <f t="shared" si="154"/>
        <v/>
      </c>
      <c r="AP986" s="101" t="str">
        <f>IF(AND(N986="vendido",I986='1° Passo'!$D$12),'1° Passo'!$D$12,"")</f>
        <v/>
      </c>
    </row>
    <row r="987" spans="3:42" ht="30" customHeight="1">
      <c r="C987" s="11">
        <v>983</v>
      </c>
      <c r="D987" s="88"/>
      <c r="E987" s="88"/>
      <c r="F987" s="88"/>
      <c r="G987" s="95"/>
      <c r="H987" s="96"/>
      <c r="I987" s="88"/>
      <c r="J987" s="88"/>
      <c r="K987" s="96"/>
      <c r="L987" s="88"/>
      <c r="M987" s="97" t="str">
        <f t="shared" ca="1" si="160"/>
        <v/>
      </c>
      <c r="N987" s="88"/>
      <c r="O987" s="88"/>
      <c r="P987" s="14"/>
      <c r="R987" s="59" t="str">
        <f>IFERROR(VLOOKUP($D987,'4° Passo'!$D$5:$M$804,7,FALSE),"-")</f>
        <v>-</v>
      </c>
      <c r="S987" s="59" t="str">
        <f>IFERROR(VLOOKUP($D987,'4° Passo'!$D$5:$M$804,8,FALSE),"-")</f>
        <v>-</v>
      </c>
      <c r="T987" s="59" t="str">
        <f>IFERROR(VLOOKUP($D987,'4° Passo'!$D$5:$M$804,9,FALSE),"-")</f>
        <v>-</v>
      </c>
      <c r="U987" s="59" t="str">
        <f>IFERROR(VLOOKUP($D987,'4° Passo'!$D$5:$M$804,10,FALSE),"-")</f>
        <v>-</v>
      </c>
      <c r="V987" s="59" t="str">
        <f t="shared" si="155"/>
        <v/>
      </c>
      <c r="W987" s="4">
        <f t="shared" si="161"/>
        <v>0</v>
      </c>
      <c r="X987" s="101">
        <v>1</v>
      </c>
      <c r="Y987" s="101" t="str">
        <f t="shared" si="156"/>
        <v/>
      </c>
      <c r="Z987" s="101" t="str">
        <f t="shared" si="157"/>
        <v/>
      </c>
      <c r="AA987" s="101" t="str">
        <f t="shared" si="158"/>
        <v/>
      </c>
      <c r="AB987" s="101" t="str">
        <f t="shared" si="159"/>
        <v/>
      </c>
      <c r="AC987" s="101" t="str">
        <f t="shared" si="153"/>
        <v/>
      </c>
      <c r="AD987" s="101" t="str">
        <f t="shared" si="153"/>
        <v/>
      </c>
      <c r="AE987" s="101" t="str">
        <f t="shared" si="153"/>
        <v/>
      </c>
      <c r="AF987" s="101" t="str">
        <f t="shared" si="153"/>
        <v/>
      </c>
      <c r="AG987" s="101" t="str">
        <f t="shared" si="153"/>
        <v/>
      </c>
      <c r="AH987" s="101" t="str">
        <f t="shared" si="153"/>
        <v/>
      </c>
      <c r="AI987" s="101" t="str">
        <f t="shared" si="162"/>
        <v/>
      </c>
      <c r="AJ987" s="101" t="str">
        <f t="shared" si="162"/>
        <v/>
      </c>
      <c r="AK987" s="101" t="str">
        <f t="shared" si="162"/>
        <v/>
      </c>
      <c r="AL987" s="101" t="str">
        <f t="shared" si="154"/>
        <v/>
      </c>
      <c r="AM987" s="101" t="str">
        <f t="shared" si="154"/>
        <v/>
      </c>
      <c r="AN987" s="101" t="str">
        <f t="shared" si="154"/>
        <v/>
      </c>
      <c r="AP987" s="101" t="str">
        <f>IF(AND(N987="vendido",I987='1° Passo'!$D$12),'1° Passo'!$D$12,"")</f>
        <v/>
      </c>
    </row>
    <row r="988" spans="3:42" ht="30" customHeight="1">
      <c r="C988" s="11">
        <v>984</v>
      </c>
      <c r="D988" s="88"/>
      <c r="E988" s="88"/>
      <c r="F988" s="88"/>
      <c r="G988" s="95"/>
      <c r="H988" s="96"/>
      <c r="I988" s="88"/>
      <c r="J988" s="88"/>
      <c r="K988" s="96"/>
      <c r="L988" s="88"/>
      <c r="M988" s="97" t="str">
        <f t="shared" ca="1" si="160"/>
        <v/>
      </c>
      <c r="N988" s="88"/>
      <c r="O988" s="88"/>
      <c r="P988" s="14"/>
      <c r="R988" s="59" t="str">
        <f>IFERROR(VLOOKUP($D988,'4° Passo'!$D$5:$M$804,7,FALSE),"-")</f>
        <v>-</v>
      </c>
      <c r="S988" s="59" t="str">
        <f>IFERROR(VLOOKUP($D988,'4° Passo'!$D$5:$M$804,8,FALSE),"-")</f>
        <v>-</v>
      </c>
      <c r="T988" s="59" t="str">
        <f>IFERROR(VLOOKUP($D988,'4° Passo'!$D$5:$M$804,9,FALSE),"-")</f>
        <v>-</v>
      </c>
      <c r="U988" s="59" t="str">
        <f>IFERROR(VLOOKUP($D988,'4° Passo'!$D$5:$M$804,10,FALSE),"-")</f>
        <v>-</v>
      </c>
      <c r="V988" s="59" t="str">
        <f t="shared" si="155"/>
        <v/>
      </c>
      <c r="W988" s="4">
        <f t="shared" si="161"/>
        <v>0</v>
      </c>
      <c r="X988" s="101">
        <v>1</v>
      </c>
      <c r="Y988" s="101" t="str">
        <f t="shared" si="156"/>
        <v/>
      </c>
      <c r="Z988" s="101" t="str">
        <f t="shared" si="157"/>
        <v/>
      </c>
      <c r="AA988" s="101" t="str">
        <f t="shared" si="158"/>
        <v/>
      </c>
      <c r="AB988" s="101" t="str">
        <f t="shared" si="159"/>
        <v/>
      </c>
      <c r="AC988" s="101" t="str">
        <f t="shared" ref="AC988:AH1030" si="163">IF($Y988=AC$3,$AB988,"")</f>
        <v/>
      </c>
      <c r="AD988" s="101" t="str">
        <f t="shared" si="163"/>
        <v/>
      </c>
      <c r="AE988" s="101" t="str">
        <f t="shared" si="163"/>
        <v/>
      </c>
      <c r="AF988" s="101" t="str">
        <f t="shared" si="163"/>
        <v/>
      </c>
      <c r="AG988" s="101" t="str">
        <f t="shared" si="163"/>
        <v/>
      </c>
      <c r="AH988" s="101" t="str">
        <f t="shared" si="163"/>
        <v/>
      </c>
      <c r="AI988" s="101" t="str">
        <f t="shared" si="162"/>
        <v/>
      </c>
      <c r="AJ988" s="101" t="str">
        <f t="shared" si="162"/>
        <v/>
      </c>
      <c r="AK988" s="101" t="str">
        <f t="shared" si="162"/>
        <v/>
      </c>
      <c r="AL988" s="101" t="str">
        <f t="shared" si="154"/>
        <v/>
      </c>
      <c r="AM988" s="101" t="str">
        <f t="shared" si="154"/>
        <v/>
      </c>
      <c r="AN988" s="101" t="str">
        <f t="shared" si="154"/>
        <v/>
      </c>
      <c r="AP988" s="101" t="str">
        <f>IF(AND(N988="vendido",I988='1° Passo'!$D$12),'1° Passo'!$D$12,"")</f>
        <v/>
      </c>
    </row>
    <row r="989" spans="3:42" ht="30" customHeight="1">
      <c r="C989" s="11">
        <v>985</v>
      </c>
      <c r="D989" s="88"/>
      <c r="E989" s="88"/>
      <c r="F989" s="88"/>
      <c r="G989" s="95"/>
      <c r="H989" s="96"/>
      <c r="I989" s="88"/>
      <c r="J989" s="88"/>
      <c r="K989" s="96"/>
      <c r="L989" s="88"/>
      <c r="M989" s="97" t="str">
        <f t="shared" ca="1" si="160"/>
        <v/>
      </c>
      <c r="N989" s="88"/>
      <c r="O989" s="88"/>
      <c r="P989" s="14"/>
      <c r="R989" s="59" t="str">
        <f>IFERROR(VLOOKUP($D989,'4° Passo'!$D$5:$M$804,7,FALSE),"-")</f>
        <v>-</v>
      </c>
      <c r="S989" s="59" t="str">
        <f>IFERROR(VLOOKUP($D989,'4° Passo'!$D$5:$M$804,8,FALSE),"-")</f>
        <v>-</v>
      </c>
      <c r="T989" s="59" t="str">
        <f>IFERROR(VLOOKUP($D989,'4° Passo'!$D$5:$M$804,9,FALSE),"-")</f>
        <v>-</v>
      </c>
      <c r="U989" s="59" t="str">
        <f>IFERROR(VLOOKUP($D989,'4° Passo'!$D$5:$M$804,10,FALSE),"-")</f>
        <v>-</v>
      </c>
      <c r="V989" s="59" t="str">
        <f t="shared" si="155"/>
        <v/>
      </c>
      <c r="W989" s="4">
        <f t="shared" si="161"/>
        <v>0</v>
      </c>
      <c r="X989" s="101">
        <v>1</v>
      </c>
      <c r="Y989" s="101" t="str">
        <f t="shared" si="156"/>
        <v/>
      </c>
      <c r="Z989" s="101" t="str">
        <f t="shared" si="157"/>
        <v/>
      </c>
      <c r="AA989" s="101" t="str">
        <f t="shared" si="158"/>
        <v/>
      </c>
      <c r="AB989" s="101" t="str">
        <f t="shared" si="159"/>
        <v/>
      </c>
      <c r="AC989" s="101" t="str">
        <f t="shared" si="163"/>
        <v/>
      </c>
      <c r="AD989" s="101" t="str">
        <f t="shared" si="163"/>
        <v/>
      </c>
      <c r="AE989" s="101" t="str">
        <f t="shared" si="163"/>
        <v/>
      </c>
      <c r="AF989" s="101" t="str">
        <f t="shared" si="163"/>
        <v/>
      </c>
      <c r="AG989" s="101" t="str">
        <f t="shared" si="163"/>
        <v/>
      </c>
      <c r="AH989" s="101" t="str">
        <f t="shared" si="163"/>
        <v/>
      </c>
      <c r="AI989" s="101" t="str">
        <f t="shared" si="162"/>
        <v/>
      </c>
      <c r="AJ989" s="101" t="str">
        <f t="shared" si="162"/>
        <v/>
      </c>
      <c r="AK989" s="101" t="str">
        <f t="shared" si="162"/>
        <v/>
      </c>
      <c r="AL989" s="101" t="str">
        <f t="shared" si="154"/>
        <v/>
      </c>
      <c r="AM989" s="101" t="str">
        <f t="shared" si="154"/>
        <v/>
      </c>
      <c r="AN989" s="101" t="str">
        <f t="shared" si="154"/>
        <v/>
      </c>
      <c r="AP989" s="101" t="str">
        <f>IF(AND(N989="vendido",I989='1° Passo'!$D$12),'1° Passo'!$D$12,"")</f>
        <v/>
      </c>
    </row>
    <row r="990" spans="3:42" ht="30" customHeight="1">
      <c r="C990" s="11">
        <v>986</v>
      </c>
      <c r="D990" s="88"/>
      <c r="E990" s="88"/>
      <c r="F990" s="88"/>
      <c r="G990" s="95"/>
      <c r="H990" s="96"/>
      <c r="I990" s="88"/>
      <c r="J990" s="88"/>
      <c r="K990" s="96"/>
      <c r="L990" s="88"/>
      <c r="M990" s="97" t="str">
        <f t="shared" ca="1" si="160"/>
        <v/>
      </c>
      <c r="N990" s="88"/>
      <c r="O990" s="88"/>
      <c r="P990" s="14"/>
      <c r="R990" s="59" t="str">
        <f>IFERROR(VLOOKUP($D990,'4° Passo'!$D$5:$M$804,7,FALSE),"-")</f>
        <v>-</v>
      </c>
      <c r="S990" s="59" t="str">
        <f>IFERROR(VLOOKUP($D990,'4° Passo'!$D$5:$M$804,8,FALSE),"-")</f>
        <v>-</v>
      </c>
      <c r="T990" s="59" t="str">
        <f>IFERROR(VLOOKUP($D990,'4° Passo'!$D$5:$M$804,9,FALSE),"-")</f>
        <v>-</v>
      </c>
      <c r="U990" s="59" t="str">
        <f>IFERROR(VLOOKUP($D990,'4° Passo'!$D$5:$M$804,10,FALSE),"-")</f>
        <v>-</v>
      </c>
      <c r="V990" s="59" t="str">
        <f t="shared" si="155"/>
        <v/>
      </c>
      <c r="W990" s="4">
        <f t="shared" si="161"/>
        <v>0</v>
      </c>
      <c r="X990" s="101">
        <v>1</v>
      </c>
      <c r="Y990" s="101" t="str">
        <f t="shared" si="156"/>
        <v/>
      </c>
      <c r="Z990" s="101" t="str">
        <f t="shared" si="157"/>
        <v/>
      </c>
      <c r="AA990" s="101" t="str">
        <f t="shared" si="158"/>
        <v/>
      </c>
      <c r="AB990" s="101" t="str">
        <f t="shared" si="159"/>
        <v/>
      </c>
      <c r="AC990" s="101" t="str">
        <f t="shared" si="163"/>
        <v/>
      </c>
      <c r="AD990" s="101" t="str">
        <f t="shared" si="163"/>
        <v/>
      </c>
      <c r="AE990" s="101" t="str">
        <f t="shared" si="163"/>
        <v/>
      </c>
      <c r="AF990" s="101" t="str">
        <f t="shared" si="163"/>
        <v/>
      </c>
      <c r="AG990" s="101" t="str">
        <f t="shared" si="163"/>
        <v/>
      </c>
      <c r="AH990" s="101" t="str">
        <f t="shared" si="163"/>
        <v/>
      </c>
      <c r="AI990" s="101" t="str">
        <f t="shared" si="162"/>
        <v/>
      </c>
      <c r="AJ990" s="101" t="str">
        <f t="shared" si="162"/>
        <v/>
      </c>
      <c r="AK990" s="101" t="str">
        <f t="shared" si="162"/>
        <v/>
      </c>
      <c r="AL990" s="101" t="str">
        <f t="shared" si="154"/>
        <v/>
      </c>
      <c r="AM990" s="101" t="str">
        <f t="shared" si="154"/>
        <v/>
      </c>
      <c r="AN990" s="101" t="str">
        <f t="shared" si="154"/>
        <v/>
      </c>
      <c r="AP990" s="101" t="str">
        <f>IF(AND(N990="vendido",I990='1° Passo'!$D$12),'1° Passo'!$D$12,"")</f>
        <v/>
      </c>
    </row>
    <row r="991" spans="3:42" ht="30" customHeight="1">
      <c r="C991" s="11">
        <v>987</v>
      </c>
      <c r="D991" s="88"/>
      <c r="E991" s="88"/>
      <c r="F991" s="88"/>
      <c r="G991" s="95"/>
      <c r="H991" s="96"/>
      <c r="I991" s="88"/>
      <c r="J991" s="88"/>
      <c r="K991" s="96"/>
      <c r="L991" s="88"/>
      <c r="M991" s="97" t="str">
        <f t="shared" ca="1" si="160"/>
        <v/>
      </c>
      <c r="N991" s="88"/>
      <c r="O991" s="88"/>
      <c r="P991" s="14"/>
      <c r="R991" s="59" t="str">
        <f>IFERROR(VLOOKUP($D991,'4° Passo'!$D$5:$M$804,7,FALSE),"-")</f>
        <v>-</v>
      </c>
      <c r="S991" s="59" t="str">
        <f>IFERROR(VLOOKUP($D991,'4° Passo'!$D$5:$M$804,8,FALSE),"-")</f>
        <v>-</v>
      </c>
      <c r="T991" s="59" t="str">
        <f>IFERROR(VLOOKUP($D991,'4° Passo'!$D$5:$M$804,9,FALSE),"-")</f>
        <v>-</v>
      </c>
      <c r="U991" s="59" t="str">
        <f>IFERROR(VLOOKUP($D991,'4° Passo'!$D$5:$M$804,10,FALSE),"-")</f>
        <v>-</v>
      </c>
      <c r="V991" s="59" t="str">
        <f t="shared" si="155"/>
        <v/>
      </c>
      <c r="W991" s="4">
        <f t="shared" si="161"/>
        <v>0</v>
      </c>
      <c r="X991" s="101">
        <v>1</v>
      </c>
      <c r="Y991" s="101" t="str">
        <f t="shared" si="156"/>
        <v/>
      </c>
      <c r="Z991" s="101" t="str">
        <f t="shared" si="157"/>
        <v/>
      </c>
      <c r="AA991" s="101" t="str">
        <f t="shared" si="158"/>
        <v/>
      </c>
      <c r="AB991" s="101" t="str">
        <f t="shared" si="159"/>
        <v/>
      </c>
      <c r="AC991" s="101" t="str">
        <f t="shared" si="163"/>
        <v/>
      </c>
      <c r="AD991" s="101" t="str">
        <f t="shared" si="163"/>
        <v/>
      </c>
      <c r="AE991" s="101" t="str">
        <f t="shared" si="163"/>
        <v/>
      </c>
      <c r="AF991" s="101" t="str">
        <f t="shared" si="163"/>
        <v/>
      </c>
      <c r="AG991" s="101" t="str">
        <f t="shared" si="163"/>
        <v/>
      </c>
      <c r="AH991" s="101" t="str">
        <f t="shared" si="163"/>
        <v/>
      </c>
      <c r="AI991" s="101" t="str">
        <f t="shared" si="162"/>
        <v/>
      </c>
      <c r="AJ991" s="101" t="str">
        <f t="shared" si="162"/>
        <v/>
      </c>
      <c r="AK991" s="101" t="str">
        <f t="shared" si="162"/>
        <v/>
      </c>
      <c r="AL991" s="101" t="str">
        <f t="shared" si="154"/>
        <v/>
      </c>
      <c r="AM991" s="101" t="str">
        <f t="shared" si="154"/>
        <v/>
      </c>
      <c r="AN991" s="101" t="str">
        <f t="shared" si="154"/>
        <v/>
      </c>
      <c r="AP991" s="101" t="str">
        <f>IF(AND(N991="vendido",I991='1° Passo'!$D$12),'1° Passo'!$D$12,"")</f>
        <v/>
      </c>
    </row>
    <row r="992" spans="3:42" ht="30" customHeight="1">
      <c r="C992" s="11">
        <v>988</v>
      </c>
      <c r="D992" s="88"/>
      <c r="E992" s="88"/>
      <c r="F992" s="88"/>
      <c r="G992" s="95"/>
      <c r="H992" s="96"/>
      <c r="I992" s="88"/>
      <c r="J992" s="88"/>
      <c r="K992" s="96"/>
      <c r="L992" s="88"/>
      <c r="M992" s="97" t="str">
        <f t="shared" ca="1" si="160"/>
        <v/>
      </c>
      <c r="N992" s="88"/>
      <c r="O992" s="88"/>
      <c r="P992" s="14"/>
      <c r="R992" s="59" t="str">
        <f>IFERROR(VLOOKUP($D992,'4° Passo'!$D$5:$M$804,7,FALSE),"-")</f>
        <v>-</v>
      </c>
      <c r="S992" s="59" t="str">
        <f>IFERROR(VLOOKUP($D992,'4° Passo'!$D$5:$M$804,8,FALSE),"-")</f>
        <v>-</v>
      </c>
      <c r="T992" s="59" t="str">
        <f>IFERROR(VLOOKUP($D992,'4° Passo'!$D$5:$M$804,9,FALSE),"-")</f>
        <v>-</v>
      </c>
      <c r="U992" s="59" t="str">
        <f>IFERROR(VLOOKUP($D992,'4° Passo'!$D$5:$M$804,10,FALSE),"-")</f>
        <v>-</v>
      </c>
      <c r="V992" s="59" t="str">
        <f t="shared" si="155"/>
        <v/>
      </c>
      <c r="W992" s="4">
        <f t="shared" si="161"/>
        <v>0</v>
      </c>
      <c r="X992" s="101">
        <v>1</v>
      </c>
      <c r="Y992" s="101" t="str">
        <f t="shared" si="156"/>
        <v/>
      </c>
      <c r="Z992" s="101" t="str">
        <f t="shared" si="157"/>
        <v/>
      </c>
      <c r="AA992" s="101" t="str">
        <f t="shared" si="158"/>
        <v/>
      </c>
      <c r="AB992" s="101" t="str">
        <f t="shared" si="159"/>
        <v/>
      </c>
      <c r="AC992" s="101" t="str">
        <f t="shared" si="163"/>
        <v/>
      </c>
      <c r="AD992" s="101" t="str">
        <f t="shared" si="163"/>
        <v/>
      </c>
      <c r="AE992" s="101" t="str">
        <f t="shared" si="163"/>
        <v/>
      </c>
      <c r="AF992" s="101" t="str">
        <f t="shared" si="163"/>
        <v/>
      </c>
      <c r="AG992" s="101" t="str">
        <f t="shared" si="163"/>
        <v/>
      </c>
      <c r="AH992" s="101" t="str">
        <f t="shared" si="163"/>
        <v/>
      </c>
      <c r="AI992" s="101" t="str">
        <f t="shared" si="162"/>
        <v/>
      </c>
      <c r="AJ992" s="101" t="str">
        <f t="shared" si="162"/>
        <v/>
      </c>
      <c r="AK992" s="101" t="str">
        <f t="shared" si="162"/>
        <v/>
      </c>
      <c r="AL992" s="101" t="str">
        <f t="shared" si="154"/>
        <v/>
      </c>
      <c r="AM992" s="101" t="str">
        <f t="shared" si="154"/>
        <v/>
      </c>
      <c r="AN992" s="101" t="str">
        <f t="shared" si="154"/>
        <v/>
      </c>
      <c r="AP992" s="101" t="str">
        <f>IF(AND(N992="vendido",I992='1° Passo'!$D$12),'1° Passo'!$D$12,"")</f>
        <v/>
      </c>
    </row>
    <row r="993" spans="3:42" ht="30" customHeight="1">
      <c r="C993" s="11">
        <v>989</v>
      </c>
      <c r="D993" s="88"/>
      <c r="E993" s="88"/>
      <c r="F993" s="88"/>
      <c r="G993" s="95"/>
      <c r="H993" s="96"/>
      <c r="I993" s="88"/>
      <c r="J993" s="88"/>
      <c r="K993" s="96"/>
      <c r="L993" s="88"/>
      <c r="M993" s="97" t="str">
        <f t="shared" ca="1" si="160"/>
        <v/>
      </c>
      <c r="N993" s="88"/>
      <c r="O993" s="88"/>
      <c r="P993" s="14"/>
      <c r="R993" s="59" t="str">
        <f>IFERROR(VLOOKUP($D993,'4° Passo'!$D$5:$M$804,7,FALSE),"-")</f>
        <v>-</v>
      </c>
      <c r="S993" s="59" t="str">
        <f>IFERROR(VLOOKUP($D993,'4° Passo'!$D$5:$M$804,8,FALSE),"-")</f>
        <v>-</v>
      </c>
      <c r="T993" s="59" t="str">
        <f>IFERROR(VLOOKUP($D993,'4° Passo'!$D$5:$M$804,9,FALSE),"-")</f>
        <v>-</v>
      </c>
      <c r="U993" s="59" t="str">
        <f>IFERROR(VLOOKUP($D993,'4° Passo'!$D$5:$M$804,10,FALSE),"-")</f>
        <v>-</v>
      </c>
      <c r="V993" s="59" t="str">
        <f t="shared" si="155"/>
        <v/>
      </c>
      <c r="W993" s="4">
        <f t="shared" si="161"/>
        <v>0</v>
      </c>
      <c r="X993" s="101">
        <v>1</v>
      </c>
      <c r="Y993" s="101" t="str">
        <f t="shared" si="156"/>
        <v/>
      </c>
      <c r="Z993" s="101" t="str">
        <f t="shared" si="157"/>
        <v/>
      </c>
      <c r="AA993" s="101" t="str">
        <f t="shared" si="158"/>
        <v/>
      </c>
      <c r="AB993" s="101" t="str">
        <f t="shared" si="159"/>
        <v/>
      </c>
      <c r="AC993" s="101" t="str">
        <f t="shared" si="163"/>
        <v/>
      </c>
      <c r="AD993" s="101" t="str">
        <f t="shared" si="163"/>
        <v/>
      </c>
      <c r="AE993" s="101" t="str">
        <f t="shared" si="163"/>
        <v/>
      </c>
      <c r="AF993" s="101" t="str">
        <f t="shared" si="163"/>
        <v/>
      </c>
      <c r="AG993" s="101" t="str">
        <f t="shared" si="163"/>
        <v/>
      </c>
      <c r="AH993" s="101" t="str">
        <f t="shared" si="163"/>
        <v/>
      </c>
      <c r="AI993" s="101" t="str">
        <f t="shared" si="162"/>
        <v/>
      </c>
      <c r="AJ993" s="101" t="str">
        <f t="shared" si="162"/>
        <v/>
      </c>
      <c r="AK993" s="101" t="str">
        <f t="shared" si="162"/>
        <v/>
      </c>
      <c r="AL993" s="101" t="str">
        <f t="shared" si="154"/>
        <v/>
      </c>
      <c r="AM993" s="101" t="str">
        <f t="shared" si="154"/>
        <v/>
      </c>
      <c r="AN993" s="101" t="str">
        <f t="shared" si="154"/>
        <v/>
      </c>
      <c r="AP993" s="101" t="str">
        <f>IF(AND(N993="vendido",I993='1° Passo'!$D$12),'1° Passo'!$D$12,"")</f>
        <v/>
      </c>
    </row>
    <row r="994" spans="3:42" ht="30" customHeight="1">
      <c r="C994" s="11">
        <v>990</v>
      </c>
      <c r="D994" s="88"/>
      <c r="E994" s="88"/>
      <c r="F994" s="88"/>
      <c r="G994" s="95"/>
      <c r="H994" s="96"/>
      <c r="I994" s="88"/>
      <c r="J994" s="88"/>
      <c r="K994" s="96"/>
      <c r="L994" s="88"/>
      <c r="M994" s="97" t="str">
        <f t="shared" ca="1" si="160"/>
        <v/>
      </c>
      <c r="N994" s="88"/>
      <c r="O994" s="88"/>
      <c r="P994" s="14"/>
      <c r="R994" s="59" t="str">
        <f>IFERROR(VLOOKUP($D994,'4° Passo'!$D$5:$M$804,7,FALSE),"-")</f>
        <v>-</v>
      </c>
      <c r="S994" s="59" t="str">
        <f>IFERROR(VLOOKUP($D994,'4° Passo'!$D$5:$M$804,8,FALSE),"-")</f>
        <v>-</v>
      </c>
      <c r="T994" s="59" t="str">
        <f>IFERROR(VLOOKUP($D994,'4° Passo'!$D$5:$M$804,9,FALSE),"-")</f>
        <v>-</v>
      </c>
      <c r="U994" s="59" t="str">
        <f>IFERROR(VLOOKUP($D994,'4° Passo'!$D$5:$M$804,10,FALSE),"-")</f>
        <v>-</v>
      </c>
      <c r="V994" s="59" t="str">
        <f t="shared" si="155"/>
        <v/>
      </c>
      <c r="W994" s="4">
        <f t="shared" si="161"/>
        <v>0</v>
      </c>
      <c r="X994" s="101">
        <v>1</v>
      </c>
      <c r="Y994" s="101" t="str">
        <f t="shared" si="156"/>
        <v/>
      </c>
      <c r="Z994" s="101" t="str">
        <f t="shared" si="157"/>
        <v/>
      </c>
      <c r="AA994" s="101" t="str">
        <f t="shared" si="158"/>
        <v/>
      </c>
      <c r="AB994" s="101" t="str">
        <f t="shared" si="159"/>
        <v/>
      </c>
      <c r="AC994" s="101" t="str">
        <f t="shared" si="163"/>
        <v/>
      </c>
      <c r="AD994" s="101" t="str">
        <f t="shared" si="163"/>
        <v/>
      </c>
      <c r="AE994" s="101" t="str">
        <f t="shared" si="163"/>
        <v/>
      </c>
      <c r="AF994" s="101" t="str">
        <f t="shared" si="163"/>
        <v/>
      </c>
      <c r="AG994" s="101" t="str">
        <f t="shared" si="163"/>
        <v/>
      </c>
      <c r="AH994" s="101" t="str">
        <f t="shared" si="163"/>
        <v/>
      </c>
      <c r="AI994" s="101" t="str">
        <f t="shared" si="162"/>
        <v/>
      </c>
      <c r="AJ994" s="101" t="str">
        <f t="shared" si="162"/>
        <v/>
      </c>
      <c r="AK994" s="101" t="str">
        <f t="shared" si="162"/>
        <v/>
      </c>
      <c r="AL994" s="101" t="str">
        <f t="shared" si="154"/>
        <v/>
      </c>
      <c r="AM994" s="101" t="str">
        <f t="shared" si="154"/>
        <v/>
      </c>
      <c r="AN994" s="101" t="str">
        <f t="shared" si="154"/>
        <v/>
      </c>
      <c r="AP994" s="101" t="str">
        <f>IF(AND(N994="vendido",I994='1° Passo'!$D$12),'1° Passo'!$D$12,"")</f>
        <v/>
      </c>
    </row>
    <row r="995" spans="3:42" ht="30" customHeight="1">
      <c r="C995" s="11">
        <v>991</v>
      </c>
      <c r="D995" s="88"/>
      <c r="E995" s="88"/>
      <c r="F995" s="88"/>
      <c r="G995" s="95"/>
      <c r="H995" s="96"/>
      <c r="I995" s="88"/>
      <c r="J995" s="88"/>
      <c r="K995" s="96"/>
      <c r="L995" s="88"/>
      <c r="M995" s="97" t="str">
        <f t="shared" ca="1" si="160"/>
        <v/>
      </c>
      <c r="N995" s="88"/>
      <c r="O995" s="88"/>
      <c r="P995" s="14"/>
      <c r="R995" s="59" t="str">
        <f>IFERROR(VLOOKUP($D995,'4° Passo'!$D$5:$M$804,7,FALSE),"-")</f>
        <v>-</v>
      </c>
      <c r="S995" s="59" t="str">
        <f>IFERROR(VLOOKUP($D995,'4° Passo'!$D$5:$M$804,8,FALSE),"-")</f>
        <v>-</v>
      </c>
      <c r="T995" s="59" t="str">
        <f>IFERROR(VLOOKUP($D995,'4° Passo'!$D$5:$M$804,9,FALSE),"-")</f>
        <v>-</v>
      </c>
      <c r="U995" s="59" t="str">
        <f>IFERROR(VLOOKUP($D995,'4° Passo'!$D$5:$M$804,10,FALSE),"-")</f>
        <v>-</v>
      </c>
      <c r="V995" s="59" t="str">
        <f t="shared" si="155"/>
        <v/>
      </c>
      <c r="W995" s="4">
        <f t="shared" si="161"/>
        <v>0</v>
      </c>
      <c r="X995" s="101">
        <v>1</v>
      </c>
      <c r="Y995" s="101" t="str">
        <f t="shared" si="156"/>
        <v/>
      </c>
      <c r="Z995" s="101" t="str">
        <f t="shared" si="157"/>
        <v/>
      </c>
      <c r="AA995" s="101" t="str">
        <f t="shared" si="158"/>
        <v/>
      </c>
      <c r="AB995" s="101" t="str">
        <f t="shared" si="159"/>
        <v/>
      </c>
      <c r="AC995" s="101" t="str">
        <f t="shared" si="163"/>
        <v/>
      </c>
      <c r="AD995" s="101" t="str">
        <f t="shared" si="163"/>
        <v/>
      </c>
      <c r="AE995" s="101" t="str">
        <f t="shared" si="163"/>
        <v/>
      </c>
      <c r="AF995" s="101" t="str">
        <f t="shared" si="163"/>
        <v/>
      </c>
      <c r="AG995" s="101" t="str">
        <f t="shared" si="163"/>
        <v/>
      </c>
      <c r="AH995" s="101" t="str">
        <f t="shared" si="163"/>
        <v/>
      </c>
      <c r="AI995" s="101" t="str">
        <f t="shared" si="162"/>
        <v/>
      </c>
      <c r="AJ995" s="101" t="str">
        <f t="shared" si="162"/>
        <v/>
      </c>
      <c r="AK995" s="101" t="str">
        <f t="shared" si="162"/>
        <v/>
      </c>
      <c r="AL995" s="101" t="str">
        <f t="shared" si="154"/>
        <v/>
      </c>
      <c r="AM995" s="101" t="str">
        <f t="shared" si="154"/>
        <v/>
      </c>
      <c r="AN995" s="101" t="str">
        <f t="shared" si="154"/>
        <v/>
      </c>
      <c r="AP995" s="101" t="str">
        <f>IF(AND(N995="vendido",I995='1° Passo'!$D$12),'1° Passo'!$D$12,"")</f>
        <v/>
      </c>
    </row>
    <row r="996" spans="3:42" ht="30" customHeight="1">
      <c r="C996" s="11">
        <v>992</v>
      </c>
      <c r="D996" s="88"/>
      <c r="E996" s="88"/>
      <c r="F996" s="88"/>
      <c r="G996" s="95"/>
      <c r="H996" s="96"/>
      <c r="I996" s="88"/>
      <c r="J996" s="88"/>
      <c r="K996" s="96"/>
      <c r="L996" s="88"/>
      <c r="M996" s="97" t="str">
        <f t="shared" ca="1" si="160"/>
        <v/>
      </c>
      <c r="N996" s="88"/>
      <c r="O996" s="88"/>
      <c r="P996" s="14"/>
      <c r="R996" s="59" t="str">
        <f>IFERROR(VLOOKUP($D996,'4° Passo'!$D$5:$M$804,7,FALSE),"-")</f>
        <v>-</v>
      </c>
      <c r="S996" s="59" t="str">
        <f>IFERROR(VLOOKUP($D996,'4° Passo'!$D$5:$M$804,8,FALSE),"-")</f>
        <v>-</v>
      </c>
      <c r="T996" s="59" t="str">
        <f>IFERROR(VLOOKUP($D996,'4° Passo'!$D$5:$M$804,9,FALSE),"-")</f>
        <v>-</v>
      </c>
      <c r="U996" s="59" t="str">
        <f>IFERROR(VLOOKUP($D996,'4° Passo'!$D$5:$M$804,10,FALSE),"-")</f>
        <v>-</v>
      </c>
      <c r="V996" s="59" t="str">
        <f t="shared" si="155"/>
        <v/>
      </c>
      <c r="W996" s="4">
        <f t="shared" si="161"/>
        <v>0</v>
      </c>
      <c r="X996" s="101">
        <v>1</v>
      </c>
      <c r="Y996" s="101" t="str">
        <f t="shared" si="156"/>
        <v/>
      </c>
      <c r="Z996" s="101" t="str">
        <f t="shared" si="157"/>
        <v/>
      </c>
      <c r="AA996" s="101" t="str">
        <f t="shared" si="158"/>
        <v/>
      </c>
      <c r="AB996" s="101" t="str">
        <f t="shared" si="159"/>
        <v/>
      </c>
      <c r="AC996" s="101" t="str">
        <f t="shared" si="163"/>
        <v/>
      </c>
      <c r="AD996" s="101" t="str">
        <f t="shared" si="163"/>
        <v/>
      </c>
      <c r="AE996" s="101" t="str">
        <f t="shared" si="163"/>
        <v/>
      </c>
      <c r="AF996" s="101" t="str">
        <f t="shared" si="163"/>
        <v/>
      </c>
      <c r="AG996" s="101" t="str">
        <f t="shared" si="163"/>
        <v/>
      </c>
      <c r="AH996" s="101" t="str">
        <f t="shared" si="163"/>
        <v/>
      </c>
      <c r="AI996" s="101" t="str">
        <f t="shared" si="162"/>
        <v/>
      </c>
      <c r="AJ996" s="101" t="str">
        <f t="shared" si="162"/>
        <v/>
      </c>
      <c r="AK996" s="101" t="str">
        <f t="shared" si="162"/>
        <v/>
      </c>
      <c r="AL996" s="101" t="str">
        <f t="shared" si="154"/>
        <v/>
      </c>
      <c r="AM996" s="101" t="str">
        <f t="shared" si="154"/>
        <v/>
      </c>
      <c r="AN996" s="101" t="str">
        <f t="shared" si="154"/>
        <v/>
      </c>
      <c r="AP996" s="101" t="str">
        <f>IF(AND(N996="vendido",I996='1° Passo'!$D$12),'1° Passo'!$D$12,"")</f>
        <v/>
      </c>
    </row>
    <row r="997" spans="3:42" ht="30" customHeight="1">
      <c r="C997" s="11">
        <v>993</v>
      </c>
      <c r="D997" s="88"/>
      <c r="E997" s="88"/>
      <c r="F997" s="88"/>
      <c r="G997" s="95"/>
      <c r="H997" s="96"/>
      <c r="I997" s="88"/>
      <c r="J997" s="88"/>
      <c r="K997" s="96"/>
      <c r="L997" s="88"/>
      <c r="M997" s="97" t="str">
        <f t="shared" ca="1" si="160"/>
        <v/>
      </c>
      <c r="N997" s="88"/>
      <c r="O997" s="88"/>
      <c r="P997" s="14"/>
      <c r="R997" s="59" t="str">
        <f>IFERROR(VLOOKUP($D997,'4° Passo'!$D$5:$M$804,7,FALSE),"-")</f>
        <v>-</v>
      </c>
      <c r="S997" s="59" t="str">
        <f>IFERROR(VLOOKUP($D997,'4° Passo'!$D$5:$M$804,8,FALSE),"-")</f>
        <v>-</v>
      </c>
      <c r="T997" s="59" t="str">
        <f>IFERROR(VLOOKUP($D997,'4° Passo'!$D$5:$M$804,9,FALSE),"-")</f>
        <v>-</v>
      </c>
      <c r="U997" s="59" t="str">
        <f>IFERROR(VLOOKUP($D997,'4° Passo'!$D$5:$M$804,10,FALSE),"-")</f>
        <v>-</v>
      </c>
      <c r="V997" s="59" t="str">
        <f t="shared" si="155"/>
        <v/>
      </c>
      <c r="W997" s="4">
        <f t="shared" si="161"/>
        <v>0</v>
      </c>
      <c r="X997" s="101">
        <v>1</v>
      </c>
      <c r="Y997" s="101" t="str">
        <f t="shared" si="156"/>
        <v/>
      </c>
      <c r="Z997" s="101" t="str">
        <f t="shared" si="157"/>
        <v/>
      </c>
      <c r="AA997" s="101" t="str">
        <f t="shared" si="158"/>
        <v/>
      </c>
      <c r="AB997" s="101" t="str">
        <f t="shared" si="159"/>
        <v/>
      </c>
      <c r="AC997" s="101" t="str">
        <f t="shared" si="163"/>
        <v/>
      </c>
      <c r="AD997" s="101" t="str">
        <f t="shared" si="163"/>
        <v/>
      </c>
      <c r="AE997" s="101" t="str">
        <f t="shared" si="163"/>
        <v/>
      </c>
      <c r="AF997" s="101" t="str">
        <f t="shared" si="163"/>
        <v/>
      </c>
      <c r="AG997" s="101" t="str">
        <f t="shared" si="163"/>
        <v/>
      </c>
      <c r="AH997" s="101" t="str">
        <f t="shared" si="163"/>
        <v/>
      </c>
      <c r="AI997" s="101" t="str">
        <f t="shared" si="162"/>
        <v/>
      </c>
      <c r="AJ997" s="101" t="str">
        <f t="shared" si="162"/>
        <v/>
      </c>
      <c r="AK997" s="101" t="str">
        <f t="shared" si="162"/>
        <v/>
      </c>
      <c r="AL997" s="101" t="str">
        <f t="shared" si="154"/>
        <v/>
      </c>
      <c r="AM997" s="101" t="str">
        <f t="shared" si="154"/>
        <v/>
      </c>
      <c r="AN997" s="101" t="str">
        <f t="shared" si="154"/>
        <v/>
      </c>
      <c r="AP997" s="101" t="str">
        <f>IF(AND(N997="vendido",I997='1° Passo'!$D$12),'1° Passo'!$D$12,"")</f>
        <v/>
      </c>
    </row>
    <row r="998" spans="3:42" ht="30" customHeight="1">
      <c r="C998" s="11">
        <v>994</v>
      </c>
      <c r="D998" s="88"/>
      <c r="E998" s="88"/>
      <c r="F998" s="88"/>
      <c r="G998" s="95"/>
      <c r="H998" s="96"/>
      <c r="I998" s="88"/>
      <c r="J998" s="88"/>
      <c r="K998" s="96"/>
      <c r="L998" s="88"/>
      <c r="M998" s="97" t="str">
        <f t="shared" ca="1" si="160"/>
        <v/>
      </c>
      <c r="N998" s="88"/>
      <c r="O998" s="88"/>
      <c r="P998" s="14"/>
      <c r="R998" s="59" t="str">
        <f>IFERROR(VLOOKUP($D998,'4° Passo'!$D$5:$M$804,7,FALSE),"-")</f>
        <v>-</v>
      </c>
      <c r="S998" s="59" t="str">
        <f>IFERROR(VLOOKUP($D998,'4° Passo'!$D$5:$M$804,8,FALSE),"-")</f>
        <v>-</v>
      </c>
      <c r="T998" s="59" t="str">
        <f>IFERROR(VLOOKUP($D998,'4° Passo'!$D$5:$M$804,9,FALSE),"-")</f>
        <v>-</v>
      </c>
      <c r="U998" s="59" t="str">
        <f>IFERROR(VLOOKUP($D998,'4° Passo'!$D$5:$M$804,10,FALSE),"-")</f>
        <v>-</v>
      </c>
      <c r="V998" s="59" t="str">
        <f t="shared" si="155"/>
        <v/>
      </c>
      <c r="W998" s="4">
        <f t="shared" si="161"/>
        <v>0</v>
      </c>
      <c r="X998" s="101">
        <v>1</v>
      </c>
      <c r="Y998" s="101" t="str">
        <f t="shared" si="156"/>
        <v/>
      </c>
      <c r="Z998" s="101" t="str">
        <f t="shared" si="157"/>
        <v/>
      </c>
      <c r="AA998" s="101" t="str">
        <f t="shared" si="158"/>
        <v/>
      </c>
      <c r="AB998" s="101" t="str">
        <f t="shared" si="159"/>
        <v/>
      </c>
      <c r="AC998" s="101" t="str">
        <f t="shared" si="163"/>
        <v/>
      </c>
      <c r="AD998" s="101" t="str">
        <f t="shared" si="163"/>
        <v/>
      </c>
      <c r="AE998" s="101" t="str">
        <f t="shared" si="163"/>
        <v/>
      </c>
      <c r="AF998" s="101" t="str">
        <f t="shared" si="163"/>
        <v/>
      </c>
      <c r="AG998" s="101" t="str">
        <f t="shared" si="163"/>
        <v/>
      </c>
      <c r="AH998" s="101" t="str">
        <f t="shared" si="163"/>
        <v/>
      </c>
      <c r="AI998" s="101" t="str">
        <f t="shared" si="162"/>
        <v/>
      </c>
      <c r="AJ998" s="101" t="str">
        <f t="shared" si="162"/>
        <v/>
      </c>
      <c r="AK998" s="101" t="str">
        <f t="shared" si="162"/>
        <v/>
      </c>
      <c r="AL998" s="101" t="str">
        <f t="shared" si="154"/>
        <v/>
      </c>
      <c r="AM998" s="101" t="str">
        <f t="shared" si="154"/>
        <v/>
      </c>
      <c r="AN998" s="101" t="str">
        <f t="shared" si="154"/>
        <v/>
      </c>
      <c r="AP998" s="101" t="str">
        <f>IF(AND(N998="vendido",I998='1° Passo'!$D$12),'1° Passo'!$D$12,"")</f>
        <v/>
      </c>
    </row>
    <row r="999" spans="3:42" ht="30" customHeight="1">
      <c r="C999" s="11">
        <v>995</v>
      </c>
      <c r="D999" s="88"/>
      <c r="E999" s="88"/>
      <c r="F999" s="88"/>
      <c r="G999" s="95"/>
      <c r="H999" s="96"/>
      <c r="I999" s="88"/>
      <c r="J999" s="88"/>
      <c r="K999" s="96"/>
      <c r="L999" s="88"/>
      <c r="M999" s="97" t="str">
        <f t="shared" ca="1" si="160"/>
        <v/>
      </c>
      <c r="N999" s="88"/>
      <c r="O999" s="88"/>
      <c r="P999" s="14"/>
      <c r="R999" s="59" t="str">
        <f>IFERROR(VLOOKUP($D999,'4° Passo'!$D$5:$M$804,7,FALSE),"-")</f>
        <v>-</v>
      </c>
      <c r="S999" s="59" t="str">
        <f>IFERROR(VLOOKUP($D999,'4° Passo'!$D$5:$M$804,8,FALSE),"-")</f>
        <v>-</v>
      </c>
      <c r="T999" s="59" t="str">
        <f>IFERROR(VLOOKUP($D999,'4° Passo'!$D$5:$M$804,9,FALSE),"-")</f>
        <v>-</v>
      </c>
      <c r="U999" s="59" t="str">
        <f>IFERROR(VLOOKUP($D999,'4° Passo'!$D$5:$M$804,10,FALSE),"-")</f>
        <v>-</v>
      </c>
      <c r="V999" s="59" t="str">
        <f t="shared" si="155"/>
        <v/>
      </c>
      <c r="W999" s="4">
        <f t="shared" si="161"/>
        <v>0</v>
      </c>
      <c r="X999" s="101">
        <v>1</v>
      </c>
      <c r="Y999" s="101" t="str">
        <f t="shared" si="156"/>
        <v/>
      </c>
      <c r="Z999" s="101" t="str">
        <f t="shared" si="157"/>
        <v/>
      </c>
      <c r="AA999" s="101" t="str">
        <f t="shared" si="158"/>
        <v/>
      </c>
      <c r="AB999" s="101" t="str">
        <f t="shared" si="159"/>
        <v/>
      </c>
      <c r="AC999" s="101" t="str">
        <f t="shared" si="163"/>
        <v/>
      </c>
      <c r="AD999" s="101" t="str">
        <f t="shared" si="163"/>
        <v/>
      </c>
      <c r="AE999" s="101" t="str">
        <f t="shared" si="163"/>
        <v/>
      </c>
      <c r="AF999" s="101" t="str">
        <f t="shared" si="163"/>
        <v/>
      </c>
      <c r="AG999" s="101" t="str">
        <f t="shared" si="163"/>
        <v/>
      </c>
      <c r="AH999" s="101" t="str">
        <f t="shared" si="163"/>
        <v/>
      </c>
      <c r="AI999" s="101" t="str">
        <f t="shared" si="162"/>
        <v/>
      </c>
      <c r="AJ999" s="101" t="str">
        <f t="shared" si="162"/>
        <v/>
      </c>
      <c r="AK999" s="101" t="str">
        <f t="shared" si="162"/>
        <v/>
      </c>
      <c r="AL999" s="101" t="str">
        <f t="shared" si="154"/>
        <v/>
      </c>
      <c r="AM999" s="101" t="str">
        <f t="shared" si="154"/>
        <v/>
      </c>
      <c r="AN999" s="101" t="str">
        <f t="shared" si="154"/>
        <v/>
      </c>
      <c r="AP999" s="101" t="str">
        <f>IF(AND(N999="vendido",I999='1° Passo'!$D$12),'1° Passo'!$D$12,"")</f>
        <v/>
      </c>
    </row>
    <row r="1000" spans="3:42" ht="30" customHeight="1">
      <c r="C1000" s="11">
        <v>996</v>
      </c>
      <c r="D1000" s="88"/>
      <c r="E1000" s="88"/>
      <c r="F1000" s="88"/>
      <c r="G1000" s="95"/>
      <c r="H1000" s="96"/>
      <c r="I1000" s="88"/>
      <c r="J1000" s="88"/>
      <c r="K1000" s="96"/>
      <c r="L1000" s="88"/>
      <c r="M1000" s="97" t="str">
        <f t="shared" ca="1" si="160"/>
        <v/>
      </c>
      <c r="N1000" s="88"/>
      <c r="O1000" s="88"/>
      <c r="P1000" s="14"/>
      <c r="R1000" s="59" t="str">
        <f>IFERROR(VLOOKUP($D1000,'4° Passo'!$D$5:$M$804,7,FALSE),"-")</f>
        <v>-</v>
      </c>
      <c r="S1000" s="59" t="str">
        <f>IFERROR(VLOOKUP($D1000,'4° Passo'!$D$5:$M$804,8,FALSE),"-")</f>
        <v>-</v>
      </c>
      <c r="T1000" s="59" t="str">
        <f>IFERROR(VLOOKUP($D1000,'4° Passo'!$D$5:$M$804,9,FALSE),"-")</f>
        <v>-</v>
      </c>
      <c r="U1000" s="59" t="str">
        <f>IFERROR(VLOOKUP($D1000,'4° Passo'!$D$5:$M$804,10,FALSE),"-")</f>
        <v>-</v>
      </c>
      <c r="V1000" s="59" t="str">
        <f t="shared" si="155"/>
        <v/>
      </c>
      <c r="W1000" s="4">
        <f t="shared" si="161"/>
        <v>0</v>
      </c>
      <c r="X1000" s="101">
        <v>1</v>
      </c>
      <c r="Y1000" s="101" t="str">
        <f t="shared" si="156"/>
        <v/>
      </c>
      <c r="Z1000" s="101" t="str">
        <f t="shared" si="157"/>
        <v/>
      </c>
      <c r="AA1000" s="101" t="str">
        <f t="shared" si="158"/>
        <v/>
      </c>
      <c r="AB1000" s="101" t="str">
        <f t="shared" si="159"/>
        <v/>
      </c>
      <c r="AC1000" s="101" t="str">
        <f t="shared" si="163"/>
        <v/>
      </c>
      <c r="AD1000" s="101" t="str">
        <f t="shared" si="163"/>
        <v/>
      </c>
      <c r="AE1000" s="101" t="str">
        <f t="shared" si="163"/>
        <v/>
      </c>
      <c r="AF1000" s="101" t="str">
        <f t="shared" si="163"/>
        <v/>
      </c>
      <c r="AG1000" s="101" t="str">
        <f t="shared" si="163"/>
        <v/>
      </c>
      <c r="AH1000" s="101" t="str">
        <f t="shared" si="163"/>
        <v/>
      </c>
      <c r="AI1000" s="101" t="str">
        <f t="shared" si="162"/>
        <v/>
      </c>
      <c r="AJ1000" s="101" t="str">
        <f t="shared" si="162"/>
        <v/>
      </c>
      <c r="AK1000" s="101" t="str">
        <f t="shared" si="162"/>
        <v/>
      </c>
      <c r="AL1000" s="101" t="str">
        <f t="shared" si="154"/>
        <v/>
      </c>
      <c r="AM1000" s="101" t="str">
        <f t="shared" si="154"/>
        <v/>
      </c>
      <c r="AN1000" s="101" t="str">
        <f t="shared" si="154"/>
        <v/>
      </c>
      <c r="AP1000" s="101" t="str">
        <f>IF(AND(N1000="vendido",I1000='1° Passo'!$D$12),'1° Passo'!$D$12,"")</f>
        <v/>
      </c>
    </row>
    <row r="1001" spans="3:42" ht="30" customHeight="1">
      <c r="C1001" s="11">
        <v>997</v>
      </c>
      <c r="D1001" s="88"/>
      <c r="E1001" s="88"/>
      <c r="F1001" s="88"/>
      <c r="G1001" s="95"/>
      <c r="H1001" s="96"/>
      <c r="I1001" s="88"/>
      <c r="J1001" s="88"/>
      <c r="K1001" s="96"/>
      <c r="L1001" s="88"/>
      <c r="M1001" s="97" t="str">
        <f t="shared" ca="1" si="160"/>
        <v/>
      </c>
      <c r="N1001" s="88"/>
      <c r="O1001" s="88"/>
      <c r="P1001" s="14"/>
      <c r="R1001" s="59" t="str">
        <f>IFERROR(VLOOKUP($D1001,'4° Passo'!$D$5:$M$804,7,FALSE),"-")</f>
        <v>-</v>
      </c>
      <c r="S1001" s="59" t="str">
        <f>IFERROR(VLOOKUP($D1001,'4° Passo'!$D$5:$M$804,8,FALSE),"-")</f>
        <v>-</v>
      </c>
      <c r="T1001" s="59" t="str">
        <f>IFERROR(VLOOKUP($D1001,'4° Passo'!$D$5:$M$804,9,FALSE),"-")</f>
        <v>-</v>
      </c>
      <c r="U1001" s="59" t="str">
        <f>IFERROR(VLOOKUP($D1001,'4° Passo'!$D$5:$M$804,10,FALSE),"-")</f>
        <v>-</v>
      </c>
      <c r="V1001" s="59" t="str">
        <f t="shared" si="155"/>
        <v/>
      </c>
      <c r="W1001" s="4">
        <f t="shared" si="161"/>
        <v>0</v>
      </c>
      <c r="X1001" s="101">
        <v>1</v>
      </c>
      <c r="Y1001" s="101" t="str">
        <f t="shared" si="156"/>
        <v/>
      </c>
      <c r="Z1001" s="101" t="str">
        <f t="shared" si="157"/>
        <v/>
      </c>
      <c r="AA1001" s="101" t="str">
        <f t="shared" si="158"/>
        <v/>
      </c>
      <c r="AB1001" s="101" t="str">
        <f t="shared" si="159"/>
        <v/>
      </c>
      <c r="AC1001" s="101" t="str">
        <f t="shared" si="163"/>
        <v/>
      </c>
      <c r="AD1001" s="101" t="str">
        <f t="shared" si="163"/>
        <v/>
      </c>
      <c r="AE1001" s="101" t="str">
        <f t="shared" si="163"/>
        <v/>
      </c>
      <c r="AF1001" s="101" t="str">
        <f t="shared" si="163"/>
        <v/>
      </c>
      <c r="AG1001" s="101" t="str">
        <f t="shared" si="163"/>
        <v/>
      </c>
      <c r="AH1001" s="101" t="str">
        <f t="shared" si="163"/>
        <v/>
      </c>
      <c r="AI1001" s="101" t="str">
        <f t="shared" si="162"/>
        <v/>
      </c>
      <c r="AJ1001" s="101" t="str">
        <f t="shared" si="162"/>
        <v/>
      </c>
      <c r="AK1001" s="101" t="str">
        <f t="shared" si="162"/>
        <v/>
      </c>
      <c r="AL1001" s="101" t="str">
        <f t="shared" si="154"/>
        <v/>
      </c>
      <c r="AM1001" s="101" t="str">
        <f t="shared" si="154"/>
        <v/>
      </c>
      <c r="AN1001" s="101" t="str">
        <f t="shared" si="154"/>
        <v/>
      </c>
      <c r="AP1001" s="101" t="str">
        <f>IF(AND(N1001="vendido",I1001='1° Passo'!$D$12),'1° Passo'!$D$12,"")</f>
        <v/>
      </c>
    </row>
    <row r="1002" spans="3:42" ht="30" customHeight="1">
      <c r="C1002" s="11">
        <v>998</v>
      </c>
      <c r="D1002" s="88"/>
      <c r="E1002" s="88"/>
      <c r="F1002" s="88"/>
      <c r="G1002" s="95"/>
      <c r="H1002" s="96"/>
      <c r="I1002" s="88"/>
      <c r="J1002" s="88"/>
      <c r="K1002" s="96"/>
      <c r="L1002" s="88"/>
      <c r="M1002" s="97" t="str">
        <f t="shared" ca="1" si="160"/>
        <v/>
      </c>
      <c r="N1002" s="88"/>
      <c r="O1002" s="88"/>
      <c r="P1002" s="14"/>
      <c r="R1002" s="59" t="str">
        <f>IFERROR(VLOOKUP($D1002,'4° Passo'!$D$5:$M$804,7,FALSE),"-")</f>
        <v>-</v>
      </c>
      <c r="S1002" s="59" t="str">
        <f>IFERROR(VLOOKUP($D1002,'4° Passo'!$D$5:$M$804,8,FALSE),"-")</f>
        <v>-</v>
      </c>
      <c r="T1002" s="59" t="str">
        <f>IFERROR(VLOOKUP($D1002,'4° Passo'!$D$5:$M$804,9,FALSE),"-")</f>
        <v>-</v>
      </c>
      <c r="U1002" s="59" t="str">
        <f>IFERROR(VLOOKUP($D1002,'4° Passo'!$D$5:$M$804,10,FALSE),"-")</f>
        <v>-</v>
      </c>
      <c r="V1002" s="59" t="str">
        <f t="shared" si="155"/>
        <v/>
      </c>
      <c r="W1002" s="4">
        <f t="shared" si="161"/>
        <v>0</v>
      </c>
      <c r="X1002" s="101">
        <v>1</v>
      </c>
      <c r="Y1002" s="101" t="str">
        <f t="shared" si="156"/>
        <v/>
      </c>
      <c r="Z1002" s="101" t="str">
        <f t="shared" si="157"/>
        <v/>
      </c>
      <c r="AA1002" s="101" t="str">
        <f t="shared" si="158"/>
        <v/>
      </c>
      <c r="AB1002" s="101" t="str">
        <f t="shared" si="159"/>
        <v/>
      </c>
      <c r="AC1002" s="101" t="str">
        <f t="shared" si="163"/>
        <v/>
      </c>
      <c r="AD1002" s="101" t="str">
        <f t="shared" si="163"/>
        <v/>
      </c>
      <c r="AE1002" s="101" t="str">
        <f t="shared" si="163"/>
        <v/>
      </c>
      <c r="AF1002" s="101" t="str">
        <f t="shared" si="163"/>
        <v/>
      </c>
      <c r="AG1002" s="101" t="str">
        <f t="shared" si="163"/>
        <v/>
      </c>
      <c r="AH1002" s="101" t="str">
        <f t="shared" si="163"/>
        <v/>
      </c>
      <c r="AI1002" s="101" t="str">
        <f t="shared" si="162"/>
        <v/>
      </c>
      <c r="AJ1002" s="101" t="str">
        <f t="shared" si="162"/>
        <v/>
      </c>
      <c r="AK1002" s="101" t="str">
        <f t="shared" si="162"/>
        <v/>
      </c>
      <c r="AL1002" s="101" t="str">
        <f t="shared" si="154"/>
        <v/>
      </c>
      <c r="AM1002" s="101" t="str">
        <f t="shared" si="154"/>
        <v/>
      </c>
      <c r="AN1002" s="101" t="str">
        <f t="shared" si="154"/>
        <v/>
      </c>
      <c r="AP1002" s="101" t="str">
        <f>IF(AND(N1002="vendido",I1002='1° Passo'!$D$12),'1° Passo'!$D$12,"")</f>
        <v/>
      </c>
    </row>
    <row r="1003" spans="3:42" ht="30" customHeight="1">
      <c r="C1003" s="11">
        <v>999</v>
      </c>
      <c r="D1003" s="88"/>
      <c r="E1003" s="88"/>
      <c r="F1003" s="88"/>
      <c r="G1003" s="95"/>
      <c r="H1003" s="96"/>
      <c r="I1003" s="88"/>
      <c r="J1003" s="88"/>
      <c r="K1003" s="96"/>
      <c r="L1003" s="88"/>
      <c r="M1003" s="97" t="str">
        <f t="shared" ca="1" si="160"/>
        <v/>
      </c>
      <c r="N1003" s="88"/>
      <c r="O1003" s="88"/>
      <c r="P1003" s="14"/>
      <c r="R1003" s="59" t="str">
        <f>IFERROR(VLOOKUP($D1003,'4° Passo'!$D$5:$M$804,7,FALSE),"-")</f>
        <v>-</v>
      </c>
      <c r="S1003" s="59" t="str">
        <f>IFERROR(VLOOKUP($D1003,'4° Passo'!$D$5:$M$804,8,FALSE),"-")</f>
        <v>-</v>
      </c>
      <c r="T1003" s="59" t="str">
        <f>IFERROR(VLOOKUP($D1003,'4° Passo'!$D$5:$M$804,9,FALSE),"-")</f>
        <v>-</v>
      </c>
      <c r="U1003" s="59" t="str">
        <f>IFERROR(VLOOKUP($D1003,'4° Passo'!$D$5:$M$804,10,FALSE),"-")</f>
        <v>-</v>
      </c>
      <c r="V1003" s="59" t="str">
        <f t="shared" si="155"/>
        <v/>
      </c>
      <c r="W1003" s="4">
        <f t="shared" si="161"/>
        <v>0</v>
      </c>
      <c r="X1003" s="101">
        <v>1</v>
      </c>
      <c r="Y1003" s="101" t="str">
        <f t="shared" si="156"/>
        <v/>
      </c>
      <c r="Z1003" s="101" t="str">
        <f t="shared" si="157"/>
        <v/>
      </c>
      <c r="AA1003" s="101" t="str">
        <f t="shared" si="158"/>
        <v/>
      </c>
      <c r="AB1003" s="101" t="str">
        <f t="shared" si="159"/>
        <v/>
      </c>
      <c r="AC1003" s="101" t="str">
        <f t="shared" si="163"/>
        <v/>
      </c>
      <c r="AD1003" s="101" t="str">
        <f t="shared" si="163"/>
        <v/>
      </c>
      <c r="AE1003" s="101" t="str">
        <f t="shared" si="163"/>
        <v/>
      </c>
      <c r="AF1003" s="101" t="str">
        <f t="shared" si="163"/>
        <v/>
      </c>
      <c r="AG1003" s="101" t="str">
        <f t="shared" si="163"/>
        <v/>
      </c>
      <c r="AH1003" s="101" t="str">
        <f t="shared" si="163"/>
        <v/>
      </c>
      <c r="AI1003" s="101" t="str">
        <f t="shared" si="162"/>
        <v/>
      </c>
      <c r="AJ1003" s="101" t="str">
        <f t="shared" si="162"/>
        <v/>
      </c>
      <c r="AK1003" s="101" t="str">
        <f t="shared" si="162"/>
        <v/>
      </c>
      <c r="AL1003" s="101" t="str">
        <f t="shared" si="154"/>
        <v/>
      </c>
      <c r="AM1003" s="101" t="str">
        <f t="shared" si="154"/>
        <v/>
      </c>
      <c r="AN1003" s="101" t="str">
        <f t="shared" si="154"/>
        <v/>
      </c>
      <c r="AP1003" s="101" t="str">
        <f>IF(AND(N1003="vendido",I1003='1° Passo'!$D$12),'1° Passo'!$D$12,"")</f>
        <v/>
      </c>
    </row>
    <row r="1004" spans="3:42" ht="30" customHeight="1">
      <c r="C1004" s="11">
        <v>1000</v>
      </c>
      <c r="D1004" s="88"/>
      <c r="E1004" s="88"/>
      <c r="F1004" s="88"/>
      <c r="G1004" s="95"/>
      <c r="H1004" s="96"/>
      <c r="I1004" s="88"/>
      <c r="J1004" s="88"/>
      <c r="K1004" s="96"/>
      <c r="L1004" s="88"/>
      <c r="M1004" s="97" t="str">
        <f t="shared" ca="1" si="160"/>
        <v/>
      </c>
      <c r="N1004" s="88"/>
      <c r="O1004" s="88"/>
      <c r="P1004" s="14"/>
      <c r="R1004" s="59" t="str">
        <f>IFERROR(VLOOKUP($D1004,'4° Passo'!$D$5:$M$804,7,FALSE),"-")</f>
        <v>-</v>
      </c>
      <c r="S1004" s="59" t="str">
        <f>IFERROR(VLOOKUP($D1004,'4° Passo'!$D$5:$M$804,8,FALSE),"-")</f>
        <v>-</v>
      </c>
      <c r="T1004" s="59" t="str">
        <f>IFERROR(VLOOKUP($D1004,'4° Passo'!$D$5:$M$804,9,FALSE),"-")</f>
        <v>-</v>
      </c>
      <c r="U1004" s="59" t="str">
        <f>IFERROR(VLOOKUP($D1004,'4° Passo'!$D$5:$M$804,10,FALSE),"-")</f>
        <v>-</v>
      </c>
      <c r="V1004" s="59" t="str">
        <f t="shared" si="155"/>
        <v/>
      </c>
      <c r="W1004" s="4">
        <f t="shared" si="161"/>
        <v>0</v>
      </c>
      <c r="X1004" s="101">
        <v>1</v>
      </c>
      <c r="Y1004" s="101" t="str">
        <f t="shared" si="156"/>
        <v/>
      </c>
      <c r="Z1004" s="101" t="str">
        <f t="shared" si="157"/>
        <v/>
      </c>
      <c r="AA1004" s="101" t="str">
        <f t="shared" si="158"/>
        <v/>
      </c>
      <c r="AB1004" s="101" t="str">
        <f t="shared" si="159"/>
        <v/>
      </c>
      <c r="AC1004" s="101" t="str">
        <f t="shared" si="163"/>
        <v/>
      </c>
      <c r="AD1004" s="101" t="str">
        <f t="shared" si="163"/>
        <v/>
      </c>
      <c r="AE1004" s="101" t="str">
        <f t="shared" si="163"/>
        <v/>
      </c>
      <c r="AF1004" s="101" t="str">
        <f t="shared" si="163"/>
        <v/>
      </c>
      <c r="AG1004" s="101" t="str">
        <f t="shared" si="163"/>
        <v/>
      </c>
      <c r="AH1004" s="101" t="str">
        <f t="shared" si="163"/>
        <v/>
      </c>
      <c r="AI1004" s="101" t="str">
        <f t="shared" si="162"/>
        <v/>
      </c>
      <c r="AJ1004" s="101" t="str">
        <f t="shared" si="162"/>
        <v/>
      </c>
      <c r="AK1004" s="101" t="str">
        <f t="shared" si="162"/>
        <v/>
      </c>
      <c r="AL1004" s="101" t="str">
        <f t="shared" si="154"/>
        <v/>
      </c>
      <c r="AM1004" s="101" t="str">
        <f t="shared" si="154"/>
        <v/>
      </c>
      <c r="AN1004" s="101" t="str">
        <f t="shared" si="154"/>
        <v/>
      </c>
      <c r="AP1004" s="101" t="str">
        <f>IF(AND(N1004="vendido",I1004='1° Passo'!$D$12),'1° Passo'!$D$12,"")</f>
        <v/>
      </c>
    </row>
    <row r="1005" spans="3:42" ht="30" customHeight="1">
      <c r="C1005" s="11">
        <v>1001</v>
      </c>
      <c r="D1005" s="88"/>
      <c r="E1005" s="88"/>
      <c r="F1005" s="88"/>
      <c r="G1005" s="95"/>
      <c r="H1005" s="96"/>
      <c r="I1005" s="88"/>
      <c r="J1005" s="88"/>
      <c r="K1005" s="96"/>
      <c r="L1005" s="88"/>
      <c r="M1005" s="97" t="str">
        <f t="shared" ca="1" si="160"/>
        <v/>
      </c>
      <c r="N1005" s="88"/>
      <c r="O1005" s="88"/>
      <c r="P1005" s="14"/>
      <c r="R1005" s="59" t="str">
        <f>IFERROR(VLOOKUP($D1005,'4° Passo'!$D$5:$M$804,7,FALSE),"-")</f>
        <v>-</v>
      </c>
      <c r="S1005" s="59" t="str">
        <f>IFERROR(VLOOKUP($D1005,'4° Passo'!$D$5:$M$804,8,FALSE),"-")</f>
        <v>-</v>
      </c>
      <c r="T1005" s="59" t="str">
        <f>IFERROR(VLOOKUP($D1005,'4° Passo'!$D$5:$M$804,9,FALSE),"-")</f>
        <v>-</v>
      </c>
      <c r="U1005" s="59" t="str">
        <f>IFERROR(VLOOKUP($D1005,'4° Passo'!$D$5:$M$804,10,FALSE),"-")</f>
        <v>-</v>
      </c>
      <c r="V1005" s="59" t="str">
        <f t="shared" si="155"/>
        <v/>
      </c>
      <c r="W1005" s="4">
        <f t="shared" si="161"/>
        <v>0</v>
      </c>
      <c r="X1005" s="101">
        <v>1</v>
      </c>
      <c r="Y1005" s="101" t="str">
        <f t="shared" si="156"/>
        <v/>
      </c>
      <c r="Z1005" s="101" t="str">
        <f t="shared" si="157"/>
        <v/>
      </c>
      <c r="AA1005" s="101" t="str">
        <f t="shared" si="158"/>
        <v/>
      </c>
      <c r="AB1005" s="101" t="str">
        <f t="shared" si="159"/>
        <v/>
      </c>
      <c r="AC1005" s="101" t="str">
        <f t="shared" si="163"/>
        <v/>
      </c>
      <c r="AD1005" s="101" t="str">
        <f t="shared" si="163"/>
        <v/>
      </c>
      <c r="AE1005" s="101" t="str">
        <f t="shared" si="163"/>
        <v/>
      </c>
      <c r="AF1005" s="101" t="str">
        <f t="shared" si="163"/>
        <v/>
      </c>
      <c r="AG1005" s="101" t="str">
        <f t="shared" si="163"/>
        <v/>
      </c>
      <c r="AH1005" s="101" t="str">
        <f t="shared" si="163"/>
        <v/>
      </c>
      <c r="AI1005" s="101" t="str">
        <f t="shared" si="162"/>
        <v/>
      </c>
      <c r="AJ1005" s="101" t="str">
        <f t="shared" si="162"/>
        <v/>
      </c>
      <c r="AK1005" s="101" t="str">
        <f t="shared" si="162"/>
        <v/>
      </c>
      <c r="AL1005" s="101" t="str">
        <f t="shared" si="154"/>
        <v/>
      </c>
      <c r="AM1005" s="101" t="str">
        <f t="shared" si="154"/>
        <v/>
      </c>
      <c r="AN1005" s="101" t="str">
        <f t="shared" si="154"/>
        <v/>
      </c>
      <c r="AP1005" s="101" t="str">
        <f>IF(AND(N1005="vendido",I1005='1° Passo'!$D$12),'1° Passo'!$D$12,"")</f>
        <v/>
      </c>
    </row>
    <row r="1006" spans="3:42" ht="30" customHeight="1">
      <c r="C1006" s="11">
        <v>1002</v>
      </c>
      <c r="D1006" s="88"/>
      <c r="E1006" s="88"/>
      <c r="F1006" s="88"/>
      <c r="G1006" s="95"/>
      <c r="H1006" s="96"/>
      <c r="I1006" s="88"/>
      <c r="J1006" s="88"/>
      <c r="K1006" s="96"/>
      <c r="L1006" s="88"/>
      <c r="M1006" s="97" t="str">
        <f t="shared" ca="1" si="160"/>
        <v/>
      </c>
      <c r="N1006" s="88"/>
      <c r="O1006" s="88"/>
      <c r="P1006" s="14"/>
      <c r="R1006" s="59" t="str">
        <f>IFERROR(VLOOKUP($D1006,'4° Passo'!$D$5:$M$804,7,FALSE),"-")</f>
        <v>-</v>
      </c>
      <c r="S1006" s="59" t="str">
        <f>IFERROR(VLOOKUP($D1006,'4° Passo'!$D$5:$M$804,8,FALSE),"-")</f>
        <v>-</v>
      </c>
      <c r="T1006" s="59" t="str">
        <f>IFERROR(VLOOKUP($D1006,'4° Passo'!$D$5:$M$804,9,FALSE),"-")</f>
        <v>-</v>
      </c>
      <c r="U1006" s="59" t="str">
        <f>IFERROR(VLOOKUP($D1006,'4° Passo'!$D$5:$M$804,10,FALSE),"-")</f>
        <v>-</v>
      </c>
      <c r="V1006" s="59" t="str">
        <f t="shared" si="155"/>
        <v/>
      </c>
      <c r="W1006" s="4">
        <f t="shared" si="161"/>
        <v>0</v>
      </c>
      <c r="X1006" s="101">
        <v>1</v>
      </c>
      <c r="Y1006" s="101" t="str">
        <f t="shared" si="156"/>
        <v/>
      </c>
      <c r="Z1006" s="101" t="str">
        <f t="shared" si="157"/>
        <v/>
      </c>
      <c r="AA1006" s="101" t="str">
        <f t="shared" si="158"/>
        <v/>
      </c>
      <c r="AB1006" s="101" t="str">
        <f t="shared" si="159"/>
        <v/>
      </c>
      <c r="AC1006" s="101" t="str">
        <f t="shared" si="163"/>
        <v/>
      </c>
      <c r="AD1006" s="101" t="str">
        <f t="shared" si="163"/>
        <v/>
      </c>
      <c r="AE1006" s="101" t="str">
        <f t="shared" si="163"/>
        <v/>
      </c>
      <c r="AF1006" s="101" t="str">
        <f t="shared" si="163"/>
        <v/>
      </c>
      <c r="AG1006" s="101" t="str">
        <f t="shared" si="163"/>
        <v/>
      </c>
      <c r="AH1006" s="101" t="str">
        <f t="shared" si="163"/>
        <v/>
      </c>
      <c r="AI1006" s="101" t="str">
        <f t="shared" si="162"/>
        <v/>
      </c>
      <c r="AJ1006" s="101" t="str">
        <f t="shared" si="162"/>
        <v/>
      </c>
      <c r="AK1006" s="101" t="str">
        <f t="shared" si="162"/>
        <v/>
      </c>
      <c r="AL1006" s="101" t="str">
        <f t="shared" si="154"/>
        <v/>
      </c>
      <c r="AM1006" s="101" t="str">
        <f t="shared" si="154"/>
        <v/>
      </c>
      <c r="AN1006" s="101" t="str">
        <f t="shared" si="154"/>
        <v/>
      </c>
      <c r="AP1006" s="101" t="str">
        <f>IF(AND(N1006="vendido",I1006='1° Passo'!$D$12),'1° Passo'!$D$12,"")</f>
        <v/>
      </c>
    </row>
    <row r="1007" spans="3:42" ht="30" customHeight="1">
      <c r="C1007" s="11">
        <v>1003</v>
      </c>
      <c r="D1007" s="88"/>
      <c r="E1007" s="88"/>
      <c r="F1007" s="88"/>
      <c r="G1007" s="95"/>
      <c r="H1007" s="96"/>
      <c r="I1007" s="88"/>
      <c r="J1007" s="88"/>
      <c r="K1007" s="96"/>
      <c r="L1007" s="88"/>
      <c r="M1007" s="97" t="str">
        <f t="shared" ca="1" si="160"/>
        <v/>
      </c>
      <c r="N1007" s="88"/>
      <c r="O1007" s="88"/>
      <c r="P1007" s="14"/>
      <c r="R1007" s="59" t="str">
        <f>IFERROR(VLOOKUP($D1007,'4° Passo'!$D$5:$M$804,7,FALSE),"-")</f>
        <v>-</v>
      </c>
      <c r="S1007" s="59" t="str">
        <f>IFERROR(VLOOKUP($D1007,'4° Passo'!$D$5:$M$804,8,FALSE),"-")</f>
        <v>-</v>
      </c>
      <c r="T1007" s="59" t="str">
        <f>IFERROR(VLOOKUP($D1007,'4° Passo'!$D$5:$M$804,9,FALSE),"-")</f>
        <v>-</v>
      </c>
      <c r="U1007" s="59" t="str">
        <f>IFERROR(VLOOKUP($D1007,'4° Passo'!$D$5:$M$804,10,FALSE),"-")</f>
        <v>-</v>
      </c>
      <c r="V1007" s="59" t="str">
        <f t="shared" si="155"/>
        <v/>
      </c>
      <c r="W1007" s="4">
        <f t="shared" si="161"/>
        <v>0</v>
      </c>
      <c r="X1007" s="101">
        <v>1</v>
      </c>
      <c r="Y1007" s="101" t="str">
        <f t="shared" si="156"/>
        <v/>
      </c>
      <c r="Z1007" s="101" t="str">
        <f t="shared" si="157"/>
        <v/>
      </c>
      <c r="AA1007" s="101" t="str">
        <f t="shared" si="158"/>
        <v/>
      </c>
      <c r="AB1007" s="101" t="str">
        <f t="shared" si="159"/>
        <v/>
      </c>
      <c r="AC1007" s="101" t="str">
        <f t="shared" si="163"/>
        <v/>
      </c>
      <c r="AD1007" s="101" t="str">
        <f t="shared" si="163"/>
        <v/>
      </c>
      <c r="AE1007" s="101" t="str">
        <f t="shared" si="163"/>
        <v/>
      </c>
      <c r="AF1007" s="101" t="str">
        <f t="shared" si="163"/>
        <v/>
      </c>
      <c r="AG1007" s="101" t="str">
        <f t="shared" si="163"/>
        <v/>
      </c>
      <c r="AH1007" s="101" t="str">
        <f t="shared" si="163"/>
        <v/>
      </c>
      <c r="AI1007" s="101" t="str">
        <f t="shared" si="162"/>
        <v/>
      </c>
      <c r="AJ1007" s="101" t="str">
        <f t="shared" si="162"/>
        <v/>
      </c>
      <c r="AK1007" s="101" t="str">
        <f t="shared" si="162"/>
        <v/>
      </c>
      <c r="AL1007" s="101" t="str">
        <f t="shared" si="154"/>
        <v/>
      </c>
      <c r="AM1007" s="101" t="str">
        <f t="shared" si="154"/>
        <v/>
      </c>
      <c r="AN1007" s="101" t="str">
        <f t="shared" si="154"/>
        <v/>
      </c>
      <c r="AP1007" s="101" t="str">
        <f>IF(AND(N1007="vendido",I1007='1° Passo'!$D$12),'1° Passo'!$D$12,"")</f>
        <v/>
      </c>
    </row>
    <row r="1008" spans="3:42" ht="30" customHeight="1">
      <c r="C1008" s="11">
        <v>1004</v>
      </c>
      <c r="D1008" s="88"/>
      <c r="E1008" s="88"/>
      <c r="F1008" s="88"/>
      <c r="G1008" s="95"/>
      <c r="H1008" s="96"/>
      <c r="I1008" s="88"/>
      <c r="J1008" s="88"/>
      <c r="K1008" s="96"/>
      <c r="L1008" s="88"/>
      <c r="M1008" s="97" t="str">
        <f t="shared" ca="1" si="160"/>
        <v/>
      </c>
      <c r="N1008" s="88"/>
      <c r="O1008" s="88"/>
      <c r="P1008" s="14"/>
      <c r="R1008" s="59" t="str">
        <f>IFERROR(VLOOKUP($D1008,'4° Passo'!$D$5:$M$804,7,FALSE),"-")</f>
        <v>-</v>
      </c>
      <c r="S1008" s="59" t="str">
        <f>IFERROR(VLOOKUP($D1008,'4° Passo'!$D$5:$M$804,8,FALSE),"-")</f>
        <v>-</v>
      </c>
      <c r="T1008" s="59" t="str">
        <f>IFERROR(VLOOKUP($D1008,'4° Passo'!$D$5:$M$804,9,FALSE),"-")</f>
        <v>-</v>
      </c>
      <c r="U1008" s="59" t="str">
        <f>IFERROR(VLOOKUP($D1008,'4° Passo'!$D$5:$M$804,10,FALSE),"-")</f>
        <v>-</v>
      </c>
      <c r="V1008" s="59" t="str">
        <f t="shared" si="155"/>
        <v/>
      </c>
      <c r="W1008" s="4">
        <f t="shared" si="161"/>
        <v>0</v>
      </c>
      <c r="X1008" s="101">
        <v>1</v>
      </c>
      <c r="Y1008" s="101" t="str">
        <f t="shared" si="156"/>
        <v/>
      </c>
      <c r="Z1008" s="101" t="str">
        <f t="shared" si="157"/>
        <v/>
      </c>
      <c r="AA1008" s="101" t="str">
        <f t="shared" si="158"/>
        <v/>
      </c>
      <c r="AB1008" s="101" t="str">
        <f t="shared" si="159"/>
        <v/>
      </c>
      <c r="AC1008" s="101" t="str">
        <f t="shared" si="163"/>
        <v/>
      </c>
      <c r="AD1008" s="101" t="str">
        <f t="shared" si="163"/>
        <v/>
      </c>
      <c r="AE1008" s="101" t="str">
        <f t="shared" si="163"/>
        <v/>
      </c>
      <c r="AF1008" s="101" t="str">
        <f t="shared" si="163"/>
        <v/>
      </c>
      <c r="AG1008" s="101" t="str">
        <f t="shared" si="163"/>
        <v/>
      </c>
      <c r="AH1008" s="101" t="str">
        <f t="shared" si="163"/>
        <v/>
      </c>
      <c r="AI1008" s="101" t="str">
        <f t="shared" si="162"/>
        <v/>
      </c>
      <c r="AJ1008" s="101" t="str">
        <f t="shared" si="162"/>
        <v/>
      </c>
      <c r="AK1008" s="101" t="str">
        <f t="shared" si="162"/>
        <v/>
      </c>
      <c r="AL1008" s="101" t="str">
        <f t="shared" si="154"/>
        <v/>
      </c>
      <c r="AM1008" s="101" t="str">
        <f t="shared" si="154"/>
        <v/>
      </c>
      <c r="AN1008" s="101" t="str">
        <f t="shared" si="154"/>
        <v/>
      </c>
      <c r="AP1008" s="101" t="str">
        <f>IF(AND(N1008="vendido",I1008='1° Passo'!$D$12),'1° Passo'!$D$12,"")</f>
        <v/>
      </c>
    </row>
    <row r="1009" spans="3:42" ht="30" customHeight="1">
      <c r="C1009" s="11">
        <v>1005</v>
      </c>
      <c r="D1009" s="88"/>
      <c r="E1009" s="88"/>
      <c r="F1009" s="88"/>
      <c r="G1009" s="95"/>
      <c r="H1009" s="96"/>
      <c r="I1009" s="88"/>
      <c r="J1009" s="88"/>
      <c r="K1009" s="96"/>
      <c r="L1009" s="88"/>
      <c r="M1009" s="97" t="str">
        <f t="shared" ca="1" si="160"/>
        <v/>
      </c>
      <c r="N1009" s="88"/>
      <c r="O1009" s="88"/>
      <c r="P1009" s="14"/>
      <c r="R1009" s="59" t="str">
        <f>IFERROR(VLOOKUP($D1009,'4° Passo'!$D$5:$M$804,7,FALSE),"-")</f>
        <v>-</v>
      </c>
      <c r="S1009" s="59" t="str">
        <f>IFERROR(VLOOKUP($D1009,'4° Passo'!$D$5:$M$804,8,FALSE),"-")</f>
        <v>-</v>
      </c>
      <c r="T1009" s="59" t="str">
        <f>IFERROR(VLOOKUP($D1009,'4° Passo'!$D$5:$M$804,9,FALSE),"-")</f>
        <v>-</v>
      </c>
      <c r="U1009" s="59" t="str">
        <f>IFERROR(VLOOKUP($D1009,'4° Passo'!$D$5:$M$804,10,FALSE),"-")</f>
        <v>-</v>
      </c>
      <c r="V1009" s="59" t="str">
        <f t="shared" si="155"/>
        <v/>
      </c>
      <c r="W1009" s="4">
        <f t="shared" si="161"/>
        <v>0</v>
      </c>
      <c r="X1009" s="101">
        <v>1</v>
      </c>
      <c r="Y1009" s="101" t="str">
        <f t="shared" si="156"/>
        <v/>
      </c>
      <c r="Z1009" s="101" t="str">
        <f t="shared" si="157"/>
        <v/>
      </c>
      <c r="AA1009" s="101" t="str">
        <f t="shared" si="158"/>
        <v/>
      </c>
      <c r="AB1009" s="101" t="str">
        <f t="shared" si="159"/>
        <v/>
      </c>
      <c r="AC1009" s="101" t="str">
        <f t="shared" si="163"/>
        <v/>
      </c>
      <c r="AD1009" s="101" t="str">
        <f t="shared" si="163"/>
        <v/>
      </c>
      <c r="AE1009" s="101" t="str">
        <f t="shared" si="163"/>
        <v/>
      </c>
      <c r="AF1009" s="101" t="str">
        <f t="shared" si="163"/>
        <v/>
      </c>
      <c r="AG1009" s="101" t="str">
        <f t="shared" si="163"/>
        <v/>
      </c>
      <c r="AH1009" s="101" t="str">
        <f t="shared" si="163"/>
        <v/>
      </c>
      <c r="AI1009" s="101" t="str">
        <f t="shared" si="162"/>
        <v/>
      </c>
      <c r="AJ1009" s="101" t="str">
        <f t="shared" si="162"/>
        <v/>
      </c>
      <c r="AK1009" s="101" t="str">
        <f t="shared" si="162"/>
        <v/>
      </c>
      <c r="AL1009" s="101" t="str">
        <f t="shared" si="154"/>
        <v/>
      </c>
      <c r="AM1009" s="101" t="str">
        <f t="shared" si="154"/>
        <v/>
      </c>
      <c r="AN1009" s="101" t="str">
        <f t="shared" si="154"/>
        <v/>
      </c>
      <c r="AP1009" s="101" t="str">
        <f>IF(AND(N1009="vendido",I1009='1° Passo'!$D$12),'1° Passo'!$D$12,"")</f>
        <v/>
      </c>
    </row>
    <row r="1010" spans="3:42" ht="30" customHeight="1">
      <c r="C1010" s="11">
        <v>1006</v>
      </c>
      <c r="D1010" s="88"/>
      <c r="E1010" s="88"/>
      <c r="F1010" s="88"/>
      <c r="G1010" s="95"/>
      <c r="H1010" s="96"/>
      <c r="I1010" s="88"/>
      <c r="J1010" s="88"/>
      <c r="K1010" s="96"/>
      <c r="L1010" s="88"/>
      <c r="M1010" s="97" t="str">
        <f t="shared" ca="1" si="160"/>
        <v/>
      </c>
      <c r="N1010" s="88"/>
      <c r="O1010" s="88"/>
      <c r="P1010" s="14"/>
      <c r="R1010" s="59" t="str">
        <f>IFERROR(VLOOKUP($D1010,'4° Passo'!$D$5:$M$804,7,FALSE),"-")</f>
        <v>-</v>
      </c>
      <c r="S1010" s="59" t="str">
        <f>IFERROR(VLOOKUP($D1010,'4° Passo'!$D$5:$M$804,8,FALSE),"-")</f>
        <v>-</v>
      </c>
      <c r="T1010" s="59" t="str">
        <f>IFERROR(VLOOKUP($D1010,'4° Passo'!$D$5:$M$804,9,FALSE),"-")</f>
        <v>-</v>
      </c>
      <c r="U1010" s="59" t="str">
        <f>IFERROR(VLOOKUP($D1010,'4° Passo'!$D$5:$M$804,10,FALSE),"-")</f>
        <v>-</v>
      </c>
      <c r="V1010" s="59" t="str">
        <f t="shared" si="155"/>
        <v/>
      </c>
      <c r="W1010" s="4">
        <f t="shared" si="161"/>
        <v>0</v>
      </c>
      <c r="X1010" s="101">
        <v>1</v>
      </c>
      <c r="Y1010" s="101" t="str">
        <f t="shared" si="156"/>
        <v/>
      </c>
      <c r="Z1010" s="101" t="str">
        <f t="shared" si="157"/>
        <v/>
      </c>
      <c r="AA1010" s="101" t="str">
        <f t="shared" si="158"/>
        <v/>
      </c>
      <c r="AB1010" s="101" t="str">
        <f t="shared" si="159"/>
        <v/>
      </c>
      <c r="AC1010" s="101" t="str">
        <f t="shared" si="163"/>
        <v/>
      </c>
      <c r="AD1010" s="101" t="str">
        <f t="shared" si="163"/>
        <v/>
      </c>
      <c r="AE1010" s="101" t="str">
        <f t="shared" si="163"/>
        <v/>
      </c>
      <c r="AF1010" s="101" t="str">
        <f t="shared" si="163"/>
        <v/>
      </c>
      <c r="AG1010" s="101" t="str">
        <f t="shared" si="163"/>
        <v/>
      </c>
      <c r="AH1010" s="101" t="str">
        <f t="shared" si="163"/>
        <v/>
      </c>
      <c r="AI1010" s="101" t="str">
        <f t="shared" si="162"/>
        <v/>
      </c>
      <c r="AJ1010" s="101" t="str">
        <f t="shared" si="162"/>
        <v/>
      </c>
      <c r="AK1010" s="101" t="str">
        <f t="shared" si="162"/>
        <v/>
      </c>
      <c r="AL1010" s="101" t="str">
        <f t="shared" si="162"/>
        <v/>
      </c>
      <c r="AM1010" s="101" t="str">
        <f t="shared" si="162"/>
        <v/>
      </c>
      <c r="AN1010" s="101" t="str">
        <f t="shared" si="162"/>
        <v/>
      </c>
      <c r="AP1010" s="101" t="str">
        <f>IF(AND(N1010="vendido",I1010='1° Passo'!$D$12),'1° Passo'!$D$12,"")</f>
        <v/>
      </c>
    </row>
    <row r="1011" spans="3:42" ht="30" customHeight="1">
      <c r="C1011" s="11">
        <v>1007</v>
      </c>
      <c r="D1011" s="88"/>
      <c r="E1011" s="88"/>
      <c r="F1011" s="88"/>
      <c r="G1011" s="95"/>
      <c r="H1011" s="96"/>
      <c r="I1011" s="88"/>
      <c r="J1011" s="88"/>
      <c r="K1011" s="96"/>
      <c r="L1011" s="88"/>
      <c r="M1011" s="97" t="str">
        <f t="shared" ca="1" si="160"/>
        <v/>
      </c>
      <c r="N1011" s="88"/>
      <c r="O1011" s="88"/>
      <c r="P1011" s="14"/>
      <c r="R1011" s="59" t="str">
        <f>IFERROR(VLOOKUP($D1011,'4° Passo'!$D$5:$M$804,7,FALSE),"-")</f>
        <v>-</v>
      </c>
      <c r="S1011" s="59" t="str">
        <f>IFERROR(VLOOKUP($D1011,'4° Passo'!$D$5:$M$804,8,FALSE),"-")</f>
        <v>-</v>
      </c>
      <c r="T1011" s="59" t="str">
        <f>IFERROR(VLOOKUP($D1011,'4° Passo'!$D$5:$M$804,9,FALSE),"-")</f>
        <v>-</v>
      </c>
      <c r="U1011" s="59" t="str">
        <f>IFERROR(VLOOKUP($D1011,'4° Passo'!$D$5:$M$804,10,FALSE),"-")</f>
        <v>-</v>
      </c>
      <c r="V1011" s="59" t="str">
        <f t="shared" si="155"/>
        <v/>
      </c>
      <c r="W1011" s="4">
        <f t="shared" si="161"/>
        <v>0</v>
      </c>
      <c r="X1011" s="101">
        <v>1</v>
      </c>
      <c r="Y1011" s="101" t="str">
        <f t="shared" si="156"/>
        <v/>
      </c>
      <c r="Z1011" s="101" t="str">
        <f t="shared" si="157"/>
        <v/>
      </c>
      <c r="AA1011" s="101" t="str">
        <f t="shared" si="158"/>
        <v/>
      </c>
      <c r="AB1011" s="101" t="str">
        <f t="shared" si="159"/>
        <v/>
      </c>
      <c r="AC1011" s="101" t="str">
        <f t="shared" si="163"/>
        <v/>
      </c>
      <c r="AD1011" s="101" t="str">
        <f t="shared" si="163"/>
        <v/>
      </c>
      <c r="AE1011" s="101" t="str">
        <f t="shared" si="163"/>
        <v/>
      </c>
      <c r="AF1011" s="101" t="str">
        <f t="shared" si="163"/>
        <v/>
      </c>
      <c r="AG1011" s="101" t="str">
        <f t="shared" si="163"/>
        <v/>
      </c>
      <c r="AH1011" s="101" t="str">
        <f t="shared" si="163"/>
        <v/>
      </c>
      <c r="AI1011" s="101" t="str">
        <f t="shared" si="162"/>
        <v/>
      </c>
      <c r="AJ1011" s="101" t="str">
        <f t="shared" si="162"/>
        <v/>
      </c>
      <c r="AK1011" s="101" t="str">
        <f t="shared" si="162"/>
        <v/>
      </c>
      <c r="AL1011" s="101" t="str">
        <f t="shared" si="162"/>
        <v/>
      </c>
      <c r="AM1011" s="101" t="str">
        <f t="shared" si="162"/>
        <v/>
      </c>
      <c r="AN1011" s="101" t="str">
        <f t="shared" si="162"/>
        <v/>
      </c>
      <c r="AP1011" s="101" t="str">
        <f>IF(AND(N1011="vendido",I1011='1° Passo'!$D$12),'1° Passo'!$D$12,"")</f>
        <v/>
      </c>
    </row>
    <row r="1012" spans="3:42" ht="30" customHeight="1">
      <c r="C1012" s="11">
        <v>1008</v>
      </c>
      <c r="D1012" s="88"/>
      <c r="E1012" s="88"/>
      <c r="F1012" s="88"/>
      <c r="G1012" s="95"/>
      <c r="H1012" s="96"/>
      <c r="I1012" s="88"/>
      <c r="J1012" s="88"/>
      <c r="K1012" s="96"/>
      <c r="L1012" s="88"/>
      <c r="M1012" s="97" t="str">
        <f t="shared" ca="1" si="160"/>
        <v/>
      </c>
      <c r="N1012" s="88"/>
      <c r="O1012" s="88"/>
      <c r="P1012" s="14"/>
      <c r="R1012" s="59" t="str">
        <f>IFERROR(VLOOKUP($D1012,'4° Passo'!$D$5:$M$804,7,FALSE),"-")</f>
        <v>-</v>
      </c>
      <c r="S1012" s="59" t="str">
        <f>IFERROR(VLOOKUP($D1012,'4° Passo'!$D$5:$M$804,8,FALSE),"-")</f>
        <v>-</v>
      </c>
      <c r="T1012" s="59" t="str">
        <f>IFERROR(VLOOKUP($D1012,'4° Passo'!$D$5:$M$804,9,FALSE),"-")</f>
        <v>-</v>
      </c>
      <c r="U1012" s="59" t="str">
        <f>IFERROR(VLOOKUP($D1012,'4° Passo'!$D$5:$M$804,10,FALSE),"-")</f>
        <v>-</v>
      </c>
      <c r="V1012" s="59" t="str">
        <f t="shared" si="155"/>
        <v/>
      </c>
      <c r="W1012" s="4">
        <f t="shared" si="161"/>
        <v>0</v>
      </c>
      <c r="X1012" s="101">
        <v>1</v>
      </c>
      <c r="Y1012" s="101" t="str">
        <f t="shared" si="156"/>
        <v/>
      </c>
      <c r="Z1012" s="101" t="str">
        <f t="shared" si="157"/>
        <v/>
      </c>
      <c r="AA1012" s="101" t="str">
        <f t="shared" si="158"/>
        <v/>
      </c>
      <c r="AB1012" s="101" t="str">
        <f t="shared" si="159"/>
        <v/>
      </c>
      <c r="AC1012" s="101" t="str">
        <f t="shared" si="163"/>
        <v/>
      </c>
      <c r="AD1012" s="101" t="str">
        <f t="shared" si="163"/>
        <v/>
      </c>
      <c r="AE1012" s="101" t="str">
        <f t="shared" si="163"/>
        <v/>
      </c>
      <c r="AF1012" s="101" t="str">
        <f t="shared" si="163"/>
        <v/>
      </c>
      <c r="AG1012" s="101" t="str">
        <f t="shared" si="163"/>
        <v/>
      </c>
      <c r="AH1012" s="101" t="str">
        <f t="shared" si="163"/>
        <v/>
      </c>
      <c r="AI1012" s="101" t="str">
        <f t="shared" si="162"/>
        <v/>
      </c>
      <c r="AJ1012" s="101" t="str">
        <f t="shared" si="162"/>
        <v/>
      </c>
      <c r="AK1012" s="101" t="str">
        <f t="shared" si="162"/>
        <v/>
      </c>
      <c r="AL1012" s="101" t="str">
        <f t="shared" si="162"/>
        <v/>
      </c>
      <c r="AM1012" s="101" t="str">
        <f t="shared" si="162"/>
        <v/>
      </c>
      <c r="AN1012" s="101" t="str">
        <f t="shared" si="162"/>
        <v/>
      </c>
      <c r="AP1012" s="101" t="str">
        <f>IF(AND(N1012="vendido",I1012='1° Passo'!$D$12),'1° Passo'!$D$12,"")</f>
        <v/>
      </c>
    </row>
    <row r="1013" spans="3:42" ht="30" customHeight="1">
      <c r="C1013" s="11">
        <v>1009</v>
      </c>
      <c r="D1013" s="88"/>
      <c r="E1013" s="88"/>
      <c r="F1013" s="88"/>
      <c r="G1013" s="95"/>
      <c r="H1013" s="96"/>
      <c r="I1013" s="88"/>
      <c r="J1013" s="88"/>
      <c r="K1013" s="96"/>
      <c r="L1013" s="88"/>
      <c r="M1013" s="97" t="str">
        <f t="shared" ca="1" si="160"/>
        <v/>
      </c>
      <c r="N1013" s="88"/>
      <c r="O1013" s="88"/>
      <c r="P1013" s="14"/>
      <c r="R1013" s="59" t="str">
        <f>IFERROR(VLOOKUP($D1013,'4° Passo'!$D$5:$M$804,7,FALSE),"-")</f>
        <v>-</v>
      </c>
      <c r="S1013" s="59" t="str">
        <f>IFERROR(VLOOKUP($D1013,'4° Passo'!$D$5:$M$804,8,FALSE),"-")</f>
        <v>-</v>
      </c>
      <c r="T1013" s="59" t="str">
        <f>IFERROR(VLOOKUP($D1013,'4° Passo'!$D$5:$M$804,9,FALSE),"-")</f>
        <v>-</v>
      </c>
      <c r="U1013" s="59" t="str">
        <f>IFERROR(VLOOKUP($D1013,'4° Passo'!$D$5:$M$804,10,FALSE),"-")</f>
        <v>-</v>
      </c>
      <c r="V1013" s="59" t="str">
        <f t="shared" si="155"/>
        <v/>
      </c>
      <c r="W1013" s="4">
        <f t="shared" si="161"/>
        <v>0</v>
      </c>
      <c r="X1013" s="101">
        <v>1</v>
      </c>
      <c r="Y1013" s="101" t="str">
        <f t="shared" si="156"/>
        <v/>
      </c>
      <c r="Z1013" s="101" t="str">
        <f t="shared" si="157"/>
        <v/>
      </c>
      <c r="AA1013" s="101" t="str">
        <f t="shared" si="158"/>
        <v/>
      </c>
      <c r="AB1013" s="101" t="str">
        <f t="shared" si="159"/>
        <v/>
      </c>
      <c r="AC1013" s="101" t="str">
        <f t="shared" si="163"/>
        <v/>
      </c>
      <c r="AD1013" s="101" t="str">
        <f t="shared" si="163"/>
        <v/>
      </c>
      <c r="AE1013" s="101" t="str">
        <f t="shared" si="163"/>
        <v/>
      </c>
      <c r="AF1013" s="101" t="str">
        <f t="shared" si="163"/>
        <v/>
      </c>
      <c r="AG1013" s="101" t="str">
        <f t="shared" si="163"/>
        <v/>
      </c>
      <c r="AH1013" s="101" t="str">
        <f t="shared" si="163"/>
        <v/>
      </c>
      <c r="AI1013" s="101" t="str">
        <f t="shared" si="162"/>
        <v/>
      </c>
      <c r="AJ1013" s="101" t="str">
        <f t="shared" si="162"/>
        <v/>
      </c>
      <c r="AK1013" s="101" t="str">
        <f t="shared" si="162"/>
        <v/>
      </c>
      <c r="AL1013" s="101" t="str">
        <f t="shared" si="162"/>
        <v/>
      </c>
      <c r="AM1013" s="101" t="str">
        <f t="shared" si="162"/>
        <v/>
      </c>
      <c r="AN1013" s="101" t="str">
        <f t="shared" si="162"/>
        <v/>
      </c>
      <c r="AP1013" s="101" t="str">
        <f>IF(AND(N1013="vendido",I1013='1° Passo'!$D$12),'1° Passo'!$D$12,"")</f>
        <v/>
      </c>
    </row>
    <row r="1014" spans="3:42" ht="30" customHeight="1">
      <c r="C1014" s="11">
        <v>1010</v>
      </c>
      <c r="D1014" s="88"/>
      <c r="E1014" s="88"/>
      <c r="F1014" s="88"/>
      <c r="G1014" s="95"/>
      <c r="H1014" s="96"/>
      <c r="I1014" s="88"/>
      <c r="J1014" s="88"/>
      <c r="K1014" s="96"/>
      <c r="L1014" s="88"/>
      <c r="M1014" s="97" t="str">
        <f t="shared" ca="1" si="160"/>
        <v/>
      </c>
      <c r="N1014" s="88"/>
      <c r="O1014" s="88"/>
      <c r="P1014" s="14"/>
      <c r="R1014" s="59" t="str">
        <f>IFERROR(VLOOKUP($D1014,'4° Passo'!$D$5:$M$804,7,FALSE),"-")</f>
        <v>-</v>
      </c>
      <c r="S1014" s="59" t="str">
        <f>IFERROR(VLOOKUP($D1014,'4° Passo'!$D$5:$M$804,8,FALSE),"-")</f>
        <v>-</v>
      </c>
      <c r="T1014" s="59" t="str">
        <f>IFERROR(VLOOKUP($D1014,'4° Passo'!$D$5:$M$804,9,FALSE),"-")</f>
        <v>-</v>
      </c>
      <c r="U1014" s="59" t="str">
        <f>IFERROR(VLOOKUP($D1014,'4° Passo'!$D$5:$M$804,10,FALSE),"-")</f>
        <v>-</v>
      </c>
      <c r="V1014" s="59" t="str">
        <f t="shared" si="155"/>
        <v/>
      </c>
      <c r="W1014" s="4">
        <f t="shared" si="161"/>
        <v>0</v>
      </c>
      <c r="X1014" s="101">
        <v>1</v>
      </c>
      <c r="Y1014" s="101" t="str">
        <f t="shared" si="156"/>
        <v/>
      </c>
      <c r="Z1014" s="101" t="str">
        <f t="shared" si="157"/>
        <v/>
      </c>
      <c r="AA1014" s="101" t="str">
        <f t="shared" si="158"/>
        <v/>
      </c>
      <c r="AB1014" s="101" t="str">
        <f t="shared" si="159"/>
        <v/>
      </c>
      <c r="AC1014" s="101" t="str">
        <f t="shared" si="163"/>
        <v/>
      </c>
      <c r="AD1014" s="101" t="str">
        <f t="shared" si="163"/>
        <v/>
      </c>
      <c r="AE1014" s="101" t="str">
        <f t="shared" si="163"/>
        <v/>
      </c>
      <c r="AF1014" s="101" t="str">
        <f t="shared" si="163"/>
        <v/>
      </c>
      <c r="AG1014" s="101" t="str">
        <f t="shared" si="163"/>
        <v/>
      </c>
      <c r="AH1014" s="101" t="str">
        <f t="shared" si="163"/>
        <v/>
      </c>
      <c r="AI1014" s="101" t="str">
        <f t="shared" si="162"/>
        <v/>
      </c>
      <c r="AJ1014" s="101" t="str">
        <f t="shared" si="162"/>
        <v/>
      </c>
      <c r="AK1014" s="101" t="str">
        <f t="shared" si="162"/>
        <v/>
      </c>
      <c r="AL1014" s="101" t="str">
        <f t="shared" si="162"/>
        <v/>
      </c>
      <c r="AM1014" s="101" t="str">
        <f t="shared" si="162"/>
        <v/>
      </c>
      <c r="AN1014" s="101" t="str">
        <f t="shared" si="162"/>
        <v/>
      </c>
      <c r="AP1014" s="101" t="str">
        <f>IF(AND(N1014="vendido",I1014='1° Passo'!$D$12),'1° Passo'!$D$12,"")</f>
        <v/>
      </c>
    </row>
    <row r="1015" spans="3:42" ht="30" customHeight="1">
      <c r="C1015" s="11">
        <v>1011</v>
      </c>
      <c r="D1015" s="88"/>
      <c r="E1015" s="88"/>
      <c r="F1015" s="88"/>
      <c r="G1015" s="95"/>
      <c r="H1015" s="96"/>
      <c r="I1015" s="88"/>
      <c r="J1015" s="88"/>
      <c r="K1015" s="96"/>
      <c r="L1015" s="88"/>
      <c r="M1015" s="97" t="str">
        <f t="shared" ca="1" si="160"/>
        <v/>
      </c>
      <c r="N1015" s="88"/>
      <c r="O1015" s="88"/>
      <c r="P1015" s="14"/>
      <c r="R1015" s="59" t="str">
        <f>IFERROR(VLOOKUP($D1015,'4° Passo'!$D$5:$M$804,7,FALSE),"-")</f>
        <v>-</v>
      </c>
      <c r="S1015" s="59" t="str">
        <f>IFERROR(VLOOKUP($D1015,'4° Passo'!$D$5:$M$804,8,FALSE),"-")</f>
        <v>-</v>
      </c>
      <c r="T1015" s="59" t="str">
        <f>IFERROR(VLOOKUP($D1015,'4° Passo'!$D$5:$M$804,9,FALSE),"-")</f>
        <v>-</v>
      </c>
      <c r="U1015" s="59" t="str">
        <f>IFERROR(VLOOKUP($D1015,'4° Passo'!$D$5:$M$804,10,FALSE),"-")</f>
        <v>-</v>
      </c>
      <c r="V1015" s="59" t="str">
        <f t="shared" si="155"/>
        <v/>
      </c>
      <c r="W1015" s="4">
        <f t="shared" si="161"/>
        <v>0</v>
      </c>
      <c r="X1015" s="101">
        <v>1</v>
      </c>
      <c r="Y1015" s="101" t="str">
        <f t="shared" si="156"/>
        <v/>
      </c>
      <c r="Z1015" s="101" t="str">
        <f t="shared" si="157"/>
        <v/>
      </c>
      <c r="AA1015" s="101" t="str">
        <f t="shared" si="158"/>
        <v/>
      </c>
      <c r="AB1015" s="101" t="str">
        <f t="shared" si="159"/>
        <v/>
      </c>
      <c r="AC1015" s="101" t="str">
        <f t="shared" si="163"/>
        <v/>
      </c>
      <c r="AD1015" s="101" t="str">
        <f t="shared" si="163"/>
        <v/>
      </c>
      <c r="AE1015" s="101" t="str">
        <f t="shared" si="163"/>
        <v/>
      </c>
      <c r="AF1015" s="101" t="str">
        <f t="shared" si="163"/>
        <v/>
      </c>
      <c r="AG1015" s="101" t="str">
        <f t="shared" si="163"/>
        <v/>
      </c>
      <c r="AH1015" s="101" t="str">
        <f t="shared" si="163"/>
        <v/>
      </c>
      <c r="AI1015" s="101" t="str">
        <f t="shared" si="162"/>
        <v/>
      </c>
      <c r="AJ1015" s="101" t="str">
        <f t="shared" si="162"/>
        <v/>
      </c>
      <c r="AK1015" s="101" t="str">
        <f t="shared" si="162"/>
        <v/>
      </c>
      <c r="AL1015" s="101" t="str">
        <f t="shared" si="162"/>
        <v/>
      </c>
      <c r="AM1015" s="101" t="str">
        <f t="shared" si="162"/>
        <v/>
      </c>
      <c r="AN1015" s="101" t="str">
        <f t="shared" si="162"/>
        <v/>
      </c>
      <c r="AP1015" s="101" t="str">
        <f>IF(AND(N1015="vendido",I1015='1° Passo'!$D$12),'1° Passo'!$D$12,"")</f>
        <v/>
      </c>
    </row>
    <row r="1016" spans="3:42" ht="30" customHeight="1">
      <c r="C1016" s="11">
        <v>1012</v>
      </c>
      <c r="D1016" s="88"/>
      <c r="E1016" s="88"/>
      <c r="F1016" s="88"/>
      <c r="G1016" s="95"/>
      <c r="H1016" s="96"/>
      <c r="I1016" s="88"/>
      <c r="J1016" s="88"/>
      <c r="K1016" s="96"/>
      <c r="L1016" s="88"/>
      <c r="M1016" s="97" t="str">
        <f t="shared" ca="1" si="160"/>
        <v/>
      </c>
      <c r="N1016" s="88"/>
      <c r="O1016" s="88"/>
      <c r="P1016" s="14"/>
      <c r="R1016" s="59" t="str">
        <f>IFERROR(VLOOKUP($D1016,'4° Passo'!$D$5:$M$804,7,FALSE),"-")</f>
        <v>-</v>
      </c>
      <c r="S1016" s="59" t="str">
        <f>IFERROR(VLOOKUP($D1016,'4° Passo'!$D$5:$M$804,8,FALSE),"-")</f>
        <v>-</v>
      </c>
      <c r="T1016" s="59" t="str">
        <f>IFERROR(VLOOKUP($D1016,'4° Passo'!$D$5:$M$804,9,FALSE),"-")</f>
        <v>-</v>
      </c>
      <c r="U1016" s="59" t="str">
        <f>IFERROR(VLOOKUP($D1016,'4° Passo'!$D$5:$M$804,10,FALSE),"-")</f>
        <v>-</v>
      </c>
      <c r="V1016" s="59" t="str">
        <f t="shared" si="155"/>
        <v/>
      </c>
      <c r="W1016" s="4">
        <f t="shared" si="161"/>
        <v>0</v>
      </c>
      <c r="X1016" s="101">
        <v>1</v>
      </c>
      <c r="Y1016" s="101" t="str">
        <f t="shared" si="156"/>
        <v/>
      </c>
      <c r="Z1016" s="101" t="str">
        <f t="shared" si="157"/>
        <v/>
      </c>
      <c r="AA1016" s="101" t="str">
        <f t="shared" si="158"/>
        <v/>
      </c>
      <c r="AB1016" s="101" t="str">
        <f t="shared" si="159"/>
        <v/>
      </c>
      <c r="AC1016" s="101" t="str">
        <f t="shared" si="163"/>
        <v/>
      </c>
      <c r="AD1016" s="101" t="str">
        <f t="shared" si="163"/>
        <v/>
      </c>
      <c r="AE1016" s="101" t="str">
        <f t="shared" si="163"/>
        <v/>
      </c>
      <c r="AF1016" s="101" t="str">
        <f t="shared" si="163"/>
        <v/>
      </c>
      <c r="AG1016" s="101" t="str">
        <f t="shared" si="163"/>
        <v/>
      </c>
      <c r="AH1016" s="101" t="str">
        <f t="shared" si="163"/>
        <v/>
      </c>
      <c r="AI1016" s="101" t="str">
        <f t="shared" si="162"/>
        <v/>
      </c>
      <c r="AJ1016" s="101" t="str">
        <f t="shared" si="162"/>
        <v/>
      </c>
      <c r="AK1016" s="101" t="str">
        <f t="shared" si="162"/>
        <v/>
      </c>
      <c r="AL1016" s="101" t="str">
        <f t="shared" si="162"/>
        <v/>
      </c>
      <c r="AM1016" s="101" t="str">
        <f t="shared" si="162"/>
        <v/>
      </c>
      <c r="AN1016" s="101" t="str">
        <f t="shared" si="162"/>
        <v/>
      </c>
      <c r="AP1016" s="101" t="str">
        <f>IF(AND(N1016="vendido",I1016='1° Passo'!$D$12),'1° Passo'!$D$12,"")</f>
        <v/>
      </c>
    </row>
    <row r="1017" spans="3:42" ht="30" customHeight="1">
      <c r="C1017" s="11">
        <v>1013</v>
      </c>
      <c r="D1017" s="88"/>
      <c r="E1017" s="88"/>
      <c r="F1017" s="88"/>
      <c r="G1017" s="95"/>
      <c r="H1017" s="96"/>
      <c r="I1017" s="88"/>
      <c r="J1017" s="88"/>
      <c r="K1017" s="96"/>
      <c r="L1017" s="88"/>
      <c r="M1017" s="97" t="str">
        <f t="shared" ca="1" si="160"/>
        <v/>
      </c>
      <c r="N1017" s="88"/>
      <c r="O1017" s="88"/>
      <c r="P1017" s="14"/>
      <c r="R1017" s="59" t="str">
        <f>IFERROR(VLOOKUP($D1017,'4° Passo'!$D$5:$M$804,7,FALSE),"-")</f>
        <v>-</v>
      </c>
      <c r="S1017" s="59" t="str">
        <f>IFERROR(VLOOKUP($D1017,'4° Passo'!$D$5:$M$804,8,FALSE),"-")</f>
        <v>-</v>
      </c>
      <c r="T1017" s="59" t="str">
        <f>IFERROR(VLOOKUP($D1017,'4° Passo'!$D$5:$M$804,9,FALSE),"-")</f>
        <v>-</v>
      </c>
      <c r="U1017" s="59" t="str">
        <f>IFERROR(VLOOKUP($D1017,'4° Passo'!$D$5:$M$804,10,FALSE),"-")</f>
        <v>-</v>
      </c>
      <c r="V1017" s="59" t="str">
        <f t="shared" si="155"/>
        <v/>
      </c>
      <c r="W1017" s="4">
        <f t="shared" si="161"/>
        <v>0</v>
      </c>
      <c r="X1017" s="101">
        <v>1</v>
      </c>
      <c r="Y1017" s="101" t="str">
        <f t="shared" si="156"/>
        <v/>
      </c>
      <c r="Z1017" s="101" t="str">
        <f t="shared" si="157"/>
        <v/>
      </c>
      <c r="AA1017" s="101" t="str">
        <f t="shared" si="158"/>
        <v/>
      </c>
      <c r="AB1017" s="101" t="str">
        <f t="shared" si="159"/>
        <v/>
      </c>
      <c r="AC1017" s="101" t="str">
        <f t="shared" si="163"/>
        <v/>
      </c>
      <c r="AD1017" s="101" t="str">
        <f t="shared" si="163"/>
        <v/>
      </c>
      <c r="AE1017" s="101" t="str">
        <f t="shared" si="163"/>
        <v/>
      </c>
      <c r="AF1017" s="101" t="str">
        <f t="shared" si="163"/>
        <v/>
      </c>
      <c r="AG1017" s="101" t="str">
        <f t="shared" si="163"/>
        <v/>
      </c>
      <c r="AH1017" s="101" t="str">
        <f t="shared" si="163"/>
        <v/>
      </c>
      <c r="AI1017" s="101" t="str">
        <f t="shared" si="162"/>
        <v/>
      </c>
      <c r="AJ1017" s="101" t="str">
        <f t="shared" si="162"/>
        <v/>
      </c>
      <c r="AK1017" s="101" t="str">
        <f t="shared" si="162"/>
        <v/>
      </c>
      <c r="AL1017" s="101" t="str">
        <f t="shared" si="162"/>
        <v/>
      </c>
      <c r="AM1017" s="101" t="str">
        <f t="shared" si="162"/>
        <v/>
      </c>
      <c r="AN1017" s="101" t="str">
        <f t="shared" si="162"/>
        <v/>
      </c>
      <c r="AP1017" s="101" t="str">
        <f>IF(AND(N1017="vendido",I1017='1° Passo'!$D$12),'1° Passo'!$D$12,"")</f>
        <v/>
      </c>
    </row>
    <row r="1018" spans="3:42" ht="30" customHeight="1">
      <c r="C1018" s="11">
        <v>1014</v>
      </c>
      <c r="D1018" s="88"/>
      <c r="E1018" s="88"/>
      <c r="F1018" s="88"/>
      <c r="G1018" s="95"/>
      <c r="H1018" s="96"/>
      <c r="I1018" s="88"/>
      <c r="J1018" s="88"/>
      <c r="K1018" s="96"/>
      <c r="L1018" s="88"/>
      <c r="M1018" s="97" t="str">
        <f t="shared" ca="1" si="160"/>
        <v/>
      </c>
      <c r="N1018" s="88"/>
      <c r="O1018" s="88"/>
      <c r="P1018" s="14"/>
      <c r="R1018" s="59" t="str">
        <f>IFERROR(VLOOKUP($D1018,'4° Passo'!$D$5:$M$804,7,FALSE),"-")</f>
        <v>-</v>
      </c>
      <c r="S1018" s="59" t="str">
        <f>IFERROR(VLOOKUP($D1018,'4° Passo'!$D$5:$M$804,8,FALSE),"-")</f>
        <v>-</v>
      </c>
      <c r="T1018" s="59" t="str">
        <f>IFERROR(VLOOKUP($D1018,'4° Passo'!$D$5:$M$804,9,FALSE),"-")</f>
        <v>-</v>
      </c>
      <c r="U1018" s="59" t="str">
        <f>IFERROR(VLOOKUP($D1018,'4° Passo'!$D$5:$M$804,10,FALSE),"-")</f>
        <v>-</v>
      </c>
      <c r="V1018" s="59" t="str">
        <f t="shared" si="155"/>
        <v/>
      </c>
      <c r="W1018" s="4">
        <f t="shared" si="161"/>
        <v>0</v>
      </c>
      <c r="X1018" s="101">
        <v>1</v>
      </c>
      <c r="Y1018" s="101" t="str">
        <f t="shared" si="156"/>
        <v/>
      </c>
      <c r="Z1018" s="101" t="str">
        <f t="shared" si="157"/>
        <v/>
      </c>
      <c r="AA1018" s="101" t="str">
        <f t="shared" si="158"/>
        <v/>
      </c>
      <c r="AB1018" s="101" t="str">
        <f t="shared" si="159"/>
        <v/>
      </c>
      <c r="AC1018" s="101" t="str">
        <f t="shared" si="163"/>
        <v/>
      </c>
      <c r="AD1018" s="101" t="str">
        <f t="shared" si="163"/>
        <v/>
      </c>
      <c r="AE1018" s="101" t="str">
        <f t="shared" si="163"/>
        <v/>
      </c>
      <c r="AF1018" s="101" t="str">
        <f t="shared" si="163"/>
        <v/>
      </c>
      <c r="AG1018" s="101" t="str">
        <f t="shared" si="163"/>
        <v/>
      </c>
      <c r="AH1018" s="101" t="str">
        <f t="shared" si="163"/>
        <v/>
      </c>
      <c r="AI1018" s="101" t="str">
        <f t="shared" si="162"/>
        <v/>
      </c>
      <c r="AJ1018" s="101" t="str">
        <f t="shared" si="162"/>
        <v/>
      </c>
      <c r="AK1018" s="101" t="str">
        <f t="shared" si="162"/>
        <v/>
      </c>
      <c r="AL1018" s="101" t="str">
        <f t="shared" si="162"/>
        <v/>
      </c>
      <c r="AM1018" s="101" t="str">
        <f t="shared" si="162"/>
        <v/>
      </c>
      <c r="AN1018" s="101" t="str">
        <f t="shared" si="162"/>
        <v/>
      </c>
      <c r="AP1018" s="101" t="str">
        <f>IF(AND(N1018="vendido",I1018='1° Passo'!$D$12),'1° Passo'!$D$12,"")</f>
        <v/>
      </c>
    </row>
    <row r="1019" spans="3:42" ht="30" customHeight="1">
      <c r="C1019" s="11">
        <v>1015</v>
      </c>
      <c r="D1019" s="88"/>
      <c r="E1019" s="88"/>
      <c r="F1019" s="88"/>
      <c r="G1019" s="95"/>
      <c r="H1019" s="96"/>
      <c r="I1019" s="88"/>
      <c r="J1019" s="88"/>
      <c r="K1019" s="96"/>
      <c r="L1019" s="88"/>
      <c r="M1019" s="97" t="str">
        <f t="shared" ca="1" si="160"/>
        <v/>
      </c>
      <c r="N1019" s="88"/>
      <c r="O1019" s="88"/>
      <c r="P1019" s="14"/>
      <c r="R1019" s="59" t="str">
        <f>IFERROR(VLOOKUP($D1019,'4° Passo'!$D$5:$M$804,7,FALSE),"-")</f>
        <v>-</v>
      </c>
      <c r="S1019" s="59" t="str">
        <f>IFERROR(VLOOKUP($D1019,'4° Passo'!$D$5:$M$804,8,FALSE),"-")</f>
        <v>-</v>
      </c>
      <c r="T1019" s="59" t="str">
        <f>IFERROR(VLOOKUP($D1019,'4° Passo'!$D$5:$M$804,9,FALSE),"-")</f>
        <v>-</v>
      </c>
      <c r="U1019" s="59" t="str">
        <f>IFERROR(VLOOKUP($D1019,'4° Passo'!$D$5:$M$804,10,FALSE),"-")</f>
        <v>-</v>
      </c>
      <c r="V1019" s="59" t="str">
        <f t="shared" si="155"/>
        <v/>
      </c>
      <c r="W1019" s="4">
        <f t="shared" si="161"/>
        <v>0</v>
      </c>
      <c r="X1019" s="101">
        <v>1</v>
      </c>
      <c r="Y1019" s="101" t="str">
        <f t="shared" si="156"/>
        <v/>
      </c>
      <c r="Z1019" s="101" t="str">
        <f t="shared" si="157"/>
        <v/>
      </c>
      <c r="AA1019" s="101" t="str">
        <f t="shared" si="158"/>
        <v/>
      </c>
      <c r="AB1019" s="101" t="str">
        <f t="shared" si="159"/>
        <v/>
      </c>
      <c r="AC1019" s="101" t="str">
        <f t="shared" si="163"/>
        <v/>
      </c>
      <c r="AD1019" s="101" t="str">
        <f t="shared" si="163"/>
        <v/>
      </c>
      <c r="AE1019" s="101" t="str">
        <f t="shared" si="163"/>
        <v/>
      </c>
      <c r="AF1019" s="101" t="str">
        <f t="shared" si="163"/>
        <v/>
      </c>
      <c r="AG1019" s="101" t="str">
        <f t="shared" si="163"/>
        <v/>
      </c>
      <c r="AH1019" s="101" t="str">
        <f t="shared" si="163"/>
        <v/>
      </c>
      <c r="AI1019" s="101" t="str">
        <f t="shared" si="162"/>
        <v/>
      </c>
      <c r="AJ1019" s="101" t="str">
        <f t="shared" si="162"/>
        <v/>
      </c>
      <c r="AK1019" s="101" t="str">
        <f t="shared" si="162"/>
        <v/>
      </c>
      <c r="AL1019" s="101" t="str">
        <f t="shared" si="162"/>
        <v/>
      </c>
      <c r="AM1019" s="101" t="str">
        <f t="shared" si="162"/>
        <v/>
      </c>
      <c r="AN1019" s="101" t="str">
        <f t="shared" si="162"/>
        <v/>
      </c>
      <c r="AP1019" s="101" t="str">
        <f>IF(AND(N1019="vendido",I1019='1° Passo'!$D$12),'1° Passo'!$D$12,"")</f>
        <v/>
      </c>
    </row>
    <row r="1020" spans="3:42" ht="30" customHeight="1">
      <c r="C1020" s="11">
        <v>1016</v>
      </c>
      <c r="D1020" s="88"/>
      <c r="E1020" s="88"/>
      <c r="F1020" s="88"/>
      <c r="G1020" s="95"/>
      <c r="H1020" s="96"/>
      <c r="I1020" s="88"/>
      <c r="J1020" s="88"/>
      <c r="K1020" s="96"/>
      <c r="L1020" s="88"/>
      <c r="M1020" s="97" t="str">
        <f t="shared" ca="1" si="160"/>
        <v/>
      </c>
      <c r="N1020" s="88"/>
      <c r="O1020" s="88"/>
      <c r="P1020" s="14"/>
      <c r="R1020" s="59" t="str">
        <f>IFERROR(VLOOKUP($D1020,'4° Passo'!$D$5:$M$804,7,FALSE),"-")</f>
        <v>-</v>
      </c>
      <c r="S1020" s="59" t="str">
        <f>IFERROR(VLOOKUP($D1020,'4° Passo'!$D$5:$M$804,8,FALSE),"-")</f>
        <v>-</v>
      </c>
      <c r="T1020" s="59" t="str">
        <f>IFERROR(VLOOKUP($D1020,'4° Passo'!$D$5:$M$804,9,FALSE),"-")</f>
        <v>-</v>
      </c>
      <c r="U1020" s="59" t="str">
        <f>IFERROR(VLOOKUP($D1020,'4° Passo'!$D$5:$M$804,10,FALSE),"-")</f>
        <v>-</v>
      </c>
      <c r="V1020" s="59" t="str">
        <f t="shared" si="155"/>
        <v/>
      </c>
      <c r="W1020" s="4">
        <f t="shared" si="161"/>
        <v>0</v>
      </c>
      <c r="X1020" s="101">
        <v>1</v>
      </c>
      <c r="Y1020" s="101" t="str">
        <f t="shared" si="156"/>
        <v/>
      </c>
      <c r="Z1020" s="101" t="str">
        <f t="shared" si="157"/>
        <v/>
      </c>
      <c r="AA1020" s="101" t="str">
        <f t="shared" si="158"/>
        <v/>
      </c>
      <c r="AB1020" s="101" t="str">
        <f t="shared" si="159"/>
        <v/>
      </c>
      <c r="AC1020" s="101" t="str">
        <f t="shared" si="163"/>
        <v/>
      </c>
      <c r="AD1020" s="101" t="str">
        <f t="shared" si="163"/>
        <v/>
      </c>
      <c r="AE1020" s="101" t="str">
        <f t="shared" si="163"/>
        <v/>
      </c>
      <c r="AF1020" s="101" t="str">
        <f t="shared" si="163"/>
        <v/>
      </c>
      <c r="AG1020" s="101" t="str">
        <f t="shared" si="163"/>
        <v/>
      </c>
      <c r="AH1020" s="101" t="str">
        <f t="shared" si="163"/>
        <v/>
      </c>
      <c r="AI1020" s="101" t="str">
        <f t="shared" si="162"/>
        <v/>
      </c>
      <c r="AJ1020" s="101" t="str">
        <f t="shared" si="162"/>
        <v/>
      </c>
      <c r="AK1020" s="101" t="str">
        <f t="shared" si="162"/>
        <v/>
      </c>
      <c r="AL1020" s="101" t="str">
        <f t="shared" si="162"/>
        <v/>
      </c>
      <c r="AM1020" s="101" t="str">
        <f t="shared" si="162"/>
        <v/>
      </c>
      <c r="AN1020" s="101" t="str">
        <f t="shared" si="162"/>
        <v/>
      </c>
      <c r="AP1020" s="101" t="str">
        <f>IF(AND(N1020="vendido",I1020='1° Passo'!$D$12),'1° Passo'!$D$12,"")</f>
        <v/>
      </c>
    </row>
    <row r="1021" spans="3:42" ht="30" customHeight="1">
      <c r="C1021" s="11">
        <v>1017</v>
      </c>
      <c r="D1021" s="88"/>
      <c r="E1021" s="88"/>
      <c r="F1021" s="88"/>
      <c r="G1021" s="95"/>
      <c r="H1021" s="96"/>
      <c r="I1021" s="88"/>
      <c r="J1021" s="88"/>
      <c r="K1021" s="96"/>
      <c r="L1021" s="88"/>
      <c r="M1021" s="97" t="str">
        <f t="shared" ca="1" si="160"/>
        <v/>
      </c>
      <c r="N1021" s="88"/>
      <c r="O1021" s="88"/>
      <c r="P1021" s="14"/>
      <c r="R1021" s="59" t="str">
        <f>IFERROR(VLOOKUP($D1021,'4° Passo'!$D$5:$M$804,7,FALSE),"-")</f>
        <v>-</v>
      </c>
      <c r="S1021" s="59" t="str">
        <f>IFERROR(VLOOKUP($D1021,'4° Passo'!$D$5:$M$804,8,FALSE),"-")</f>
        <v>-</v>
      </c>
      <c r="T1021" s="59" t="str">
        <f>IFERROR(VLOOKUP($D1021,'4° Passo'!$D$5:$M$804,9,FALSE),"-")</f>
        <v>-</v>
      </c>
      <c r="U1021" s="59" t="str">
        <f>IFERROR(VLOOKUP($D1021,'4° Passo'!$D$5:$M$804,10,FALSE),"-")</f>
        <v>-</v>
      </c>
      <c r="V1021" s="59" t="str">
        <f t="shared" si="155"/>
        <v/>
      </c>
      <c r="W1021" s="4">
        <f t="shared" si="161"/>
        <v>0</v>
      </c>
      <c r="X1021" s="101">
        <v>1</v>
      </c>
      <c r="Y1021" s="101" t="str">
        <f t="shared" si="156"/>
        <v/>
      </c>
      <c r="Z1021" s="101" t="str">
        <f t="shared" si="157"/>
        <v/>
      </c>
      <c r="AA1021" s="101" t="str">
        <f t="shared" si="158"/>
        <v/>
      </c>
      <c r="AB1021" s="101" t="str">
        <f t="shared" si="159"/>
        <v/>
      </c>
      <c r="AC1021" s="101" t="str">
        <f t="shared" si="163"/>
        <v/>
      </c>
      <c r="AD1021" s="101" t="str">
        <f t="shared" si="163"/>
        <v/>
      </c>
      <c r="AE1021" s="101" t="str">
        <f t="shared" si="163"/>
        <v/>
      </c>
      <c r="AF1021" s="101" t="str">
        <f t="shared" si="163"/>
        <v/>
      </c>
      <c r="AG1021" s="101" t="str">
        <f t="shared" si="163"/>
        <v/>
      </c>
      <c r="AH1021" s="101" t="str">
        <f t="shared" si="163"/>
        <v/>
      </c>
      <c r="AI1021" s="101" t="str">
        <f t="shared" si="162"/>
        <v/>
      </c>
      <c r="AJ1021" s="101" t="str">
        <f t="shared" si="162"/>
        <v/>
      </c>
      <c r="AK1021" s="101" t="str">
        <f t="shared" si="162"/>
        <v/>
      </c>
      <c r="AL1021" s="101" t="str">
        <f t="shared" si="162"/>
        <v/>
      </c>
      <c r="AM1021" s="101" t="str">
        <f t="shared" si="162"/>
        <v/>
      </c>
      <c r="AN1021" s="101" t="str">
        <f t="shared" si="162"/>
        <v/>
      </c>
      <c r="AP1021" s="101" t="str">
        <f>IF(AND(N1021="vendido",I1021='1° Passo'!$D$12),'1° Passo'!$D$12,"")</f>
        <v/>
      </c>
    </row>
    <row r="1022" spans="3:42" ht="30" customHeight="1">
      <c r="C1022" s="11">
        <v>1018</v>
      </c>
      <c r="D1022" s="88"/>
      <c r="E1022" s="88"/>
      <c r="F1022" s="88"/>
      <c r="G1022" s="95"/>
      <c r="H1022" s="96"/>
      <c r="I1022" s="88"/>
      <c r="J1022" s="88"/>
      <c r="K1022" s="96"/>
      <c r="L1022" s="88"/>
      <c r="M1022" s="97" t="str">
        <f t="shared" ca="1" si="160"/>
        <v/>
      </c>
      <c r="N1022" s="88"/>
      <c r="O1022" s="88"/>
      <c r="P1022" s="14"/>
      <c r="R1022" s="59" t="str">
        <f>IFERROR(VLOOKUP($D1022,'4° Passo'!$D$5:$M$804,7,FALSE),"-")</f>
        <v>-</v>
      </c>
      <c r="S1022" s="59" t="str">
        <f>IFERROR(VLOOKUP($D1022,'4° Passo'!$D$5:$M$804,8,FALSE),"-")</f>
        <v>-</v>
      </c>
      <c r="T1022" s="59" t="str">
        <f>IFERROR(VLOOKUP($D1022,'4° Passo'!$D$5:$M$804,9,FALSE),"-")</f>
        <v>-</v>
      </c>
      <c r="U1022" s="59" t="str">
        <f>IFERROR(VLOOKUP($D1022,'4° Passo'!$D$5:$M$804,10,FALSE),"-")</f>
        <v>-</v>
      </c>
      <c r="V1022" s="59" t="str">
        <f t="shared" si="155"/>
        <v/>
      </c>
      <c r="W1022" s="4">
        <f t="shared" si="161"/>
        <v>0</v>
      </c>
      <c r="X1022" s="101">
        <v>1</v>
      </c>
      <c r="Y1022" s="101" t="str">
        <f t="shared" si="156"/>
        <v/>
      </c>
      <c r="Z1022" s="101" t="str">
        <f t="shared" si="157"/>
        <v/>
      </c>
      <c r="AA1022" s="101" t="str">
        <f t="shared" si="158"/>
        <v/>
      </c>
      <c r="AB1022" s="101" t="str">
        <f t="shared" si="159"/>
        <v/>
      </c>
      <c r="AC1022" s="101" t="str">
        <f t="shared" si="163"/>
        <v/>
      </c>
      <c r="AD1022" s="101" t="str">
        <f t="shared" si="163"/>
        <v/>
      </c>
      <c r="AE1022" s="101" t="str">
        <f t="shared" si="163"/>
        <v/>
      </c>
      <c r="AF1022" s="101" t="str">
        <f t="shared" si="163"/>
        <v/>
      </c>
      <c r="AG1022" s="101" t="str">
        <f t="shared" si="163"/>
        <v/>
      </c>
      <c r="AH1022" s="101" t="str">
        <f t="shared" si="163"/>
        <v/>
      </c>
      <c r="AI1022" s="101" t="str">
        <f t="shared" si="162"/>
        <v/>
      </c>
      <c r="AJ1022" s="101" t="str">
        <f t="shared" si="162"/>
        <v/>
      </c>
      <c r="AK1022" s="101" t="str">
        <f t="shared" si="162"/>
        <v/>
      </c>
      <c r="AL1022" s="101" t="str">
        <f t="shared" si="162"/>
        <v/>
      </c>
      <c r="AM1022" s="101" t="str">
        <f t="shared" si="162"/>
        <v/>
      </c>
      <c r="AN1022" s="101" t="str">
        <f t="shared" si="162"/>
        <v/>
      </c>
      <c r="AP1022" s="101" t="str">
        <f>IF(AND(N1022="vendido",I1022='1° Passo'!$D$12),'1° Passo'!$D$12,"")</f>
        <v/>
      </c>
    </row>
    <row r="1023" spans="3:42" ht="30" customHeight="1">
      <c r="C1023" s="11">
        <v>1019</v>
      </c>
      <c r="D1023" s="88"/>
      <c r="E1023" s="88"/>
      <c r="F1023" s="88"/>
      <c r="G1023" s="95"/>
      <c r="H1023" s="96"/>
      <c r="I1023" s="88"/>
      <c r="J1023" s="88"/>
      <c r="K1023" s="96"/>
      <c r="L1023" s="88"/>
      <c r="M1023" s="97" t="str">
        <f t="shared" ca="1" si="160"/>
        <v/>
      </c>
      <c r="N1023" s="88"/>
      <c r="O1023" s="88"/>
      <c r="P1023" s="14"/>
      <c r="R1023" s="59" t="str">
        <f>IFERROR(VLOOKUP($D1023,'4° Passo'!$D$5:$M$804,7,FALSE),"-")</f>
        <v>-</v>
      </c>
      <c r="S1023" s="59" t="str">
        <f>IFERROR(VLOOKUP($D1023,'4° Passo'!$D$5:$M$804,8,FALSE),"-")</f>
        <v>-</v>
      </c>
      <c r="T1023" s="59" t="str">
        <f>IFERROR(VLOOKUP($D1023,'4° Passo'!$D$5:$M$804,9,FALSE),"-")</f>
        <v>-</v>
      </c>
      <c r="U1023" s="59" t="str">
        <f>IFERROR(VLOOKUP($D1023,'4° Passo'!$D$5:$M$804,10,FALSE),"-")</f>
        <v>-</v>
      </c>
      <c r="V1023" s="59" t="str">
        <f t="shared" si="155"/>
        <v/>
      </c>
      <c r="W1023" s="4">
        <f t="shared" si="161"/>
        <v>0</v>
      </c>
      <c r="X1023" s="101">
        <v>1</v>
      </c>
      <c r="Y1023" s="101" t="str">
        <f t="shared" si="156"/>
        <v/>
      </c>
      <c r="Z1023" s="101" t="str">
        <f t="shared" si="157"/>
        <v/>
      </c>
      <c r="AA1023" s="101" t="str">
        <f t="shared" si="158"/>
        <v/>
      </c>
      <c r="AB1023" s="101" t="str">
        <f t="shared" si="159"/>
        <v/>
      </c>
      <c r="AC1023" s="101" t="str">
        <f t="shared" si="163"/>
        <v/>
      </c>
      <c r="AD1023" s="101" t="str">
        <f t="shared" si="163"/>
        <v/>
      </c>
      <c r="AE1023" s="101" t="str">
        <f t="shared" si="163"/>
        <v/>
      </c>
      <c r="AF1023" s="101" t="str">
        <f t="shared" si="163"/>
        <v/>
      </c>
      <c r="AG1023" s="101" t="str">
        <f t="shared" si="163"/>
        <v/>
      </c>
      <c r="AH1023" s="101" t="str">
        <f t="shared" si="163"/>
        <v/>
      </c>
      <c r="AI1023" s="101" t="str">
        <f t="shared" si="162"/>
        <v/>
      </c>
      <c r="AJ1023" s="101" t="str">
        <f t="shared" si="162"/>
        <v/>
      </c>
      <c r="AK1023" s="101" t="str">
        <f t="shared" si="162"/>
        <v/>
      </c>
      <c r="AL1023" s="101" t="str">
        <f t="shared" si="162"/>
        <v/>
      </c>
      <c r="AM1023" s="101" t="str">
        <f t="shared" si="162"/>
        <v/>
      </c>
      <c r="AN1023" s="101" t="str">
        <f t="shared" si="162"/>
        <v/>
      </c>
      <c r="AP1023" s="101" t="str">
        <f>IF(AND(N1023="vendido",I1023='1° Passo'!$D$12),'1° Passo'!$D$12,"")</f>
        <v/>
      </c>
    </row>
    <row r="1024" spans="3:42" ht="30" customHeight="1">
      <c r="C1024" s="11">
        <v>1020</v>
      </c>
      <c r="D1024" s="88"/>
      <c r="E1024" s="88"/>
      <c r="F1024" s="88"/>
      <c r="G1024" s="95"/>
      <c r="H1024" s="96"/>
      <c r="I1024" s="88"/>
      <c r="J1024" s="88"/>
      <c r="K1024" s="96"/>
      <c r="L1024" s="88"/>
      <c r="M1024" s="97" t="str">
        <f t="shared" ca="1" si="160"/>
        <v/>
      </c>
      <c r="N1024" s="88"/>
      <c r="O1024" s="88"/>
      <c r="P1024" s="14"/>
      <c r="R1024" s="59" t="str">
        <f>IFERROR(VLOOKUP($D1024,'4° Passo'!$D$5:$M$804,7,FALSE),"-")</f>
        <v>-</v>
      </c>
      <c r="S1024" s="59" t="str">
        <f>IFERROR(VLOOKUP($D1024,'4° Passo'!$D$5:$M$804,8,FALSE),"-")</f>
        <v>-</v>
      </c>
      <c r="T1024" s="59" t="str">
        <f>IFERROR(VLOOKUP($D1024,'4° Passo'!$D$5:$M$804,9,FALSE),"-")</f>
        <v>-</v>
      </c>
      <c r="U1024" s="59" t="str">
        <f>IFERROR(VLOOKUP($D1024,'4° Passo'!$D$5:$M$804,10,FALSE),"-")</f>
        <v>-</v>
      </c>
      <c r="V1024" s="59" t="str">
        <f t="shared" si="155"/>
        <v/>
      </c>
      <c r="W1024" s="4">
        <f t="shared" si="161"/>
        <v>0</v>
      </c>
      <c r="X1024" s="101">
        <v>1</v>
      </c>
      <c r="Y1024" s="101" t="str">
        <f t="shared" si="156"/>
        <v/>
      </c>
      <c r="Z1024" s="101" t="str">
        <f t="shared" si="157"/>
        <v/>
      </c>
      <c r="AA1024" s="101" t="str">
        <f t="shared" si="158"/>
        <v/>
      </c>
      <c r="AB1024" s="101" t="str">
        <f t="shared" si="159"/>
        <v/>
      </c>
      <c r="AC1024" s="101" t="str">
        <f t="shared" si="163"/>
        <v/>
      </c>
      <c r="AD1024" s="101" t="str">
        <f t="shared" si="163"/>
        <v/>
      </c>
      <c r="AE1024" s="101" t="str">
        <f t="shared" si="163"/>
        <v/>
      </c>
      <c r="AF1024" s="101" t="str">
        <f t="shared" si="163"/>
        <v/>
      </c>
      <c r="AG1024" s="101" t="str">
        <f t="shared" si="163"/>
        <v/>
      </c>
      <c r="AH1024" s="101" t="str">
        <f t="shared" si="163"/>
        <v/>
      </c>
      <c r="AI1024" s="101" t="str">
        <f t="shared" si="162"/>
        <v/>
      </c>
      <c r="AJ1024" s="101" t="str">
        <f t="shared" si="162"/>
        <v/>
      </c>
      <c r="AK1024" s="101" t="str">
        <f t="shared" si="162"/>
        <v/>
      </c>
      <c r="AL1024" s="101" t="str">
        <f t="shared" si="162"/>
        <v/>
      </c>
      <c r="AM1024" s="101" t="str">
        <f t="shared" si="162"/>
        <v/>
      </c>
      <c r="AN1024" s="101" t="str">
        <f t="shared" si="162"/>
        <v/>
      </c>
      <c r="AP1024" s="101" t="str">
        <f>IF(AND(N1024="vendido",I1024='1° Passo'!$D$12),'1° Passo'!$D$12,"")</f>
        <v/>
      </c>
    </row>
    <row r="1025" spans="3:42" ht="30" customHeight="1">
      <c r="C1025" s="11">
        <v>1021</v>
      </c>
      <c r="D1025" s="88"/>
      <c r="E1025" s="88"/>
      <c r="F1025" s="88"/>
      <c r="G1025" s="95"/>
      <c r="H1025" s="96"/>
      <c r="I1025" s="88"/>
      <c r="J1025" s="88"/>
      <c r="K1025" s="96"/>
      <c r="L1025" s="88"/>
      <c r="M1025" s="97" t="str">
        <f t="shared" ca="1" si="160"/>
        <v/>
      </c>
      <c r="N1025" s="88"/>
      <c r="O1025" s="88"/>
      <c r="P1025" s="14"/>
      <c r="R1025" s="59" t="str">
        <f>IFERROR(VLOOKUP($D1025,'4° Passo'!$D$5:$M$804,7,FALSE),"-")</f>
        <v>-</v>
      </c>
      <c r="S1025" s="59" t="str">
        <f>IFERROR(VLOOKUP($D1025,'4° Passo'!$D$5:$M$804,8,FALSE),"-")</f>
        <v>-</v>
      </c>
      <c r="T1025" s="59" t="str">
        <f>IFERROR(VLOOKUP($D1025,'4° Passo'!$D$5:$M$804,9,FALSE),"-")</f>
        <v>-</v>
      </c>
      <c r="U1025" s="59" t="str">
        <f>IFERROR(VLOOKUP($D1025,'4° Passo'!$D$5:$M$804,10,FALSE),"-")</f>
        <v>-</v>
      </c>
      <c r="V1025" s="59" t="str">
        <f t="shared" si="155"/>
        <v/>
      </c>
      <c r="W1025" s="4">
        <f t="shared" si="161"/>
        <v>0</v>
      </c>
      <c r="X1025" s="101">
        <v>1</v>
      </c>
      <c r="Y1025" s="101" t="str">
        <f t="shared" si="156"/>
        <v/>
      </c>
      <c r="Z1025" s="101" t="str">
        <f t="shared" si="157"/>
        <v/>
      </c>
      <c r="AA1025" s="101" t="str">
        <f t="shared" si="158"/>
        <v/>
      </c>
      <c r="AB1025" s="101" t="str">
        <f t="shared" si="159"/>
        <v/>
      </c>
      <c r="AC1025" s="101" t="str">
        <f t="shared" si="163"/>
        <v/>
      </c>
      <c r="AD1025" s="101" t="str">
        <f t="shared" si="163"/>
        <v/>
      </c>
      <c r="AE1025" s="101" t="str">
        <f t="shared" si="163"/>
        <v/>
      </c>
      <c r="AF1025" s="101" t="str">
        <f t="shared" si="163"/>
        <v/>
      </c>
      <c r="AG1025" s="101" t="str">
        <f t="shared" si="163"/>
        <v/>
      </c>
      <c r="AH1025" s="101" t="str">
        <f t="shared" si="163"/>
        <v/>
      </c>
      <c r="AI1025" s="101" t="str">
        <f t="shared" si="162"/>
        <v/>
      </c>
      <c r="AJ1025" s="101" t="str">
        <f t="shared" si="162"/>
        <v/>
      </c>
      <c r="AK1025" s="101" t="str">
        <f t="shared" si="162"/>
        <v/>
      </c>
      <c r="AL1025" s="101" t="str">
        <f t="shared" si="162"/>
        <v/>
      </c>
      <c r="AM1025" s="101" t="str">
        <f t="shared" si="162"/>
        <v/>
      </c>
      <c r="AN1025" s="101" t="str">
        <f t="shared" si="162"/>
        <v/>
      </c>
      <c r="AP1025" s="101" t="str">
        <f>IF(AND(N1025="vendido",I1025='1° Passo'!$D$12),'1° Passo'!$D$12,"")</f>
        <v/>
      </c>
    </row>
    <row r="1026" spans="3:42" ht="30" customHeight="1">
      <c r="C1026" s="11">
        <v>1022</v>
      </c>
      <c r="D1026" s="88"/>
      <c r="E1026" s="88"/>
      <c r="F1026" s="88"/>
      <c r="G1026" s="95"/>
      <c r="H1026" s="96"/>
      <c r="I1026" s="88"/>
      <c r="J1026" s="88"/>
      <c r="K1026" s="96"/>
      <c r="L1026" s="88"/>
      <c r="M1026" s="97" t="str">
        <f t="shared" ca="1" si="160"/>
        <v/>
      </c>
      <c r="N1026" s="88"/>
      <c r="O1026" s="88"/>
      <c r="P1026" s="14"/>
      <c r="R1026" s="59" t="str">
        <f>IFERROR(VLOOKUP($D1026,'4° Passo'!$D$5:$M$804,7,FALSE),"-")</f>
        <v>-</v>
      </c>
      <c r="S1026" s="59" t="str">
        <f>IFERROR(VLOOKUP($D1026,'4° Passo'!$D$5:$M$804,8,FALSE),"-")</f>
        <v>-</v>
      </c>
      <c r="T1026" s="59" t="str">
        <f>IFERROR(VLOOKUP($D1026,'4° Passo'!$D$5:$M$804,9,FALSE),"-")</f>
        <v>-</v>
      </c>
      <c r="U1026" s="59" t="str">
        <f>IFERROR(VLOOKUP($D1026,'4° Passo'!$D$5:$M$804,10,FALSE),"-")</f>
        <v>-</v>
      </c>
      <c r="V1026" s="59" t="str">
        <f t="shared" si="155"/>
        <v/>
      </c>
      <c r="W1026" s="4">
        <f t="shared" si="161"/>
        <v>0</v>
      </c>
      <c r="X1026" s="101">
        <v>1</v>
      </c>
      <c r="Y1026" s="101" t="str">
        <f t="shared" si="156"/>
        <v/>
      </c>
      <c r="Z1026" s="101" t="str">
        <f t="shared" si="157"/>
        <v/>
      </c>
      <c r="AA1026" s="101" t="str">
        <f t="shared" si="158"/>
        <v/>
      </c>
      <c r="AB1026" s="101" t="str">
        <f t="shared" si="159"/>
        <v/>
      </c>
      <c r="AC1026" s="101" t="str">
        <f t="shared" si="163"/>
        <v/>
      </c>
      <c r="AD1026" s="101" t="str">
        <f t="shared" si="163"/>
        <v/>
      </c>
      <c r="AE1026" s="101" t="str">
        <f t="shared" si="163"/>
        <v/>
      </c>
      <c r="AF1026" s="101" t="str">
        <f t="shared" si="163"/>
        <v/>
      </c>
      <c r="AG1026" s="101" t="str">
        <f t="shared" si="163"/>
        <v/>
      </c>
      <c r="AH1026" s="101" t="str">
        <f t="shared" si="163"/>
        <v/>
      </c>
      <c r="AI1026" s="101" t="str">
        <f t="shared" si="162"/>
        <v/>
      </c>
      <c r="AJ1026" s="101" t="str">
        <f t="shared" si="162"/>
        <v/>
      </c>
      <c r="AK1026" s="101" t="str">
        <f t="shared" si="162"/>
        <v/>
      </c>
      <c r="AL1026" s="101" t="str">
        <f t="shared" si="162"/>
        <v/>
      </c>
      <c r="AM1026" s="101" t="str">
        <f t="shared" si="162"/>
        <v/>
      </c>
      <c r="AN1026" s="101" t="str">
        <f t="shared" si="162"/>
        <v/>
      </c>
      <c r="AP1026" s="101" t="str">
        <f>IF(AND(N1026="vendido",I1026='1° Passo'!$D$12),'1° Passo'!$D$12,"")</f>
        <v/>
      </c>
    </row>
    <row r="1027" spans="3:42" ht="30" customHeight="1">
      <c r="C1027" s="11">
        <v>1023</v>
      </c>
      <c r="D1027" s="88"/>
      <c r="E1027" s="88"/>
      <c r="F1027" s="88"/>
      <c r="G1027" s="95"/>
      <c r="H1027" s="96"/>
      <c r="I1027" s="88"/>
      <c r="J1027" s="88"/>
      <c r="K1027" s="96"/>
      <c r="L1027" s="88"/>
      <c r="M1027" s="97" t="str">
        <f t="shared" ca="1" si="160"/>
        <v/>
      </c>
      <c r="N1027" s="88"/>
      <c r="O1027" s="88"/>
      <c r="P1027" s="14"/>
      <c r="R1027" s="59" t="str">
        <f>IFERROR(VLOOKUP($D1027,'4° Passo'!$D$5:$M$804,7,FALSE),"-")</f>
        <v>-</v>
      </c>
      <c r="S1027" s="59" t="str">
        <f>IFERROR(VLOOKUP($D1027,'4° Passo'!$D$5:$M$804,8,FALSE),"-")</f>
        <v>-</v>
      </c>
      <c r="T1027" s="59" t="str">
        <f>IFERROR(VLOOKUP($D1027,'4° Passo'!$D$5:$M$804,9,FALSE),"-")</f>
        <v>-</v>
      </c>
      <c r="U1027" s="59" t="str">
        <f>IFERROR(VLOOKUP($D1027,'4° Passo'!$D$5:$M$804,10,FALSE),"-")</f>
        <v>-</v>
      </c>
      <c r="V1027" s="59" t="str">
        <f t="shared" si="155"/>
        <v/>
      </c>
      <c r="W1027" s="4">
        <f t="shared" si="161"/>
        <v>0</v>
      </c>
      <c r="X1027" s="101">
        <v>1</v>
      </c>
      <c r="Y1027" s="101" t="str">
        <f t="shared" si="156"/>
        <v/>
      </c>
      <c r="Z1027" s="101" t="str">
        <f t="shared" si="157"/>
        <v/>
      </c>
      <c r="AA1027" s="101" t="str">
        <f t="shared" si="158"/>
        <v/>
      </c>
      <c r="AB1027" s="101" t="str">
        <f t="shared" si="159"/>
        <v/>
      </c>
      <c r="AC1027" s="101" t="str">
        <f t="shared" si="163"/>
        <v/>
      </c>
      <c r="AD1027" s="101" t="str">
        <f t="shared" si="163"/>
        <v/>
      </c>
      <c r="AE1027" s="101" t="str">
        <f t="shared" si="163"/>
        <v/>
      </c>
      <c r="AF1027" s="101" t="str">
        <f t="shared" si="163"/>
        <v/>
      </c>
      <c r="AG1027" s="101" t="str">
        <f t="shared" si="163"/>
        <v/>
      </c>
      <c r="AH1027" s="101" t="str">
        <f t="shared" si="163"/>
        <v/>
      </c>
      <c r="AI1027" s="101" t="str">
        <f t="shared" si="162"/>
        <v/>
      </c>
      <c r="AJ1027" s="101" t="str">
        <f t="shared" si="162"/>
        <v/>
      </c>
      <c r="AK1027" s="101" t="str">
        <f t="shared" si="162"/>
        <v/>
      </c>
      <c r="AL1027" s="101" t="str">
        <f t="shared" si="162"/>
        <v/>
      </c>
      <c r="AM1027" s="101" t="str">
        <f t="shared" si="162"/>
        <v/>
      </c>
      <c r="AN1027" s="101" t="str">
        <f t="shared" si="162"/>
        <v/>
      </c>
      <c r="AP1027" s="101" t="str">
        <f>IF(AND(N1027="vendido",I1027='1° Passo'!$D$12),'1° Passo'!$D$12,"")</f>
        <v/>
      </c>
    </row>
    <row r="1028" spans="3:42" ht="30" customHeight="1">
      <c r="C1028" s="11">
        <v>1024</v>
      </c>
      <c r="D1028" s="88"/>
      <c r="E1028" s="88"/>
      <c r="F1028" s="88"/>
      <c r="G1028" s="95"/>
      <c r="H1028" s="96"/>
      <c r="I1028" s="88"/>
      <c r="J1028" s="88"/>
      <c r="K1028" s="96"/>
      <c r="L1028" s="88"/>
      <c r="M1028" s="97" t="str">
        <f t="shared" ca="1" si="160"/>
        <v/>
      </c>
      <c r="N1028" s="88"/>
      <c r="O1028" s="88"/>
      <c r="P1028" s="14"/>
      <c r="R1028" s="59" t="str">
        <f>IFERROR(VLOOKUP($D1028,'4° Passo'!$D$5:$M$804,7,FALSE),"-")</f>
        <v>-</v>
      </c>
      <c r="S1028" s="59" t="str">
        <f>IFERROR(VLOOKUP($D1028,'4° Passo'!$D$5:$M$804,8,FALSE),"-")</f>
        <v>-</v>
      </c>
      <c r="T1028" s="59" t="str">
        <f>IFERROR(VLOOKUP($D1028,'4° Passo'!$D$5:$M$804,9,FALSE),"-")</f>
        <v>-</v>
      </c>
      <c r="U1028" s="59" t="str">
        <f>IFERROR(VLOOKUP($D1028,'4° Passo'!$D$5:$M$804,10,FALSE),"-")</f>
        <v>-</v>
      </c>
      <c r="V1028" s="59" t="str">
        <f t="shared" si="155"/>
        <v/>
      </c>
      <c r="W1028" s="4">
        <f t="shared" si="161"/>
        <v>0</v>
      </c>
      <c r="X1028" s="101">
        <v>1</v>
      </c>
      <c r="Y1028" s="101" t="str">
        <f t="shared" si="156"/>
        <v/>
      </c>
      <c r="Z1028" s="101" t="str">
        <f t="shared" si="157"/>
        <v/>
      </c>
      <c r="AA1028" s="101" t="str">
        <f t="shared" si="158"/>
        <v/>
      </c>
      <c r="AB1028" s="101" t="str">
        <f t="shared" si="159"/>
        <v/>
      </c>
      <c r="AC1028" s="101" t="str">
        <f t="shared" si="163"/>
        <v/>
      </c>
      <c r="AD1028" s="101" t="str">
        <f t="shared" si="163"/>
        <v/>
      </c>
      <c r="AE1028" s="101" t="str">
        <f t="shared" si="163"/>
        <v/>
      </c>
      <c r="AF1028" s="101" t="str">
        <f t="shared" si="163"/>
        <v/>
      </c>
      <c r="AG1028" s="101" t="str">
        <f t="shared" si="163"/>
        <v/>
      </c>
      <c r="AH1028" s="101" t="str">
        <f t="shared" si="163"/>
        <v/>
      </c>
      <c r="AI1028" s="101" t="str">
        <f t="shared" si="162"/>
        <v/>
      </c>
      <c r="AJ1028" s="101" t="str">
        <f t="shared" si="162"/>
        <v/>
      </c>
      <c r="AK1028" s="101" t="str">
        <f t="shared" si="162"/>
        <v/>
      </c>
      <c r="AL1028" s="101" t="str">
        <f t="shared" si="162"/>
        <v/>
      </c>
      <c r="AM1028" s="101" t="str">
        <f t="shared" si="162"/>
        <v/>
      </c>
      <c r="AN1028" s="101" t="str">
        <f t="shared" si="162"/>
        <v/>
      </c>
      <c r="AP1028" s="101" t="str">
        <f>IF(AND(N1028="vendido",I1028='1° Passo'!$D$12),'1° Passo'!$D$12,"")</f>
        <v/>
      </c>
    </row>
    <row r="1029" spans="3:42" ht="30" customHeight="1">
      <c r="C1029" s="11">
        <v>1025</v>
      </c>
      <c r="D1029" s="88"/>
      <c r="E1029" s="88"/>
      <c r="F1029" s="88"/>
      <c r="G1029" s="95"/>
      <c r="H1029" s="96"/>
      <c r="I1029" s="88"/>
      <c r="J1029" s="88"/>
      <c r="K1029" s="96"/>
      <c r="L1029" s="88"/>
      <c r="M1029" s="97" t="str">
        <f t="shared" ca="1" si="160"/>
        <v/>
      </c>
      <c r="N1029" s="88"/>
      <c r="O1029" s="88"/>
      <c r="P1029" s="14"/>
      <c r="R1029" s="59" t="str">
        <f>IFERROR(VLOOKUP($D1029,'4° Passo'!$D$5:$M$804,7,FALSE),"-")</f>
        <v>-</v>
      </c>
      <c r="S1029" s="59" t="str">
        <f>IFERROR(VLOOKUP($D1029,'4° Passo'!$D$5:$M$804,8,FALSE),"-")</f>
        <v>-</v>
      </c>
      <c r="T1029" s="59" t="str">
        <f>IFERROR(VLOOKUP($D1029,'4° Passo'!$D$5:$M$804,9,FALSE),"-")</f>
        <v>-</v>
      </c>
      <c r="U1029" s="59" t="str">
        <f>IFERROR(VLOOKUP($D1029,'4° Passo'!$D$5:$M$804,10,FALSE),"-")</f>
        <v>-</v>
      </c>
      <c r="V1029" s="59" t="str">
        <f t="shared" ref="V1029:V1092" si="164">IF(N1029="vendido",1,"")</f>
        <v/>
      </c>
      <c r="W1029" s="4">
        <f t="shared" si="161"/>
        <v>0</v>
      </c>
      <c r="X1029" s="101">
        <v>1</v>
      </c>
      <c r="Y1029" s="101" t="str">
        <f t="shared" ref="Y1029:Y1092" si="165">IF(H1029&lt;&gt;"",MONTH(H1029),"")</f>
        <v/>
      </c>
      <c r="Z1029" s="101" t="str">
        <f t="shared" ref="Z1029:Z1092" si="166">IF(N1029="vendido",MONTH(H1029),"")</f>
        <v/>
      </c>
      <c r="AA1029" s="101" t="str">
        <f t="shared" ref="AA1029:AA1092" si="167">IF(N1029="vendido",I1029,"")</f>
        <v/>
      </c>
      <c r="AB1029" s="101" t="str">
        <f t="shared" ref="AB1029:AB1092" si="168">IF(N1029="vendido",G1029,"")</f>
        <v/>
      </c>
      <c r="AC1029" s="101" t="str">
        <f t="shared" si="163"/>
        <v/>
      </c>
      <c r="AD1029" s="101" t="str">
        <f t="shared" si="163"/>
        <v/>
      </c>
      <c r="AE1029" s="101" t="str">
        <f t="shared" si="163"/>
        <v/>
      </c>
      <c r="AF1029" s="101" t="str">
        <f t="shared" si="163"/>
        <v/>
      </c>
      <c r="AG1029" s="101" t="str">
        <f t="shared" si="163"/>
        <v/>
      </c>
      <c r="AH1029" s="101" t="str">
        <f t="shared" si="163"/>
        <v/>
      </c>
      <c r="AI1029" s="101" t="str">
        <f t="shared" si="162"/>
        <v/>
      </c>
      <c r="AJ1029" s="101" t="str">
        <f t="shared" si="162"/>
        <v/>
      </c>
      <c r="AK1029" s="101" t="str">
        <f t="shared" si="162"/>
        <v/>
      </c>
      <c r="AL1029" s="101" t="str">
        <f t="shared" si="162"/>
        <v/>
      </c>
      <c r="AM1029" s="101" t="str">
        <f t="shared" si="162"/>
        <v/>
      </c>
      <c r="AN1029" s="101" t="str">
        <f t="shared" si="162"/>
        <v/>
      </c>
      <c r="AP1029" s="101" t="str">
        <f>IF(AND(N1029="vendido",I1029='1° Passo'!$D$12),'1° Passo'!$D$12,"")</f>
        <v/>
      </c>
    </row>
    <row r="1030" spans="3:42" ht="30" customHeight="1">
      <c r="C1030" s="11">
        <v>1026</v>
      </c>
      <c r="D1030" s="88"/>
      <c r="E1030" s="88"/>
      <c r="F1030" s="88"/>
      <c r="G1030" s="95"/>
      <c r="H1030" s="96"/>
      <c r="I1030" s="88"/>
      <c r="J1030" s="88"/>
      <c r="K1030" s="96"/>
      <c r="L1030" s="88"/>
      <c r="M1030" s="97" t="str">
        <f t="shared" ref="M1030:M1093" ca="1" si="169">IF(OR(N1030="Perdido",N1030="Vendido"),"Negociação finalizada",IF(OR(H1030="",K1030="",),"",IF(L1030="realizado","Agende a Próxima Etapa ou Conclua a Venda",IF(K1030&lt;TODAY(),"Prazo Para Entrar Em Contato Vencido",IF(K1030-TODAY()=1,"Falta ","Faltam ")&amp;K1030-TODAY()&amp;IF(K1030-TODAY()=1," dia "," dias ")&amp;"Para Entrar em Contato"))))</f>
        <v/>
      </c>
      <c r="N1030" s="88"/>
      <c r="O1030" s="88"/>
      <c r="P1030" s="14"/>
      <c r="R1030" s="59" t="str">
        <f>IFERROR(VLOOKUP($D1030,'4° Passo'!$D$5:$M$804,7,FALSE),"-")</f>
        <v>-</v>
      </c>
      <c r="S1030" s="59" t="str">
        <f>IFERROR(VLOOKUP($D1030,'4° Passo'!$D$5:$M$804,8,FALSE),"-")</f>
        <v>-</v>
      </c>
      <c r="T1030" s="59" t="str">
        <f>IFERROR(VLOOKUP($D1030,'4° Passo'!$D$5:$M$804,9,FALSE),"-")</f>
        <v>-</v>
      </c>
      <c r="U1030" s="59" t="str">
        <f>IFERROR(VLOOKUP($D1030,'4° Passo'!$D$5:$M$804,10,FALSE),"-")</f>
        <v>-</v>
      </c>
      <c r="V1030" s="59" t="str">
        <f t="shared" si="164"/>
        <v/>
      </c>
      <c r="W1030" s="4">
        <f t="shared" ref="W1030:W1093" si="170">IF(K1030-H1030&lt;0,0,K1030-H1030)</f>
        <v>0</v>
      </c>
      <c r="X1030" s="101">
        <v>1</v>
      </c>
      <c r="Y1030" s="101" t="str">
        <f t="shared" si="165"/>
        <v/>
      </c>
      <c r="Z1030" s="101" t="str">
        <f t="shared" si="166"/>
        <v/>
      </c>
      <c r="AA1030" s="101" t="str">
        <f t="shared" si="167"/>
        <v/>
      </c>
      <c r="AB1030" s="101" t="str">
        <f t="shared" si="168"/>
        <v/>
      </c>
      <c r="AC1030" s="101" t="str">
        <f t="shared" si="163"/>
        <v/>
      </c>
      <c r="AD1030" s="101" t="str">
        <f t="shared" si="163"/>
        <v/>
      </c>
      <c r="AE1030" s="101" t="str">
        <f t="shared" si="163"/>
        <v/>
      </c>
      <c r="AF1030" s="101" t="str">
        <f t="shared" ref="AF1030:AN1062" si="171">IF($Y1030=AF$3,$AB1030,"")</f>
        <v/>
      </c>
      <c r="AG1030" s="101" t="str">
        <f t="shared" si="171"/>
        <v/>
      </c>
      <c r="AH1030" s="101" t="str">
        <f t="shared" si="171"/>
        <v/>
      </c>
      <c r="AI1030" s="101" t="str">
        <f t="shared" si="162"/>
        <v/>
      </c>
      <c r="AJ1030" s="101" t="str">
        <f t="shared" si="162"/>
        <v/>
      </c>
      <c r="AK1030" s="101" t="str">
        <f t="shared" si="162"/>
        <v/>
      </c>
      <c r="AL1030" s="101" t="str">
        <f t="shared" si="162"/>
        <v/>
      </c>
      <c r="AM1030" s="101" t="str">
        <f t="shared" si="162"/>
        <v/>
      </c>
      <c r="AN1030" s="101" t="str">
        <f t="shared" si="162"/>
        <v/>
      </c>
      <c r="AP1030" s="101" t="str">
        <f>IF(AND(N1030="vendido",I1030='1° Passo'!$D$12),'1° Passo'!$D$12,"")</f>
        <v/>
      </c>
    </row>
    <row r="1031" spans="3:42" ht="30" customHeight="1">
      <c r="C1031" s="11">
        <v>1027</v>
      </c>
      <c r="D1031" s="88"/>
      <c r="E1031" s="88"/>
      <c r="F1031" s="88"/>
      <c r="G1031" s="95"/>
      <c r="H1031" s="96"/>
      <c r="I1031" s="88"/>
      <c r="J1031" s="88"/>
      <c r="K1031" s="96"/>
      <c r="L1031" s="88"/>
      <c r="M1031" s="97" t="str">
        <f t="shared" ca="1" si="169"/>
        <v/>
      </c>
      <c r="N1031" s="88"/>
      <c r="O1031" s="88"/>
      <c r="P1031" s="14"/>
      <c r="R1031" s="59" t="str">
        <f>IFERROR(VLOOKUP($D1031,'4° Passo'!$D$5:$M$804,7,FALSE),"-")</f>
        <v>-</v>
      </c>
      <c r="S1031" s="59" t="str">
        <f>IFERROR(VLOOKUP($D1031,'4° Passo'!$D$5:$M$804,8,FALSE),"-")</f>
        <v>-</v>
      </c>
      <c r="T1031" s="59" t="str">
        <f>IFERROR(VLOOKUP($D1031,'4° Passo'!$D$5:$M$804,9,FALSE),"-")</f>
        <v>-</v>
      </c>
      <c r="U1031" s="59" t="str">
        <f>IFERROR(VLOOKUP($D1031,'4° Passo'!$D$5:$M$804,10,FALSE),"-")</f>
        <v>-</v>
      </c>
      <c r="V1031" s="59" t="str">
        <f t="shared" si="164"/>
        <v/>
      </c>
      <c r="W1031" s="4">
        <f t="shared" si="170"/>
        <v>0</v>
      </c>
      <c r="X1031" s="101">
        <v>1</v>
      </c>
      <c r="Y1031" s="101" t="str">
        <f t="shared" si="165"/>
        <v/>
      </c>
      <c r="Z1031" s="101" t="str">
        <f t="shared" si="166"/>
        <v/>
      </c>
      <c r="AA1031" s="101" t="str">
        <f t="shared" si="167"/>
        <v/>
      </c>
      <c r="AB1031" s="101" t="str">
        <f t="shared" si="168"/>
        <v/>
      </c>
      <c r="AC1031" s="101" t="str">
        <f t="shared" ref="AC1031:AH1089" si="172">IF($Y1031=AC$3,$AB1031,"")</f>
        <v/>
      </c>
      <c r="AD1031" s="101" t="str">
        <f t="shared" si="172"/>
        <v/>
      </c>
      <c r="AE1031" s="101" t="str">
        <f t="shared" si="172"/>
        <v/>
      </c>
      <c r="AF1031" s="101" t="str">
        <f t="shared" si="171"/>
        <v/>
      </c>
      <c r="AG1031" s="101" t="str">
        <f t="shared" si="171"/>
        <v/>
      </c>
      <c r="AH1031" s="101" t="str">
        <f t="shared" si="171"/>
        <v/>
      </c>
      <c r="AI1031" s="101" t="str">
        <f t="shared" si="162"/>
        <v/>
      </c>
      <c r="AJ1031" s="101" t="str">
        <f t="shared" si="162"/>
        <v/>
      </c>
      <c r="AK1031" s="101" t="str">
        <f t="shared" si="162"/>
        <v/>
      </c>
      <c r="AL1031" s="101" t="str">
        <f t="shared" si="162"/>
        <v/>
      </c>
      <c r="AM1031" s="101" t="str">
        <f t="shared" si="162"/>
        <v/>
      </c>
      <c r="AN1031" s="101" t="str">
        <f t="shared" si="162"/>
        <v/>
      </c>
      <c r="AP1031" s="101" t="str">
        <f>IF(AND(N1031="vendido",I1031='1° Passo'!$D$12),'1° Passo'!$D$12,"")</f>
        <v/>
      </c>
    </row>
    <row r="1032" spans="3:42" ht="30" customHeight="1">
      <c r="C1032" s="11">
        <v>1028</v>
      </c>
      <c r="D1032" s="88"/>
      <c r="E1032" s="88"/>
      <c r="F1032" s="88"/>
      <c r="G1032" s="95"/>
      <c r="H1032" s="96"/>
      <c r="I1032" s="88"/>
      <c r="J1032" s="88"/>
      <c r="K1032" s="96"/>
      <c r="L1032" s="88"/>
      <c r="M1032" s="97" t="str">
        <f t="shared" ca="1" si="169"/>
        <v/>
      </c>
      <c r="N1032" s="88"/>
      <c r="O1032" s="88"/>
      <c r="P1032" s="14"/>
      <c r="R1032" s="59" t="str">
        <f>IFERROR(VLOOKUP($D1032,'4° Passo'!$D$5:$M$804,7,FALSE),"-")</f>
        <v>-</v>
      </c>
      <c r="S1032" s="59" t="str">
        <f>IFERROR(VLOOKUP($D1032,'4° Passo'!$D$5:$M$804,8,FALSE),"-")</f>
        <v>-</v>
      </c>
      <c r="T1032" s="59" t="str">
        <f>IFERROR(VLOOKUP($D1032,'4° Passo'!$D$5:$M$804,9,FALSE),"-")</f>
        <v>-</v>
      </c>
      <c r="U1032" s="59" t="str">
        <f>IFERROR(VLOOKUP($D1032,'4° Passo'!$D$5:$M$804,10,FALSE),"-")</f>
        <v>-</v>
      </c>
      <c r="V1032" s="59" t="str">
        <f t="shared" si="164"/>
        <v/>
      </c>
      <c r="W1032" s="4">
        <f t="shared" si="170"/>
        <v>0</v>
      </c>
      <c r="X1032" s="101">
        <v>1</v>
      </c>
      <c r="Y1032" s="101" t="str">
        <f t="shared" si="165"/>
        <v/>
      </c>
      <c r="Z1032" s="101" t="str">
        <f t="shared" si="166"/>
        <v/>
      </c>
      <c r="AA1032" s="101" t="str">
        <f t="shared" si="167"/>
        <v/>
      </c>
      <c r="AB1032" s="101" t="str">
        <f t="shared" si="168"/>
        <v/>
      </c>
      <c r="AC1032" s="101" t="str">
        <f t="shared" si="172"/>
        <v/>
      </c>
      <c r="AD1032" s="101" t="str">
        <f t="shared" si="172"/>
        <v/>
      </c>
      <c r="AE1032" s="101" t="str">
        <f t="shared" si="172"/>
        <v/>
      </c>
      <c r="AF1032" s="101" t="str">
        <f t="shared" si="171"/>
        <v/>
      </c>
      <c r="AG1032" s="101" t="str">
        <f t="shared" si="171"/>
        <v/>
      </c>
      <c r="AH1032" s="101" t="str">
        <f t="shared" si="171"/>
        <v/>
      </c>
      <c r="AI1032" s="101" t="str">
        <f t="shared" si="162"/>
        <v/>
      </c>
      <c r="AJ1032" s="101" t="str">
        <f t="shared" si="162"/>
        <v/>
      </c>
      <c r="AK1032" s="101" t="str">
        <f t="shared" si="162"/>
        <v/>
      </c>
      <c r="AL1032" s="101" t="str">
        <f t="shared" si="162"/>
        <v/>
      </c>
      <c r="AM1032" s="101" t="str">
        <f t="shared" si="162"/>
        <v/>
      </c>
      <c r="AN1032" s="101" t="str">
        <f t="shared" si="162"/>
        <v/>
      </c>
      <c r="AP1032" s="101" t="str">
        <f>IF(AND(N1032="vendido",I1032='1° Passo'!$D$12),'1° Passo'!$D$12,"")</f>
        <v/>
      </c>
    </row>
    <row r="1033" spans="3:42" ht="30" customHeight="1">
      <c r="C1033" s="11">
        <v>1029</v>
      </c>
      <c r="D1033" s="88"/>
      <c r="E1033" s="88"/>
      <c r="F1033" s="88"/>
      <c r="G1033" s="95"/>
      <c r="H1033" s="96"/>
      <c r="I1033" s="88"/>
      <c r="J1033" s="88"/>
      <c r="K1033" s="96"/>
      <c r="L1033" s="88"/>
      <c r="M1033" s="97" t="str">
        <f t="shared" ca="1" si="169"/>
        <v/>
      </c>
      <c r="N1033" s="88"/>
      <c r="O1033" s="88"/>
      <c r="P1033" s="14"/>
      <c r="R1033" s="59" t="str">
        <f>IFERROR(VLOOKUP($D1033,'4° Passo'!$D$5:$M$804,7,FALSE),"-")</f>
        <v>-</v>
      </c>
      <c r="S1033" s="59" t="str">
        <f>IFERROR(VLOOKUP($D1033,'4° Passo'!$D$5:$M$804,8,FALSE),"-")</f>
        <v>-</v>
      </c>
      <c r="T1033" s="59" t="str">
        <f>IFERROR(VLOOKUP($D1033,'4° Passo'!$D$5:$M$804,9,FALSE),"-")</f>
        <v>-</v>
      </c>
      <c r="U1033" s="59" t="str">
        <f>IFERROR(VLOOKUP($D1033,'4° Passo'!$D$5:$M$804,10,FALSE),"-")</f>
        <v>-</v>
      </c>
      <c r="V1033" s="59" t="str">
        <f t="shared" si="164"/>
        <v/>
      </c>
      <c r="W1033" s="4">
        <f t="shared" si="170"/>
        <v>0</v>
      </c>
      <c r="X1033" s="101">
        <v>1</v>
      </c>
      <c r="Y1033" s="101" t="str">
        <f t="shared" si="165"/>
        <v/>
      </c>
      <c r="Z1033" s="101" t="str">
        <f t="shared" si="166"/>
        <v/>
      </c>
      <c r="AA1033" s="101" t="str">
        <f t="shared" si="167"/>
        <v/>
      </c>
      <c r="AB1033" s="101" t="str">
        <f t="shared" si="168"/>
        <v/>
      </c>
      <c r="AC1033" s="101" t="str">
        <f t="shared" si="172"/>
        <v/>
      </c>
      <c r="AD1033" s="101" t="str">
        <f t="shared" si="172"/>
        <v/>
      </c>
      <c r="AE1033" s="101" t="str">
        <f t="shared" si="172"/>
        <v/>
      </c>
      <c r="AF1033" s="101" t="str">
        <f t="shared" si="171"/>
        <v/>
      </c>
      <c r="AG1033" s="101" t="str">
        <f t="shared" si="171"/>
        <v/>
      </c>
      <c r="AH1033" s="101" t="str">
        <f t="shared" si="171"/>
        <v/>
      </c>
      <c r="AI1033" s="101" t="str">
        <f t="shared" si="162"/>
        <v/>
      </c>
      <c r="AJ1033" s="101" t="str">
        <f t="shared" si="162"/>
        <v/>
      </c>
      <c r="AK1033" s="101" t="str">
        <f t="shared" si="162"/>
        <v/>
      </c>
      <c r="AL1033" s="101" t="str">
        <f t="shared" si="162"/>
        <v/>
      </c>
      <c r="AM1033" s="101" t="str">
        <f t="shared" si="162"/>
        <v/>
      </c>
      <c r="AN1033" s="101" t="str">
        <f t="shared" si="162"/>
        <v/>
      </c>
      <c r="AP1033" s="101" t="str">
        <f>IF(AND(N1033="vendido",I1033='1° Passo'!$D$12),'1° Passo'!$D$12,"")</f>
        <v/>
      </c>
    </row>
    <row r="1034" spans="3:42" ht="30" customHeight="1">
      <c r="C1034" s="11">
        <v>1030</v>
      </c>
      <c r="D1034" s="88"/>
      <c r="E1034" s="88"/>
      <c r="F1034" s="88"/>
      <c r="G1034" s="95"/>
      <c r="H1034" s="96"/>
      <c r="I1034" s="88"/>
      <c r="J1034" s="88"/>
      <c r="K1034" s="96"/>
      <c r="L1034" s="88"/>
      <c r="M1034" s="97" t="str">
        <f t="shared" ca="1" si="169"/>
        <v/>
      </c>
      <c r="N1034" s="88"/>
      <c r="O1034" s="88"/>
      <c r="P1034" s="14"/>
      <c r="R1034" s="59" t="str">
        <f>IFERROR(VLOOKUP($D1034,'4° Passo'!$D$5:$M$804,7,FALSE),"-")</f>
        <v>-</v>
      </c>
      <c r="S1034" s="59" t="str">
        <f>IFERROR(VLOOKUP($D1034,'4° Passo'!$D$5:$M$804,8,FALSE),"-")</f>
        <v>-</v>
      </c>
      <c r="T1034" s="59" t="str">
        <f>IFERROR(VLOOKUP($D1034,'4° Passo'!$D$5:$M$804,9,FALSE),"-")</f>
        <v>-</v>
      </c>
      <c r="U1034" s="59" t="str">
        <f>IFERROR(VLOOKUP($D1034,'4° Passo'!$D$5:$M$804,10,FALSE),"-")</f>
        <v>-</v>
      </c>
      <c r="V1034" s="59" t="str">
        <f t="shared" si="164"/>
        <v/>
      </c>
      <c r="W1034" s="4">
        <f t="shared" si="170"/>
        <v>0</v>
      </c>
      <c r="X1034" s="101">
        <v>1</v>
      </c>
      <c r="Y1034" s="101" t="str">
        <f t="shared" si="165"/>
        <v/>
      </c>
      <c r="Z1034" s="101" t="str">
        <f t="shared" si="166"/>
        <v/>
      </c>
      <c r="AA1034" s="101" t="str">
        <f t="shared" si="167"/>
        <v/>
      </c>
      <c r="AB1034" s="101" t="str">
        <f t="shared" si="168"/>
        <v/>
      </c>
      <c r="AC1034" s="101" t="str">
        <f t="shared" si="172"/>
        <v/>
      </c>
      <c r="AD1034" s="101" t="str">
        <f t="shared" si="172"/>
        <v/>
      </c>
      <c r="AE1034" s="101" t="str">
        <f t="shared" si="172"/>
        <v/>
      </c>
      <c r="AF1034" s="101" t="str">
        <f t="shared" si="171"/>
        <v/>
      </c>
      <c r="AG1034" s="101" t="str">
        <f t="shared" si="171"/>
        <v/>
      </c>
      <c r="AH1034" s="101" t="str">
        <f t="shared" si="171"/>
        <v/>
      </c>
      <c r="AI1034" s="101" t="str">
        <f t="shared" si="162"/>
        <v/>
      </c>
      <c r="AJ1034" s="101" t="str">
        <f t="shared" si="162"/>
        <v/>
      </c>
      <c r="AK1034" s="101" t="str">
        <f t="shared" si="162"/>
        <v/>
      </c>
      <c r="AL1034" s="101" t="str">
        <f t="shared" si="162"/>
        <v/>
      </c>
      <c r="AM1034" s="101" t="str">
        <f t="shared" si="162"/>
        <v/>
      </c>
      <c r="AN1034" s="101" t="str">
        <f t="shared" si="162"/>
        <v/>
      </c>
      <c r="AP1034" s="101" t="str">
        <f>IF(AND(N1034="vendido",I1034='1° Passo'!$D$12),'1° Passo'!$D$12,"")</f>
        <v/>
      </c>
    </row>
    <row r="1035" spans="3:42" ht="30" customHeight="1">
      <c r="C1035" s="11">
        <v>1031</v>
      </c>
      <c r="D1035" s="88"/>
      <c r="E1035" s="88"/>
      <c r="F1035" s="88"/>
      <c r="G1035" s="95"/>
      <c r="H1035" s="96"/>
      <c r="I1035" s="88"/>
      <c r="J1035" s="88"/>
      <c r="K1035" s="96"/>
      <c r="L1035" s="88"/>
      <c r="M1035" s="97" t="str">
        <f t="shared" ca="1" si="169"/>
        <v/>
      </c>
      <c r="N1035" s="88"/>
      <c r="O1035" s="88"/>
      <c r="P1035" s="14"/>
      <c r="R1035" s="59" t="str">
        <f>IFERROR(VLOOKUP($D1035,'4° Passo'!$D$5:$M$804,7,FALSE),"-")</f>
        <v>-</v>
      </c>
      <c r="S1035" s="59" t="str">
        <f>IFERROR(VLOOKUP($D1035,'4° Passo'!$D$5:$M$804,8,FALSE),"-")</f>
        <v>-</v>
      </c>
      <c r="T1035" s="59" t="str">
        <f>IFERROR(VLOOKUP($D1035,'4° Passo'!$D$5:$M$804,9,FALSE),"-")</f>
        <v>-</v>
      </c>
      <c r="U1035" s="59" t="str">
        <f>IFERROR(VLOOKUP($D1035,'4° Passo'!$D$5:$M$804,10,FALSE),"-")</f>
        <v>-</v>
      </c>
      <c r="V1035" s="59" t="str">
        <f t="shared" si="164"/>
        <v/>
      </c>
      <c r="W1035" s="4">
        <f t="shared" si="170"/>
        <v>0</v>
      </c>
      <c r="X1035" s="101">
        <v>1</v>
      </c>
      <c r="Y1035" s="101" t="str">
        <f t="shared" si="165"/>
        <v/>
      </c>
      <c r="Z1035" s="101" t="str">
        <f t="shared" si="166"/>
        <v/>
      </c>
      <c r="AA1035" s="101" t="str">
        <f t="shared" si="167"/>
        <v/>
      </c>
      <c r="AB1035" s="101" t="str">
        <f t="shared" si="168"/>
        <v/>
      </c>
      <c r="AC1035" s="101" t="str">
        <f t="shared" si="172"/>
        <v/>
      </c>
      <c r="AD1035" s="101" t="str">
        <f t="shared" si="172"/>
        <v/>
      </c>
      <c r="AE1035" s="101" t="str">
        <f t="shared" si="172"/>
        <v/>
      </c>
      <c r="AF1035" s="101" t="str">
        <f t="shared" si="171"/>
        <v/>
      </c>
      <c r="AG1035" s="101" t="str">
        <f t="shared" si="171"/>
        <v/>
      </c>
      <c r="AH1035" s="101" t="str">
        <f t="shared" si="171"/>
        <v/>
      </c>
      <c r="AI1035" s="101" t="str">
        <f t="shared" si="162"/>
        <v/>
      </c>
      <c r="AJ1035" s="101" t="str">
        <f t="shared" si="162"/>
        <v/>
      </c>
      <c r="AK1035" s="101" t="str">
        <f t="shared" si="162"/>
        <v/>
      </c>
      <c r="AL1035" s="101" t="str">
        <f t="shared" si="162"/>
        <v/>
      </c>
      <c r="AM1035" s="101" t="str">
        <f t="shared" si="162"/>
        <v/>
      </c>
      <c r="AN1035" s="101" t="str">
        <f t="shared" si="162"/>
        <v/>
      </c>
      <c r="AP1035" s="101" t="str">
        <f>IF(AND(N1035="vendido",I1035='1° Passo'!$D$12),'1° Passo'!$D$12,"")</f>
        <v/>
      </c>
    </row>
    <row r="1036" spans="3:42" ht="30" customHeight="1">
      <c r="C1036" s="11">
        <v>1032</v>
      </c>
      <c r="D1036" s="88"/>
      <c r="E1036" s="88"/>
      <c r="F1036" s="88"/>
      <c r="G1036" s="95"/>
      <c r="H1036" s="96"/>
      <c r="I1036" s="88"/>
      <c r="J1036" s="88"/>
      <c r="K1036" s="96"/>
      <c r="L1036" s="88"/>
      <c r="M1036" s="97" t="str">
        <f t="shared" ca="1" si="169"/>
        <v/>
      </c>
      <c r="N1036" s="88"/>
      <c r="O1036" s="88"/>
      <c r="P1036" s="14"/>
      <c r="R1036" s="59" t="str">
        <f>IFERROR(VLOOKUP($D1036,'4° Passo'!$D$5:$M$804,7,FALSE),"-")</f>
        <v>-</v>
      </c>
      <c r="S1036" s="59" t="str">
        <f>IFERROR(VLOOKUP($D1036,'4° Passo'!$D$5:$M$804,8,FALSE),"-")</f>
        <v>-</v>
      </c>
      <c r="T1036" s="59" t="str">
        <f>IFERROR(VLOOKUP($D1036,'4° Passo'!$D$5:$M$804,9,FALSE),"-")</f>
        <v>-</v>
      </c>
      <c r="U1036" s="59" t="str">
        <f>IFERROR(VLOOKUP($D1036,'4° Passo'!$D$5:$M$804,10,FALSE),"-")</f>
        <v>-</v>
      </c>
      <c r="V1036" s="59" t="str">
        <f t="shared" si="164"/>
        <v/>
      </c>
      <c r="W1036" s="4">
        <f t="shared" si="170"/>
        <v>0</v>
      </c>
      <c r="X1036" s="101">
        <v>1</v>
      </c>
      <c r="Y1036" s="101" t="str">
        <f t="shared" si="165"/>
        <v/>
      </c>
      <c r="Z1036" s="101" t="str">
        <f t="shared" si="166"/>
        <v/>
      </c>
      <c r="AA1036" s="101" t="str">
        <f t="shared" si="167"/>
        <v/>
      </c>
      <c r="AB1036" s="101" t="str">
        <f t="shared" si="168"/>
        <v/>
      </c>
      <c r="AC1036" s="101" t="str">
        <f t="shared" si="172"/>
        <v/>
      </c>
      <c r="AD1036" s="101" t="str">
        <f t="shared" si="172"/>
        <v/>
      </c>
      <c r="AE1036" s="101" t="str">
        <f t="shared" si="172"/>
        <v/>
      </c>
      <c r="AF1036" s="101" t="str">
        <f t="shared" si="171"/>
        <v/>
      </c>
      <c r="AG1036" s="101" t="str">
        <f t="shared" si="171"/>
        <v/>
      </c>
      <c r="AH1036" s="101" t="str">
        <f t="shared" si="171"/>
        <v/>
      </c>
      <c r="AI1036" s="101" t="str">
        <f t="shared" si="171"/>
        <v/>
      </c>
      <c r="AJ1036" s="101" t="str">
        <f t="shared" si="171"/>
        <v/>
      </c>
      <c r="AK1036" s="101" t="str">
        <f t="shared" si="171"/>
        <v/>
      </c>
      <c r="AL1036" s="101" t="str">
        <f t="shared" si="171"/>
        <v/>
      </c>
      <c r="AM1036" s="101" t="str">
        <f t="shared" si="171"/>
        <v/>
      </c>
      <c r="AN1036" s="101" t="str">
        <f t="shared" si="171"/>
        <v/>
      </c>
      <c r="AP1036" s="101" t="str">
        <f>IF(AND(N1036="vendido",I1036='1° Passo'!$D$12),'1° Passo'!$D$12,"")</f>
        <v/>
      </c>
    </row>
    <row r="1037" spans="3:42" ht="30" customHeight="1">
      <c r="C1037" s="11">
        <v>1033</v>
      </c>
      <c r="D1037" s="88"/>
      <c r="E1037" s="88"/>
      <c r="F1037" s="88"/>
      <c r="G1037" s="95"/>
      <c r="H1037" s="96"/>
      <c r="I1037" s="88"/>
      <c r="J1037" s="88"/>
      <c r="K1037" s="96"/>
      <c r="L1037" s="88"/>
      <c r="M1037" s="97" t="str">
        <f t="shared" ca="1" si="169"/>
        <v/>
      </c>
      <c r="N1037" s="88"/>
      <c r="O1037" s="88"/>
      <c r="P1037" s="14"/>
      <c r="R1037" s="59" t="str">
        <f>IFERROR(VLOOKUP($D1037,'4° Passo'!$D$5:$M$804,7,FALSE),"-")</f>
        <v>-</v>
      </c>
      <c r="S1037" s="59" t="str">
        <f>IFERROR(VLOOKUP($D1037,'4° Passo'!$D$5:$M$804,8,FALSE),"-")</f>
        <v>-</v>
      </c>
      <c r="T1037" s="59" t="str">
        <f>IFERROR(VLOOKUP($D1037,'4° Passo'!$D$5:$M$804,9,FALSE),"-")</f>
        <v>-</v>
      </c>
      <c r="U1037" s="59" t="str">
        <f>IFERROR(VLOOKUP($D1037,'4° Passo'!$D$5:$M$804,10,FALSE),"-")</f>
        <v>-</v>
      </c>
      <c r="V1037" s="59" t="str">
        <f t="shared" si="164"/>
        <v/>
      </c>
      <c r="W1037" s="4">
        <f t="shared" si="170"/>
        <v>0</v>
      </c>
      <c r="X1037" s="101">
        <v>1</v>
      </c>
      <c r="Y1037" s="101" t="str">
        <f t="shared" si="165"/>
        <v/>
      </c>
      <c r="Z1037" s="101" t="str">
        <f t="shared" si="166"/>
        <v/>
      </c>
      <c r="AA1037" s="101" t="str">
        <f t="shared" si="167"/>
        <v/>
      </c>
      <c r="AB1037" s="101" t="str">
        <f t="shared" si="168"/>
        <v/>
      </c>
      <c r="AC1037" s="101" t="str">
        <f t="shared" si="172"/>
        <v/>
      </c>
      <c r="AD1037" s="101" t="str">
        <f t="shared" si="172"/>
        <v/>
      </c>
      <c r="AE1037" s="101" t="str">
        <f t="shared" si="172"/>
        <v/>
      </c>
      <c r="AF1037" s="101" t="str">
        <f t="shared" si="171"/>
        <v/>
      </c>
      <c r="AG1037" s="101" t="str">
        <f t="shared" si="171"/>
        <v/>
      </c>
      <c r="AH1037" s="101" t="str">
        <f t="shared" si="171"/>
        <v/>
      </c>
      <c r="AI1037" s="101" t="str">
        <f t="shared" si="171"/>
        <v/>
      </c>
      <c r="AJ1037" s="101" t="str">
        <f t="shared" si="171"/>
        <v/>
      </c>
      <c r="AK1037" s="101" t="str">
        <f t="shared" si="171"/>
        <v/>
      </c>
      <c r="AL1037" s="101" t="str">
        <f t="shared" si="171"/>
        <v/>
      </c>
      <c r="AM1037" s="101" t="str">
        <f t="shared" si="171"/>
        <v/>
      </c>
      <c r="AN1037" s="101" t="str">
        <f t="shared" si="171"/>
        <v/>
      </c>
      <c r="AP1037" s="101" t="str">
        <f>IF(AND(N1037="vendido",I1037='1° Passo'!$D$12),'1° Passo'!$D$12,"")</f>
        <v/>
      </c>
    </row>
    <row r="1038" spans="3:42" ht="30" customHeight="1">
      <c r="C1038" s="11">
        <v>1034</v>
      </c>
      <c r="D1038" s="88"/>
      <c r="E1038" s="88"/>
      <c r="F1038" s="88"/>
      <c r="G1038" s="95"/>
      <c r="H1038" s="96"/>
      <c r="I1038" s="88"/>
      <c r="J1038" s="88"/>
      <c r="K1038" s="96"/>
      <c r="L1038" s="88"/>
      <c r="M1038" s="97" t="str">
        <f t="shared" ca="1" si="169"/>
        <v/>
      </c>
      <c r="N1038" s="88"/>
      <c r="O1038" s="88"/>
      <c r="P1038" s="14"/>
      <c r="R1038" s="59" t="str">
        <f>IFERROR(VLOOKUP($D1038,'4° Passo'!$D$5:$M$804,7,FALSE),"-")</f>
        <v>-</v>
      </c>
      <c r="S1038" s="59" t="str">
        <f>IFERROR(VLOOKUP($D1038,'4° Passo'!$D$5:$M$804,8,FALSE),"-")</f>
        <v>-</v>
      </c>
      <c r="T1038" s="59" t="str">
        <f>IFERROR(VLOOKUP($D1038,'4° Passo'!$D$5:$M$804,9,FALSE),"-")</f>
        <v>-</v>
      </c>
      <c r="U1038" s="59" t="str">
        <f>IFERROR(VLOOKUP($D1038,'4° Passo'!$D$5:$M$804,10,FALSE),"-")</f>
        <v>-</v>
      </c>
      <c r="V1038" s="59" t="str">
        <f t="shared" si="164"/>
        <v/>
      </c>
      <c r="W1038" s="4">
        <f t="shared" si="170"/>
        <v>0</v>
      </c>
      <c r="X1038" s="101">
        <v>1</v>
      </c>
      <c r="Y1038" s="101" t="str">
        <f t="shared" si="165"/>
        <v/>
      </c>
      <c r="Z1038" s="101" t="str">
        <f t="shared" si="166"/>
        <v/>
      </c>
      <c r="AA1038" s="101" t="str">
        <f t="shared" si="167"/>
        <v/>
      </c>
      <c r="AB1038" s="101" t="str">
        <f t="shared" si="168"/>
        <v/>
      </c>
      <c r="AC1038" s="101" t="str">
        <f t="shared" si="172"/>
        <v/>
      </c>
      <c r="AD1038" s="101" t="str">
        <f t="shared" si="172"/>
        <v/>
      </c>
      <c r="AE1038" s="101" t="str">
        <f t="shared" si="172"/>
        <v/>
      </c>
      <c r="AF1038" s="101" t="str">
        <f t="shared" si="171"/>
        <v/>
      </c>
      <c r="AG1038" s="101" t="str">
        <f t="shared" si="171"/>
        <v/>
      </c>
      <c r="AH1038" s="101" t="str">
        <f t="shared" si="171"/>
        <v/>
      </c>
      <c r="AI1038" s="101" t="str">
        <f t="shared" si="171"/>
        <v/>
      </c>
      <c r="AJ1038" s="101" t="str">
        <f t="shared" si="171"/>
        <v/>
      </c>
      <c r="AK1038" s="101" t="str">
        <f t="shared" si="171"/>
        <v/>
      </c>
      <c r="AL1038" s="101" t="str">
        <f t="shared" si="171"/>
        <v/>
      </c>
      <c r="AM1038" s="101" t="str">
        <f t="shared" si="171"/>
        <v/>
      </c>
      <c r="AN1038" s="101" t="str">
        <f t="shared" si="171"/>
        <v/>
      </c>
      <c r="AP1038" s="101" t="str">
        <f>IF(AND(N1038="vendido",I1038='1° Passo'!$D$12),'1° Passo'!$D$12,"")</f>
        <v/>
      </c>
    </row>
    <row r="1039" spans="3:42" ht="30" customHeight="1">
      <c r="C1039" s="11">
        <v>1035</v>
      </c>
      <c r="D1039" s="88"/>
      <c r="E1039" s="88"/>
      <c r="F1039" s="88"/>
      <c r="G1039" s="95"/>
      <c r="H1039" s="96"/>
      <c r="I1039" s="88"/>
      <c r="J1039" s="88"/>
      <c r="K1039" s="96"/>
      <c r="L1039" s="88"/>
      <c r="M1039" s="97" t="str">
        <f t="shared" ca="1" si="169"/>
        <v/>
      </c>
      <c r="N1039" s="88"/>
      <c r="O1039" s="88"/>
      <c r="P1039" s="14"/>
      <c r="R1039" s="59" t="str">
        <f>IFERROR(VLOOKUP($D1039,'4° Passo'!$D$5:$M$804,7,FALSE),"-")</f>
        <v>-</v>
      </c>
      <c r="S1039" s="59" t="str">
        <f>IFERROR(VLOOKUP($D1039,'4° Passo'!$D$5:$M$804,8,FALSE),"-")</f>
        <v>-</v>
      </c>
      <c r="T1039" s="59" t="str">
        <f>IFERROR(VLOOKUP($D1039,'4° Passo'!$D$5:$M$804,9,FALSE),"-")</f>
        <v>-</v>
      </c>
      <c r="U1039" s="59" t="str">
        <f>IFERROR(VLOOKUP($D1039,'4° Passo'!$D$5:$M$804,10,FALSE),"-")</f>
        <v>-</v>
      </c>
      <c r="V1039" s="59" t="str">
        <f t="shared" si="164"/>
        <v/>
      </c>
      <c r="W1039" s="4">
        <f t="shared" si="170"/>
        <v>0</v>
      </c>
      <c r="X1039" s="101">
        <v>1</v>
      </c>
      <c r="Y1039" s="101" t="str">
        <f t="shared" si="165"/>
        <v/>
      </c>
      <c r="Z1039" s="101" t="str">
        <f t="shared" si="166"/>
        <v/>
      </c>
      <c r="AA1039" s="101" t="str">
        <f t="shared" si="167"/>
        <v/>
      </c>
      <c r="AB1039" s="101" t="str">
        <f t="shared" si="168"/>
        <v/>
      </c>
      <c r="AC1039" s="101" t="str">
        <f t="shared" si="172"/>
        <v/>
      </c>
      <c r="AD1039" s="101" t="str">
        <f t="shared" si="172"/>
        <v/>
      </c>
      <c r="AE1039" s="101" t="str">
        <f t="shared" si="172"/>
        <v/>
      </c>
      <c r="AF1039" s="101" t="str">
        <f t="shared" si="171"/>
        <v/>
      </c>
      <c r="AG1039" s="101" t="str">
        <f t="shared" si="171"/>
        <v/>
      </c>
      <c r="AH1039" s="101" t="str">
        <f t="shared" si="171"/>
        <v/>
      </c>
      <c r="AI1039" s="101" t="str">
        <f t="shared" si="171"/>
        <v/>
      </c>
      <c r="AJ1039" s="101" t="str">
        <f t="shared" si="171"/>
        <v/>
      </c>
      <c r="AK1039" s="101" t="str">
        <f t="shared" si="171"/>
        <v/>
      </c>
      <c r="AL1039" s="101" t="str">
        <f t="shared" si="171"/>
        <v/>
      </c>
      <c r="AM1039" s="101" t="str">
        <f t="shared" si="171"/>
        <v/>
      </c>
      <c r="AN1039" s="101" t="str">
        <f t="shared" si="171"/>
        <v/>
      </c>
      <c r="AP1039" s="101" t="str">
        <f>IF(AND(N1039="vendido",I1039='1° Passo'!$D$12),'1° Passo'!$D$12,"")</f>
        <v/>
      </c>
    </row>
    <row r="1040" spans="3:42" ht="30" customHeight="1">
      <c r="C1040" s="11">
        <v>1036</v>
      </c>
      <c r="D1040" s="88"/>
      <c r="E1040" s="88"/>
      <c r="F1040" s="88"/>
      <c r="G1040" s="95"/>
      <c r="H1040" s="96"/>
      <c r="I1040" s="88"/>
      <c r="J1040" s="88"/>
      <c r="K1040" s="96"/>
      <c r="L1040" s="88"/>
      <c r="M1040" s="97" t="str">
        <f t="shared" ca="1" si="169"/>
        <v/>
      </c>
      <c r="N1040" s="88"/>
      <c r="O1040" s="88"/>
      <c r="P1040" s="14"/>
      <c r="R1040" s="59" t="str">
        <f>IFERROR(VLOOKUP($D1040,'4° Passo'!$D$5:$M$804,7,FALSE),"-")</f>
        <v>-</v>
      </c>
      <c r="S1040" s="59" t="str">
        <f>IFERROR(VLOOKUP($D1040,'4° Passo'!$D$5:$M$804,8,FALSE),"-")</f>
        <v>-</v>
      </c>
      <c r="T1040" s="59" t="str">
        <f>IFERROR(VLOOKUP($D1040,'4° Passo'!$D$5:$M$804,9,FALSE),"-")</f>
        <v>-</v>
      </c>
      <c r="U1040" s="59" t="str">
        <f>IFERROR(VLOOKUP($D1040,'4° Passo'!$D$5:$M$804,10,FALSE),"-")</f>
        <v>-</v>
      </c>
      <c r="V1040" s="59" t="str">
        <f t="shared" si="164"/>
        <v/>
      </c>
      <c r="W1040" s="4">
        <f t="shared" si="170"/>
        <v>0</v>
      </c>
      <c r="X1040" s="101">
        <v>1</v>
      </c>
      <c r="Y1040" s="101" t="str">
        <f t="shared" si="165"/>
        <v/>
      </c>
      <c r="Z1040" s="101" t="str">
        <f t="shared" si="166"/>
        <v/>
      </c>
      <c r="AA1040" s="101" t="str">
        <f t="shared" si="167"/>
        <v/>
      </c>
      <c r="AB1040" s="101" t="str">
        <f t="shared" si="168"/>
        <v/>
      </c>
      <c r="AC1040" s="101" t="str">
        <f t="shared" si="172"/>
        <v/>
      </c>
      <c r="AD1040" s="101" t="str">
        <f t="shared" si="172"/>
        <v/>
      </c>
      <c r="AE1040" s="101" t="str">
        <f t="shared" si="172"/>
        <v/>
      </c>
      <c r="AF1040" s="101" t="str">
        <f t="shared" si="171"/>
        <v/>
      </c>
      <c r="AG1040" s="101" t="str">
        <f t="shared" si="171"/>
        <v/>
      </c>
      <c r="AH1040" s="101" t="str">
        <f t="shared" si="171"/>
        <v/>
      </c>
      <c r="AI1040" s="101" t="str">
        <f t="shared" si="171"/>
        <v/>
      </c>
      <c r="AJ1040" s="101" t="str">
        <f t="shared" si="171"/>
        <v/>
      </c>
      <c r="AK1040" s="101" t="str">
        <f t="shared" si="171"/>
        <v/>
      </c>
      <c r="AL1040" s="101" t="str">
        <f t="shared" si="171"/>
        <v/>
      </c>
      <c r="AM1040" s="101" t="str">
        <f t="shared" si="171"/>
        <v/>
      </c>
      <c r="AN1040" s="101" t="str">
        <f t="shared" si="171"/>
        <v/>
      </c>
      <c r="AP1040" s="101" t="str">
        <f>IF(AND(N1040="vendido",I1040='1° Passo'!$D$12),'1° Passo'!$D$12,"")</f>
        <v/>
      </c>
    </row>
    <row r="1041" spans="3:42" ht="30" customHeight="1">
      <c r="C1041" s="11">
        <v>1037</v>
      </c>
      <c r="D1041" s="88"/>
      <c r="E1041" s="88"/>
      <c r="F1041" s="88"/>
      <c r="G1041" s="95"/>
      <c r="H1041" s="96"/>
      <c r="I1041" s="88"/>
      <c r="J1041" s="88"/>
      <c r="K1041" s="96"/>
      <c r="L1041" s="88"/>
      <c r="M1041" s="97" t="str">
        <f t="shared" ca="1" si="169"/>
        <v/>
      </c>
      <c r="N1041" s="88"/>
      <c r="O1041" s="88"/>
      <c r="P1041" s="14"/>
      <c r="R1041" s="59" t="str">
        <f>IFERROR(VLOOKUP($D1041,'4° Passo'!$D$5:$M$804,7,FALSE),"-")</f>
        <v>-</v>
      </c>
      <c r="S1041" s="59" t="str">
        <f>IFERROR(VLOOKUP($D1041,'4° Passo'!$D$5:$M$804,8,FALSE),"-")</f>
        <v>-</v>
      </c>
      <c r="T1041" s="59" t="str">
        <f>IFERROR(VLOOKUP($D1041,'4° Passo'!$D$5:$M$804,9,FALSE),"-")</f>
        <v>-</v>
      </c>
      <c r="U1041" s="59" t="str">
        <f>IFERROR(VLOOKUP($D1041,'4° Passo'!$D$5:$M$804,10,FALSE),"-")</f>
        <v>-</v>
      </c>
      <c r="V1041" s="59" t="str">
        <f t="shared" si="164"/>
        <v/>
      </c>
      <c r="W1041" s="4">
        <f t="shared" si="170"/>
        <v>0</v>
      </c>
      <c r="X1041" s="101">
        <v>1</v>
      </c>
      <c r="Y1041" s="101" t="str">
        <f t="shared" si="165"/>
        <v/>
      </c>
      <c r="Z1041" s="101" t="str">
        <f t="shared" si="166"/>
        <v/>
      </c>
      <c r="AA1041" s="101" t="str">
        <f t="shared" si="167"/>
        <v/>
      </c>
      <c r="AB1041" s="101" t="str">
        <f t="shared" si="168"/>
        <v/>
      </c>
      <c r="AC1041" s="101" t="str">
        <f t="shared" si="172"/>
        <v/>
      </c>
      <c r="AD1041" s="101" t="str">
        <f t="shared" si="172"/>
        <v/>
      </c>
      <c r="AE1041" s="101" t="str">
        <f t="shared" si="172"/>
        <v/>
      </c>
      <c r="AF1041" s="101" t="str">
        <f t="shared" si="171"/>
        <v/>
      </c>
      <c r="AG1041" s="101" t="str">
        <f t="shared" si="171"/>
        <v/>
      </c>
      <c r="AH1041" s="101" t="str">
        <f t="shared" si="171"/>
        <v/>
      </c>
      <c r="AI1041" s="101" t="str">
        <f t="shared" si="171"/>
        <v/>
      </c>
      <c r="AJ1041" s="101" t="str">
        <f t="shared" si="171"/>
        <v/>
      </c>
      <c r="AK1041" s="101" t="str">
        <f t="shared" si="171"/>
        <v/>
      </c>
      <c r="AL1041" s="101" t="str">
        <f t="shared" si="171"/>
        <v/>
      </c>
      <c r="AM1041" s="101" t="str">
        <f t="shared" si="171"/>
        <v/>
      </c>
      <c r="AN1041" s="101" t="str">
        <f t="shared" si="171"/>
        <v/>
      </c>
      <c r="AP1041" s="101" t="str">
        <f>IF(AND(N1041="vendido",I1041='1° Passo'!$D$12),'1° Passo'!$D$12,"")</f>
        <v/>
      </c>
    </row>
    <row r="1042" spans="3:42" ht="30" customHeight="1">
      <c r="C1042" s="11">
        <v>1038</v>
      </c>
      <c r="D1042" s="88"/>
      <c r="E1042" s="88"/>
      <c r="F1042" s="88"/>
      <c r="G1042" s="95"/>
      <c r="H1042" s="96"/>
      <c r="I1042" s="88"/>
      <c r="J1042" s="88"/>
      <c r="K1042" s="96"/>
      <c r="L1042" s="88"/>
      <c r="M1042" s="97" t="str">
        <f t="shared" ca="1" si="169"/>
        <v/>
      </c>
      <c r="N1042" s="88"/>
      <c r="O1042" s="88"/>
      <c r="P1042" s="14"/>
      <c r="R1042" s="59" t="str">
        <f>IFERROR(VLOOKUP($D1042,'4° Passo'!$D$5:$M$804,7,FALSE),"-")</f>
        <v>-</v>
      </c>
      <c r="S1042" s="59" t="str">
        <f>IFERROR(VLOOKUP($D1042,'4° Passo'!$D$5:$M$804,8,FALSE),"-")</f>
        <v>-</v>
      </c>
      <c r="T1042" s="59" t="str">
        <f>IFERROR(VLOOKUP($D1042,'4° Passo'!$D$5:$M$804,9,FALSE),"-")</f>
        <v>-</v>
      </c>
      <c r="U1042" s="59" t="str">
        <f>IFERROR(VLOOKUP($D1042,'4° Passo'!$D$5:$M$804,10,FALSE),"-")</f>
        <v>-</v>
      </c>
      <c r="V1042" s="59" t="str">
        <f t="shared" si="164"/>
        <v/>
      </c>
      <c r="W1042" s="4">
        <f t="shared" si="170"/>
        <v>0</v>
      </c>
      <c r="X1042" s="101">
        <v>1</v>
      </c>
      <c r="Y1042" s="101" t="str">
        <f t="shared" si="165"/>
        <v/>
      </c>
      <c r="Z1042" s="101" t="str">
        <f t="shared" si="166"/>
        <v/>
      </c>
      <c r="AA1042" s="101" t="str">
        <f t="shared" si="167"/>
        <v/>
      </c>
      <c r="AB1042" s="101" t="str">
        <f t="shared" si="168"/>
        <v/>
      </c>
      <c r="AC1042" s="101" t="str">
        <f t="shared" si="172"/>
        <v/>
      </c>
      <c r="AD1042" s="101" t="str">
        <f t="shared" si="172"/>
        <v/>
      </c>
      <c r="AE1042" s="101" t="str">
        <f t="shared" si="172"/>
        <v/>
      </c>
      <c r="AF1042" s="101" t="str">
        <f t="shared" si="171"/>
        <v/>
      </c>
      <c r="AG1042" s="101" t="str">
        <f t="shared" si="171"/>
        <v/>
      </c>
      <c r="AH1042" s="101" t="str">
        <f t="shared" si="171"/>
        <v/>
      </c>
      <c r="AI1042" s="101" t="str">
        <f t="shared" si="171"/>
        <v/>
      </c>
      <c r="AJ1042" s="101" t="str">
        <f t="shared" si="171"/>
        <v/>
      </c>
      <c r="AK1042" s="101" t="str">
        <f t="shared" si="171"/>
        <v/>
      </c>
      <c r="AL1042" s="101" t="str">
        <f t="shared" si="171"/>
        <v/>
      </c>
      <c r="AM1042" s="101" t="str">
        <f t="shared" si="171"/>
        <v/>
      </c>
      <c r="AN1042" s="101" t="str">
        <f t="shared" si="171"/>
        <v/>
      </c>
      <c r="AP1042" s="101" t="str">
        <f>IF(AND(N1042="vendido",I1042='1° Passo'!$D$12),'1° Passo'!$D$12,"")</f>
        <v/>
      </c>
    </row>
    <row r="1043" spans="3:42" ht="30" customHeight="1">
      <c r="C1043" s="11">
        <v>1039</v>
      </c>
      <c r="D1043" s="88"/>
      <c r="E1043" s="88"/>
      <c r="F1043" s="88"/>
      <c r="G1043" s="95"/>
      <c r="H1043" s="96"/>
      <c r="I1043" s="88"/>
      <c r="J1043" s="88"/>
      <c r="K1043" s="96"/>
      <c r="L1043" s="88"/>
      <c r="M1043" s="97" t="str">
        <f t="shared" ca="1" si="169"/>
        <v/>
      </c>
      <c r="N1043" s="88"/>
      <c r="O1043" s="88"/>
      <c r="P1043" s="14"/>
      <c r="R1043" s="59" t="str">
        <f>IFERROR(VLOOKUP($D1043,'4° Passo'!$D$5:$M$804,7,FALSE),"-")</f>
        <v>-</v>
      </c>
      <c r="S1043" s="59" t="str">
        <f>IFERROR(VLOOKUP($D1043,'4° Passo'!$D$5:$M$804,8,FALSE),"-")</f>
        <v>-</v>
      </c>
      <c r="T1043" s="59" t="str">
        <f>IFERROR(VLOOKUP($D1043,'4° Passo'!$D$5:$M$804,9,FALSE),"-")</f>
        <v>-</v>
      </c>
      <c r="U1043" s="59" t="str">
        <f>IFERROR(VLOOKUP($D1043,'4° Passo'!$D$5:$M$804,10,FALSE),"-")</f>
        <v>-</v>
      </c>
      <c r="V1043" s="59" t="str">
        <f t="shared" si="164"/>
        <v/>
      </c>
      <c r="W1043" s="4">
        <f t="shared" si="170"/>
        <v>0</v>
      </c>
      <c r="X1043" s="101">
        <v>1</v>
      </c>
      <c r="Y1043" s="101" t="str">
        <f t="shared" si="165"/>
        <v/>
      </c>
      <c r="Z1043" s="101" t="str">
        <f t="shared" si="166"/>
        <v/>
      </c>
      <c r="AA1043" s="101" t="str">
        <f t="shared" si="167"/>
        <v/>
      </c>
      <c r="AB1043" s="101" t="str">
        <f t="shared" si="168"/>
        <v/>
      </c>
      <c r="AC1043" s="101" t="str">
        <f t="shared" si="172"/>
        <v/>
      </c>
      <c r="AD1043" s="101" t="str">
        <f t="shared" si="172"/>
        <v/>
      </c>
      <c r="AE1043" s="101" t="str">
        <f t="shared" si="172"/>
        <v/>
      </c>
      <c r="AF1043" s="101" t="str">
        <f t="shared" si="171"/>
        <v/>
      </c>
      <c r="AG1043" s="101" t="str">
        <f t="shared" si="171"/>
        <v/>
      </c>
      <c r="AH1043" s="101" t="str">
        <f t="shared" si="171"/>
        <v/>
      </c>
      <c r="AI1043" s="101" t="str">
        <f t="shared" si="171"/>
        <v/>
      </c>
      <c r="AJ1043" s="101" t="str">
        <f t="shared" si="171"/>
        <v/>
      </c>
      <c r="AK1043" s="101" t="str">
        <f t="shared" si="171"/>
        <v/>
      </c>
      <c r="AL1043" s="101" t="str">
        <f t="shared" si="171"/>
        <v/>
      </c>
      <c r="AM1043" s="101" t="str">
        <f t="shared" si="171"/>
        <v/>
      </c>
      <c r="AN1043" s="101" t="str">
        <f t="shared" si="171"/>
        <v/>
      </c>
      <c r="AP1043" s="101" t="str">
        <f>IF(AND(N1043="vendido",I1043='1° Passo'!$D$12),'1° Passo'!$D$12,"")</f>
        <v/>
      </c>
    </row>
    <row r="1044" spans="3:42" ht="30" customHeight="1">
      <c r="C1044" s="11">
        <v>1040</v>
      </c>
      <c r="D1044" s="88"/>
      <c r="E1044" s="88"/>
      <c r="F1044" s="88"/>
      <c r="G1044" s="95"/>
      <c r="H1044" s="96"/>
      <c r="I1044" s="88"/>
      <c r="J1044" s="88"/>
      <c r="K1044" s="96"/>
      <c r="L1044" s="88"/>
      <c r="M1044" s="97" t="str">
        <f t="shared" ca="1" si="169"/>
        <v/>
      </c>
      <c r="N1044" s="88"/>
      <c r="O1044" s="88"/>
      <c r="P1044" s="14"/>
      <c r="R1044" s="59" t="str">
        <f>IFERROR(VLOOKUP($D1044,'4° Passo'!$D$5:$M$804,7,FALSE),"-")</f>
        <v>-</v>
      </c>
      <c r="S1044" s="59" t="str">
        <f>IFERROR(VLOOKUP($D1044,'4° Passo'!$D$5:$M$804,8,FALSE),"-")</f>
        <v>-</v>
      </c>
      <c r="T1044" s="59" t="str">
        <f>IFERROR(VLOOKUP($D1044,'4° Passo'!$D$5:$M$804,9,FALSE),"-")</f>
        <v>-</v>
      </c>
      <c r="U1044" s="59" t="str">
        <f>IFERROR(VLOOKUP($D1044,'4° Passo'!$D$5:$M$804,10,FALSE),"-")</f>
        <v>-</v>
      </c>
      <c r="V1044" s="59" t="str">
        <f t="shared" si="164"/>
        <v/>
      </c>
      <c r="W1044" s="4">
        <f t="shared" si="170"/>
        <v>0</v>
      </c>
      <c r="X1044" s="101">
        <v>1</v>
      </c>
      <c r="Y1044" s="101" t="str">
        <f t="shared" si="165"/>
        <v/>
      </c>
      <c r="Z1044" s="101" t="str">
        <f t="shared" si="166"/>
        <v/>
      </c>
      <c r="AA1044" s="101" t="str">
        <f t="shared" si="167"/>
        <v/>
      </c>
      <c r="AB1044" s="101" t="str">
        <f t="shared" si="168"/>
        <v/>
      </c>
      <c r="AC1044" s="101" t="str">
        <f t="shared" si="172"/>
        <v/>
      </c>
      <c r="AD1044" s="101" t="str">
        <f t="shared" si="172"/>
        <v/>
      </c>
      <c r="AE1044" s="101" t="str">
        <f t="shared" si="172"/>
        <v/>
      </c>
      <c r="AF1044" s="101" t="str">
        <f t="shared" si="171"/>
        <v/>
      </c>
      <c r="AG1044" s="101" t="str">
        <f t="shared" si="171"/>
        <v/>
      </c>
      <c r="AH1044" s="101" t="str">
        <f t="shared" si="171"/>
        <v/>
      </c>
      <c r="AI1044" s="101" t="str">
        <f t="shared" si="171"/>
        <v/>
      </c>
      <c r="AJ1044" s="101" t="str">
        <f t="shared" si="171"/>
        <v/>
      </c>
      <c r="AK1044" s="101" t="str">
        <f t="shared" si="171"/>
        <v/>
      </c>
      <c r="AL1044" s="101" t="str">
        <f t="shared" si="171"/>
        <v/>
      </c>
      <c r="AM1044" s="101" t="str">
        <f t="shared" si="171"/>
        <v/>
      </c>
      <c r="AN1044" s="101" t="str">
        <f t="shared" si="171"/>
        <v/>
      </c>
      <c r="AP1044" s="101" t="str">
        <f>IF(AND(N1044="vendido",I1044='1° Passo'!$D$12),'1° Passo'!$D$12,"")</f>
        <v/>
      </c>
    </row>
    <row r="1045" spans="3:42" ht="30" customHeight="1">
      <c r="C1045" s="11">
        <v>1041</v>
      </c>
      <c r="D1045" s="88"/>
      <c r="E1045" s="88"/>
      <c r="F1045" s="88"/>
      <c r="G1045" s="95"/>
      <c r="H1045" s="96"/>
      <c r="I1045" s="88"/>
      <c r="J1045" s="88"/>
      <c r="K1045" s="96"/>
      <c r="L1045" s="88"/>
      <c r="M1045" s="97" t="str">
        <f t="shared" ca="1" si="169"/>
        <v/>
      </c>
      <c r="N1045" s="88"/>
      <c r="O1045" s="88"/>
      <c r="P1045" s="14"/>
      <c r="R1045" s="59" t="str">
        <f>IFERROR(VLOOKUP($D1045,'4° Passo'!$D$5:$M$804,7,FALSE),"-")</f>
        <v>-</v>
      </c>
      <c r="S1045" s="59" t="str">
        <f>IFERROR(VLOOKUP($D1045,'4° Passo'!$D$5:$M$804,8,FALSE),"-")</f>
        <v>-</v>
      </c>
      <c r="T1045" s="59" t="str">
        <f>IFERROR(VLOOKUP($D1045,'4° Passo'!$D$5:$M$804,9,FALSE),"-")</f>
        <v>-</v>
      </c>
      <c r="U1045" s="59" t="str">
        <f>IFERROR(VLOOKUP($D1045,'4° Passo'!$D$5:$M$804,10,FALSE),"-")</f>
        <v>-</v>
      </c>
      <c r="V1045" s="59" t="str">
        <f t="shared" si="164"/>
        <v/>
      </c>
      <c r="W1045" s="4">
        <f t="shared" si="170"/>
        <v>0</v>
      </c>
      <c r="X1045" s="101">
        <v>1</v>
      </c>
      <c r="Y1045" s="101" t="str">
        <f t="shared" si="165"/>
        <v/>
      </c>
      <c r="Z1045" s="101" t="str">
        <f t="shared" si="166"/>
        <v/>
      </c>
      <c r="AA1045" s="101" t="str">
        <f t="shared" si="167"/>
        <v/>
      </c>
      <c r="AB1045" s="101" t="str">
        <f t="shared" si="168"/>
        <v/>
      </c>
      <c r="AC1045" s="101" t="str">
        <f t="shared" si="172"/>
        <v/>
      </c>
      <c r="AD1045" s="101" t="str">
        <f t="shared" si="172"/>
        <v/>
      </c>
      <c r="AE1045" s="101" t="str">
        <f t="shared" si="172"/>
        <v/>
      </c>
      <c r="AF1045" s="101" t="str">
        <f t="shared" si="171"/>
        <v/>
      </c>
      <c r="AG1045" s="101" t="str">
        <f t="shared" si="171"/>
        <v/>
      </c>
      <c r="AH1045" s="101" t="str">
        <f t="shared" si="171"/>
        <v/>
      </c>
      <c r="AI1045" s="101" t="str">
        <f t="shared" si="171"/>
        <v/>
      </c>
      <c r="AJ1045" s="101" t="str">
        <f t="shared" si="171"/>
        <v/>
      </c>
      <c r="AK1045" s="101" t="str">
        <f t="shared" si="171"/>
        <v/>
      </c>
      <c r="AL1045" s="101" t="str">
        <f t="shared" si="171"/>
        <v/>
      </c>
      <c r="AM1045" s="101" t="str">
        <f t="shared" si="171"/>
        <v/>
      </c>
      <c r="AN1045" s="101" t="str">
        <f t="shared" si="171"/>
        <v/>
      </c>
      <c r="AP1045" s="101" t="str">
        <f>IF(AND(N1045="vendido",I1045='1° Passo'!$D$12),'1° Passo'!$D$12,"")</f>
        <v/>
      </c>
    </row>
    <row r="1046" spans="3:42" ht="30" customHeight="1">
      <c r="C1046" s="11">
        <v>1042</v>
      </c>
      <c r="D1046" s="88"/>
      <c r="E1046" s="88"/>
      <c r="F1046" s="88"/>
      <c r="G1046" s="95"/>
      <c r="H1046" s="96"/>
      <c r="I1046" s="88"/>
      <c r="J1046" s="88"/>
      <c r="K1046" s="96"/>
      <c r="L1046" s="88"/>
      <c r="M1046" s="97" t="str">
        <f t="shared" ca="1" si="169"/>
        <v/>
      </c>
      <c r="N1046" s="88"/>
      <c r="O1046" s="88"/>
      <c r="P1046" s="14"/>
      <c r="R1046" s="59" t="str">
        <f>IFERROR(VLOOKUP($D1046,'4° Passo'!$D$5:$M$804,7,FALSE),"-")</f>
        <v>-</v>
      </c>
      <c r="S1046" s="59" t="str">
        <f>IFERROR(VLOOKUP($D1046,'4° Passo'!$D$5:$M$804,8,FALSE),"-")</f>
        <v>-</v>
      </c>
      <c r="T1046" s="59" t="str">
        <f>IFERROR(VLOOKUP($D1046,'4° Passo'!$D$5:$M$804,9,FALSE),"-")</f>
        <v>-</v>
      </c>
      <c r="U1046" s="59" t="str">
        <f>IFERROR(VLOOKUP($D1046,'4° Passo'!$D$5:$M$804,10,FALSE),"-")</f>
        <v>-</v>
      </c>
      <c r="V1046" s="59" t="str">
        <f t="shared" si="164"/>
        <v/>
      </c>
      <c r="W1046" s="4">
        <f t="shared" si="170"/>
        <v>0</v>
      </c>
      <c r="X1046" s="101">
        <v>1</v>
      </c>
      <c r="Y1046" s="101" t="str">
        <f t="shared" si="165"/>
        <v/>
      </c>
      <c r="Z1046" s="101" t="str">
        <f t="shared" si="166"/>
        <v/>
      </c>
      <c r="AA1046" s="101" t="str">
        <f t="shared" si="167"/>
        <v/>
      </c>
      <c r="AB1046" s="101" t="str">
        <f t="shared" si="168"/>
        <v/>
      </c>
      <c r="AC1046" s="101" t="str">
        <f t="shared" si="172"/>
        <v/>
      </c>
      <c r="AD1046" s="101" t="str">
        <f t="shared" si="172"/>
        <v/>
      </c>
      <c r="AE1046" s="101" t="str">
        <f t="shared" si="172"/>
        <v/>
      </c>
      <c r="AF1046" s="101" t="str">
        <f t="shared" si="171"/>
        <v/>
      </c>
      <c r="AG1046" s="101" t="str">
        <f t="shared" si="171"/>
        <v/>
      </c>
      <c r="AH1046" s="101" t="str">
        <f t="shared" si="171"/>
        <v/>
      </c>
      <c r="AI1046" s="101" t="str">
        <f t="shared" si="171"/>
        <v/>
      </c>
      <c r="AJ1046" s="101" t="str">
        <f t="shared" si="171"/>
        <v/>
      </c>
      <c r="AK1046" s="101" t="str">
        <f t="shared" si="171"/>
        <v/>
      </c>
      <c r="AL1046" s="101" t="str">
        <f t="shared" si="171"/>
        <v/>
      </c>
      <c r="AM1046" s="101" t="str">
        <f t="shared" si="171"/>
        <v/>
      </c>
      <c r="AN1046" s="101" t="str">
        <f t="shared" si="171"/>
        <v/>
      </c>
      <c r="AP1046" s="101" t="str">
        <f>IF(AND(N1046="vendido",I1046='1° Passo'!$D$12),'1° Passo'!$D$12,"")</f>
        <v/>
      </c>
    </row>
    <row r="1047" spans="3:42" ht="30" customHeight="1">
      <c r="C1047" s="11">
        <v>1043</v>
      </c>
      <c r="D1047" s="88"/>
      <c r="E1047" s="88"/>
      <c r="F1047" s="88"/>
      <c r="G1047" s="95"/>
      <c r="H1047" s="96"/>
      <c r="I1047" s="88"/>
      <c r="J1047" s="88"/>
      <c r="K1047" s="96"/>
      <c r="L1047" s="88"/>
      <c r="M1047" s="97" t="str">
        <f t="shared" ca="1" si="169"/>
        <v/>
      </c>
      <c r="N1047" s="88"/>
      <c r="O1047" s="88"/>
      <c r="P1047" s="14"/>
      <c r="R1047" s="59" t="str">
        <f>IFERROR(VLOOKUP($D1047,'4° Passo'!$D$5:$M$804,7,FALSE),"-")</f>
        <v>-</v>
      </c>
      <c r="S1047" s="59" t="str">
        <f>IFERROR(VLOOKUP($D1047,'4° Passo'!$D$5:$M$804,8,FALSE),"-")</f>
        <v>-</v>
      </c>
      <c r="T1047" s="59" t="str">
        <f>IFERROR(VLOOKUP($D1047,'4° Passo'!$D$5:$M$804,9,FALSE),"-")</f>
        <v>-</v>
      </c>
      <c r="U1047" s="59" t="str">
        <f>IFERROR(VLOOKUP($D1047,'4° Passo'!$D$5:$M$804,10,FALSE),"-")</f>
        <v>-</v>
      </c>
      <c r="V1047" s="59" t="str">
        <f t="shared" si="164"/>
        <v/>
      </c>
      <c r="W1047" s="4">
        <f t="shared" si="170"/>
        <v>0</v>
      </c>
      <c r="X1047" s="101">
        <v>1</v>
      </c>
      <c r="Y1047" s="101" t="str">
        <f t="shared" si="165"/>
        <v/>
      </c>
      <c r="Z1047" s="101" t="str">
        <f t="shared" si="166"/>
        <v/>
      </c>
      <c r="AA1047" s="101" t="str">
        <f t="shared" si="167"/>
        <v/>
      </c>
      <c r="AB1047" s="101" t="str">
        <f t="shared" si="168"/>
        <v/>
      </c>
      <c r="AC1047" s="101" t="str">
        <f t="shared" si="172"/>
        <v/>
      </c>
      <c r="AD1047" s="101" t="str">
        <f t="shared" si="172"/>
        <v/>
      </c>
      <c r="AE1047" s="101" t="str">
        <f t="shared" si="172"/>
        <v/>
      </c>
      <c r="AF1047" s="101" t="str">
        <f t="shared" si="171"/>
        <v/>
      </c>
      <c r="AG1047" s="101" t="str">
        <f t="shared" si="171"/>
        <v/>
      </c>
      <c r="AH1047" s="101" t="str">
        <f t="shared" si="171"/>
        <v/>
      </c>
      <c r="AI1047" s="101" t="str">
        <f t="shared" si="171"/>
        <v/>
      </c>
      <c r="AJ1047" s="101" t="str">
        <f t="shared" si="171"/>
        <v/>
      </c>
      <c r="AK1047" s="101" t="str">
        <f t="shared" si="171"/>
        <v/>
      </c>
      <c r="AL1047" s="101" t="str">
        <f t="shared" si="171"/>
        <v/>
      </c>
      <c r="AM1047" s="101" t="str">
        <f t="shared" si="171"/>
        <v/>
      </c>
      <c r="AN1047" s="101" t="str">
        <f t="shared" si="171"/>
        <v/>
      </c>
      <c r="AP1047" s="101" t="str">
        <f>IF(AND(N1047="vendido",I1047='1° Passo'!$D$12),'1° Passo'!$D$12,"")</f>
        <v/>
      </c>
    </row>
    <row r="1048" spans="3:42" ht="30" customHeight="1">
      <c r="C1048" s="11">
        <v>1044</v>
      </c>
      <c r="D1048" s="88"/>
      <c r="E1048" s="88"/>
      <c r="F1048" s="88"/>
      <c r="G1048" s="95"/>
      <c r="H1048" s="96"/>
      <c r="I1048" s="88"/>
      <c r="J1048" s="88"/>
      <c r="K1048" s="96"/>
      <c r="L1048" s="88"/>
      <c r="M1048" s="97" t="str">
        <f t="shared" ca="1" si="169"/>
        <v/>
      </c>
      <c r="N1048" s="88"/>
      <c r="O1048" s="88"/>
      <c r="P1048" s="14"/>
      <c r="R1048" s="59" t="str">
        <f>IFERROR(VLOOKUP($D1048,'4° Passo'!$D$5:$M$804,7,FALSE),"-")</f>
        <v>-</v>
      </c>
      <c r="S1048" s="59" t="str">
        <f>IFERROR(VLOOKUP($D1048,'4° Passo'!$D$5:$M$804,8,FALSE),"-")</f>
        <v>-</v>
      </c>
      <c r="T1048" s="59" t="str">
        <f>IFERROR(VLOOKUP($D1048,'4° Passo'!$D$5:$M$804,9,FALSE),"-")</f>
        <v>-</v>
      </c>
      <c r="U1048" s="59" t="str">
        <f>IFERROR(VLOOKUP($D1048,'4° Passo'!$D$5:$M$804,10,FALSE),"-")</f>
        <v>-</v>
      </c>
      <c r="V1048" s="59" t="str">
        <f t="shared" si="164"/>
        <v/>
      </c>
      <c r="W1048" s="4">
        <f t="shared" si="170"/>
        <v>0</v>
      </c>
      <c r="X1048" s="101">
        <v>1</v>
      </c>
      <c r="Y1048" s="101" t="str">
        <f t="shared" si="165"/>
        <v/>
      </c>
      <c r="Z1048" s="101" t="str">
        <f t="shared" si="166"/>
        <v/>
      </c>
      <c r="AA1048" s="101" t="str">
        <f t="shared" si="167"/>
        <v/>
      </c>
      <c r="AB1048" s="101" t="str">
        <f t="shared" si="168"/>
        <v/>
      </c>
      <c r="AC1048" s="101" t="str">
        <f t="shared" si="172"/>
        <v/>
      </c>
      <c r="AD1048" s="101" t="str">
        <f t="shared" si="172"/>
        <v/>
      </c>
      <c r="AE1048" s="101" t="str">
        <f t="shared" si="172"/>
        <v/>
      </c>
      <c r="AF1048" s="101" t="str">
        <f t="shared" si="171"/>
        <v/>
      </c>
      <c r="AG1048" s="101" t="str">
        <f t="shared" si="171"/>
        <v/>
      </c>
      <c r="AH1048" s="101" t="str">
        <f t="shared" si="171"/>
        <v/>
      </c>
      <c r="AI1048" s="101" t="str">
        <f t="shared" si="171"/>
        <v/>
      </c>
      <c r="AJ1048" s="101" t="str">
        <f t="shared" si="171"/>
        <v/>
      </c>
      <c r="AK1048" s="101" t="str">
        <f t="shared" si="171"/>
        <v/>
      </c>
      <c r="AL1048" s="101" t="str">
        <f t="shared" si="171"/>
        <v/>
      </c>
      <c r="AM1048" s="101" t="str">
        <f t="shared" si="171"/>
        <v/>
      </c>
      <c r="AN1048" s="101" t="str">
        <f t="shared" si="171"/>
        <v/>
      </c>
      <c r="AP1048" s="101" t="str">
        <f>IF(AND(N1048="vendido",I1048='1° Passo'!$D$12),'1° Passo'!$D$12,"")</f>
        <v/>
      </c>
    </row>
    <row r="1049" spans="3:42" ht="30" customHeight="1">
      <c r="C1049" s="11">
        <v>1045</v>
      </c>
      <c r="D1049" s="88"/>
      <c r="E1049" s="88"/>
      <c r="F1049" s="88"/>
      <c r="G1049" s="95"/>
      <c r="H1049" s="96"/>
      <c r="I1049" s="88"/>
      <c r="J1049" s="88"/>
      <c r="K1049" s="96"/>
      <c r="L1049" s="88"/>
      <c r="M1049" s="97" t="str">
        <f t="shared" ca="1" si="169"/>
        <v/>
      </c>
      <c r="N1049" s="88"/>
      <c r="O1049" s="88"/>
      <c r="P1049" s="14"/>
      <c r="R1049" s="59" t="str">
        <f>IFERROR(VLOOKUP($D1049,'4° Passo'!$D$5:$M$804,7,FALSE),"-")</f>
        <v>-</v>
      </c>
      <c r="S1049" s="59" t="str">
        <f>IFERROR(VLOOKUP($D1049,'4° Passo'!$D$5:$M$804,8,FALSE),"-")</f>
        <v>-</v>
      </c>
      <c r="T1049" s="59" t="str">
        <f>IFERROR(VLOOKUP($D1049,'4° Passo'!$D$5:$M$804,9,FALSE),"-")</f>
        <v>-</v>
      </c>
      <c r="U1049" s="59" t="str">
        <f>IFERROR(VLOOKUP($D1049,'4° Passo'!$D$5:$M$804,10,FALSE),"-")</f>
        <v>-</v>
      </c>
      <c r="V1049" s="59" t="str">
        <f t="shared" si="164"/>
        <v/>
      </c>
      <c r="W1049" s="4">
        <f t="shared" si="170"/>
        <v>0</v>
      </c>
      <c r="X1049" s="101">
        <v>1</v>
      </c>
      <c r="Y1049" s="101" t="str">
        <f t="shared" si="165"/>
        <v/>
      </c>
      <c r="Z1049" s="101" t="str">
        <f t="shared" si="166"/>
        <v/>
      </c>
      <c r="AA1049" s="101" t="str">
        <f t="shared" si="167"/>
        <v/>
      </c>
      <c r="AB1049" s="101" t="str">
        <f t="shared" si="168"/>
        <v/>
      </c>
      <c r="AC1049" s="101" t="str">
        <f t="shared" si="172"/>
        <v/>
      </c>
      <c r="AD1049" s="101" t="str">
        <f t="shared" si="172"/>
        <v/>
      </c>
      <c r="AE1049" s="101" t="str">
        <f t="shared" si="172"/>
        <v/>
      </c>
      <c r="AF1049" s="101" t="str">
        <f t="shared" si="171"/>
        <v/>
      </c>
      <c r="AG1049" s="101" t="str">
        <f t="shared" si="171"/>
        <v/>
      </c>
      <c r="AH1049" s="101" t="str">
        <f t="shared" si="171"/>
        <v/>
      </c>
      <c r="AI1049" s="101" t="str">
        <f t="shared" si="171"/>
        <v/>
      </c>
      <c r="AJ1049" s="101" t="str">
        <f t="shared" si="171"/>
        <v/>
      </c>
      <c r="AK1049" s="101" t="str">
        <f t="shared" si="171"/>
        <v/>
      </c>
      <c r="AL1049" s="101" t="str">
        <f t="shared" si="171"/>
        <v/>
      </c>
      <c r="AM1049" s="101" t="str">
        <f t="shared" si="171"/>
        <v/>
      </c>
      <c r="AN1049" s="101" t="str">
        <f t="shared" si="171"/>
        <v/>
      </c>
      <c r="AP1049" s="101" t="str">
        <f>IF(AND(N1049="vendido",I1049='1° Passo'!$D$12),'1° Passo'!$D$12,"")</f>
        <v/>
      </c>
    </row>
    <row r="1050" spans="3:42" ht="30" customHeight="1">
      <c r="C1050" s="11">
        <v>1046</v>
      </c>
      <c r="D1050" s="88"/>
      <c r="E1050" s="88"/>
      <c r="F1050" s="88"/>
      <c r="G1050" s="95"/>
      <c r="H1050" s="96"/>
      <c r="I1050" s="88"/>
      <c r="J1050" s="88"/>
      <c r="K1050" s="96"/>
      <c r="L1050" s="88"/>
      <c r="M1050" s="97" t="str">
        <f t="shared" ca="1" si="169"/>
        <v/>
      </c>
      <c r="N1050" s="88"/>
      <c r="O1050" s="88"/>
      <c r="P1050" s="14"/>
      <c r="R1050" s="59" t="str">
        <f>IFERROR(VLOOKUP($D1050,'4° Passo'!$D$5:$M$804,7,FALSE),"-")</f>
        <v>-</v>
      </c>
      <c r="S1050" s="59" t="str">
        <f>IFERROR(VLOOKUP($D1050,'4° Passo'!$D$5:$M$804,8,FALSE),"-")</f>
        <v>-</v>
      </c>
      <c r="T1050" s="59" t="str">
        <f>IFERROR(VLOOKUP($D1050,'4° Passo'!$D$5:$M$804,9,FALSE),"-")</f>
        <v>-</v>
      </c>
      <c r="U1050" s="59" t="str">
        <f>IFERROR(VLOOKUP($D1050,'4° Passo'!$D$5:$M$804,10,FALSE),"-")</f>
        <v>-</v>
      </c>
      <c r="V1050" s="59" t="str">
        <f t="shared" si="164"/>
        <v/>
      </c>
      <c r="W1050" s="4">
        <f t="shared" si="170"/>
        <v>0</v>
      </c>
      <c r="X1050" s="101">
        <v>1</v>
      </c>
      <c r="Y1050" s="101" t="str">
        <f t="shared" si="165"/>
        <v/>
      </c>
      <c r="Z1050" s="101" t="str">
        <f t="shared" si="166"/>
        <v/>
      </c>
      <c r="AA1050" s="101" t="str">
        <f t="shared" si="167"/>
        <v/>
      </c>
      <c r="AB1050" s="101" t="str">
        <f t="shared" si="168"/>
        <v/>
      </c>
      <c r="AC1050" s="101" t="str">
        <f t="shared" si="172"/>
        <v/>
      </c>
      <c r="AD1050" s="101" t="str">
        <f t="shared" si="172"/>
        <v/>
      </c>
      <c r="AE1050" s="101" t="str">
        <f t="shared" si="172"/>
        <v/>
      </c>
      <c r="AF1050" s="101" t="str">
        <f t="shared" si="171"/>
        <v/>
      </c>
      <c r="AG1050" s="101" t="str">
        <f t="shared" si="171"/>
        <v/>
      </c>
      <c r="AH1050" s="101" t="str">
        <f t="shared" si="171"/>
        <v/>
      </c>
      <c r="AI1050" s="101" t="str">
        <f t="shared" si="171"/>
        <v/>
      </c>
      <c r="AJ1050" s="101" t="str">
        <f t="shared" si="171"/>
        <v/>
      </c>
      <c r="AK1050" s="101" t="str">
        <f t="shared" si="171"/>
        <v/>
      </c>
      <c r="AL1050" s="101" t="str">
        <f t="shared" si="171"/>
        <v/>
      </c>
      <c r="AM1050" s="101" t="str">
        <f t="shared" si="171"/>
        <v/>
      </c>
      <c r="AN1050" s="101" t="str">
        <f t="shared" si="171"/>
        <v/>
      </c>
      <c r="AP1050" s="101" t="str">
        <f>IF(AND(N1050="vendido",I1050='1° Passo'!$D$12),'1° Passo'!$D$12,"")</f>
        <v/>
      </c>
    </row>
    <row r="1051" spans="3:42" ht="30" customHeight="1">
      <c r="C1051" s="11">
        <v>1047</v>
      </c>
      <c r="D1051" s="88"/>
      <c r="E1051" s="88"/>
      <c r="F1051" s="88"/>
      <c r="G1051" s="95"/>
      <c r="H1051" s="96"/>
      <c r="I1051" s="88"/>
      <c r="J1051" s="88"/>
      <c r="K1051" s="96"/>
      <c r="L1051" s="88"/>
      <c r="M1051" s="97" t="str">
        <f t="shared" ca="1" si="169"/>
        <v/>
      </c>
      <c r="N1051" s="88"/>
      <c r="O1051" s="88"/>
      <c r="P1051" s="14"/>
      <c r="R1051" s="59" t="str">
        <f>IFERROR(VLOOKUP($D1051,'4° Passo'!$D$5:$M$804,7,FALSE),"-")</f>
        <v>-</v>
      </c>
      <c r="S1051" s="59" t="str">
        <f>IFERROR(VLOOKUP($D1051,'4° Passo'!$D$5:$M$804,8,FALSE),"-")</f>
        <v>-</v>
      </c>
      <c r="T1051" s="59" t="str">
        <f>IFERROR(VLOOKUP($D1051,'4° Passo'!$D$5:$M$804,9,FALSE),"-")</f>
        <v>-</v>
      </c>
      <c r="U1051" s="59" t="str">
        <f>IFERROR(VLOOKUP($D1051,'4° Passo'!$D$5:$M$804,10,FALSE),"-")</f>
        <v>-</v>
      </c>
      <c r="V1051" s="59" t="str">
        <f t="shared" si="164"/>
        <v/>
      </c>
      <c r="W1051" s="4">
        <f t="shared" si="170"/>
        <v>0</v>
      </c>
      <c r="X1051" s="101">
        <v>1</v>
      </c>
      <c r="Y1051" s="101" t="str">
        <f t="shared" si="165"/>
        <v/>
      </c>
      <c r="Z1051" s="101" t="str">
        <f t="shared" si="166"/>
        <v/>
      </c>
      <c r="AA1051" s="101" t="str">
        <f t="shared" si="167"/>
        <v/>
      </c>
      <c r="AB1051" s="101" t="str">
        <f t="shared" si="168"/>
        <v/>
      </c>
      <c r="AC1051" s="101" t="str">
        <f t="shared" si="172"/>
        <v/>
      </c>
      <c r="AD1051" s="101" t="str">
        <f t="shared" si="172"/>
        <v/>
      </c>
      <c r="AE1051" s="101" t="str">
        <f t="shared" si="172"/>
        <v/>
      </c>
      <c r="AF1051" s="101" t="str">
        <f t="shared" si="171"/>
        <v/>
      </c>
      <c r="AG1051" s="101" t="str">
        <f t="shared" si="171"/>
        <v/>
      </c>
      <c r="AH1051" s="101" t="str">
        <f t="shared" si="171"/>
        <v/>
      </c>
      <c r="AI1051" s="101" t="str">
        <f t="shared" si="171"/>
        <v/>
      </c>
      <c r="AJ1051" s="101" t="str">
        <f t="shared" si="171"/>
        <v/>
      </c>
      <c r="AK1051" s="101" t="str">
        <f t="shared" si="171"/>
        <v/>
      </c>
      <c r="AL1051" s="101" t="str">
        <f t="shared" si="171"/>
        <v/>
      </c>
      <c r="AM1051" s="101" t="str">
        <f t="shared" si="171"/>
        <v/>
      </c>
      <c r="AN1051" s="101" t="str">
        <f t="shared" si="171"/>
        <v/>
      </c>
      <c r="AP1051" s="101" t="str">
        <f>IF(AND(N1051="vendido",I1051='1° Passo'!$D$12),'1° Passo'!$D$12,"")</f>
        <v/>
      </c>
    </row>
    <row r="1052" spans="3:42" ht="30" customHeight="1">
      <c r="C1052" s="11">
        <v>1048</v>
      </c>
      <c r="D1052" s="88"/>
      <c r="E1052" s="88"/>
      <c r="F1052" s="88"/>
      <c r="G1052" s="95"/>
      <c r="H1052" s="96"/>
      <c r="I1052" s="88"/>
      <c r="J1052" s="88"/>
      <c r="K1052" s="96"/>
      <c r="L1052" s="88"/>
      <c r="M1052" s="97" t="str">
        <f t="shared" ca="1" si="169"/>
        <v/>
      </c>
      <c r="N1052" s="88"/>
      <c r="O1052" s="88"/>
      <c r="P1052" s="14"/>
      <c r="R1052" s="59" t="str">
        <f>IFERROR(VLOOKUP($D1052,'4° Passo'!$D$5:$M$804,7,FALSE),"-")</f>
        <v>-</v>
      </c>
      <c r="S1052" s="59" t="str">
        <f>IFERROR(VLOOKUP($D1052,'4° Passo'!$D$5:$M$804,8,FALSE),"-")</f>
        <v>-</v>
      </c>
      <c r="T1052" s="59" t="str">
        <f>IFERROR(VLOOKUP($D1052,'4° Passo'!$D$5:$M$804,9,FALSE),"-")</f>
        <v>-</v>
      </c>
      <c r="U1052" s="59" t="str">
        <f>IFERROR(VLOOKUP($D1052,'4° Passo'!$D$5:$M$804,10,FALSE),"-")</f>
        <v>-</v>
      </c>
      <c r="V1052" s="59" t="str">
        <f t="shared" si="164"/>
        <v/>
      </c>
      <c r="W1052" s="4">
        <f t="shared" si="170"/>
        <v>0</v>
      </c>
      <c r="X1052" s="101">
        <v>1</v>
      </c>
      <c r="Y1052" s="101" t="str">
        <f t="shared" si="165"/>
        <v/>
      </c>
      <c r="Z1052" s="101" t="str">
        <f t="shared" si="166"/>
        <v/>
      </c>
      <c r="AA1052" s="101" t="str">
        <f t="shared" si="167"/>
        <v/>
      </c>
      <c r="AB1052" s="101" t="str">
        <f t="shared" si="168"/>
        <v/>
      </c>
      <c r="AC1052" s="101" t="str">
        <f t="shared" si="172"/>
        <v/>
      </c>
      <c r="AD1052" s="101" t="str">
        <f t="shared" si="172"/>
        <v/>
      </c>
      <c r="AE1052" s="101" t="str">
        <f t="shared" si="172"/>
        <v/>
      </c>
      <c r="AF1052" s="101" t="str">
        <f t="shared" si="171"/>
        <v/>
      </c>
      <c r="AG1052" s="101" t="str">
        <f t="shared" si="171"/>
        <v/>
      </c>
      <c r="AH1052" s="101" t="str">
        <f t="shared" si="171"/>
        <v/>
      </c>
      <c r="AI1052" s="101" t="str">
        <f t="shared" si="171"/>
        <v/>
      </c>
      <c r="AJ1052" s="101" t="str">
        <f t="shared" si="171"/>
        <v/>
      </c>
      <c r="AK1052" s="101" t="str">
        <f t="shared" si="171"/>
        <v/>
      </c>
      <c r="AL1052" s="101" t="str">
        <f t="shared" si="171"/>
        <v/>
      </c>
      <c r="AM1052" s="101" t="str">
        <f t="shared" si="171"/>
        <v/>
      </c>
      <c r="AN1052" s="101" t="str">
        <f t="shared" si="171"/>
        <v/>
      </c>
      <c r="AP1052" s="101" t="str">
        <f>IF(AND(N1052="vendido",I1052='1° Passo'!$D$12),'1° Passo'!$D$12,"")</f>
        <v/>
      </c>
    </row>
    <row r="1053" spans="3:42" ht="30" customHeight="1">
      <c r="C1053" s="11">
        <v>1049</v>
      </c>
      <c r="D1053" s="88"/>
      <c r="E1053" s="88"/>
      <c r="F1053" s="88"/>
      <c r="G1053" s="95"/>
      <c r="H1053" s="96"/>
      <c r="I1053" s="88"/>
      <c r="J1053" s="88"/>
      <c r="K1053" s="96"/>
      <c r="L1053" s="88"/>
      <c r="M1053" s="97" t="str">
        <f t="shared" ca="1" si="169"/>
        <v/>
      </c>
      <c r="N1053" s="88"/>
      <c r="O1053" s="88"/>
      <c r="P1053" s="14"/>
      <c r="R1053" s="59" t="str">
        <f>IFERROR(VLOOKUP($D1053,'4° Passo'!$D$5:$M$804,7,FALSE),"-")</f>
        <v>-</v>
      </c>
      <c r="S1053" s="59" t="str">
        <f>IFERROR(VLOOKUP($D1053,'4° Passo'!$D$5:$M$804,8,FALSE),"-")</f>
        <v>-</v>
      </c>
      <c r="T1053" s="59" t="str">
        <f>IFERROR(VLOOKUP($D1053,'4° Passo'!$D$5:$M$804,9,FALSE),"-")</f>
        <v>-</v>
      </c>
      <c r="U1053" s="59" t="str">
        <f>IFERROR(VLOOKUP($D1053,'4° Passo'!$D$5:$M$804,10,FALSE),"-")</f>
        <v>-</v>
      </c>
      <c r="V1053" s="59" t="str">
        <f t="shared" si="164"/>
        <v/>
      </c>
      <c r="W1053" s="4">
        <f t="shared" si="170"/>
        <v>0</v>
      </c>
      <c r="X1053" s="101">
        <v>1</v>
      </c>
      <c r="Y1053" s="101" t="str">
        <f t="shared" si="165"/>
        <v/>
      </c>
      <c r="Z1053" s="101" t="str">
        <f t="shared" si="166"/>
        <v/>
      </c>
      <c r="AA1053" s="101" t="str">
        <f t="shared" si="167"/>
        <v/>
      </c>
      <c r="AB1053" s="101" t="str">
        <f t="shared" si="168"/>
        <v/>
      </c>
      <c r="AC1053" s="101" t="str">
        <f t="shared" si="172"/>
        <v/>
      </c>
      <c r="AD1053" s="101" t="str">
        <f t="shared" si="172"/>
        <v/>
      </c>
      <c r="AE1053" s="101" t="str">
        <f t="shared" si="172"/>
        <v/>
      </c>
      <c r="AF1053" s="101" t="str">
        <f t="shared" si="171"/>
        <v/>
      </c>
      <c r="AG1053" s="101" t="str">
        <f t="shared" si="171"/>
        <v/>
      </c>
      <c r="AH1053" s="101" t="str">
        <f t="shared" si="171"/>
        <v/>
      </c>
      <c r="AI1053" s="101" t="str">
        <f t="shared" si="171"/>
        <v/>
      </c>
      <c r="AJ1053" s="101" t="str">
        <f t="shared" si="171"/>
        <v/>
      </c>
      <c r="AK1053" s="101" t="str">
        <f t="shared" si="171"/>
        <v/>
      </c>
      <c r="AL1053" s="101" t="str">
        <f t="shared" si="171"/>
        <v/>
      </c>
      <c r="AM1053" s="101" t="str">
        <f t="shared" si="171"/>
        <v/>
      </c>
      <c r="AN1053" s="101" t="str">
        <f t="shared" si="171"/>
        <v/>
      </c>
      <c r="AP1053" s="101" t="str">
        <f>IF(AND(N1053="vendido",I1053='1° Passo'!$D$12),'1° Passo'!$D$12,"")</f>
        <v/>
      </c>
    </row>
    <row r="1054" spans="3:42" ht="30" customHeight="1">
      <c r="C1054" s="11">
        <v>1050</v>
      </c>
      <c r="D1054" s="88"/>
      <c r="E1054" s="88"/>
      <c r="F1054" s="88"/>
      <c r="G1054" s="95"/>
      <c r="H1054" s="96"/>
      <c r="I1054" s="88"/>
      <c r="J1054" s="88"/>
      <c r="K1054" s="96"/>
      <c r="L1054" s="88"/>
      <c r="M1054" s="97" t="str">
        <f t="shared" ca="1" si="169"/>
        <v/>
      </c>
      <c r="N1054" s="88"/>
      <c r="O1054" s="88"/>
      <c r="P1054" s="14"/>
      <c r="R1054" s="59" t="str">
        <f>IFERROR(VLOOKUP($D1054,'4° Passo'!$D$5:$M$804,7,FALSE),"-")</f>
        <v>-</v>
      </c>
      <c r="S1054" s="59" t="str">
        <f>IFERROR(VLOOKUP($D1054,'4° Passo'!$D$5:$M$804,8,FALSE),"-")</f>
        <v>-</v>
      </c>
      <c r="T1054" s="59" t="str">
        <f>IFERROR(VLOOKUP($D1054,'4° Passo'!$D$5:$M$804,9,FALSE),"-")</f>
        <v>-</v>
      </c>
      <c r="U1054" s="59" t="str">
        <f>IFERROR(VLOOKUP($D1054,'4° Passo'!$D$5:$M$804,10,FALSE),"-")</f>
        <v>-</v>
      </c>
      <c r="V1054" s="59" t="str">
        <f t="shared" si="164"/>
        <v/>
      </c>
      <c r="W1054" s="4">
        <f t="shared" si="170"/>
        <v>0</v>
      </c>
      <c r="X1054" s="101">
        <v>1</v>
      </c>
      <c r="Y1054" s="101" t="str">
        <f t="shared" si="165"/>
        <v/>
      </c>
      <c r="Z1054" s="101" t="str">
        <f t="shared" si="166"/>
        <v/>
      </c>
      <c r="AA1054" s="101" t="str">
        <f t="shared" si="167"/>
        <v/>
      </c>
      <c r="AB1054" s="101" t="str">
        <f t="shared" si="168"/>
        <v/>
      </c>
      <c r="AC1054" s="101" t="str">
        <f t="shared" si="172"/>
        <v/>
      </c>
      <c r="AD1054" s="101" t="str">
        <f t="shared" si="172"/>
        <v/>
      </c>
      <c r="AE1054" s="101" t="str">
        <f t="shared" si="172"/>
        <v/>
      </c>
      <c r="AF1054" s="101" t="str">
        <f t="shared" si="171"/>
        <v/>
      </c>
      <c r="AG1054" s="101" t="str">
        <f t="shared" si="171"/>
        <v/>
      </c>
      <c r="AH1054" s="101" t="str">
        <f t="shared" si="171"/>
        <v/>
      </c>
      <c r="AI1054" s="101" t="str">
        <f t="shared" si="171"/>
        <v/>
      </c>
      <c r="AJ1054" s="101" t="str">
        <f t="shared" si="171"/>
        <v/>
      </c>
      <c r="AK1054" s="101" t="str">
        <f t="shared" si="171"/>
        <v/>
      </c>
      <c r="AL1054" s="101" t="str">
        <f t="shared" si="171"/>
        <v/>
      </c>
      <c r="AM1054" s="101" t="str">
        <f t="shared" si="171"/>
        <v/>
      </c>
      <c r="AN1054" s="101" t="str">
        <f t="shared" si="171"/>
        <v/>
      </c>
      <c r="AP1054" s="101" t="str">
        <f>IF(AND(N1054="vendido",I1054='1° Passo'!$D$12),'1° Passo'!$D$12,"")</f>
        <v/>
      </c>
    </row>
    <row r="1055" spans="3:42" ht="30" customHeight="1">
      <c r="C1055" s="11">
        <v>1051</v>
      </c>
      <c r="D1055" s="88"/>
      <c r="E1055" s="88"/>
      <c r="F1055" s="88"/>
      <c r="G1055" s="95"/>
      <c r="H1055" s="96"/>
      <c r="I1055" s="88"/>
      <c r="J1055" s="88"/>
      <c r="K1055" s="96"/>
      <c r="L1055" s="88"/>
      <c r="M1055" s="97" t="str">
        <f t="shared" ca="1" si="169"/>
        <v/>
      </c>
      <c r="N1055" s="88"/>
      <c r="O1055" s="88"/>
      <c r="P1055" s="14"/>
      <c r="R1055" s="59" t="str">
        <f>IFERROR(VLOOKUP($D1055,'4° Passo'!$D$5:$M$804,7,FALSE),"-")</f>
        <v>-</v>
      </c>
      <c r="S1055" s="59" t="str">
        <f>IFERROR(VLOOKUP($D1055,'4° Passo'!$D$5:$M$804,8,FALSE),"-")</f>
        <v>-</v>
      </c>
      <c r="T1055" s="59" t="str">
        <f>IFERROR(VLOOKUP($D1055,'4° Passo'!$D$5:$M$804,9,FALSE),"-")</f>
        <v>-</v>
      </c>
      <c r="U1055" s="59" t="str">
        <f>IFERROR(VLOOKUP($D1055,'4° Passo'!$D$5:$M$804,10,FALSE),"-")</f>
        <v>-</v>
      </c>
      <c r="V1055" s="59" t="str">
        <f t="shared" si="164"/>
        <v/>
      </c>
      <c r="W1055" s="4">
        <f t="shared" si="170"/>
        <v>0</v>
      </c>
      <c r="X1055" s="101">
        <v>1</v>
      </c>
      <c r="Y1055" s="101" t="str">
        <f t="shared" si="165"/>
        <v/>
      </c>
      <c r="Z1055" s="101" t="str">
        <f t="shared" si="166"/>
        <v/>
      </c>
      <c r="AA1055" s="101" t="str">
        <f t="shared" si="167"/>
        <v/>
      </c>
      <c r="AB1055" s="101" t="str">
        <f t="shared" si="168"/>
        <v/>
      </c>
      <c r="AC1055" s="101" t="str">
        <f t="shared" si="172"/>
        <v/>
      </c>
      <c r="AD1055" s="101" t="str">
        <f t="shared" si="172"/>
        <v/>
      </c>
      <c r="AE1055" s="101" t="str">
        <f t="shared" si="172"/>
        <v/>
      </c>
      <c r="AF1055" s="101" t="str">
        <f t="shared" si="171"/>
        <v/>
      </c>
      <c r="AG1055" s="101" t="str">
        <f t="shared" si="171"/>
        <v/>
      </c>
      <c r="AH1055" s="101" t="str">
        <f t="shared" si="171"/>
        <v/>
      </c>
      <c r="AI1055" s="101" t="str">
        <f t="shared" si="171"/>
        <v/>
      </c>
      <c r="AJ1055" s="101" t="str">
        <f t="shared" si="171"/>
        <v/>
      </c>
      <c r="AK1055" s="101" t="str">
        <f t="shared" si="171"/>
        <v/>
      </c>
      <c r="AL1055" s="101" t="str">
        <f t="shared" si="171"/>
        <v/>
      </c>
      <c r="AM1055" s="101" t="str">
        <f t="shared" si="171"/>
        <v/>
      </c>
      <c r="AN1055" s="101" t="str">
        <f t="shared" si="171"/>
        <v/>
      </c>
      <c r="AP1055" s="101" t="str">
        <f>IF(AND(N1055="vendido",I1055='1° Passo'!$D$12),'1° Passo'!$D$12,"")</f>
        <v/>
      </c>
    </row>
    <row r="1056" spans="3:42" ht="30" customHeight="1">
      <c r="C1056" s="11">
        <v>1052</v>
      </c>
      <c r="D1056" s="88"/>
      <c r="E1056" s="88"/>
      <c r="F1056" s="88"/>
      <c r="G1056" s="95"/>
      <c r="H1056" s="96"/>
      <c r="I1056" s="88"/>
      <c r="J1056" s="88"/>
      <c r="K1056" s="96"/>
      <c r="L1056" s="88"/>
      <c r="M1056" s="97" t="str">
        <f t="shared" ca="1" si="169"/>
        <v/>
      </c>
      <c r="N1056" s="88"/>
      <c r="O1056" s="88"/>
      <c r="P1056" s="14"/>
      <c r="R1056" s="59" t="str">
        <f>IFERROR(VLOOKUP($D1056,'4° Passo'!$D$5:$M$804,7,FALSE),"-")</f>
        <v>-</v>
      </c>
      <c r="S1056" s="59" t="str">
        <f>IFERROR(VLOOKUP($D1056,'4° Passo'!$D$5:$M$804,8,FALSE),"-")</f>
        <v>-</v>
      </c>
      <c r="T1056" s="59" t="str">
        <f>IFERROR(VLOOKUP($D1056,'4° Passo'!$D$5:$M$804,9,FALSE),"-")</f>
        <v>-</v>
      </c>
      <c r="U1056" s="59" t="str">
        <f>IFERROR(VLOOKUP($D1056,'4° Passo'!$D$5:$M$804,10,FALSE),"-")</f>
        <v>-</v>
      </c>
      <c r="V1056" s="59" t="str">
        <f t="shared" si="164"/>
        <v/>
      </c>
      <c r="W1056" s="4">
        <f t="shared" si="170"/>
        <v>0</v>
      </c>
      <c r="X1056" s="101">
        <v>1</v>
      </c>
      <c r="Y1056" s="101" t="str">
        <f t="shared" si="165"/>
        <v/>
      </c>
      <c r="Z1056" s="101" t="str">
        <f t="shared" si="166"/>
        <v/>
      </c>
      <c r="AA1056" s="101" t="str">
        <f t="shared" si="167"/>
        <v/>
      </c>
      <c r="AB1056" s="101" t="str">
        <f t="shared" si="168"/>
        <v/>
      </c>
      <c r="AC1056" s="101" t="str">
        <f t="shared" si="172"/>
        <v/>
      </c>
      <c r="AD1056" s="101" t="str">
        <f t="shared" si="172"/>
        <v/>
      </c>
      <c r="AE1056" s="101" t="str">
        <f t="shared" si="172"/>
        <v/>
      </c>
      <c r="AF1056" s="101" t="str">
        <f t="shared" si="171"/>
        <v/>
      </c>
      <c r="AG1056" s="101" t="str">
        <f t="shared" si="171"/>
        <v/>
      </c>
      <c r="AH1056" s="101" t="str">
        <f t="shared" si="171"/>
        <v/>
      </c>
      <c r="AI1056" s="101" t="str">
        <f t="shared" si="171"/>
        <v/>
      </c>
      <c r="AJ1056" s="101" t="str">
        <f t="shared" si="171"/>
        <v/>
      </c>
      <c r="AK1056" s="101" t="str">
        <f t="shared" si="171"/>
        <v/>
      </c>
      <c r="AL1056" s="101" t="str">
        <f t="shared" si="171"/>
        <v/>
      </c>
      <c r="AM1056" s="101" t="str">
        <f t="shared" si="171"/>
        <v/>
      </c>
      <c r="AN1056" s="101" t="str">
        <f t="shared" si="171"/>
        <v/>
      </c>
      <c r="AP1056" s="101" t="str">
        <f>IF(AND(N1056="vendido",I1056='1° Passo'!$D$12),'1° Passo'!$D$12,"")</f>
        <v/>
      </c>
    </row>
    <row r="1057" spans="3:42" ht="30" customHeight="1">
      <c r="C1057" s="11">
        <v>1053</v>
      </c>
      <c r="D1057" s="88"/>
      <c r="E1057" s="88"/>
      <c r="F1057" s="88"/>
      <c r="G1057" s="95"/>
      <c r="H1057" s="96"/>
      <c r="I1057" s="88"/>
      <c r="J1057" s="88"/>
      <c r="K1057" s="96"/>
      <c r="L1057" s="88"/>
      <c r="M1057" s="97" t="str">
        <f t="shared" ca="1" si="169"/>
        <v/>
      </c>
      <c r="N1057" s="88"/>
      <c r="O1057" s="88"/>
      <c r="P1057" s="14"/>
      <c r="R1057" s="59" t="str">
        <f>IFERROR(VLOOKUP($D1057,'4° Passo'!$D$5:$M$804,7,FALSE),"-")</f>
        <v>-</v>
      </c>
      <c r="S1057" s="59" t="str">
        <f>IFERROR(VLOOKUP($D1057,'4° Passo'!$D$5:$M$804,8,FALSE),"-")</f>
        <v>-</v>
      </c>
      <c r="T1057" s="59" t="str">
        <f>IFERROR(VLOOKUP($D1057,'4° Passo'!$D$5:$M$804,9,FALSE),"-")</f>
        <v>-</v>
      </c>
      <c r="U1057" s="59" t="str">
        <f>IFERROR(VLOOKUP($D1057,'4° Passo'!$D$5:$M$804,10,FALSE),"-")</f>
        <v>-</v>
      </c>
      <c r="V1057" s="59" t="str">
        <f t="shared" si="164"/>
        <v/>
      </c>
      <c r="W1057" s="4">
        <f t="shared" si="170"/>
        <v>0</v>
      </c>
      <c r="X1057" s="101">
        <v>1</v>
      </c>
      <c r="Y1057" s="101" t="str">
        <f t="shared" si="165"/>
        <v/>
      </c>
      <c r="Z1057" s="101" t="str">
        <f t="shared" si="166"/>
        <v/>
      </c>
      <c r="AA1057" s="101" t="str">
        <f t="shared" si="167"/>
        <v/>
      </c>
      <c r="AB1057" s="101" t="str">
        <f t="shared" si="168"/>
        <v/>
      </c>
      <c r="AC1057" s="101" t="str">
        <f t="shared" si="172"/>
        <v/>
      </c>
      <c r="AD1057" s="101" t="str">
        <f t="shared" si="172"/>
        <v/>
      </c>
      <c r="AE1057" s="101" t="str">
        <f t="shared" si="172"/>
        <v/>
      </c>
      <c r="AF1057" s="101" t="str">
        <f t="shared" si="171"/>
        <v/>
      </c>
      <c r="AG1057" s="101" t="str">
        <f t="shared" si="171"/>
        <v/>
      </c>
      <c r="AH1057" s="101" t="str">
        <f t="shared" si="171"/>
        <v/>
      </c>
      <c r="AI1057" s="101" t="str">
        <f t="shared" si="171"/>
        <v/>
      </c>
      <c r="AJ1057" s="101" t="str">
        <f t="shared" si="171"/>
        <v/>
      </c>
      <c r="AK1057" s="101" t="str">
        <f t="shared" si="171"/>
        <v/>
      </c>
      <c r="AL1057" s="101" t="str">
        <f t="shared" si="171"/>
        <v/>
      </c>
      <c r="AM1057" s="101" t="str">
        <f t="shared" si="171"/>
        <v/>
      </c>
      <c r="AN1057" s="101" t="str">
        <f t="shared" si="171"/>
        <v/>
      </c>
      <c r="AP1057" s="101" t="str">
        <f>IF(AND(N1057="vendido",I1057='1° Passo'!$D$12),'1° Passo'!$D$12,"")</f>
        <v/>
      </c>
    </row>
    <row r="1058" spans="3:42" ht="30" customHeight="1">
      <c r="C1058" s="11">
        <v>1054</v>
      </c>
      <c r="D1058" s="88"/>
      <c r="E1058" s="88"/>
      <c r="F1058" s="88"/>
      <c r="G1058" s="95"/>
      <c r="H1058" s="96"/>
      <c r="I1058" s="88"/>
      <c r="J1058" s="88"/>
      <c r="K1058" s="96"/>
      <c r="L1058" s="88"/>
      <c r="M1058" s="97" t="str">
        <f t="shared" ca="1" si="169"/>
        <v/>
      </c>
      <c r="N1058" s="88"/>
      <c r="O1058" s="88"/>
      <c r="P1058" s="14"/>
      <c r="R1058" s="59" t="str">
        <f>IFERROR(VLOOKUP($D1058,'4° Passo'!$D$5:$M$804,7,FALSE),"-")</f>
        <v>-</v>
      </c>
      <c r="S1058" s="59" t="str">
        <f>IFERROR(VLOOKUP($D1058,'4° Passo'!$D$5:$M$804,8,FALSE),"-")</f>
        <v>-</v>
      </c>
      <c r="T1058" s="59" t="str">
        <f>IFERROR(VLOOKUP($D1058,'4° Passo'!$D$5:$M$804,9,FALSE),"-")</f>
        <v>-</v>
      </c>
      <c r="U1058" s="59" t="str">
        <f>IFERROR(VLOOKUP($D1058,'4° Passo'!$D$5:$M$804,10,FALSE),"-")</f>
        <v>-</v>
      </c>
      <c r="V1058" s="59" t="str">
        <f t="shared" si="164"/>
        <v/>
      </c>
      <c r="W1058" s="4">
        <f t="shared" si="170"/>
        <v>0</v>
      </c>
      <c r="X1058" s="101">
        <v>1</v>
      </c>
      <c r="Y1058" s="101" t="str">
        <f t="shared" si="165"/>
        <v/>
      </c>
      <c r="Z1058" s="101" t="str">
        <f t="shared" si="166"/>
        <v/>
      </c>
      <c r="AA1058" s="101" t="str">
        <f t="shared" si="167"/>
        <v/>
      </c>
      <c r="AB1058" s="101" t="str">
        <f t="shared" si="168"/>
        <v/>
      </c>
      <c r="AC1058" s="101" t="str">
        <f t="shared" si="172"/>
        <v/>
      </c>
      <c r="AD1058" s="101" t="str">
        <f t="shared" si="172"/>
        <v/>
      </c>
      <c r="AE1058" s="101" t="str">
        <f t="shared" si="172"/>
        <v/>
      </c>
      <c r="AF1058" s="101" t="str">
        <f t="shared" si="171"/>
        <v/>
      </c>
      <c r="AG1058" s="101" t="str">
        <f t="shared" si="171"/>
        <v/>
      </c>
      <c r="AH1058" s="101" t="str">
        <f t="shared" si="171"/>
        <v/>
      </c>
      <c r="AI1058" s="101" t="str">
        <f t="shared" si="171"/>
        <v/>
      </c>
      <c r="AJ1058" s="101" t="str">
        <f t="shared" si="171"/>
        <v/>
      </c>
      <c r="AK1058" s="101" t="str">
        <f t="shared" si="171"/>
        <v/>
      </c>
      <c r="AL1058" s="101" t="str">
        <f t="shared" si="171"/>
        <v/>
      </c>
      <c r="AM1058" s="101" t="str">
        <f t="shared" si="171"/>
        <v/>
      </c>
      <c r="AN1058" s="101" t="str">
        <f t="shared" si="171"/>
        <v/>
      </c>
      <c r="AP1058" s="101" t="str">
        <f>IF(AND(N1058="vendido",I1058='1° Passo'!$D$12),'1° Passo'!$D$12,"")</f>
        <v/>
      </c>
    </row>
    <row r="1059" spans="3:42" ht="30" customHeight="1">
      <c r="C1059" s="11">
        <v>1055</v>
      </c>
      <c r="D1059" s="88"/>
      <c r="E1059" s="88"/>
      <c r="F1059" s="88"/>
      <c r="G1059" s="95"/>
      <c r="H1059" s="96"/>
      <c r="I1059" s="88"/>
      <c r="J1059" s="88"/>
      <c r="K1059" s="96"/>
      <c r="L1059" s="88"/>
      <c r="M1059" s="97" t="str">
        <f t="shared" ca="1" si="169"/>
        <v/>
      </c>
      <c r="N1059" s="88"/>
      <c r="O1059" s="88"/>
      <c r="P1059" s="14"/>
      <c r="R1059" s="59" t="str">
        <f>IFERROR(VLOOKUP($D1059,'4° Passo'!$D$5:$M$804,7,FALSE),"-")</f>
        <v>-</v>
      </c>
      <c r="S1059" s="59" t="str">
        <f>IFERROR(VLOOKUP($D1059,'4° Passo'!$D$5:$M$804,8,FALSE),"-")</f>
        <v>-</v>
      </c>
      <c r="T1059" s="59" t="str">
        <f>IFERROR(VLOOKUP($D1059,'4° Passo'!$D$5:$M$804,9,FALSE),"-")</f>
        <v>-</v>
      </c>
      <c r="U1059" s="59" t="str">
        <f>IFERROR(VLOOKUP($D1059,'4° Passo'!$D$5:$M$804,10,FALSE),"-")</f>
        <v>-</v>
      </c>
      <c r="V1059" s="59" t="str">
        <f t="shared" si="164"/>
        <v/>
      </c>
      <c r="W1059" s="4">
        <f t="shared" si="170"/>
        <v>0</v>
      </c>
      <c r="X1059" s="101">
        <v>1</v>
      </c>
      <c r="Y1059" s="101" t="str">
        <f t="shared" si="165"/>
        <v/>
      </c>
      <c r="Z1059" s="101" t="str">
        <f t="shared" si="166"/>
        <v/>
      </c>
      <c r="AA1059" s="101" t="str">
        <f t="shared" si="167"/>
        <v/>
      </c>
      <c r="AB1059" s="101" t="str">
        <f t="shared" si="168"/>
        <v/>
      </c>
      <c r="AC1059" s="101" t="str">
        <f t="shared" si="172"/>
        <v/>
      </c>
      <c r="AD1059" s="101" t="str">
        <f t="shared" si="172"/>
        <v/>
      </c>
      <c r="AE1059" s="101" t="str">
        <f t="shared" si="172"/>
        <v/>
      </c>
      <c r="AF1059" s="101" t="str">
        <f t="shared" si="171"/>
        <v/>
      </c>
      <c r="AG1059" s="101" t="str">
        <f t="shared" si="171"/>
        <v/>
      </c>
      <c r="AH1059" s="101" t="str">
        <f t="shared" si="171"/>
        <v/>
      </c>
      <c r="AI1059" s="101" t="str">
        <f t="shared" si="171"/>
        <v/>
      </c>
      <c r="AJ1059" s="101" t="str">
        <f t="shared" si="171"/>
        <v/>
      </c>
      <c r="AK1059" s="101" t="str">
        <f t="shared" si="171"/>
        <v/>
      </c>
      <c r="AL1059" s="101" t="str">
        <f t="shared" si="171"/>
        <v/>
      </c>
      <c r="AM1059" s="101" t="str">
        <f t="shared" si="171"/>
        <v/>
      </c>
      <c r="AN1059" s="101" t="str">
        <f t="shared" si="171"/>
        <v/>
      </c>
      <c r="AP1059" s="101" t="str">
        <f>IF(AND(N1059="vendido",I1059='1° Passo'!$D$12),'1° Passo'!$D$12,"")</f>
        <v/>
      </c>
    </row>
    <row r="1060" spans="3:42" ht="30" customHeight="1">
      <c r="C1060" s="11">
        <v>1056</v>
      </c>
      <c r="D1060" s="88"/>
      <c r="E1060" s="88"/>
      <c r="F1060" s="88"/>
      <c r="G1060" s="95"/>
      <c r="H1060" s="96"/>
      <c r="I1060" s="88"/>
      <c r="J1060" s="88"/>
      <c r="K1060" s="96"/>
      <c r="L1060" s="88"/>
      <c r="M1060" s="97" t="str">
        <f t="shared" ca="1" si="169"/>
        <v/>
      </c>
      <c r="N1060" s="88"/>
      <c r="O1060" s="88"/>
      <c r="P1060" s="14"/>
      <c r="R1060" s="59" t="str">
        <f>IFERROR(VLOOKUP($D1060,'4° Passo'!$D$5:$M$804,7,FALSE),"-")</f>
        <v>-</v>
      </c>
      <c r="S1060" s="59" t="str">
        <f>IFERROR(VLOOKUP($D1060,'4° Passo'!$D$5:$M$804,8,FALSE),"-")</f>
        <v>-</v>
      </c>
      <c r="T1060" s="59" t="str">
        <f>IFERROR(VLOOKUP($D1060,'4° Passo'!$D$5:$M$804,9,FALSE),"-")</f>
        <v>-</v>
      </c>
      <c r="U1060" s="59" t="str">
        <f>IFERROR(VLOOKUP($D1060,'4° Passo'!$D$5:$M$804,10,FALSE),"-")</f>
        <v>-</v>
      </c>
      <c r="V1060" s="59" t="str">
        <f t="shared" si="164"/>
        <v/>
      </c>
      <c r="W1060" s="4">
        <f t="shared" si="170"/>
        <v>0</v>
      </c>
      <c r="X1060" s="101">
        <v>1</v>
      </c>
      <c r="Y1060" s="101" t="str">
        <f t="shared" si="165"/>
        <v/>
      </c>
      <c r="Z1060" s="101" t="str">
        <f t="shared" si="166"/>
        <v/>
      </c>
      <c r="AA1060" s="101" t="str">
        <f t="shared" si="167"/>
        <v/>
      </c>
      <c r="AB1060" s="101" t="str">
        <f t="shared" si="168"/>
        <v/>
      </c>
      <c r="AC1060" s="101" t="str">
        <f t="shared" si="172"/>
        <v/>
      </c>
      <c r="AD1060" s="101" t="str">
        <f t="shared" si="172"/>
        <v/>
      </c>
      <c r="AE1060" s="101" t="str">
        <f t="shared" si="172"/>
        <v/>
      </c>
      <c r="AF1060" s="101" t="str">
        <f t="shared" si="171"/>
        <v/>
      </c>
      <c r="AG1060" s="101" t="str">
        <f t="shared" si="171"/>
        <v/>
      </c>
      <c r="AH1060" s="101" t="str">
        <f t="shared" si="171"/>
        <v/>
      </c>
      <c r="AI1060" s="101" t="str">
        <f t="shared" si="171"/>
        <v/>
      </c>
      <c r="AJ1060" s="101" t="str">
        <f t="shared" si="171"/>
        <v/>
      </c>
      <c r="AK1060" s="101" t="str">
        <f t="shared" si="171"/>
        <v/>
      </c>
      <c r="AL1060" s="101" t="str">
        <f t="shared" si="171"/>
        <v/>
      </c>
      <c r="AM1060" s="101" t="str">
        <f t="shared" si="171"/>
        <v/>
      </c>
      <c r="AN1060" s="101" t="str">
        <f t="shared" si="171"/>
        <v/>
      </c>
      <c r="AP1060" s="101" t="str">
        <f>IF(AND(N1060="vendido",I1060='1° Passo'!$D$12),'1° Passo'!$D$12,"")</f>
        <v/>
      </c>
    </row>
    <row r="1061" spans="3:42" ht="30" customHeight="1">
      <c r="C1061" s="11">
        <v>1057</v>
      </c>
      <c r="D1061" s="88"/>
      <c r="E1061" s="88"/>
      <c r="F1061" s="88"/>
      <c r="G1061" s="95"/>
      <c r="H1061" s="96"/>
      <c r="I1061" s="88"/>
      <c r="J1061" s="88"/>
      <c r="K1061" s="96"/>
      <c r="L1061" s="88"/>
      <c r="M1061" s="97" t="str">
        <f t="shared" ca="1" si="169"/>
        <v/>
      </c>
      <c r="N1061" s="88"/>
      <c r="O1061" s="88"/>
      <c r="P1061" s="14"/>
      <c r="R1061" s="59" t="str">
        <f>IFERROR(VLOOKUP($D1061,'4° Passo'!$D$5:$M$804,7,FALSE),"-")</f>
        <v>-</v>
      </c>
      <c r="S1061" s="59" t="str">
        <f>IFERROR(VLOOKUP($D1061,'4° Passo'!$D$5:$M$804,8,FALSE),"-")</f>
        <v>-</v>
      </c>
      <c r="T1061" s="59" t="str">
        <f>IFERROR(VLOOKUP($D1061,'4° Passo'!$D$5:$M$804,9,FALSE),"-")</f>
        <v>-</v>
      </c>
      <c r="U1061" s="59" t="str">
        <f>IFERROR(VLOOKUP($D1061,'4° Passo'!$D$5:$M$804,10,FALSE),"-")</f>
        <v>-</v>
      </c>
      <c r="V1061" s="59" t="str">
        <f t="shared" si="164"/>
        <v/>
      </c>
      <c r="W1061" s="4">
        <f t="shared" si="170"/>
        <v>0</v>
      </c>
      <c r="X1061" s="101">
        <v>1</v>
      </c>
      <c r="Y1061" s="101" t="str">
        <f t="shared" si="165"/>
        <v/>
      </c>
      <c r="Z1061" s="101" t="str">
        <f t="shared" si="166"/>
        <v/>
      </c>
      <c r="AA1061" s="101" t="str">
        <f t="shared" si="167"/>
        <v/>
      </c>
      <c r="AB1061" s="101" t="str">
        <f t="shared" si="168"/>
        <v/>
      </c>
      <c r="AC1061" s="101" t="str">
        <f t="shared" si="172"/>
        <v/>
      </c>
      <c r="AD1061" s="101" t="str">
        <f t="shared" si="172"/>
        <v/>
      </c>
      <c r="AE1061" s="101" t="str">
        <f t="shared" si="172"/>
        <v/>
      </c>
      <c r="AF1061" s="101" t="str">
        <f t="shared" si="171"/>
        <v/>
      </c>
      <c r="AG1061" s="101" t="str">
        <f t="shared" si="171"/>
        <v/>
      </c>
      <c r="AH1061" s="101" t="str">
        <f t="shared" si="171"/>
        <v/>
      </c>
      <c r="AI1061" s="101" t="str">
        <f t="shared" si="171"/>
        <v/>
      </c>
      <c r="AJ1061" s="101" t="str">
        <f t="shared" si="171"/>
        <v/>
      </c>
      <c r="AK1061" s="101" t="str">
        <f t="shared" si="171"/>
        <v/>
      </c>
      <c r="AL1061" s="101" t="str">
        <f t="shared" si="171"/>
        <v/>
      </c>
      <c r="AM1061" s="101" t="str">
        <f t="shared" si="171"/>
        <v/>
      </c>
      <c r="AN1061" s="101" t="str">
        <f t="shared" si="171"/>
        <v/>
      </c>
      <c r="AP1061" s="101" t="str">
        <f>IF(AND(N1061="vendido",I1061='1° Passo'!$D$12),'1° Passo'!$D$12,"")</f>
        <v/>
      </c>
    </row>
    <row r="1062" spans="3:42" ht="30" customHeight="1">
      <c r="C1062" s="11">
        <v>1058</v>
      </c>
      <c r="D1062" s="88"/>
      <c r="E1062" s="88"/>
      <c r="F1062" s="88"/>
      <c r="G1062" s="95"/>
      <c r="H1062" s="96"/>
      <c r="I1062" s="88"/>
      <c r="J1062" s="88"/>
      <c r="K1062" s="96"/>
      <c r="L1062" s="88"/>
      <c r="M1062" s="97" t="str">
        <f t="shared" ca="1" si="169"/>
        <v/>
      </c>
      <c r="N1062" s="88"/>
      <c r="O1062" s="88"/>
      <c r="P1062" s="14"/>
      <c r="R1062" s="59" t="str">
        <f>IFERROR(VLOOKUP($D1062,'4° Passo'!$D$5:$M$804,7,FALSE),"-")</f>
        <v>-</v>
      </c>
      <c r="S1062" s="59" t="str">
        <f>IFERROR(VLOOKUP($D1062,'4° Passo'!$D$5:$M$804,8,FALSE),"-")</f>
        <v>-</v>
      </c>
      <c r="T1062" s="59" t="str">
        <f>IFERROR(VLOOKUP($D1062,'4° Passo'!$D$5:$M$804,9,FALSE),"-")</f>
        <v>-</v>
      </c>
      <c r="U1062" s="59" t="str">
        <f>IFERROR(VLOOKUP($D1062,'4° Passo'!$D$5:$M$804,10,FALSE),"-")</f>
        <v>-</v>
      </c>
      <c r="V1062" s="59" t="str">
        <f t="shared" si="164"/>
        <v/>
      </c>
      <c r="W1062" s="4">
        <f t="shared" si="170"/>
        <v>0</v>
      </c>
      <c r="X1062" s="101">
        <v>1</v>
      </c>
      <c r="Y1062" s="101" t="str">
        <f t="shared" si="165"/>
        <v/>
      </c>
      <c r="Z1062" s="101" t="str">
        <f t="shared" si="166"/>
        <v/>
      </c>
      <c r="AA1062" s="101" t="str">
        <f t="shared" si="167"/>
        <v/>
      </c>
      <c r="AB1062" s="101" t="str">
        <f t="shared" si="168"/>
        <v/>
      </c>
      <c r="AC1062" s="101" t="str">
        <f t="shared" si="172"/>
        <v/>
      </c>
      <c r="AD1062" s="101" t="str">
        <f t="shared" si="172"/>
        <v/>
      </c>
      <c r="AE1062" s="101" t="str">
        <f t="shared" si="172"/>
        <v/>
      </c>
      <c r="AF1062" s="101" t="str">
        <f t="shared" si="171"/>
        <v/>
      </c>
      <c r="AG1062" s="101" t="str">
        <f t="shared" si="171"/>
        <v/>
      </c>
      <c r="AH1062" s="101" t="str">
        <f t="shared" si="171"/>
        <v/>
      </c>
      <c r="AI1062" s="101" t="str">
        <f t="shared" ref="AI1062:AN1104" si="173">IF($Y1062=AI$3,$AB1062,"")</f>
        <v/>
      </c>
      <c r="AJ1062" s="101" t="str">
        <f t="shared" si="173"/>
        <v/>
      </c>
      <c r="AK1062" s="101" t="str">
        <f t="shared" si="173"/>
        <v/>
      </c>
      <c r="AL1062" s="101" t="str">
        <f t="shared" si="173"/>
        <v/>
      </c>
      <c r="AM1062" s="101" t="str">
        <f t="shared" si="173"/>
        <v/>
      </c>
      <c r="AN1062" s="101" t="str">
        <f t="shared" si="173"/>
        <v/>
      </c>
      <c r="AP1062" s="101" t="str">
        <f>IF(AND(N1062="vendido",I1062='1° Passo'!$D$12),'1° Passo'!$D$12,"")</f>
        <v/>
      </c>
    </row>
    <row r="1063" spans="3:42" ht="30" customHeight="1">
      <c r="C1063" s="11">
        <v>1059</v>
      </c>
      <c r="D1063" s="88"/>
      <c r="E1063" s="88"/>
      <c r="F1063" s="88"/>
      <c r="G1063" s="95"/>
      <c r="H1063" s="96"/>
      <c r="I1063" s="88"/>
      <c r="J1063" s="88"/>
      <c r="K1063" s="96"/>
      <c r="L1063" s="88"/>
      <c r="M1063" s="97" t="str">
        <f t="shared" ca="1" si="169"/>
        <v/>
      </c>
      <c r="N1063" s="88"/>
      <c r="O1063" s="88"/>
      <c r="P1063" s="14"/>
      <c r="R1063" s="59" t="str">
        <f>IFERROR(VLOOKUP($D1063,'4° Passo'!$D$5:$M$804,7,FALSE),"-")</f>
        <v>-</v>
      </c>
      <c r="S1063" s="59" t="str">
        <f>IFERROR(VLOOKUP($D1063,'4° Passo'!$D$5:$M$804,8,FALSE),"-")</f>
        <v>-</v>
      </c>
      <c r="T1063" s="59" t="str">
        <f>IFERROR(VLOOKUP($D1063,'4° Passo'!$D$5:$M$804,9,FALSE),"-")</f>
        <v>-</v>
      </c>
      <c r="U1063" s="59" t="str">
        <f>IFERROR(VLOOKUP($D1063,'4° Passo'!$D$5:$M$804,10,FALSE),"-")</f>
        <v>-</v>
      </c>
      <c r="V1063" s="59" t="str">
        <f t="shared" si="164"/>
        <v/>
      </c>
      <c r="W1063" s="4">
        <f t="shared" si="170"/>
        <v>0</v>
      </c>
      <c r="X1063" s="101">
        <v>1</v>
      </c>
      <c r="Y1063" s="101" t="str">
        <f t="shared" si="165"/>
        <v/>
      </c>
      <c r="Z1063" s="101" t="str">
        <f t="shared" si="166"/>
        <v/>
      </c>
      <c r="AA1063" s="101" t="str">
        <f t="shared" si="167"/>
        <v/>
      </c>
      <c r="AB1063" s="101" t="str">
        <f t="shared" si="168"/>
        <v/>
      </c>
      <c r="AC1063" s="101" t="str">
        <f t="shared" si="172"/>
        <v/>
      </c>
      <c r="AD1063" s="101" t="str">
        <f t="shared" si="172"/>
        <v/>
      </c>
      <c r="AE1063" s="101" t="str">
        <f t="shared" si="172"/>
        <v/>
      </c>
      <c r="AF1063" s="101" t="str">
        <f t="shared" si="172"/>
        <v/>
      </c>
      <c r="AG1063" s="101" t="str">
        <f t="shared" si="172"/>
        <v/>
      </c>
      <c r="AH1063" s="101" t="str">
        <f t="shared" si="172"/>
        <v/>
      </c>
      <c r="AI1063" s="101" t="str">
        <f t="shared" si="173"/>
        <v/>
      </c>
      <c r="AJ1063" s="101" t="str">
        <f t="shared" si="173"/>
        <v/>
      </c>
      <c r="AK1063" s="101" t="str">
        <f t="shared" si="173"/>
        <v/>
      </c>
      <c r="AL1063" s="101" t="str">
        <f t="shared" si="173"/>
        <v/>
      </c>
      <c r="AM1063" s="101" t="str">
        <f t="shared" si="173"/>
        <v/>
      </c>
      <c r="AN1063" s="101" t="str">
        <f t="shared" si="173"/>
        <v/>
      </c>
      <c r="AP1063" s="101" t="str">
        <f>IF(AND(N1063="vendido",I1063='1° Passo'!$D$12),'1° Passo'!$D$12,"")</f>
        <v/>
      </c>
    </row>
    <row r="1064" spans="3:42" ht="30" customHeight="1">
      <c r="C1064" s="11">
        <v>1060</v>
      </c>
      <c r="D1064" s="88"/>
      <c r="E1064" s="88"/>
      <c r="F1064" s="88"/>
      <c r="G1064" s="95"/>
      <c r="H1064" s="96"/>
      <c r="I1064" s="88"/>
      <c r="J1064" s="88"/>
      <c r="K1064" s="96"/>
      <c r="L1064" s="88"/>
      <c r="M1064" s="97" t="str">
        <f t="shared" ca="1" si="169"/>
        <v/>
      </c>
      <c r="N1064" s="88"/>
      <c r="O1064" s="88"/>
      <c r="P1064" s="14"/>
      <c r="R1064" s="59" t="str">
        <f>IFERROR(VLOOKUP($D1064,'4° Passo'!$D$5:$M$804,7,FALSE),"-")</f>
        <v>-</v>
      </c>
      <c r="S1064" s="59" t="str">
        <f>IFERROR(VLOOKUP($D1064,'4° Passo'!$D$5:$M$804,8,FALSE),"-")</f>
        <v>-</v>
      </c>
      <c r="T1064" s="59" t="str">
        <f>IFERROR(VLOOKUP($D1064,'4° Passo'!$D$5:$M$804,9,FALSE),"-")</f>
        <v>-</v>
      </c>
      <c r="U1064" s="59" t="str">
        <f>IFERROR(VLOOKUP($D1064,'4° Passo'!$D$5:$M$804,10,FALSE),"-")</f>
        <v>-</v>
      </c>
      <c r="V1064" s="59" t="str">
        <f t="shared" si="164"/>
        <v/>
      </c>
      <c r="W1064" s="4">
        <f t="shared" si="170"/>
        <v>0</v>
      </c>
      <c r="X1064" s="101">
        <v>1</v>
      </c>
      <c r="Y1064" s="101" t="str">
        <f t="shared" si="165"/>
        <v/>
      </c>
      <c r="Z1064" s="101" t="str">
        <f t="shared" si="166"/>
        <v/>
      </c>
      <c r="AA1064" s="101" t="str">
        <f t="shared" si="167"/>
        <v/>
      </c>
      <c r="AB1064" s="101" t="str">
        <f t="shared" si="168"/>
        <v/>
      </c>
      <c r="AC1064" s="101" t="str">
        <f t="shared" si="172"/>
        <v/>
      </c>
      <c r="AD1064" s="101" t="str">
        <f t="shared" si="172"/>
        <v/>
      </c>
      <c r="AE1064" s="101" t="str">
        <f t="shared" si="172"/>
        <v/>
      </c>
      <c r="AF1064" s="101" t="str">
        <f t="shared" si="172"/>
        <v/>
      </c>
      <c r="AG1064" s="101" t="str">
        <f t="shared" si="172"/>
        <v/>
      </c>
      <c r="AH1064" s="101" t="str">
        <f t="shared" si="172"/>
        <v/>
      </c>
      <c r="AI1064" s="101" t="str">
        <f t="shared" si="173"/>
        <v/>
      </c>
      <c r="AJ1064" s="101" t="str">
        <f t="shared" si="173"/>
        <v/>
      </c>
      <c r="AK1064" s="101" t="str">
        <f t="shared" si="173"/>
        <v/>
      </c>
      <c r="AL1064" s="101" t="str">
        <f t="shared" si="173"/>
        <v/>
      </c>
      <c r="AM1064" s="101" t="str">
        <f t="shared" si="173"/>
        <v/>
      </c>
      <c r="AN1064" s="101" t="str">
        <f t="shared" si="173"/>
        <v/>
      </c>
      <c r="AP1064" s="101" t="str">
        <f>IF(AND(N1064="vendido",I1064='1° Passo'!$D$12),'1° Passo'!$D$12,"")</f>
        <v/>
      </c>
    </row>
    <row r="1065" spans="3:42" ht="30" customHeight="1">
      <c r="C1065" s="11">
        <v>1061</v>
      </c>
      <c r="D1065" s="88"/>
      <c r="E1065" s="88"/>
      <c r="F1065" s="88"/>
      <c r="G1065" s="95"/>
      <c r="H1065" s="96"/>
      <c r="I1065" s="88"/>
      <c r="J1065" s="88"/>
      <c r="K1065" s="96"/>
      <c r="L1065" s="88"/>
      <c r="M1065" s="97" t="str">
        <f t="shared" ca="1" si="169"/>
        <v/>
      </c>
      <c r="N1065" s="88"/>
      <c r="O1065" s="88"/>
      <c r="P1065" s="14"/>
      <c r="R1065" s="59" t="str">
        <f>IFERROR(VLOOKUP($D1065,'4° Passo'!$D$5:$M$804,7,FALSE),"-")</f>
        <v>-</v>
      </c>
      <c r="S1065" s="59" t="str">
        <f>IFERROR(VLOOKUP($D1065,'4° Passo'!$D$5:$M$804,8,FALSE),"-")</f>
        <v>-</v>
      </c>
      <c r="T1065" s="59" t="str">
        <f>IFERROR(VLOOKUP($D1065,'4° Passo'!$D$5:$M$804,9,FALSE),"-")</f>
        <v>-</v>
      </c>
      <c r="U1065" s="59" t="str">
        <f>IFERROR(VLOOKUP($D1065,'4° Passo'!$D$5:$M$804,10,FALSE),"-")</f>
        <v>-</v>
      </c>
      <c r="V1065" s="59" t="str">
        <f t="shared" si="164"/>
        <v/>
      </c>
      <c r="W1065" s="4">
        <f t="shared" si="170"/>
        <v>0</v>
      </c>
      <c r="X1065" s="101">
        <v>1</v>
      </c>
      <c r="Y1065" s="101" t="str">
        <f t="shared" si="165"/>
        <v/>
      </c>
      <c r="Z1065" s="101" t="str">
        <f t="shared" si="166"/>
        <v/>
      </c>
      <c r="AA1065" s="101" t="str">
        <f t="shared" si="167"/>
        <v/>
      </c>
      <c r="AB1065" s="101" t="str">
        <f t="shared" si="168"/>
        <v/>
      </c>
      <c r="AC1065" s="101" t="str">
        <f t="shared" si="172"/>
        <v/>
      </c>
      <c r="AD1065" s="101" t="str">
        <f t="shared" si="172"/>
        <v/>
      </c>
      <c r="AE1065" s="101" t="str">
        <f t="shared" si="172"/>
        <v/>
      </c>
      <c r="AF1065" s="101" t="str">
        <f t="shared" si="172"/>
        <v/>
      </c>
      <c r="AG1065" s="101" t="str">
        <f t="shared" si="172"/>
        <v/>
      </c>
      <c r="AH1065" s="101" t="str">
        <f t="shared" si="172"/>
        <v/>
      </c>
      <c r="AI1065" s="101" t="str">
        <f t="shared" si="173"/>
        <v/>
      </c>
      <c r="AJ1065" s="101" t="str">
        <f t="shared" si="173"/>
        <v/>
      </c>
      <c r="AK1065" s="101" t="str">
        <f t="shared" si="173"/>
        <v/>
      </c>
      <c r="AL1065" s="101" t="str">
        <f t="shared" si="173"/>
        <v/>
      </c>
      <c r="AM1065" s="101" t="str">
        <f t="shared" si="173"/>
        <v/>
      </c>
      <c r="AN1065" s="101" t="str">
        <f t="shared" si="173"/>
        <v/>
      </c>
      <c r="AP1065" s="101" t="str">
        <f>IF(AND(N1065="vendido",I1065='1° Passo'!$D$12),'1° Passo'!$D$12,"")</f>
        <v/>
      </c>
    </row>
    <row r="1066" spans="3:42" ht="30" customHeight="1">
      <c r="C1066" s="11">
        <v>1062</v>
      </c>
      <c r="D1066" s="88"/>
      <c r="E1066" s="88"/>
      <c r="F1066" s="88"/>
      <c r="G1066" s="95"/>
      <c r="H1066" s="96"/>
      <c r="I1066" s="88"/>
      <c r="J1066" s="88"/>
      <c r="K1066" s="96"/>
      <c r="L1066" s="88"/>
      <c r="M1066" s="97" t="str">
        <f t="shared" ca="1" si="169"/>
        <v/>
      </c>
      <c r="N1066" s="88"/>
      <c r="O1066" s="88"/>
      <c r="P1066" s="14"/>
      <c r="R1066" s="59" t="str">
        <f>IFERROR(VLOOKUP($D1066,'4° Passo'!$D$5:$M$804,7,FALSE),"-")</f>
        <v>-</v>
      </c>
      <c r="S1066" s="59" t="str">
        <f>IFERROR(VLOOKUP($D1066,'4° Passo'!$D$5:$M$804,8,FALSE),"-")</f>
        <v>-</v>
      </c>
      <c r="T1066" s="59" t="str">
        <f>IFERROR(VLOOKUP($D1066,'4° Passo'!$D$5:$M$804,9,FALSE),"-")</f>
        <v>-</v>
      </c>
      <c r="U1066" s="59" t="str">
        <f>IFERROR(VLOOKUP($D1066,'4° Passo'!$D$5:$M$804,10,FALSE),"-")</f>
        <v>-</v>
      </c>
      <c r="V1066" s="59" t="str">
        <f t="shared" si="164"/>
        <v/>
      </c>
      <c r="W1066" s="4">
        <f t="shared" si="170"/>
        <v>0</v>
      </c>
      <c r="X1066" s="101">
        <v>1</v>
      </c>
      <c r="Y1066" s="101" t="str">
        <f t="shared" si="165"/>
        <v/>
      </c>
      <c r="Z1066" s="101" t="str">
        <f t="shared" si="166"/>
        <v/>
      </c>
      <c r="AA1066" s="101" t="str">
        <f t="shared" si="167"/>
        <v/>
      </c>
      <c r="AB1066" s="101" t="str">
        <f t="shared" si="168"/>
        <v/>
      </c>
      <c r="AC1066" s="101" t="str">
        <f t="shared" si="172"/>
        <v/>
      </c>
      <c r="AD1066" s="101" t="str">
        <f t="shared" si="172"/>
        <v/>
      </c>
      <c r="AE1066" s="101" t="str">
        <f t="shared" si="172"/>
        <v/>
      </c>
      <c r="AF1066" s="101" t="str">
        <f t="shared" si="172"/>
        <v/>
      </c>
      <c r="AG1066" s="101" t="str">
        <f t="shared" si="172"/>
        <v/>
      </c>
      <c r="AH1066" s="101" t="str">
        <f t="shared" si="172"/>
        <v/>
      </c>
      <c r="AI1066" s="101" t="str">
        <f t="shared" si="173"/>
        <v/>
      </c>
      <c r="AJ1066" s="101" t="str">
        <f t="shared" si="173"/>
        <v/>
      </c>
      <c r="AK1066" s="101" t="str">
        <f t="shared" si="173"/>
        <v/>
      </c>
      <c r="AL1066" s="101" t="str">
        <f t="shared" si="173"/>
        <v/>
      </c>
      <c r="AM1066" s="101" t="str">
        <f t="shared" si="173"/>
        <v/>
      </c>
      <c r="AN1066" s="101" t="str">
        <f t="shared" si="173"/>
        <v/>
      </c>
      <c r="AP1066" s="101" t="str">
        <f>IF(AND(N1066="vendido",I1066='1° Passo'!$D$12),'1° Passo'!$D$12,"")</f>
        <v/>
      </c>
    </row>
    <row r="1067" spans="3:42" ht="30" customHeight="1">
      <c r="C1067" s="11">
        <v>1063</v>
      </c>
      <c r="D1067" s="88"/>
      <c r="E1067" s="88"/>
      <c r="F1067" s="88"/>
      <c r="G1067" s="95"/>
      <c r="H1067" s="96"/>
      <c r="I1067" s="88"/>
      <c r="J1067" s="88"/>
      <c r="K1067" s="96"/>
      <c r="L1067" s="88"/>
      <c r="M1067" s="97" t="str">
        <f t="shared" ca="1" si="169"/>
        <v/>
      </c>
      <c r="N1067" s="88"/>
      <c r="O1067" s="88"/>
      <c r="P1067" s="14"/>
      <c r="R1067" s="59" t="str">
        <f>IFERROR(VLOOKUP($D1067,'4° Passo'!$D$5:$M$804,7,FALSE),"-")</f>
        <v>-</v>
      </c>
      <c r="S1067" s="59" t="str">
        <f>IFERROR(VLOOKUP($D1067,'4° Passo'!$D$5:$M$804,8,FALSE),"-")</f>
        <v>-</v>
      </c>
      <c r="T1067" s="59" t="str">
        <f>IFERROR(VLOOKUP($D1067,'4° Passo'!$D$5:$M$804,9,FALSE),"-")</f>
        <v>-</v>
      </c>
      <c r="U1067" s="59" t="str">
        <f>IFERROR(VLOOKUP($D1067,'4° Passo'!$D$5:$M$804,10,FALSE),"-")</f>
        <v>-</v>
      </c>
      <c r="V1067" s="59" t="str">
        <f t="shared" si="164"/>
        <v/>
      </c>
      <c r="W1067" s="4">
        <f t="shared" si="170"/>
        <v>0</v>
      </c>
      <c r="X1067" s="101">
        <v>1</v>
      </c>
      <c r="Y1067" s="101" t="str">
        <f t="shared" si="165"/>
        <v/>
      </c>
      <c r="Z1067" s="101" t="str">
        <f t="shared" si="166"/>
        <v/>
      </c>
      <c r="AA1067" s="101" t="str">
        <f t="shared" si="167"/>
        <v/>
      </c>
      <c r="AB1067" s="101" t="str">
        <f t="shared" si="168"/>
        <v/>
      </c>
      <c r="AC1067" s="101" t="str">
        <f t="shared" si="172"/>
        <v/>
      </c>
      <c r="AD1067" s="101" t="str">
        <f t="shared" si="172"/>
        <v/>
      </c>
      <c r="AE1067" s="101" t="str">
        <f t="shared" si="172"/>
        <v/>
      </c>
      <c r="AF1067" s="101" t="str">
        <f t="shared" si="172"/>
        <v/>
      </c>
      <c r="AG1067" s="101" t="str">
        <f t="shared" si="172"/>
        <v/>
      </c>
      <c r="AH1067" s="101" t="str">
        <f t="shared" si="172"/>
        <v/>
      </c>
      <c r="AI1067" s="101" t="str">
        <f t="shared" si="173"/>
        <v/>
      </c>
      <c r="AJ1067" s="101" t="str">
        <f t="shared" si="173"/>
        <v/>
      </c>
      <c r="AK1067" s="101" t="str">
        <f t="shared" si="173"/>
        <v/>
      </c>
      <c r="AL1067" s="101" t="str">
        <f t="shared" si="173"/>
        <v/>
      </c>
      <c r="AM1067" s="101" t="str">
        <f t="shared" si="173"/>
        <v/>
      </c>
      <c r="AN1067" s="101" t="str">
        <f t="shared" si="173"/>
        <v/>
      </c>
      <c r="AP1067" s="101" t="str">
        <f>IF(AND(N1067="vendido",I1067='1° Passo'!$D$12),'1° Passo'!$D$12,"")</f>
        <v/>
      </c>
    </row>
    <row r="1068" spans="3:42" ht="30" customHeight="1">
      <c r="C1068" s="11">
        <v>1064</v>
      </c>
      <c r="D1068" s="88"/>
      <c r="E1068" s="88"/>
      <c r="F1068" s="88"/>
      <c r="G1068" s="95"/>
      <c r="H1068" s="96"/>
      <c r="I1068" s="88"/>
      <c r="J1068" s="88"/>
      <c r="K1068" s="96"/>
      <c r="L1068" s="88"/>
      <c r="M1068" s="97" t="str">
        <f t="shared" ca="1" si="169"/>
        <v/>
      </c>
      <c r="N1068" s="88"/>
      <c r="O1068" s="88"/>
      <c r="P1068" s="14"/>
      <c r="R1068" s="59" t="str">
        <f>IFERROR(VLOOKUP($D1068,'4° Passo'!$D$5:$M$804,7,FALSE),"-")</f>
        <v>-</v>
      </c>
      <c r="S1068" s="59" t="str">
        <f>IFERROR(VLOOKUP($D1068,'4° Passo'!$D$5:$M$804,8,FALSE),"-")</f>
        <v>-</v>
      </c>
      <c r="T1068" s="59" t="str">
        <f>IFERROR(VLOOKUP($D1068,'4° Passo'!$D$5:$M$804,9,FALSE),"-")</f>
        <v>-</v>
      </c>
      <c r="U1068" s="59" t="str">
        <f>IFERROR(VLOOKUP($D1068,'4° Passo'!$D$5:$M$804,10,FALSE),"-")</f>
        <v>-</v>
      </c>
      <c r="V1068" s="59" t="str">
        <f t="shared" si="164"/>
        <v/>
      </c>
      <c r="W1068" s="4">
        <f t="shared" si="170"/>
        <v>0</v>
      </c>
      <c r="X1068" s="101">
        <v>1</v>
      </c>
      <c r="Y1068" s="101" t="str">
        <f t="shared" si="165"/>
        <v/>
      </c>
      <c r="Z1068" s="101" t="str">
        <f t="shared" si="166"/>
        <v/>
      </c>
      <c r="AA1068" s="101" t="str">
        <f t="shared" si="167"/>
        <v/>
      </c>
      <c r="AB1068" s="101" t="str">
        <f t="shared" si="168"/>
        <v/>
      </c>
      <c r="AC1068" s="101" t="str">
        <f t="shared" si="172"/>
        <v/>
      </c>
      <c r="AD1068" s="101" t="str">
        <f t="shared" si="172"/>
        <v/>
      </c>
      <c r="AE1068" s="101" t="str">
        <f t="shared" si="172"/>
        <v/>
      </c>
      <c r="AF1068" s="101" t="str">
        <f t="shared" si="172"/>
        <v/>
      </c>
      <c r="AG1068" s="101" t="str">
        <f t="shared" si="172"/>
        <v/>
      </c>
      <c r="AH1068" s="101" t="str">
        <f t="shared" si="172"/>
        <v/>
      </c>
      <c r="AI1068" s="101" t="str">
        <f t="shared" si="173"/>
        <v/>
      </c>
      <c r="AJ1068" s="101" t="str">
        <f t="shared" si="173"/>
        <v/>
      </c>
      <c r="AK1068" s="101" t="str">
        <f t="shared" si="173"/>
        <v/>
      </c>
      <c r="AL1068" s="101" t="str">
        <f t="shared" si="173"/>
        <v/>
      </c>
      <c r="AM1068" s="101" t="str">
        <f t="shared" si="173"/>
        <v/>
      </c>
      <c r="AN1068" s="101" t="str">
        <f t="shared" si="173"/>
        <v/>
      </c>
      <c r="AP1068" s="101" t="str">
        <f>IF(AND(N1068="vendido",I1068='1° Passo'!$D$12),'1° Passo'!$D$12,"")</f>
        <v/>
      </c>
    </row>
    <row r="1069" spans="3:42" ht="30" customHeight="1">
      <c r="C1069" s="11">
        <v>1065</v>
      </c>
      <c r="D1069" s="88"/>
      <c r="E1069" s="88"/>
      <c r="F1069" s="88"/>
      <c r="G1069" s="95"/>
      <c r="H1069" s="96"/>
      <c r="I1069" s="88"/>
      <c r="J1069" s="88"/>
      <c r="K1069" s="96"/>
      <c r="L1069" s="88"/>
      <c r="M1069" s="97" t="str">
        <f t="shared" ca="1" si="169"/>
        <v/>
      </c>
      <c r="N1069" s="88"/>
      <c r="O1069" s="88"/>
      <c r="P1069" s="14"/>
      <c r="R1069" s="59" t="str">
        <f>IFERROR(VLOOKUP($D1069,'4° Passo'!$D$5:$M$804,7,FALSE),"-")</f>
        <v>-</v>
      </c>
      <c r="S1069" s="59" t="str">
        <f>IFERROR(VLOOKUP($D1069,'4° Passo'!$D$5:$M$804,8,FALSE),"-")</f>
        <v>-</v>
      </c>
      <c r="T1069" s="59" t="str">
        <f>IFERROR(VLOOKUP($D1069,'4° Passo'!$D$5:$M$804,9,FALSE),"-")</f>
        <v>-</v>
      </c>
      <c r="U1069" s="59" t="str">
        <f>IFERROR(VLOOKUP($D1069,'4° Passo'!$D$5:$M$804,10,FALSE),"-")</f>
        <v>-</v>
      </c>
      <c r="V1069" s="59" t="str">
        <f t="shared" si="164"/>
        <v/>
      </c>
      <c r="W1069" s="4">
        <f t="shared" si="170"/>
        <v>0</v>
      </c>
      <c r="X1069" s="101">
        <v>1</v>
      </c>
      <c r="Y1069" s="101" t="str">
        <f t="shared" si="165"/>
        <v/>
      </c>
      <c r="Z1069" s="101" t="str">
        <f t="shared" si="166"/>
        <v/>
      </c>
      <c r="AA1069" s="101" t="str">
        <f t="shared" si="167"/>
        <v/>
      </c>
      <c r="AB1069" s="101" t="str">
        <f t="shared" si="168"/>
        <v/>
      </c>
      <c r="AC1069" s="101" t="str">
        <f t="shared" si="172"/>
        <v/>
      </c>
      <c r="AD1069" s="101" t="str">
        <f t="shared" si="172"/>
        <v/>
      </c>
      <c r="AE1069" s="101" t="str">
        <f t="shared" si="172"/>
        <v/>
      </c>
      <c r="AF1069" s="101" t="str">
        <f t="shared" si="172"/>
        <v/>
      </c>
      <c r="AG1069" s="101" t="str">
        <f t="shared" si="172"/>
        <v/>
      </c>
      <c r="AH1069" s="101" t="str">
        <f t="shared" si="172"/>
        <v/>
      </c>
      <c r="AI1069" s="101" t="str">
        <f t="shared" si="173"/>
        <v/>
      </c>
      <c r="AJ1069" s="101" t="str">
        <f t="shared" si="173"/>
        <v/>
      </c>
      <c r="AK1069" s="101" t="str">
        <f t="shared" si="173"/>
        <v/>
      </c>
      <c r="AL1069" s="101" t="str">
        <f t="shared" si="173"/>
        <v/>
      </c>
      <c r="AM1069" s="101" t="str">
        <f t="shared" si="173"/>
        <v/>
      </c>
      <c r="AN1069" s="101" t="str">
        <f t="shared" si="173"/>
        <v/>
      </c>
      <c r="AP1069" s="101" t="str">
        <f>IF(AND(N1069="vendido",I1069='1° Passo'!$D$12),'1° Passo'!$D$12,"")</f>
        <v/>
      </c>
    </row>
    <row r="1070" spans="3:42" ht="30" customHeight="1">
      <c r="C1070" s="11">
        <v>1066</v>
      </c>
      <c r="D1070" s="88"/>
      <c r="E1070" s="88"/>
      <c r="F1070" s="88"/>
      <c r="G1070" s="95"/>
      <c r="H1070" s="96"/>
      <c r="I1070" s="88"/>
      <c r="J1070" s="88"/>
      <c r="K1070" s="96"/>
      <c r="L1070" s="88"/>
      <c r="M1070" s="97" t="str">
        <f t="shared" ca="1" si="169"/>
        <v/>
      </c>
      <c r="N1070" s="88"/>
      <c r="O1070" s="88"/>
      <c r="P1070" s="14"/>
      <c r="R1070" s="59" t="str">
        <f>IFERROR(VLOOKUP($D1070,'4° Passo'!$D$5:$M$804,7,FALSE),"-")</f>
        <v>-</v>
      </c>
      <c r="S1070" s="59" t="str">
        <f>IFERROR(VLOOKUP($D1070,'4° Passo'!$D$5:$M$804,8,FALSE),"-")</f>
        <v>-</v>
      </c>
      <c r="T1070" s="59" t="str">
        <f>IFERROR(VLOOKUP($D1070,'4° Passo'!$D$5:$M$804,9,FALSE),"-")</f>
        <v>-</v>
      </c>
      <c r="U1070" s="59" t="str">
        <f>IFERROR(VLOOKUP($D1070,'4° Passo'!$D$5:$M$804,10,FALSE),"-")</f>
        <v>-</v>
      </c>
      <c r="V1070" s="59" t="str">
        <f t="shared" si="164"/>
        <v/>
      </c>
      <c r="W1070" s="4">
        <f t="shared" si="170"/>
        <v>0</v>
      </c>
      <c r="X1070" s="101">
        <v>1</v>
      </c>
      <c r="Y1070" s="101" t="str">
        <f t="shared" si="165"/>
        <v/>
      </c>
      <c r="Z1070" s="101" t="str">
        <f t="shared" si="166"/>
        <v/>
      </c>
      <c r="AA1070" s="101" t="str">
        <f t="shared" si="167"/>
        <v/>
      </c>
      <c r="AB1070" s="101" t="str">
        <f t="shared" si="168"/>
        <v/>
      </c>
      <c r="AC1070" s="101" t="str">
        <f t="shared" si="172"/>
        <v/>
      </c>
      <c r="AD1070" s="101" t="str">
        <f t="shared" si="172"/>
        <v/>
      </c>
      <c r="AE1070" s="101" t="str">
        <f t="shared" si="172"/>
        <v/>
      </c>
      <c r="AF1070" s="101" t="str">
        <f t="shared" si="172"/>
        <v/>
      </c>
      <c r="AG1070" s="101" t="str">
        <f t="shared" si="172"/>
        <v/>
      </c>
      <c r="AH1070" s="101" t="str">
        <f t="shared" si="172"/>
        <v/>
      </c>
      <c r="AI1070" s="101" t="str">
        <f t="shared" si="173"/>
        <v/>
      </c>
      <c r="AJ1070" s="101" t="str">
        <f t="shared" si="173"/>
        <v/>
      </c>
      <c r="AK1070" s="101" t="str">
        <f t="shared" si="173"/>
        <v/>
      </c>
      <c r="AL1070" s="101" t="str">
        <f t="shared" si="173"/>
        <v/>
      </c>
      <c r="AM1070" s="101" t="str">
        <f t="shared" si="173"/>
        <v/>
      </c>
      <c r="AN1070" s="101" t="str">
        <f t="shared" si="173"/>
        <v/>
      </c>
      <c r="AP1070" s="101" t="str">
        <f>IF(AND(N1070="vendido",I1070='1° Passo'!$D$12),'1° Passo'!$D$12,"")</f>
        <v/>
      </c>
    </row>
    <row r="1071" spans="3:42" ht="30" customHeight="1">
      <c r="C1071" s="11">
        <v>1067</v>
      </c>
      <c r="D1071" s="88"/>
      <c r="E1071" s="88"/>
      <c r="F1071" s="88"/>
      <c r="G1071" s="95"/>
      <c r="H1071" s="96"/>
      <c r="I1071" s="88"/>
      <c r="J1071" s="88"/>
      <c r="K1071" s="96"/>
      <c r="L1071" s="88"/>
      <c r="M1071" s="97" t="str">
        <f t="shared" ca="1" si="169"/>
        <v/>
      </c>
      <c r="N1071" s="88"/>
      <c r="O1071" s="88"/>
      <c r="P1071" s="14"/>
      <c r="R1071" s="59" t="str">
        <f>IFERROR(VLOOKUP($D1071,'4° Passo'!$D$5:$M$804,7,FALSE),"-")</f>
        <v>-</v>
      </c>
      <c r="S1071" s="59" t="str">
        <f>IFERROR(VLOOKUP($D1071,'4° Passo'!$D$5:$M$804,8,FALSE),"-")</f>
        <v>-</v>
      </c>
      <c r="T1071" s="59" t="str">
        <f>IFERROR(VLOOKUP($D1071,'4° Passo'!$D$5:$M$804,9,FALSE),"-")</f>
        <v>-</v>
      </c>
      <c r="U1071" s="59" t="str">
        <f>IFERROR(VLOOKUP($D1071,'4° Passo'!$D$5:$M$804,10,FALSE),"-")</f>
        <v>-</v>
      </c>
      <c r="V1071" s="59" t="str">
        <f t="shared" si="164"/>
        <v/>
      </c>
      <c r="W1071" s="4">
        <f t="shared" si="170"/>
        <v>0</v>
      </c>
      <c r="X1071" s="101">
        <v>1</v>
      </c>
      <c r="Y1071" s="101" t="str">
        <f t="shared" si="165"/>
        <v/>
      </c>
      <c r="Z1071" s="101" t="str">
        <f t="shared" si="166"/>
        <v/>
      </c>
      <c r="AA1071" s="101" t="str">
        <f t="shared" si="167"/>
        <v/>
      </c>
      <c r="AB1071" s="101" t="str">
        <f t="shared" si="168"/>
        <v/>
      </c>
      <c r="AC1071" s="101" t="str">
        <f t="shared" si="172"/>
        <v/>
      </c>
      <c r="AD1071" s="101" t="str">
        <f t="shared" si="172"/>
        <v/>
      </c>
      <c r="AE1071" s="101" t="str">
        <f t="shared" si="172"/>
        <v/>
      </c>
      <c r="AF1071" s="101" t="str">
        <f t="shared" si="172"/>
        <v/>
      </c>
      <c r="AG1071" s="101" t="str">
        <f t="shared" si="172"/>
        <v/>
      </c>
      <c r="AH1071" s="101" t="str">
        <f t="shared" si="172"/>
        <v/>
      </c>
      <c r="AI1071" s="101" t="str">
        <f t="shared" si="173"/>
        <v/>
      </c>
      <c r="AJ1071" s="101" t="str">
        <f t="shared" si="173"/>
        <v/>
      </c>
      <c r="AK1071" s="101" t="str">
        <f t="shared" si="173"/>
        <v/>
      </c>
      <c r="AL1071" s="101" t="str">
        <f t="shared" si="173"/>
        <v/>
      </c>
      <c r="AM1071" s="101" t="str">
        <f t="shared" si="173"/>
        <v/>
      </c>
      <c r="AN1071" s="101" t="str">
        <f t="shared" si="173"/>
        <v/>
      </c>
      <c r="AP1071" s="101" t="str">
        <f>IF(AND(N1071="vendido",I1071='1° Passo'!$D$12),'1° Passo'!$D$12,"")</f>
        <v/>
      </c>
    </row>
    <row r="1072" spans="3:42" ht="30" customHeight="1">
      <c r="C1072" s="11">
        <v>1068</v>
      </c>
      <c r="D1072" s="88"/>
      <c r="E1072" s="88"/>
      <c r="F1072" s="88"/>
      <c r="G1072" s="95"/>
      <c r="H1072" s="96"/>
      <c r="I1072" s="88"/>
      <c r="J1072" s="88"/>
      <c r="K1072" s="96"/>
      <c r="L1072" s="88"/>
      <c r="M1072" s="97" t="str">
        <f t="shared" ca="1" si="169"/>
        <v/>
      </c>
      <c r="N1072" s="88"/>
      <c r="O1072" s="88"/>
      <c r="P1072" s="14"/>
      <c r="R1072" s="59" t="str">
        <f>IFERROR(VLOOKUP($D1072,'4° Passo'!$D$5:$M$804,7,FALSE),"-")</f>
        <v>-</v>
      </c>
      <c r="S1072" s="59" t="str">
        <f>IFERROR(VLOOKUP($D1072,'4° Passo'!$D$5:$M$804,8,FALSE),"-")</f>
        <v>-</v>
      </c>
      <c r="T1072" s="59" t="str">
        <f>IFERROR(VLOOKUP($D1072,'4° Passo'!$D$5:$M$804,9,FALSE),"-")</f>
        <v>-</v>
      </c>
      <c r="U1072" s="59" t="str">
        <f>IFERROR(VLOOKUP($D1072,'4° Passo'!$D$5:$M$804,10,FALSE),"-")</f>
        <v>-</v>
      </c>
      <c r="V1072" s="59" t="str">
        <f t="shared" si="164"/>
        <v/>
      </c>
      <c r="W1072" s="4">
        <f t="shared" si="170"/>
        <v>0</v>
      </c>
      <c r="X1072" s="101">
        <v>1</v>
      </c>
      <c r="Y1072" s="101" t="str">
        <f t="shared" si="165"/>
        <v/>
      </c>
      <c r="Z1072" s="101" t="str">
        <f t="shared" si="166"/>
        <v/>
      </c>
      <c r="AA1072" s="101" t="str">
        <f t="shared" si="167"/>
        <v/>
      </c>
      <c r="AB1072" s="101" t="str">
        <f t="shared" si="168"/>
        <v/>
      </c>
      <c r="AC1072" s="101" t="str">
        <f t="shared" si="172"/>
        <v/>
      </c>
      <c r="AD1072" s="101" t="str">
        <f t="shared" si="172"/>
        <v/>
      </c>
      <c r="AE1072" s="101" t="str">
        <f t="shared" si="172"/>
        <v/>
      </c>
      <c r="AF1072" s="101" t="str">
        <f t="shared" si="172"/>
        <v/>
      </c>
      <c r="AG1072" s="101" t="str">
        <f t="shared" si="172"/>
        <v/>
      </c>
      <c r="AH1072" s="101" t="str">
        <f t="shared" si="172"/>
        <v/>
      </c>
      <c r="AI1072" s="101" t="str">
        <f t="shared" si="173"/>
        <v/>
      </c>
      <c r="AJ1072" s="101" t="str">
        <f t="shared" si="173"/>
        <v/>
      </c>
      <c r="AK1072" s="101" t="str">
        <f t="shared" si="173"/>
        <v/>
      </c>
      <c r="AL1072" s="101" t="str">
        <f t="shared" si="173"/>
        <v/>
      </c>
      <c r="AM1072" s="101" t="str">
        <f t="shared" si="173"/>
        <v/>
      </c>
      <c r="AN1072" s="101" t="str">
        <f t="shared" si="173"/>
        <v/>
      </c>
      <c r="AP1072" s="101" t="str">
        <f>IF(AND(N1072="vendido",I1072='1° Passo'!$D$12),'1° Passo'!$D$12,"")</f>
        <v/>
      </c>
    </row>
    <row r="1073" spans="3:42" ht="30" customHeight="1">
      <c r="C1073" s="11">
        <v>1069</v>
      </c>
      <c r="D1073" s="88"/>
      <c r="E1073" s="88"/>
      <c r="F1073" s="88"/>
      <c r="G1073" s="95"/>
      <c r="H1073" s="96"/>
      <c r="I1073" s="88"/>
      <c r="J1073" s="88"/>
      <c r="K1073" s="96"/>
      <c r="L1073" s="88"/>
      <c r="M1073" s="97" t="str">
        <f t="shared" ca="1" si="169"/>
        <v/>
      </c>
      <c r="N1073" s="88"/>
      <c r="O1073" s="88"/>
      <c r="P1073" s="14"/>
      <c r="R1073" s="59" t="str">
        <f>IFERROR(VLOOKUP($D1073,'4° Passo'!$D$5:$M$804,7,FALSE),"-")</f>
        <v>-</v>
      </c>
      <c r="S1073" s="59" t="str">
        <f>IFERROR(VLOOKUP($D1073,'4° Passo'!$D$5:$M$804,8,FALSE),"-")</f>
        <v>-</v>
      </c>
      <c r="T1073" s="59" t="str">
        <f>IFERROR(VLOOKUP($D1073,'4° Passo'!$D$5:$M$804,9,FALSE),"-")</f>
        <v>-</v>
      </c>
      <c r="U1073" s="59" t="str">
        <f>IFERROR(VLOOKUP($D1073,'4° Passo'!$D$5:$M$804,10,FALSE),"-")</f>
        <v>-</v>
      </c>
      <c r="V1073" s="59" t="str">
        <f t="shared" si="164"/>
        <v/>
      </c>
      <c r="W1073" s="4">
        <f t="shared" si="170"/>
        <v>0</v>
      </c>
      <c r="X1073" s="101">
        <v>1</v>
      </c>
      <c r="Y1073" s="101" t="str">
        <f t="shared" si="165"/>
        <v/>
      </c>
      <c r="Z1073" s="101" t="str">
        <f t="shared" si="166"/>
        <v/>
      </c>
      <c r="AA1073" s="101" t="str">
        <f t="shared" si="167"/>
        <v/>
      </c>
      <c r="AB1073" s="101" t="str">
        <f t="shared" si="168"/>
        <v/>
      </c>
      <c r="AC1073" s="101" t="str">
        <f t="shared" si="172"/>
        <v/>
      </c>
      <c r="AD1073" s="101" t="str">
        <f t="shared" si="172"/>
        <v/>
      </c>
      <c r="AE1073" s="101" t="str">
        <f t="shared" si="172"/>
        <v/>
      </c>
      <c r="AF1073" s="101" t="str">
        <f t="shared" si="172"/>
        <v/>
      </c>
      <c r="AG1073" s="101" t="str">
        <f t="shared" si="172"/>
        <v/>
      </c>
      <c r="AH1073" s="101" t="str">
        <f t="shared" si="172"/>
        <v/>
      </c>
      <c r="AI1073" s="101" t="str">
        <f t="shared" si="173"/>
        <v/>
      </c>
      <c r="AJ1073" s="101" t="str">
        <f t="shared" si="173"/>
        <v/>
      </c>
      <c r="AK1073" s="101" t="str">
        <f t="shared" si="173"/>
        <v/>
      </c>
      <c r="AL1073" s="101" t="str">
        <f t="shared" si="173"/>
        <v/>
      </c>
      <c r="AM1073" s="101" t="str">
        <f t="shared" si="173"/>
        <v/>
      </c>
      <c r="AN1073" s="101" t="str">
        <f t="shared" si="173"/>
        <v/>
      </c>
      <c r="AP1073" s="101" t="str">
        <f>IF(AND(N1073="vendido",I1073='1° Passo'!$D$12),'1° Passo'!$D$12,"")</f>
        <v/>
      </c>
    </row>
    <row r="1074" spans="3:42" ht="30" customHeight="1">
      <c r="C1074" s="11">
        <v>1070</v>
      </c>
      <c r="D1074" s="88"/>
      <c r="E1074" s="88"/>
      <c r="F1074" s="88"/>
      <c r="G1074" s="95"/>
      <c r="H1074" s="96"/>
      <c r="I1074" s="88"/>
      <c r="J1074" s="88"/>
      <c r="K1074" s="96"/>
      <c r="L1074" s="88"/>
      <c r="M1074" s="97" t="str">
        <f t="shared" ca="1" si="169"/>
        <v/>
      </c>
      <c r="N1074" s="88"/>
      <c r="O1074" s="88"/>
      <c r="P1074" s="14"/>
      <c r="R1074" s="59" t="str">
        <f>IFERROR(VLOOKUP($D1074,'4° Passo'!$D$5:$M$804,7,FALSE),"-")</f>
        <v>-</v>
      </c>
      <c r="S1074" s="59" t="str">
        <f>IFERROR(VLOOKUP($D1074,'4° Passo'!$D$5:$M$804,8,FALSE),"-")</f>
        <v>-</v>
      </c>
      <c r="T1074" s="59" t="str">
        <f>IFERROR(VLOOKUP($D1074,'4° Passo'!$D$5:$M$804,9,FALSE),"-")</f>
        <v>-</v>
      </c>
      <c r="U1074" s="59" t="str">
        <f>IFERROR(VLOOKUP($D1074,'4° Passo'!$D$5:$M$804,10,FALSE),"-")</f>
        <v>-</v>
      </c>
      <c r="V1074" s="59" t="str">
        <f t="shared" si="164"/>
        <v/>
      </c>
      <c r="W1074" s="4">
        <f t="shared" si="170"/>
        <v>0</v>
      </c>
      <c r="X1074" s="101">
        <v>1</v>
      </c>
      <c r="Y1074" s="101" t="str">
        <f t="shared" si="165"/>
        <v/>
      </c>
      <c r="Z1074" s="101" t="str">
        <f t="shared" si="166"/>
        <v/>
      </c>
      <c r="AA1074" s="101" t="str">
        <f t="shared" si="167"/>
        <v/>
      </c>
      <c r="AB1074" s="101" t="str">
        <f t="shared" si="168"/>
        <v/>
      </c>
      <c r="AC1074" s="101" t="str">
        <f t="shared" si="172"/>
        <v/>
      </c>
      <c r="AD1074" s="101" t="str">
        <f t="shared" si="172"/>
        <v/>
      </c>
      <c r="AE1074" s="101" t="str">
        <f t="shared" si="172"/>
        <v/>
      </c>
      <c r="AF1074" s="101" t="str">
        <f t="shared" si="172"/>
        <v/>
      </c>
      <c r="AG1074" s="101" t="str">
        <f t="shared" si="172"/>
        <v/>
      </c>
      <c r="AH1074" s="101" t="str">
        <f t="shared" si="172"/>
        <v/>
      </c>
      <c r="AI1074" s="101" t="str">
        <f t="shared" si="173"/>
        <v/>
      </c>
      <c r="AJ1074" s="101" t="str">
        <f t="shared" si="173"/>
        <v/>
      </c>
      <c r="AK1074" s="101" t="str">
        <f t="shared" si="173"/>
        <v/>
      </c>
      <c r="AL1074" s="101" t="str">
        <f t="shared" si="173"/>
        <v/>
      </c>
      <c r="AM1074" s="101" t="str">
        <f t="shared" si="173"/>
        <v/>
      </c>
      <c r="AN1074" s="101" t="str">
        <f t="shared" si="173"/>
        <v/>
      </c>
      <c r="AP1074" s="101" t="str">
        <f>IF(AND(N1074="vendido",I1074='1° Passo'!$D$12),'1° Passo'!$D$12,"")</f>
        <v/>
      </c>
    </row>
    <row r="1075" spans="3:42" ht="30" customHeight="1">
      <c r="C1075" s="11">
        <v>1071</v>
      </c>
      <c r="D1075" s="88"/>
      <c r="E1075" s="88"/>
      <c r="F1075" s="88"/>
      <c r="G1075" s="95"/>
      <c r="H1075" s="96"/>
      <c r="I1075" s="88"/>
      <c r="J1075" s="88"/>
      <c r="K1075" s="96"/>
      <c r="L1075" s="88"/>
      <c r="M1075" s="97" t="str">
        <f t="shared" ca="1" si="169"/>
        <v/>
      </c>
      <c r="N1075" s="88"/>
      <c r="O1075" s="88"/>
      <c r="P1075" s="14"/>
      <c r="R1075" s="59" t="str">
        <f>IFERROR(VLOOKUP($D1075,'4° Passo'!$D$5:$M$804,7,FALSE),"-")</f>
        <v>-</v>
      </c>
      <c r="S1075" s="59" t="str">
        <f>IFERROR(VLOOKUP($D1075,'4° Passo'!$D$5:$M$804,8,FALSE),"-")</f>
        <v>-</v>
      </c>
      <c r="T1075" s="59" t="str">
        <f>IFERROR(VLOOKUP($D1075,'4° Passo'!$D$5:$M$804,9,FALSE),"-")</f>
        <v>-</v>
      </c>
      <c r="U1075" s="59" t="str">
        <f>IFERROR(VLOOKUP($D1075,'4° Passo'!$D$5:$M$804,10,FALSE),"-")</f>
        <v>-</v>
      </c>
      <c r="V1075" s="59" t="str">
        <f t="shared" si="164"/>
        <v/>
      </c>
      <c r="W1075" s="4">
        <f t="shared" si="170"/>
        <v>0</v>
      </c>
      <c r="X1075" s="101">
        <v>1</v>
      </c>
      <c r="Y1075" s="101" t="str">
        <f t="shared" si="165"/>
        <v/>
      </c>
      <c r="Z1075" s="101" t="str">
        <f t="shared" si="166"/>
        <v/>
      </c>
      <c r="AA1075" s="101" t="str">
        <f t="shared" si="167"/>
        <v/>
      </c>
      <c r="AB1075" s="101" t="str">
        <f t="shared" si="168"/>
        <v/>
      </c>
      <c r="AC1075" s="101" t="str">
        <f t="shared" si="172"/>
        <v/>
      </c>
      <c r="AD1075" s="101" t="str">
        <f t="shared" si="172"/>
        <v/>
      </c>
      <c r="AE1075" s="101" t="str">
        <f t="shared" si="172"/>
        <v/>
      </c>
      <c r="AF1075" s="101" t="str">
        <f t="shared" si="172"/>
        <v/>
      </c>
      <c r="AG1075" s="101" t="str">
        <f t="shared" si="172"/>
        <v/>
      </c>
      <c r="AH1075" s="101" t="str">
        <f t="shared" si="172"/>
        <v/>
      </c>
      <c r="AI1075" s="101" t="str">
        <f t="shared" si="173"/>
        <v/>
      </c>
      <c r="AJ1075" s="101" t="str">
        <f t="shared" si="173"/>
        <v/>
      </c>
      <c r="AK1075" s="101" t="str">
        <f t="shared" si="173"/>
        <v/>
      </c>
      <c r="AL1075" s="101" t="str">
        <f t="shared" si="173"/>
        <v/>
      </c>
      <c r="AM1075" s="101" t="str">
        <f t="shared" si="173"/>
        <v/>
      </c>
      <c r="AN1075" s="101" t="str">
        <f t="shared" si="173"/>
        <v/>
      </c>
      <c r="AP1075" s="101" t="str">
        <f>IF(AND(N1075="vendido",I1075='1° Passo'!$D$12),'1° Passo'!$D$12,"")</f>
        <v/>
      </c>
    </row>
    <row r="1076" spans="3:42" ht="30" customHeight="1">
      <c r="C1076" s="11">
        <v>1072</v>
      </c>
      <c r="D1076" s="88"/>
      <c r="E1076" s="88"/>
      <c r="F1076" s="88"/>
      <c r="G1076" s="95"/>
      <c r="H1076" s="96"/>
      <c r="I1076" s="88"/>
      <c r="J1076" s="88"/>
      <c r="K1076" s="96"/>
      <c r="L1076" s="88"/>
      <c r="M1076" s="97" t="str">
        <f t="shared" ca="1" si="169"/>
        <v/>
      </c>
      <c r="N1076" s="88"/>
      <c r="O1076" s="88"/>
      <c r="P1076" s="14"/>
      <c r="R1076" s="59" t="str">
        <f>IFERROR(VLOOKUP($D1076,'4° Passo'!$D$5:$M$804,7,FALSE),"-")</f>
        <v>-</v>
      </c>
      <c r="S1076" s="59" t="str">
        <f>IFERROR(VLOOKUP($D1076,'4° Passo'!$D$5:$M$804,8,FALSE),"-")</f>
        <v>-</v>
      </c>
      <c r="T1076" s="59" t="str">
        <f>IFERROR(VLOOKUP($D1076,'4° Passo'!$D$5:$M$804,9,FALSE),"-")</f>
        <v>-</v>
      </c>
      <c r="U1076" s="59" t="str">
        <f>IFERROR(VLOOKUP($D1076,'4° Passo'!$D$5:$M$804,10,FALSE),"-")</f>
        <v>-</v>
      </c>
      <c r="V1076" s="59" t="str">
        <f t="shared" si="164"/>
        <v/>
      </c>
      <c r="W1076" s="4">
        <f t="shared" si="170"/>
        <v>0</v>
      </c>
      <c r="X1076" s="101">
        <v>1</v>
      </c>
      <c r="Y1076" s="101" t="str">
        <f t="shared" si="165"/>
        <v/>
      </c>
      <c r="Z1076" s="101" t="str">
        <f t="shared" si="166"/>
        <v/>
      </c>
      <c r="AA1076" s="101" t="str">
        <f t="shared" si="167"/>
        <v/>
      </c>
      <c r="AB1076" s="101" t="str">
        <f t="shared" si="168"/>
        <v/>
      </c>
      <c r="AC1076" s="101" t="str">
        <f t="shared" si="172"/>
        <v/>
      </c>
      <c r="AD1076" s="101" t="str">
        <f t="shared" si="172"/>
        <v/>
      </c>
      <c r="AE1076" s="101" t="str">
        <f t="shared" si="172"/>
        <v/>
      </c>
      <c r="AF1076" s="101" t="str">
        <f t="shared" si="172"/>
        <v/>
      </c>
      <c r="AG1076" s="101" t="str">
        <f t="shared" si="172"/>
        <v/>
      </c>
      <c r="AH1076" s="101" t="str">
        <f t="shared" si="172"/>
        <v/>
      </c>
      <c r="AI1076" s="101" t="str">
        <f t="shared" si="173"/>
        <v/>
      </c>
      <c r="AJ1076" s="101" t="str">
        <f t="shared" si="173"/>
        <v/>
      </c>
      <c r="AK1076" s="101" t="str">
        <f t="shared" si="173"/>
        <v/>
      </c>
      <c r="AL1076" s="101" t="str">
        <f t="shared" si="173"/>
        <v/>
      </c>
      <c r="AM1076" s="101" t="str">
        <f t="shared" si="173"/>
        <v/>
      </c>
      <c r="AN1076" s="101" t="str">
        <f t="shared" si="173"/>
        <v/>
      </c>
      <c r="AP1076" s="101" t="str">
        <f>IF(AND(N1076="vendido",I1076='1° Passo'!$D$12),'1° Passo'!$D$12,"")</f>
        <v/>
      </c>
    </row>
    <row r="1077" spans="3:42" ht="30" customHeight="1">
      <c r="C1077" s="11">
        <v>1073</v>
      </c>
      <c r="D1077" s="88"/>
      <c r="E1077" s="88"/>
      <c r="F1077" s="88"/>
      <c r="G1077" s="95"/>
      <c r="H1077" s="96"/>
      <c r="I1077" s="88"/>
      <c r="J1077" s="88"/>
      <c r="K1077" s="96"/>
      <c r="L1077" s="88"/>
      <c r="M1077" s="97" t="str">
        <f t="shared" ca="1" si="169"/>
        <v/>
      </c>
      <c r="N1077" s="88"/>
      <c r="O1077" s="88"/>
      <c r="P1077" s="14"/>
      <c r="R1077" s="59" t="str">
        <f>IFERROR(VLOOKUP($D1077,'4° Passo'!$D$5:$M$804,7,FALSE),"-")</f>
        <v>-</v>
      </c>
      <c r="S1077" s="59" t="str">
        <f>IFERROR(VLOOKUP($D1077,'4° Passo'!$D$5:$M$804,8,FALSE),"-")</f>
        <v>-</v>
      </c>
      <c r="T1077" s="59" t="str">
        <f>IFERROR(VLOOKUP($D1077,'4° Passo'!$D$5:$M$804,9,FALSE),"-")</f>
        <v>-</v>
      </c>
      <c r="U1077" s="59" t="str">
        <f>IFERROR(VLOOKUP($D1077,'4° Passo'!$D$5:$M$804,10,FALSE),"-")</f>
        <v>-</v>
      </c>
      <c r="V1077" s="59" t="str">
        <f t="shared" si="164"/>
        <v/>
      </c>
      <c r="W1077" s="4">
        <f t="shared" si="170"/>
        <v>0</v>
      </c>
      <c r="X1077" s="101">
        <v>1</v>
      </c>
      <c r="Y1077" s="101" t="str">
        <f t="shared" si="165"/>
        <v/>
      </c>
      <c r="Z1077" s="101" t="str">
        <f t="shared" si="166"/>
        <v/>
      </c>
      <c r="AA1077" s="101" t="str">
        <f t="shared" si="167"/>
        <v/>
      </c>
      <c r="AB1077" s="101" t="str">
        <f t="shared" si="168"/>
        <v/>
      </c>
      <c r="AC1077" s="101" t="str">
        <f t="shared" si="172"/>
        <v/>
      </c>
      <c r="AD1077" s="101" t="str">
        <f t="shared" si="172"/>
        <v/>
      </c>
      <c r="AE1077" s="101" t="str">
        <f t="shared" si="172"/>
        <v/>
      </c>
      <c r="AF1077" s="101" t="str">
        <f t="shared" si="172"/>
        <v/>
      </c>
      <c r="AG1077" s="101" t="str">
        <f t="shared" si="172"/>
        <v/>
      </c>
      <c r="AH1077" s="101" t="str">
        <f t="shared" si="172"/>
        <v/>
      </c>
      <c r="AI1077" s="101" t="str">
        <f t="shared" si="173"/>
        <v/>
      </c>
      <c r="AJ1077" s="101" t="str">
        <f t="shared" si="173"/>
        <v/>
      </c>
      <c r="AK1077" s="101" t="str">
        <f t="shared" si="173"/>
        <v/>
      </c>
      <c r="AL1077" s="101" t="str">
        <f t="shared" si="173"/>
        <v/>
      </c>
      <c r="AM1077" s="101" t="str">
        <f t="shared" si="173"/>
        <v/>
      </c>
      <c r="AN1077" s="101" t="str">
        <f t="shared" si="173"/>
        <v/>
      </c>
      <c r="AP1077" s="101" t="str">
        <f>IF(AND(N1077="vendido",I1077='1° Passo'!$D$12),'1° Passo'!$D$12,"")</f>
        <v/>
      </c>
    </row>
    <row r="1078" spans="3:42" ht="30" customHeight="1">
      <c r="C1078" s="11">
        <v>1074</v>
      </c>
      <c r="D1078" s="88"/>
      <c r="E1078" s="88"/>
      <c r="F1078" s="88"/>
      <c r="G1078" s="95"/>
      <c r="H1078" s="96"/>
      <c r="I1078" s="88"/>
      <c r="J1078" s="88"/>
      <c r="K1078" s="96"/>
      <c r="L1078" s="88"/>
      <c r="M1078" s="97" t="str">
        <f t="shared" ca="1" si="169"/>
        <v/>
      </c>
      <c r="N1078" s="88"/>
      <c r="O1078" s="88"/>
      <c r="P1078" s="14"/>
      <c r="R1078" s="59" t="str">
        <f>IFERROR(VLOOKUP($D1078,'4° Passo'!$D$5:$M$804,7,FALSE),"-")</f>
        <v>-</v>
      </c>
      <c r="S1078" s="59" t="str">
        <f>IFERROR(VLOOKUP($D1078,'4° Passo'!$D$5:$M$804,8,FALSE),"-")</f>
        <v>-</v>
      </c>
      <c r="T1078" s="59" t="str">
        <f>IFERROR(VLOOKUP($D1078,'4° Passo'!$D$5:$M$804,9,FALSE),"-")</f>
        <v>-</v>
      </c>
      <c r="U1078" s="59" t="str">
        <f>IFERROR(VLOOKUP($D1078,'4° Passo'!$D$5:$M$804,10,FALSE),"-")</f>
        <v>-</v>
      </c>
      <c r="V1078" s="59" t="str">
        <f t="shared" si="164"/>
        <v/>
      </c>
      <c r="W1078" s="4">
        <f t="shared" si="170"/>
        <v>0</v>
      </c>
      <c r="X1078" s="101">
        <v>1</v>
      </c>
      <c r="Y1078" s="101" t="str">
        <f t="shared" si="165"/>
        <v/>
      </c>
      <c r="Z1078" s="101" t="str">
        <f t="shared" si="166"/>
        <v/>
      </c>
      <c r="AA1078" s="101" t="str">
        <f t="shared" si="167"/>
        <v/>
      </c>
      <c r="AB1078" s="101" t="str">
        <f t="shared" si="168"/>
        <v/>
      </c>
      <c r="AC1078" s="101" t="str">
        <f t="shared" si="172"/>
        <v/>
      </c>
      <c r="AD1078" s="101" t="str">
        <f t="shared" si="172"/>
        <v/>
      </c>
      <c r="AE1078" s="101" t="str">
        <f t="shared" si="172"/>
        <v/>
      </c>
      <c r="AF1078" s="101" t="str">
        <f t="shared" si="172"/>
        <v/>
      </c>
      <c r="AG1078" s="101" t="str">
        <f t="shared" si="172"/>
        <v/>
      </c>
      <c r="AH1078" s="101" t="str">
        <f t="shared" si="172"/>
        <v/>
      </c>
      <c r="AI1078" s="101" t="str">
        <f t="shared" si="173"/>
        <v/>
      </c>
      <c r="AJ1078" s="101" t="str">
        <f t="shared" si="173"/>
        <v/>
      </c>
      <c r="AK1078" s="101" t="str">
        <f t="shared" si="173"/>
        <v/>
      </c>
      <c r="AL1078" s="101" t="str">
        <f t="shared" si="173"/>
        <v/>
      </c>
      <c r="AM1078" s="101" t="str">
        <f t="shared" si="173"/>
        <v/>
      </c>
      <c r="AN1078" s="101" t="str">
        <f t="shared" si="173"/>
        <v/>
      </c>
      <c r="AP1078" s="101" t="str">
        <f>IF(AND(N1078="vendido",I1078='1° Passo'!$D$12),'1° Passo'!$D$12,"")</f>
        <v/>
      </c>
    </row>
    <row r="1079" spans="3:42" ht="30" customHeight="1">
      <c r="C1079" s="11">
        <v>1075</v>
      </c>
      <c r="D1079" s="88"/>
      <c r="E1079" s="88"/>
      <c r="F1079" s="88"/>
      <c r="G1079" s="95"/>
      <c r="H1079" s="96"/>
      <c r="I1079" s="88"/>
      <c r="J1079" s="88"/>
      <c r="K1079" s="96"/>
      <c r="L1079" s="88"/>
      <c r="M1079" s="97" t="str">
        <f t="shared" ca="1" si="169"/>
        <v/>
      </c>
      <c r="N1079" s="88"/>
      <c r="O1079" s="88"/>
      <c r="P1079" s="14"/>
      <c r="R1079" s="59" t="str">
        <f>IFERROR(VLOOKUP($D1079,'4° Passo'!$D$5:$M$804,7,FALSE),"-")</f>
        <v>-</v>
      </c>
      <c r="S1079" s="59" t="str">
        <f>IFERROR(VLOOKUP($D1079,'4° Passo'!$D$5:$M$804,8,FALSE),"-")</f>
        <v>-</v>
      </c>
      <c r="T1079" s="59" t="str">
        <f>IFERROR(VLOOKUP($D1079,'4° Passo'!$D$5:$M$804,9,FALSE),"-")</f>
        <v>-</v>
      </c>
      <c r="U1079" s="59" t="str">
        <f>IFERROR(VLOOKUP($D1079,'4° Passo'!$D$5:$M$804,10,FALSE),"-")</f>
        <v>-</v>
      </c>
      <c r="V1079" s="59" t="str">
        <f t="shared" si="164"/>
        <v/>
      </c>
      <c r="W1079" s="4">
        <f t="shared" si="170"/>
        <v>0</v>
      </c>
      <c r="X1079" s="101">
        <v>1</v>
      </c>
      <c r="Y1079" s="101" t="str">
        <f t="shared" si="165"/>
        <v/>
      </c>
      <c r="Z1079" s="101" t="str">
        <f t="shared" si="166"/>
        <v/>
      </c>
      <c r="AA1079" s="101" t="str">
        <f t="shared" si="167"/>
        <v/>
      </c>
      <c r="AB1079" s="101" t="str">
        <f t="shared" si="168"/>
        <v/>
      </c>
      <c r="AC1079" s="101" t="str">
        <f t="shared" si="172"/>
        <v/>
      </c>
      <c r="AD1079" s="101" t="str">
        <f t="shared" si="172"/>
        <v/>
      </c>
      <c r="AE1079" s="101" t="str">
        <f t="shared" si="172"/>
        <v/>
      </c>
      <c r="AF1079" s="101" t="str">
        <f t="shared" si="172"/>
        <v/>
      </c>
      <c r="AG1079" s="101" t="str">
        <f t="shared" si="172"/>
        <v/>
      </c>
      <c r="AH1079" s="101" t="str">
        <f t="shared" si="172"/>
        <v/>
      </c>
      <c r="AI1079" s="101" t="str">
        <f t="shared" si="173"/>
        <v/>
      </c>
      <c r="AJ1079" s="101" t="str">
        <f t="shared" si="173"/>
        <v/>
      </c>
      <c r="AK1079" s="101" t="str">
        <f t="shared" si="173"/>
        <v/>
      </c>
      <c r="AL1079" s="101" t="str">
        <f t="shared" si="173"/>
        <v/>
      </c>
      <c r="AM1079" s="101" t="str">
        <f t="shared" si="173"/>
        <v/>
      </c>
      <c r="AN1079" s="101" t="str">
        <f t="shared" si="173"/>
        <v/>
      </c>
      <c r="AP1079" s="101" t="str">
        <f>IF(AND(N1079="vendido",I1079='1° Passo'!$D$12),'1° Passo'!$D$12,"")</f>
        <v/>
      </c>
    </row>
    <row r="1080" spans="3:42" ht="30" customHeight="1">
      <c r="C1080" s="11">
        <v>1076</v>
      </c>
      <c r="D1080" s="88"/>
      <c r="E1080" s="88"/>
      <c r="F1080" s="88"/>
      <c r="G1080" s="95"/>
      <c r="H1080" s="96"/>
      <c r="I1080" s="88"/>
      <c r="J1080" s="88"/>
      <c r="K1080" s="96"/>
      <c r="L1080" s="88"/>
      <c r="M1080" s="97" t="str">
        <f t="shared" ca="1" si="169"/>
        <v/>
      </c>
      <c r="N1080" s="88"/>
      <c r="O1080" s="88"/>
      <c r="P1080" s="14"/>
      <c r="R1080" s="59" t="str">
        <f>IFERROR(VLOOKUP($D1080,'4° Passo'!$D$5:$M$804,7,FALSE),"-")</f>
        <v>-</v>
      </c>
      <c r="S1080" s="59" t="str">
        <f>IFERROR(VLOOKUP($D1080,'4° Passo'!$D$5:$M$804,8,FALSE),"-")</f>
        <v>-</v>
      </c>
      <c r="T1080" s="59" t="str">
        <f>IFERROR(VLOOKUP($D1080,'4° Passo'!$D$5:$M$804,9,FALSE),"-")</f>
        <v>-</v>
      </c>
      <c r="U1080" s="59" t="str">
        <f>IFERROR(VLOOKUP($D1080,'4° Passo'!$D$5:$M$804,10,FALSE),"-")</f>
        <v>-</v>
      </c>
      <c r="V1080" s="59" t="str">
        <f t="shared" si="164"/>
        <v/>
      </c>
      <c r="W1080" s="4">
        <f t="shared" si="170"/>
        <v>0</v>
      </c>
      <c r="X1080" s="101">
        <v>1</v>
      </c>
      <c r="Y1080" s="101" t="str">
        <f t="shared" si="165"/>
        <v/>
      </c>
      <c r="Z1080" s="101" t="str">
        <f t="shared" si="166"/>
        <v/>
      </c>
      <c r="AA1080" s="101" t="str">
        <f t="shared" si="167"/>
        <v/>
      </c>
      <c r="AB1080" s="101" t="str">
        <f t="shared" si="168"/>
        <v/>
      </c>
      <c r="AC1080" s="101" t="str">
        <f t="shared" si="172"/>
        <v/>
      </c>
      <c r="AD1080" s="101" t="str">
        <f t="shared" si="172"/>
        <v/>
      </c>
      <c r="AE1080" s="101" t="str">
        <f t="shared" si="172"/>
        <v/>
      </c>
      <c r="AF1080" s="101" t="str">
        <f t="shared" si="172"/>
        <v/>
      </c>
      <c r="AG1080" s="101" t="str">
        <f t="shared" si="172"/>
        <v/>
      </c>
      <c r="AH1080" s="101" t="str">
        <f t="shared" si="172"/>
        <v/>
      </c>
      <c r="AI1080" s="101" t="str">
        <f t="shared" si="173"/>
        <v/>
      </c>
      <c r="AJ1080" s="101" t="str">
        <f t="shared" si="173"/>
        <v/>
      </c>
      <c r="AK1080" s="101" t="str">
        <f t="shared" si="173"/>
        <v/>
      </c>
      <c r="AL1080" s="101" t="str">
        <f t="shared" si="173"/>
        <v/>
      </c>
      <c r="AM1080" s="101" t="str">
        <f t="shared" si="173"/>
        <v/>
      </c>
      <c r="AN1080" s="101" t="str">
        <f t="shared" si="173"/>
        <v/>
      </c>
      <c r="AP1080" s="101" t="str">
        <f>IF(AND(N1080="vendido",I1080='1° Passo'!$D$12),'1° Passo'!$D$12,"")</f>
        <v/>
      </c>
    </row>
    <row r="1081" spans="3:42" ht="30" customHeight="1">
      <c r="C1081" s="11">
        <v>1077</v>
      </c>
      <c r="D1081" s="88"/>
      <c r="E1081" s="88"/>
      <c r="F1081" s="88"/>
      <c r="G1081" s="95"/>
      <c r="H1081" s="96"/>
      <c r="I1081" s="88"/>
      <c r="J1081" s="88"/>
      <c r="K1081" s="96"/>
      <c r="L1081" s="88"/>
      <c r="M1081" s="97" t="str">
        <f t="shared" ca="1" si="169"/>
        <v/>
      </c>
      <c r="N1081" s="88"/>
      <c r="O1081" s="88"/>
      <c r="P1081" s="14"/>
      <c r="R1081" s="59" t="str">
        <f>IFERROR(VLOOKUP($D1081,'4° Passo'!$D$5:$M$804,7,FALSE),"-")</f>
        <v>-</v>
      </c>
      <c r="S1081" s="59" t="str">
        <f>IFERROR(VLOOKUP($D1081,'4° Passo'!$D$5:$M$804,8,FALSE),"-")</f>
        <v>-</v>
      </c>
      <c r="T1081" s="59" t="str">
        <f>IFERROR(VLOOKUP($D1081,'4° Passo'!$D$5:$M$804,9,FALSE),"-")</f>
        <v>-</v>
      </c>
      <c r="U1081" s="59" t="str">
        <f>IFERROR(VLOOKUP($D1081,'4° Passo'!$D$5:$M$804,10,FALSE),"-")</f>
        <v>-</v>
      </c>
      <c r="V1081" s="59" t="str">
        <f t="shared" si="164"/>
        <v/>
      </c>
      <c r="W1081" s="4">
        <f t="shared" si="170"/>
        <v>0</v>
      </c>
      <c r="X1081" s="101">
        <v>1</v>
      </c>
      <c r="Y1081" s="101" t="str">
        <f t="shared" si="165"/>
        <v/>
      </c>
      <c r="Z1081" s="101" t="str">
        <f t="shared" si="166"/>
        <v/>
      </c>
      <c r="AA1081" s="101" t="str">
        <f t="shared" si="167"/>
        <v/>
      </c>
      <c r="AB1081" s="101" t="str">
        <f t="shared" si="168"/>
        <v/>
      </c>
      <c r="AC1081" s="101" t="str">
        <f t="shared" si="172"/>
        <v/>
      </c>
      <c r="AD1081" s="101" t="str">
        <f t="shared" si="172"/>
        <v/>
      </c>
      <c r="AE1081" s="101" t="str">
        <f t="shared" si="172"/>
        <v/>
      </c>
      <c r="AF1081" s="101" t="str">
        <f t="shared" si="172"/>
        <v/>
      </c>
      <c r="AG1081" s="101" t="str">
        <f t="shared" si="172"/>
        <v/>
      </c>
      <c r="AH1081" s="101" t="str">
        <f t="shared" si="172"/>
        <v/>
      </c>
      <c r="AI1081" s="101" t="str">
        <f t="shared" si="173"/>
        <v/>
      </c>
      <c r="AJ1081" s="101" t="str">
        <f t="shared" si="173"/>
        <v/>
      </c>
      <c r="AK1081" s="101" t="str">
        <f t="shared" si="173"/>
        <v/>
      </c>
      <c r="AL1081" s="101" t="str">
        <f t="shared" si="173"/>
        <v/>
      </c>
      <c r="AM1081" s="101" t="str">
        <f t="shared" si="173"/>
        <v/>
      </c>
      <c r="AN1081" s="101" t="str">
        <f t="shared" si="173"/>
        <v/>
      </c>
      <c r="AP1081" s="101" t="str">
        <f>IF(AND(N1081="vendido",I1081='1° Passo'!$D$12),'1° Passo'!$D$12,"")</f>
        <v/>
      </c>
    </row>
    <row r="1082" spans="3:42" ht="30" customHeight="1">
      <c r="C1082" s="11">
        <v>1078</v>
      </c>
      <c r="D1082" s="88"/>
      <c r="E1082" s="88"/>
      <c r="F1082" s="88"/>
      <c r="G1082" s="95"/>
      <c r="H1082" s="96"/>
      <c r="I1082" s="88"/>
      <c r="J1082" s="88"/>
      <c r="K1082" s="96"/>
      <c r="L1082" s="88"/>
      <c r="M1082" s="97" t="str">
        <f t="shared" ca="1" si="169"/>
        <v/>
      </c>
      <c r="N1082" s="88"/>
      <c r="O1082" s="88"/>
      <c r="P1082" s="14"/>
      <c r="R1082" s="59" t="str">
        <f>IFERROR(VLOOKUP($D1082,'4° Passo'!$D$5:$M$804,7,FALSE),"-")</f>
        <v>-</v>
      </c>
      <c r="S1082" s="59" t="str">
        <f>IFERROR(VLOOKUP($D1082,'4° Passo'!$D$5:$M$804,8,FALSE),"-")</f>
        <v>-</v>
      </c>
      <c r="T1082" s="59" t="str">
        <f>IFERROR(VLOOKUP($D1082,'4° Passo'!$D$5:$M$804,9,FALSE),"-")</f>
        <v>-</v>
      </c>
      <c r="U1082" s="59" t="str">
        <f>IFERROR(VLOOKUP($D1082,'4° Passo'!$D$5:$M$804,10,FALSE),"-")</f>
        <v>-</v>
      </c>
      <c r="V1082" s="59" t="str">
        <f t="shared" si="164"/>
        <v/>
      </c>
      <c r="W1082" s="4">
        <f t="shared" si="170"/>
        <v>0</v>
      </c>
      <c r="X1082" s="101">
        <v>1</v>
      </c>
      <c r="Y1082" s="101" t="str">
        <f t="shared" si="165"/>
        <v/>
      </c>
      <c r="Z1082" s="101" t="str">
        <f t="shared" si="166"/>
        <v/>
      </c>
      <c r="AA1082" s="101" t="str">
        <f t="shared" si="167"/>
        <v/>
      </c>
      <c r="AB1082" s="101" t="str">
        <f t="shared" si="168"/>
        <v/>
      </c>
      <c r="AC1082" s="101" t="str">
        <f t="shared" si="172"/>
        <v/>
      </c>
      <c r="AD1082" s="101" t="str">
        <f t="shared" si="172"/>
        <v/>
      </c>
      <c r="AE1082" s="101" t="str">
        <f t="shared" si="172"/>
        <v/>
      </c>
      <c r="AF1082" s="101" t="str">
        <f t="shared" si="172"/>
        <v/>
      </c>
      <c r="AG1082" s="101" t="str">
        <f t="shared" si="172"/>
        <v/>
      </c>
      <c r="AH1082" s="101" t="str">
        <f t="shared" si="172"/>
        <v/>
      </c>
      <c r="AI1082" s="101" t="str">
        <f t="shared" si="173"/>
        <v/>
      </c>
      <c r="AJ1082" s="101" t="str">
        <f t="shared" si="173"/>
        <v/>
      </c>
      <c r="AK1082" s="101" t="str">
        <f t="shared" si="173"/>
        <v/>
      </c>
      <c r="AL1082" s="101" t="str">
        <f t="shared" si="173"/>
        <v/>
      </c>
      <c r="AM1082" s="101" t="str">
        <f t="shared" si="173"/>
        <v/>
      </c>
      <c r="AN1082" s="101" t="str">
        <f t="shared" si="173"/>
        <v/>
      </c>
      <c r="AP1082" s="101" t="str">
        <f>IF(AND(N1082="vendido",I1082='1° Passo'!$D$12),'1° Passo'!$D$12,"")</f>
        <v/>
      </c>
    </row>
    <row r="1083" spans="3:42" ht="30" customHeight="1">
      <c r="C1083" s="11">
        <v>1079</v>
      </c>
      <c r="D1083" s="88"/>
      <c r="E1083" s="88"/>
      <c r="F1083" s="88"/>
      <c r="G1083" s="95"/>
      <c r="H1083" s="96"/>
      <c r="I1083" s="88"/>
      <c r="J1083" s="88"/>
      <c r="K1083" s="96"/>
      <c r="L1083" s="88"/>
      <c r="M1083" s="97" t="str">
        <f t="shared" ca="1" si="169"/>
        <v/>
      </c>
      <c r="N1083" s="88"/>
      <c r="O1083" s="88"/>
      <c r="P1083" s="14"/>
      <c r="R1083" s="59" t="str">
        <f>IFERROR(VLOOKUP($D1083,'4° Passo'!$D$5:$M$804,7,FALSE),"-")</f>
        <v>-</v>
      </c>
      <c r="S1083" s="59" t="str">
        <f>IFERROR(VLOOKUP($D1083,'4° Passo'!$D$5:$M$804,8,FALSE),"-")</f>
        <v>-</v>
      </c>
      <c r="T1083" s="59" t="str">
        <f>IFERROR(VLOOKUP($D1083,'4° Passo'!$D$5:$M$804,9,FALSE),"-")</f>
        <v>-</v>
      </c>
      <c r="U1083" s="59" t="str">
        <f>IFERROR(VLOOKUP($D1083,'4° Passo'!$D$5:$M$804,10,FALSE),"-")</f>
        <v>-</v>
      </c>
      <c r="V1083" s="59" t="str">
        <f t="shared" si="164"/>
        <v/>
      </c>
      <c r="W1083" s="4">
        <f t="shared" si="170"/>
        <v>0</v>
      </c>
      <c r="X1083" s="101">
        <v>1</v>
      </c>
      <c r="Y1083" s="101" t="str">
        <f t="shared" si="165"/>
        <v/>
      </c>
      <c r="Z1083" s="101" t="str">
        <f t="shared" si="166"/>
        <v/>
      </c>
      <c r="AA1083" s="101" t="str">
        <f t="shared" si="167"/>
        <v/>
      </c>
      <c r="AB1083" s="101" t="str">
        <f t="shared" si="168"/>
        <v/>
      </c>
      <c r="AC1083" s="101" t="str">
        <f t="shared" si="172"/>
        <v/>
      </c>
      <c r="AD1083" s="101" t="str">
        <f t="shared" si="172"/>
        <v/>
      </c>
      <c r="AE1083" s="101" t="str">
        <f t="shared" si="172"/>
        <v/>
      </c>
      <c r="AF1083" s="101" t="str">
        <f t="shared" si="172"/>
        <v/>
      </c>
      <c r="AG1083" s="101" t="str">
        <f t="shared" si="172"/>
        <v/>
      </c>
      <c r="AH1083" s="101" t="str">
        <f t="shared" si="172"/>
        <v/>
      </c>
      <c r="AI1083" s="101" t="str">
        <f t="shared" si="173"/>
        <v/>
      </c>
      <c r="AJ1083" s="101" t="str">
        <f t="shared" si="173"/>
        <v/>
      </c>
      <c r="AK1083" s="101" t="str">
        <f t="shared" si="173"/>
        <v/>
      </c>
      <c r="AL1083" s="101" t="str">
        <f t="shared" si="173"/>
        <v/>
      </c>
      <c r="AM1083" s="101" t="str">
        <f t="shared" si="173"/>
        <v/>
      </c>
      <c r="AN1083" s="101" t="str">
        <f t="shared" si="173"/>
        <v/>
      </c>
      <c r="AP1083" s="101" t="str">
        <f>IF(AND(N1083="vendido",I1083='1° Passo'!$D$12),'1° Passo'!$D$12,"")</f>
        <v/>
      </c>
    </row>
    <row r="1084" spans="3:42" ht="30" customHeight="1">
      <c r="C1084" s="11">
        <v>1080</v>
      </c>
      <c r="D1084" s="88"/>
      <c r="E1084" s="88"/>
      <c r="F1084" s="88"/>
      <c r="G1084" s="95"/>
      <c r="H1084" s="96"/>
      <c r="I1084" s="88"/>
      <c r="J1084" s="88"/>
      <c r="K1084" s="96"/>
      <c r="L1084" s="88"/>
      <c r="M1084" s="97" t="str">
        <f t="shared" ca="1" si="169"/>
        <v/>
      </c>
      <c r="N1084" s="88"/>
      <c r="O1084" s="88"/>
      <c r="P1084" s="14"/>
      <c r="R1084" s="59" t="str">
        <f>IFERROR(VLOOKUP($D1084,'4° Passo'!$D$5:$M$804,7,FALSE),"-")</f>
        <v>-</v>
      </c>
      <c r="S1084" s="59" t="str">
        <f>IFERROR(VLOOKUP($D1084,'4° Passo'!$D$5:$M$804,8,FALSE),"-")</f>
        <v>-</v>
      </c>
      <c r="T1084" s="59" t="str">
        <f>IFERROR(VLOOKUP($D1084,'4° Passo'!$D$5:$M$804,9,FALSE),"-")</f>
        <v>-</v>
      </c>
      <c r="U1084" s="59" t="str">
        <f>IFERROR(VLOOKUP($D1084,'4° Passo'!$D$5:$M$804,10,FALSE),"-")</f>
        <v>-</v>
      </c>
      <c r="V1084" s="59" t="str">
        <f t="shared" si="164"/>
        <v/>
      </c>
      <c r="W1084" s="4">
        <f t="shared" si="170"/>
        <v>0</v>
      </c>
      <c r="X1084" s="101">
        <v>1</v>
      </c>
      <c r="Y1084" s="101" t="str">
        <f t="shared" si="165"/>
        <v/>
      </c>
      <c r="Z1084" s="101" t="str">
        <f t="shared" si="166"/>
        <v/>
      </c>
      <c r="AA1084" s="101" t="str">
        <f t="shared" si="167"/>
        <v/>
      </c>
      <c r="AB1084" s="101" t="str">
        <f t="shared" si="168"/>
        <v/>
      </c>
      <c r="AC1084" s="101" t="str">
        <f t="shared" si="172"/>
        <v/>
      </c>
      <c r="AD1084" s="101" t="str">
        <f t="shared" si="172"/>
        <v/>
      </c>
      <c r="AE1084" s="101" t="str">
        <f t="shared" si="172"/>
        <v/>
      </c>
      <c r="AF1084" s="101" t="str">
        <f t="shared" si="172"/>
        <v/>
      </c>
      <c r="AG1084" s="101" t="str">
        <f t="shared" si="172"/>
        <v/>
      </c>
      <c r="AH1084" s="101" t="str">
        <f t="shared" si="172"/>
        <v/>
      </c>
      <c r="AI1084" s="101" t="str">
        <f t="shared" si="173"/>
        <v/>
      </c>
      <c r="AJ1084" s="101" t="str">
        <f t="shared" si="173"/>
        <v/>
      </c>
      <c r="AK1084" s="101" t="str">
        <f t="shared" si="173"/>
        <v/>
      </c>
      <c r="AL1084" s="101" t="str">
        <f t="shared" si="173"/>
        <v/>
      </c>
      <c r="AM1084" s="101" t="str">
        <f t="shared" si="173"/>
        <v/>
      </c>
      <c r="AN1084" s="101" t="str">
        <f t="shared" si="173"/>
        <v/>
      </c>
      <c r="AP1084" s="101" t="str">
        <f>IF(AND(N1084="vendido",I1084='1° Passo'!$D$12),'1° Passo'!$D$12,"")</f>
        <v/>
      </c>
    </row>
    <row r="1085" spans="3:42" ht="30" customHeight="1">
      <c r="C1085" s="11">
        <v>1081</v>
      </c>
      <c r="D1085" s="88"/>
      <c r="E1085" s="88"/>
      <c r="F1085" s="88"/>
      <c r="G1085" s="95"/>
      <c r="H1085" s="96"/>
      <c r="I1085" s="88"/>
      <c r="J1085" s="88"/>
      <c r="K1085" s="96"/>
      <c r="L1085" s="88"/>
      <c r="M1085" s="97" t="str">
        <f t="shared" ca="1" si="169"/>
        <v/>
      </c>
      <c r="N1085" s="88"/>
      <c r="O1085" s="88"/>
      <c r="P1085" s="14"/>
      <c r="R1085" s="59" t="str">
        <f>IFERROR(VLOOKUP($D1085,'4° Passo'!$D$5:$M$804,7,FALSE),"-")</f>
        <v>-</v>
      </c>
      <c r="S1085" s="59" t="str">
        <f>IFERROR(VLOOKUP($D1085,'4° Passo'!$D$5:$M$804,8,FALSE),"-")</f>
        <v>-</v>
      </c>
      <c r="T1085" s="59" t="str">
        <f>IFERROR(VLOOKUP($D1085,'4° Passo'!$D$5:$M$804,9,FALSE),"-")</f>
        <v>-</v>
      </c>
      <c r="U1085" s="59" t="str">
        <f>IFERROR(VLOOKUP($D1085,'4° Passo'!$D$5:$M$804,10,FALSE),"-")</f>
        <v>-</v>
      </c>
      <c r="V1085" s="59" t="str">
        <f t="shared" si="164"/>
        <v/>
      </c>
      <c r="W1085" s="4">
        <f t="shared" si="170"/>
        <v>0</v>
      </c>
      <c r="X1085" s="101">
        <v>1</v>
      </c>
      <c r="Y1085" s="101" t="str">
        <f t="shared" si="165"/>
        <v/>
      </c>
      <c r="Z1085" s="101" t="str">
        <f t="shared" si="166"/>
        <v/>
      </c>
      <c r="AA1085" s="101" t="str">
        <f t="shared" si="167"/>
        <v/>
      </c>
      <c r="AB1085" s="101" t="str">
        <f t="shared" si="168"/>
        <v/>
      </c>
      <c r="AC1085" s="101" t="str">
        <f t="shared" si="172"/>
        <v/>
      </c>
      <c r="AD1085" s="101" t="str">
        <f t="shared" si="172"/>
        <v/>
      </c>
      <c r="AE1085" s="101" t="str">
        <f t="shared" si="172"/>
        <v/>
      </c>
      <c r="AF1085" s="101" t="str">
        <f t="shared" si="172"/>
        <v/>
      </c>
      <c r="AG1085" s="101" t="str">
        <f t="shared" si="172"/>
        <v/>
      </c>
      <c r="AH1085" s="101" t="str">
        <f t="shared" si="172"/>
        <v/>
      </c>
      <c r="AI1085" s="101" t="str">
        <f t="shared" si="173"/>
        <v/>
      </c>
      <c r="AJ1085" s="101" t="str">
        <f t="shared" si="173"/>
        <v/>
      </c>
      <c r="AK1085" s="101" t="str">
        <f t="shared" si="173"/>
        <v/>
      </c>
      <c r="AL1085" s="101" t="str">
        <f t="shared" si="173"/>
        <v/>
      </c>
      <c r="AM1085" s="101" t="str">
        <f t="shared" si="173"/>
        <v/>
      </c>
      <c r="AN1085" s="101" t="str">
        <f t="shared" si="173"/>
        <v/>
      </c>
      <c r="AP1085" s="101" t="str">
        <f>IF(AND(N1085="vendido",I1085='1° Passo'!$D$12),'1° Passo'!$D$12,"")</f>
        <v/>
      </c>
    </row>
    <row r="1086" spans="3:42" ht="30" customHeight="1">
      <c r="C1086" s="11">
        <v>1082</v>
      </c>
      <c r="D1086" s="88"/>
      <c r="E1086" s="88"/>
      <c r="F1086" s="88"/>
      <c r="G1086" s="95"/>
      <c r="H1086" s="96"/>
      <c r="I1086" s="88"/>
      <c r="J1086" s="88"/>
      <c r="K1086" s="96"/>
      <c r="L1086" s="88"/>
      <c r="M1086" s="97" t="str">
        <f t="shared" ca="1" si="169"/>
        <v/>
      </c>
      <c r="N1086" s="88"/>
      <c r="O1086" s="88"/>
      <c r="P1086" s="14"/>
      <c r="R1086" s="59" t="str">
        <f>IFERROR(VLOOKUP($D1086,'4° Passo'!$D$5:$M$804,7,FALSE),"-")</f>
        <v>-</v>
      </c>
      <c r="S1086" s="59" t="str">
        <f>IFERROR(VLOOKUP($D1086,'4° Passo'!$D$5:$M$804,8,FALSE),"-")</f>
        <v>-</v>
      </c>
      <c r="T1086" s="59" t="str">
        <f>IFERROR(VLOOKUP($D1086,'4° Passo'!$D$5:$M$804,9,FALSE),"-")</f>
        <v>-</v>
      </c>
      <c r="U1086" s="59" t="str">
        <f>IFERROR(VLOOKUP($D1086,'4° Passo'!$D$5:$M$804,10,FALSE),"-")</f>
        <v>-</v>
      </c>
      <c r="V1086" s="59" t="str">
        <f t="shared" si="164"/>
        <v/>
      </c>
      <c r="W1086" s="4">
        <f t="shared" si="170"/>
        <v>0</v>
      </c>
      <c r="X1086" s="101">
        <v>1</v>
      </c>
      <c r="Y1086" s="101" t="str">
        <f t="shared" si="165"/>
        <v/>
      </c>
      <c r="Z1086" s="101" t="str">
        <f t="shared" si="166"/>
        <v/>
      </c>
      <c r="AA1086" s="101" t="str">
        <f t="shared" si="167"/>
        <v/>
      </c>
      <c r="AB1086" s="101" t="str">
        <f t="shared" si="168"/>
        <v/>
      </c>
      <c r="AC1086" s="101" t="str">
        <f t="shared" si="172"/>
        <v/>
      </c>
      <c r="AD1086" s="101" t="str">
        <f t="shared" si="172"/>
        <v/>
      </c>
      <c r="AE1086" s="101" t="str">
        <f t="shared" si="172"/>
        <v/>
      </c>
      <c r="AF1086" s="101" t="str">
        <f t="shared" si="172"/>
        <v/>
      </c>
      <c r="AG1086" s="101" t="str">
        <f t="shared" si="172"/>
        <v/>
      </c>
      <c r="AH1086" s="101" t="str">
        <f t="shared" si="172"/>
        <v/>
      </c>
      <c r="AI1086" s="101" t="str">
        <f t="shared" si="173"/>
        <v/>
      </c>
      <c r="AJ1086" s="101" t="str">
        <f t="shared" si="173"/>
        <v/>
      </c>
      <c r="AK1086" s="101" t="str">
        <f t="shared" si="173"/>
        <v/>
      </c>
      <c r="AL1086" s="101" t="str">
        <f t="shared" si="173"/>
        <v/>
      </c>
      <c r="AM1086" s="101" t="str">
        <f t="shared" si="173"/>
        <v/>
      </c>
      <c r="AN1086" s="101" t="str">
        <f t="shared" si="173"/>
        <v/>
      </c>
      <c r="AP1086" s="101" t="str">
        <f>IF(AND(N1086="vendido",I1086='1° Passo'!$D$12),'1° Passo'!$D$12,"")</f>
        <v/>
      </c>
    </row>
    <row r="1087" spans="3:42" ht="30" customHeight="1">
      <c r="C1087" s="11">
        <v>1083</v>
      </c>
      <c r="D1087" s="88"/>
      <c r="E1087" s="88"/>
      <c r="F1087" s="88"/>
      <c r="G1087" s="95"/>
      <c r="H1087" s="96"/>
      <c r="I1087" s="88"/>
      <c r="J1087" s="88"/>
      <c r="K1087" s="96"/>
      <c r="L1087" s="88"/>
      <c r="M1087" s="97" t="str">
        <f t="shared" ca="1" si="169"/>
        <v/>
      </c>
      <c r="N1087" s="88"/>
      <c r="O1087" s="88"/>
      <c r="P1087" s="14"/>
      <c r="R1087" s="59" t="str">
        <f>IFERROR(VLOOKUP($D1087,'4° Passo'!$D$5:$M$804,7,FALSE),"-")</f>
        <v>-</v>
      </c>
      <c r="S1087" s="59" t="str">
        <f>IFERROR(VLOOKUP($D1087,'4° Passo'!$D$5:$M$804,8,FALSE),"-")</f>
        <v>-</v>
      </c>
      <c r="T1087" s="59" t="str">
        <f>IFERROR(VLOOKUP($D1087,'4° Passo'!$D$5:$M$804,9,FALSE),"-")</f>
        <v>-</v>
      </c>
      <c r="U1087" s="59" t="str">
        <f>IFERROR(VLOOKUP($D1087,'4° Passo'!$D$5:$M$804,10,FALSE),"-")</f>
        <v>-</v>
      </c>
      <c r="V1087" s="59" t="str">
        <f t="shared" si="164"/>
        <v/>
      </c>
      <c r="W1087" s="4">
        <f t="shared" si="170"/>
        <v>0</v>
      </c>
      <c r="X1087" s="101">
        <v>1</v>
      </c>
      <c r="Y1087" s="101" t="str">
        <f t="shared" si="165"/>
        <v/>
      </c>
      <c r="Z1087" s="101" t="str">
        <f t="shared" si="166"/>
        <v/>
      </c>
      <c r="AA1087" s="101" t="str">
        <f t="shared" si="167"/>
        <v/>
      </c>
      <c r="AB1087" s="101" t="str">
        <f t="shared" si="168"/>
        <v/>
      </c>
      <c r="AC1087" s="101" t="str">
        <f t="shared" si="172"/>
        <v/>
      </c>
      <c r="AD1087" s="101" t="str">
        <f t="shared" si="172"/>
        <v/>
      </c>
      <c r="AE1087" s="101" t="str">
        <f t="shared" si="172"/>
        <v/>
      </c>
      <c r="AF1087" s="101" t="str">
        <f t="shared" si="172"/>
        <v/>
      </c>
      <c r="AG1087" s="101" t="str">
        <f t="shared" si="172"/>
        <v/>
      </c>
      <c r="AH1087" s="101" t="str">
        <f t="shared" si="172"/>
        <v/>
      </c>
      <c r="AI1087" s="101" t="str">
        <f t="shared" si="173"/>
        <v/>
      </c>
      <c r="AJ1087" s="101" t="str">
        <f t="shared" si="173"/>
        <v/>
      </c>
      <c r="AK1087" s="101" t="str">
        <f t="shared" si="173"/>
        <v/>
      </c>
      <c r="AL1087" s="101" t="str">
        <f t="shared" si="173"/>
        <v/>
      </c>
      <c r="AM1087" s="101" t="str">
        <f t="shared" si="173"/>
        <v/>
      </c>
      <c r="AN1087" s="101" t="str">
        <f t="shared" si="173"/>
        <v/>
      </c>
      <c r="AP1087" s="101" t="str">
        <f>IF(AND(N1087="vendido",I1087='1° Passo'!$D$12),'1° Passo'!$D$12,"")</f>
        <v/>
      </c>
    </row>
    <row r="1088" spans="3:42" ht="30" customHeight="1">
      <c r="C1088" s="11">
        <v>1084</v>
      </c>
      <c r="D1088" s="88"/>
      <c r="E1088" s="88"/>
      <c r="F1088" s="88"/>
      <c r="G1088" s="95"/>
      <c r="H1088" s="96"/>
      <c r="I1088" s="88"/>
      <c r="J1088" s="88"/>
      <c r="K1088" s="96"/>
      <c r="L1088" s="88"/>
      <c r="M1088" s="97" t="str">
        <f t="shared" ca="1" si="169"/>
        <v/>
      </c>
      <c r="N1088" s="88"/>
      <c r="O1088" s="88"/>
      <c r="P1088" s="14"/>
      <c r="R1088" s="59" t="str">
        <f>IFERROR(VLOOKUP($D1088,'4° Passo'!$D$5:$M$804,7,FALSE),"-")</f>
        <v>-</v>
      </c>
      <c r="S1088" s="59" t="str">
        <f>IFERROR(VLOOKUP($D1088,'4° Passo'!$D$5:$M$804,8,FALSE),"-")</f>
        <v>-</v>
      </c>
      <c r="T1088" s="59" t="str">
        <f>IFERROR(VLOOKUP($D1088,'4° Passo'!$D$5:$M$804,9,FALSE),"-")</f>
        <v>-</v>
      </c>
      <c r="U1088" s="59" t="str">
        <f>IFERROR(VLOOKUP($D1088,'4° Passo'!$D$5:$M$804,10,FALSE),"-")</f>
        <v>-</v>
      </c>
      <c r="V1088" s="59" t="str">
        <f t="shared" si="164"/>
        <v/>
      </c>
      <c r="W1088" s="4">
        <f t="shared" si="170"/>
        <v>0</v>
      </c>
      <c r="X1088" s="101">
        <v>1</v>
      </c>
      <c r="Y1088" s="101" t="str">
        <f t="shared" si="165"/>
        <v/>
      </c>
      <c r="Z1088" s="101" t="str">
        <f t="shared" si="166"/>
        <v/>
      </c>
      <c r="AA1088" s="101" t="str">
        <f t="shared" si="167"/>
        <v/>
      </c>
      <c r="AB1088" s="101" t="str">
        <f t="shared" si="168"/>
        <v/>
      </c>
      <c r="AC1088" s="101" t="str">
        <f t="shared" si="172"/>
        <v/>
      </c>
      <c r="AD1088" s="101" t="str">
        <f t="shared" si="172"/>
        <v/>
      </c>
      <c r="AE1088" s="101" t="str">
        <f t="shared" si="172"/>
        <v/>
      </c>
      <c r="AF1088" s="101" t="str">
        <f t="shared" si="172"/>
        <v/>
      </c>
      <c r="AG1088" s="101" t="str">
        <f t="shared" si="172"/>
        <v/>
      </c>
      <c r="AH1088" s="101" t="str">
        <f t="shared" si="172"/>
        <v/>
      </c>
      <c r="AI1088" s="101" t="str">
        <f t="shared" si="173"/>
        <v/>
      </c>
      <c r="AJ1088" s="101" t="str">
        <f t="shared" si="173"/>
        <v/>
      </c>
      <c r="AK1088" s="101" t="str">
        <f t="shared" si="173"/>
        <v/>
      </c>
      <c r="AL1088" s="101" t="str">
        <f t="shared" si="173"/>
        <v/>
      </c>
      <c r="AM1088" s="101" t="str">
        <f t="shared" si="173"/>
        <v/>
      </c>
      <c r="AN1088" s="101" t="str">
        <f t="shared" si="173"/>
        <v/>
      </c>
      <c r="AP1088" s="101" t="str">
        <f>IF(AND(N1088="vendido",I1088='1° Passo'!$D$12),'1° Passo'!$D$12,"")</f>
        <v/>
      </c>
    </row>
    <row r="1089" spans="3:42" ht="30" customHeight="1">
      <c r="C1089" s="11">
        <v>1085</v>
      </c>
      <c r="D1089" s="88"/>
      <c r="E1089" s="88"/>
      <c r="F1089" s="88"/>
      <c r="G1089" s="95"/>
      <c r="H1089" s="96"/>
      <c r="I1089" s="88"/>
      <c r="J1089" s="88"/>
      <c r="K1089" s="96"/>
      <c r="L1089" s="88"/>
      <c r="M1089" s="97" t="str">
        <f t="shared" ca="1" si="169"/>
        <v/>
      </c>
      <c r="N1089" s="88"/>
      <c r="O1089" s="88"/>
      <c r="P1089" s="14"/>
      <c r="R1089" s="59" t="str">
        <f>IFERROR(VLOOKUP($D1089,'4° Passo'!$D$5:$M$804,7,FALSE),"-")</f>
        <v>-</v>
      </c>
      <c r="S1089" s="59" t="str">
        <f>IFERROR(VLOOKUP($D1089,'4° Passo'!$D$5:$M$804,8,FALSE),"-")</f>
        <v>-</v>
      </c>
      <c r="T1089" s="59" t="str">
        <f>IFERROR(VLOOKUP($D1089,'4° Passo'!$D$5:$M$804,9,FALSE),"-")</f>
        <v>-</v>
      </c>
      <c r="U1089" s="59" t="str">
        <f>IFERROR(VLOOKUP($D1089,'4° Passo'!$D$5:$M$804,10,FALSE),"-")</f>
        <v>-</v>
      </c>
      <c r="V1089" s="59" t="str">
        <f t="shared" si="164"/>
        <v/>
      </c>
      <c r="W1089" s="4">
        <f t="shared" si="170"/>
        <v>0</v>
      </c>
      <c r="X1089" s="101">
        <v>1</v>
      </c>
      <c r="Y1089" s="101" t="str">
        <f t="shared" si="165"/>
        <v/>
      </c>
      <c r="Z1089" s="101" t="str">
        <f t="shared" si="166"/>
        <v/>
      </c>
      <c r="AA1089" s="101" t="str">
        <f t="shared" si="167"/>
        <v/>
      </c>
      <c r="AB1089" s="101" t="str">
        <f t="shared" si="168"/>
        <v/>
      </c>
      <c r="AC1089" s="101" t="str">
        <f t="shared" si="172"/>
        <v/>
      </c>
      <c r="AD1089" s="101" t="str">
        <f t="shared" si="172"/>
        <v/>
      </c>
      <c r="AE1089" s="101" t="str">
        <f t="shared" si="172"/>
        <v/>
      </c>
      <c r="AF1089" s="101" t="str">
        <f t="shared" ref="AF1089:AK1139" si="174">IF($Y1089=AF$3,$AB1089,"")</f>
        <v/>
      </c>
      <c r="AG1089" s="101" t="str">
        <f t="shared" si="174"/>
        <v/>
      </c>
      <c r="AH1089" s="101" t="str">
        <f t="shared" si="174"/>
        <v/>
      </c>
      <c r="AI1089" s="101" t="str">
        <f t="shared" si="173"/>
        <v/>
      </c>
      <c r="AJ1089" s="101" t="str">
        <f t="shared" si="173"/>
        <v/>
      </c>
      <c r="AK1089" s="101" t="str">
        <f t="shared" si="173"/>
        <v/>
      </c>
      <c r="AL1089" s="101" t="str">
        <f t="shared" si="173"/>
        <v/>
      </c>
      <c r="AM1089" s="101" t="str">
        <f t="shared" si="173"/>
        <v/>
      </c>
      <c r="AN1089" s="101" t="str">
        <f t="shared" si="173"/>
        <v/>
      </c>
      <c r="AP1089" s="101" t="str">
        <f>IF(AND(N1089="vendido",I1089='1° Passo'!$D$12),'1° Passo'!$D$12,"")</f>
        <v/>
      </c>
    </row>
    <row r="1090" spans="3:42" ht="30" customHeight="1">
      <c r="C1090" s="11">
        <v>1086</v>
      </c>
      <c r="D1090" s="88"/>
      <c r="E1090" s="88"/>
      <c r="F1090" s="88"/>
      <c r="G1090" s="95"/>
      <c r="H1090" s="96"/>
      <c r="I1090" s="88"/>
      <c r="J1090" s="88"/>
      <c r="K1090" s="96"/>
      <c r="L1090" s="88"/>
      <c r="M1090" s="97" t="str">
        <f t="shared" ca="1" si="169"/>
        <v/>
      </c>
      <c r="N1090" s="88"/>
      <c r="O1090" s="88"/>
      <c r="P1090" s="14"/>
      <c r="R1090" s="59" t="str">
        <f>IFERROR(VLOOKUP($D1090,'4° Passo'!$D$5:$M$804,7,FALSE),"-")</f>
        <v>-</v>
      </c>
      <c r="S1090" s="59" t="str">
        <f>IFERROR(VLOOKUP($D1090,'4° Passo'!$D$5:$M$804,8,FALSE),"-")</f>
        <v>-</v>
      </c>
      <c r="T1090" s="59" t="str">
        <f>IFERROR(VLOOKUP($D1090,'4° Passo'!$D$5:$M$804,9,FALSE),"-")</f>
        <v>-</v>
      </c>
      <c r="U1090" s="59" t="str">
        <f>IFERROR(VLOOKUP($D1090,'4° Passo'!$D$5:$M$804,10,FALSE),"-")</f>
        <v>-</v>
      </c>
      <c r="V1090" s="59" t="str">
        <f t="shared" si="164"/>
        <v/>
      </c>
      <c r="W1090" s="4">
        <f t="shared" si="170"/>
        <v>0</v>
      </c>
      <c r="X1090" s="101">
        <v>1</v>
      </c>
      <c r="Y1090" s="101" t="str">
        <f t="shared" si="165"/>
        <v/>
      </c>
      <c r="Z1090" s="101" t="str">
        <f t="shared" si="166"/>
        <v/>
      </c>
      <c r="AA1090" s="101" t="str">
        <f t="shared" si="167"/>
        <v/>
      </c>
      <c r="AB1090" s="101" t="str">
        <f t="shared" si="168"/>
        <v/>
      </c>
      <c r="AC1090" s="101" t="str">
        <f t="shared" ref="AC1090:AH1153" si="175">IF($Y1090=AC$3,$AB1090,"")</f>
        <v/>
      </c>
      <c r="AD1090" s="101" t="str">
        <f t="shared" si="175"/>
        <v/>
      </c>
      <c r="AE1090" s="101" t="str">
        <f t="shared" si="175"/>
        <v/>
      </c>
      <c r="AF1090" s="101" t="str">
        <f t="shared" si="174"/>
        <v/>
      </c>
      <c r="AG1090" s="101" t="str">
        <f t="shared" si="174"/>
        <v/>
      </c>
      <c r="AH1090" s="101" t="str">
        <f t="shared" si="174"/>
        <v/>
      </c>
      <c r="AI1090" s="101" t="str">
        <f t="shared" si="173"/>
        <v/>
      </c>
      <c r="AJ1090" s="101" t="str">
        <f t="shared" si="173"/>
        <v/>
      </c>
      <c r="AK1090" s="101" t="str">
        <f t="shared" si="173"/>
        <v/>
      </c>
      <c r="AL1090" s="101" t="str">
        <f t="shared" si="173"/>
        <v/>
      </c>
      <c r="AM1090" s="101" t="str">
        <f t="shared" si="173"/>
        <v/>
      </c>
      <c r="AN1090" s="101" t="str">
        <f t="shared" si="173"/>
        <v/>
      </c>
      <c r="AP1090" s="101" t="str">
        <f>IF(AND(N1090="vendido",I1090='1° Passo'!$D$12),'1° Passo'!$D$12,"")</f>
        <v/>
      </c>
    </row>
    <row r="1091" spans="3:42" ht="30" customHeight="1">
      <c r="C1091" s="11">
        <v>1087</v>
      </c>
      <c r="D1091" s="88"/>
      <c r="E1091" s="88"/>
      <c r="F1091" s="88"/>
      <c r="G1091" s="95"/>
      <c r="H1091" s="96"/>
      <c r="I1091" s="88"/>
      <c r="J1091" s="88"/>
      <c r="K1091" s="96"/>
      <c r="L1091" s="88"/>
      <c r="M1091" s="97" t="str">
        <f t="shared" ca="1" si="169"/>
        <v/>
      </c>
      <c r="N1091" s="88"/>
      <c r="O1091" s="88"/>
      <c r="P1091" s="14"/>
      <c r="R1091" s="59" t="str">
        <f>IFERROR(VLOOKUP($D1091,'4° Passo'!$D$5:$M$804,7,FALSE),"-")</f>
        <v>-</v>
      </c>
      <c r="S1091" s="59" t="str">
        <f>IFERROR(VLOOKUP($D1091,'4° Passo'!$D$5:$M$804,8,FALSE),"-")</f>
        <v>-</v>
      </c>
      <c r="T1091" s="59" t="str">
        <f>IFERROR(VLOOKUP($D1091,'4° Passo'!$D$5:$M$804,9,FALSE),"-")</f>
        <v>-</v>
      </c>
      <c r="U1091" s="59" t="str">
        <f>IFERROR(VLOOKUP($D1091,'4° Passo'!$D$5:$M$804,10,FALSE),"-")</f>
        <v>-</v>
      </c>
      <c r="V1091" s="59" t="str">
        <f t="shared" si="164"/>
        <v/>
      </c>
      <c r="W1091" s="4">
        <f t="shared" si="170"/>
        <v>0</v>
      </c>
      <c r="X1091" s="101">
        <v>1</v>
      </c>
      <c r="Y1091" s="101" t="str">
        <f t="shared" si="165"/>
        <v/>
      </c>
      <c r="Z1091" s="101" t="str">
        <f t="shared" si="166"/>
        <v/>
      </c>
      <c r="AA1091" s="101" t="str">
        <f t="shared" si="167"/>
        <v/>
      </c>
      <c r="AB1091" s="101" t="str">
        <f t="shared" si="168"/>
        <v/>
      </c>
      <c r="AC1091" s="101" t="str">
        <f t="shared" si="175"/>
        <v/>
      </c>
      <c r="AD1091" s="101" t="str">
        <f t="shared" si="175"/>
        <v/>
      </c>
      <c r="AE1091" s="101" t="str">
        <f t="shared" si="175"/>
        <v/>
      </c>
      <c r="AF1091" s="101" t="str">
        <f t="shared" si="174"/>
        <v/>
      </c>
      <c r="AG1091" s="101" t="str">
        <f t="shared" si="174"/>
        <v/>
      </c>
      <c r="AH1091" s="101" t="str">
        <f t="shared" si="174"/>
        <v/>
      </c>
      <c r="AI1091" s="101" t="str">
        <f t="shared" si="173"/>
        <v/>
      </c>
      <c r="AJ1091" s="101" t="str">
        <f t="shared" si="173"/>
        <v/>
      </c>
      <c r="AK1091" s="101" t="str">
        <f t="shared" si="173"/>
        <v/>
      </c>
      <c r="AL1091" s="101" t="str">
        <f t="shared" si="173"/>
        <v/>
      </c>
      <c r="AM1091" s="101" t="str">
        <f t="shared" si="173"/>
        <v/>
      </c>
      <c r="AN1091" s="101" t="str">
        <f t="shared" si="173"/>
        <v/>
      </c>
      <c r="AP1091" s="101" t="str">
        <f>IF(AND(N1091="vendido",I1091='1° Passo'!$D$12),'1° Passo'!$D$12,"")</f>
        <v/>
      </c>
    </row>
    <row r="1092" spans="3:42" ht="30" customHeight="1">
      <c r="C1092" s="11">
        <v>1088</v>
      </c>
      <c r="D1092" s="88"/>
      <c r="E1092" s="88"/>
      <c r="F1092" s="88"/>
      <c r="G1092" s="95"/>
      <c r="H1092" s="96"/>
      <c r="I1092" s="88"/>
      <c r="J1092" s="88"/>
      <c r="K1092" s="96"/>
      <c r="L1092" s="88"/>
      <c r="M1092" s="97" t="str">
        <f t="shared" ca="1" si="169"/>
        <v/>
      </c>
      <c r="N1092" s="88"/>
      <c r="O1092" s="88"/>
      <c r="P1092" s="14"/>
      <c r="R1092" s="59" t="str">
        <f>IFERROR(VLOOKUP($D1092,'4° Passo'!$D$5:$M$804,7,FALSE),"-")</f>
        <v>-</v>
      </c>
      <c r="S1092" s="59" t="str">
        <f>IFERROR(VLOOKUP($D1092,'4° Passo'!$D$5:$M$804,8,FALSE),"-")</f>
        <v>-</v>
      </c>
      <c r="T1092" s="59" t="str">
        <f>IFERROR(VLOOKUP($D1092,'4° Passo'!$D$5:$M$804,9,FALSE),"-")</f>
        <v>-</v>
      </c>
      <c r="U1092" s="59" t="str">
        <f>IFERROR(VLOOKUP($D1092,'4° Passo'!$D$5:$M$804,10,FALSE),"-")</f>
        <v>-</v>
      </c>
      <c r="V1092" s="59" t="str">
        <f t="shared" si="164"/>
        <v/>
      </c>
      <c r="W1092" s="4">
        <f t="shared" si="170"/>
        <v>0</v>
      </c>
      <c r="X1092" s="101">
        <v>1</v>
      </c>
      <c r="Y1092" s="101" t="str">
        <f t="shared" si="165"/>
        <v/>
      </c>
      <c r="Z1092" s="101" t="str">
        <f t="shared" si="166"/>
        <v/>
      </c>
      <c r="AA1092" s="101" t="str">
        <f t="shared" si="167"/>
        <v/>
      </c>
      <c r="AB1092" s="101" t="str">
        <f t="shared" si="168"/>
        <v/>
      </c>
      <c r="AC1092" s="101" t="str">
        <f t="shared" si="175"/>
        <v/>
      </c>
      <c r="AD1092" s="101" t="str">
        <f t="shared" si="175"/>
        <v/>
      </c>
      <c r="AE1092" s="101" t="str">
        <f t="shared" si="175"/>
        <v/>
      </c>
      <c r="AF1092" s="101" t="str">
        <f t="shared" si="174"/>
        <v/>
      </c>
      <c r="AG1092" s="101" t="str">
        <f t="shared" si="174"/>
        <v/>
      </c>
      <c r="AH1092" s="101" t="str">
        <f t="shared" si="174"/>
        <v/>
      </c>
      <c r="AI1092" s="101" t="str">
        <f t="shared" si="173"/>
        <v/>
      </c>
      <c r="AJ1092" s="101" t="str">
        <f t="shared" si="173"/>
        <v/>
      </c>
      <c r="AK1092" s="101" t="str">
        <f t="shared" si="173"/>
        <v/>
      </c>
      <c r="AL1092" s="101" t="str">
        <f t="shared" si="173"/>
        <v/>
      </c>
      <c r="AM1092" s="101" t="str">
        <f t="shared" si="173"/>
        <v/>
      </c>
      <c r="AN1092" s="101" t="str">
        <f t="shared" si="173"/>
        <v/>
      </c>
      <c r="AP1092" s="101" t="str">
        <f>IF(AND(N1092="vendido",I1092='1° Passo'!$D$12),'1° Passo'!$D$12,"")</f>
        <v/>
      </c>
    </row>
    <row r="1093" spans="3:42" ht="30" customHeight="1">
      <c r="C1093" s="11">
        <v>1089</v>
      </c>
      <c r="D1093" s="88"/>
      <c r="E1093" s="88"/>
      <c r="F1093" s="88"/>
      <c r="G1093" s="95"/>
      <c r="H1093" s="96"/>
      <c r="I1093" s="88"/>
      <c r="J1093" s="88"/>
      <c r="K1093" s="96"/>
      <c r="L1093" s="88"/>
      <c r="M1093" s="97" t="str">
        <f t="shared" ca="1" si="169"/>
        <v/>
      </c>
      <c r="N1093" s="88"/>
      <c r="O1093" s="88"/>
      <c r="P1093" s="14"/>
      <c r="R1093" s="59" t="str">
        <f>IFERROR(VLOOKUP($D1093,'4° Passo'!$D$5:$M$804,7,FALSE),"-")</f>
        <v>-</v>
      </c>
      <c r="S1093" s="59" t="str">
        <f>IFERROR(VLOOKUP($D1093,'4° Passo'!$D$5:$M$804,8,FALSE),"-")</f>
        <v>-</v>
      </c>
      <c r="T1093" s="59" t="str">
        <f>IFERROR(VLOOKUP($D1093,'4° Passo'!$D$5:$M$804,9,FALSE),"-")</f>
        <v>-</v>
      </c>
      <c r="U1093" s="59" t="str">
        <f>IFERROR(VLOOKUP($D1093,'4° Passo'!$D$5:$M$804,10,FALSE),"-")</f>
        <v>-</v>
      </c>
      <c r="V1093" s="59" t="str">
        <f t="shared" ref="V1093:V1156" si="176">IF(N1093="vendido",1,"")</f>
        <v/>
      </c>
      <c r="W1093" s="4">
        <f t="shared" si="170"/>
        <v>0</v>
      </c>
      <c r="X1093" s="101">
        <v>1</v>
      </c>
      <c r="Y1093" s="101" t="str">
        <f t="shared" ref="Y1093:Y1156" si="177">IF(H1093&lt;&gt;"",MONTH(H1093),"")</f>
        <v/>
      </c>
      <c r="Z1093" s="101" t="str">
        <f t="shared" ref="Z1093:Z1156" si="178">IF(N1093="vendido",MONTH(H1093),"")</f>
        <v/>
      </c>
      <c r="AA1093" s="101" t="str">
        <f t="shared" ref="AA1093:AA1156" si="179">IF(N1093="vendido",I1093,"")</f>
        <v/>
      </c>
      <c r="AB1093" s="101" t="str">
        <f t="shared" ref="AB1093:AB1156" si="180">IF(N1093="vendido",G1093,"")</f>
        <v/>
      </c>
      <c r="AC1093" s="101" t="str">
        <f t="shared" si="175"/>
        <v/>
      </c>
      <c r="AD1093" s="101" t="str">
        <f t="shared" si="175"/>
        <v/>
      </c>
      <c r="AE1093" s="101" t="str">
        <f t="shared" si="175"/>
        <v/>
      </c>
      <c r="AF1093" s="101" t="str">
        <f t="shared" si="174"/>
        <v/>
      </c>
      <c r="AG1093" s="101" t="str">
        <f t="shared" si="174"/>
        <v/>
      </c>
      <c r="AH1093" s="101" t="str">
        <f t="shared" si="174"/>
        <v/>
      </c>
      <c r="AI1093" s="101" t="str">
        <f t="shared" si="173"/>
        <v/>
      </c>
      <c r="AJ1093" s="101" t="str">
        <f t="shared" si="173"/>
        <v/>
      </c>
      <c r="AK1093" s="101" t="str">
        <f t="shared" si="173"/>
        <v/>
      </c>
      <c r="AL1093" s="101" t="str">
        <f t="shared" si="173"/>
        <v/>
      </c>
      <c r="AM1093" s="101" t="str">
        <f t="shared" si="173"/>
        <v/>
      </c>
      <c r="AN1093" s="101" t="str">
        <f t="shared" si="173"/>
        <v/>
      </c>
      <c r="AP1093" s="101" t="str">
        <f>IF(AND(N1093="vendido",I1093='1° Passo'!$D$12),'1° Passo'!$D$12,"")</f>
        <v/>
      </c>
    </row>
    <row r="1094" spans="3:42" ht="30" customHeight="1">
      <c r="C1094" s="11">
        <v>1090</v>
      </c>
      <c r="D1094" s="88"/>
      <c r="E1094" s="88"/>
      <c r="F1094" s="88"/>
      <c r="G1094" s="95"/>
      <c r="H1094" s="96"/>
      <c r="I1094" s="88"/>
      <c r="J1094" s="88"/>
      <c r="K1094" s="96"/>
      <c r="L1094" s="88"/>
      <c r="M1094" s="97" t="str">
        <f t="shared" ref="M1094:M1157" ca="1" si="181">IF(OR(N1094="Perdido",N1094="Vendido"),"Negociação finalizada",IF(OR(H1094="",K1094="",),"",IF(L1094="realizado","Agende a Próxima Etapa ou Conclua a Venda",IF(K1094&lt;TODAY(),"Prazo Para Entrar Em Contato Vencido",IF(K1094-TODAY()=1,"Falta ","Faltam ")&amp;K1094-TODAY()&amp;IF(K1094-TODAY()=1," dia "," dias ")&amp;"Para Entrar em Contato"))))</f>
        <v/>
      </c>
      <c r="N1094" s="88"/>
      <c r="O1094" s="88"/>
      <c r="P1094" s="14"/>
      <c r="R1094" s="59" t="str">
        <f>IFERROR(VLOOKUP($D1094,'4° Passo'!$D$5:$M$804,7,FALSE),"-")</f>
        <v>-</v>
      </c>
      <c r="S1094" s="59" t="str">
        <f>IFERROR(VLOOKUP($D1094,'4° Passo'!$D$5:$M$804,8,FALSE),"-")</f>
        <v>-</v>
      </c>
      <c r="T1094" s="59" t="str">
        <f>IFERROR(VLOOKUP($D1094,'4° Passo'!$D$5:$M$804,9,FALSE),"-")</f>
        <v>-</v>
      </c>
      <c r="U1094" s="59" t="str">
        <f>IFERROR(VLOOKUP($D1094,'4° Passo'!$D$5:$M$804,10,FALSE),"-")</f>
        <v>-</v>
      </c>
      <c r="V1094" s="59" t="str">
        <f t="shared" si="176"/>
        <v/>
      </c>
      <c r="W1094" s="4">
        <f t="shared" ref="W1094:W1157" si="182">IF(K1094-H1094&lt;0,0,K1094-H1094)</f>
        <v>0</v>
      </c>
      <c r="X1094" s="101">
        <v>1</v>
      </c>
      <c r="Y1094" s="101" t="str">
        <f t="shared" si="177"/>
        <v/>
      </c>
      <c r="Z1094" s="101" t="str">
        <f t="shared" si="178"/>
        <v/>
      </c>
      <c r="AA1094" s="101" t="str">
        <f t="shared" si="179"/>
        <v/>
      </c>
      <c r="AB1094" s="101" t="str">
        <f t="shared" si="180"/>
        <v/>
      </c>
      <c r="AC1094" s="101" t="str">
        <f t="shared" si="175"/>
        <v/>
      </c>
      <c r="AD1094" s="101" t="str">
        <f t="shared" si="175"/>
        <v/>
      </c>
      <c r="AE1094" s="101" t="str">
        <f t="shared" si="175"/>
        <v/>
      </c>
      <c r="AF1094" s="101" t="str">
        <f t="shared" si="174"/>
        <v/>
      </c>
      <c r="AG1094" s="101" t="str">
        <f t="shared" si="174"/>
        <v/>
      </c>
      <c r="AH1094" s="101" t="str">
        <f t="shared" si="174"/>
        <v/>
      </c>
      <c r="AI1094" s="101" t="str">
        <f t="shared" si="173"/>
        <v/>
      </c>
      <c r="AJ1094" s="101" t="str">
        <f t="shared" si="173"/>
        <v/>
      </c>
      <c r="AK1094" s="101" t="str">
        <f t="shared" si="173"/>
        <v/>
      </c>
      <c r="AL1094" s="101" t="str">
        <f t="shared" si="173"/>
        <v/>
      </c>
      <c r="AM1094" s="101" t="str">
        <f t="shared" si="173"/>
        <v/>
      </c>
      <c r="AN1094" s="101" t="str">
        <f t="shared" si="173"/>
        <v/>
      </c>
      <c r="AP1094" s="101" t="str">
        <f>IF(AND(N1094="vendido",I1094='1° Passo'!$D$12),'1° Passo'!$D$12,"")</f>
        <v/>
      </c>
    </row>
    <row r="1095" spans="3:42" ht="30" customHeight="1">
      <c r="C1095" s="11">
        <v>1091</v>
      </c>
      <c r="D1095" s="88"/>
      <c r="E1095" s="88"/>
      <c r="F1095" s="88"/>
      <c r="G1095" s="95"/>
      <c r="H1095" s="96"/>
      <c r="I1095" s="88"/>
      <c r="J1095" s="88"/>
      <c r="K1095" s="96"/>
      <c r="L1095" s="88"/>
      <c r="M1095" s="97" t="str">
        <f t="shared" ca="1" si="181"/>
        <v/>
      </c>
      <c r="N1095" s="88"/>
      <c r="O1095" s="88"/>
      <c r="P1095" s="14"/>
      <c r="R1095" s="59" t="str">
        <f>IFERROR(VLOOKUP($D1095,'4° Passo'!$D$5:$M$804,7,FALSE),"-")</f>
        <v>-</v>
      </c>
      <c r="S1095" s="59" t="str">
        <f>IFERROR(VLOOKUP($D1095,'4° Passo'!$D$5:$M$804,8,FALSE),"-")</f>
        <v>-</v>
      </c>
      <c r="T1095" s="59" t="str">
        <f>IFERROR(VLOOKUP($D1095,'4° Passo'!$D$5:$M$804,9,FALSE),"-")</f>
        <v>-</v>
      </c>
      <c r="U1095" s="59" t="str">
        <f>IFERROR(VLOOKUP($D1095,'4° Passo'!$D$5:$M$804,10,FALSE),"-")</f>
        <v>-</v>
      </c>
      <c r="V1095" s="59" t="str">
        <f t="shared" si="176"/>
        <v/>
      </c>
      <c r="W1095" s="4">
        <f t="shared" si="182"/>
        <v>0</v>
      </c>
      <c r="X1095" s="101">
        <v>1</v>
      </c>
      <c r="Y1095" s="101" t="str">
        <f t="shared" si="177"/>
        <v/>
      </c>
      <c r="Z1095" s="101" t="str">
        <f t="shared" si="178"/>
        <v/>
      </c>
      <c r="AA1095" s="101" t="str">
        <f t="shared" si="179"/>
        <v/>
      </c>
      <c r="AB1095" s="101" t="str">
        <f t="shared" si="180"/>
        <v/>
      </c>
      <c r="AC1095" s="101" t="str">
        <f t="shared" si="175"/>
        <v/>
      </c>
      <c r="AD1095" s="101" t="str">
        <f t="shared" si="175"/>
        <v/>
      </c>
      <c r="AE1095" s="101" t="str">
        <f t="shared" si="175"/>
        <v/>
      </c>
      <c r="AF1095" s="101" t="str">
        <f t="shared" si="174"/>
        <v/>
      </c>
      <c r="AG1095" s="101" t="str">
        <f t="shared" si="174"/>
        <v/>
      </c>
      <c r="AH1095" s="101" t="str">
        <f t="shared" si="174"/>
        <v/>
      </c>
      <c r="AI1095" s="101" t="str">
        <f t="shared" si="173"/>
        <v/>
      </c>
      <c r="AJ1095" s="101" t="str">
        <f t="shared" si="173"/>
        <v/>
      </c>
      <c r="AK1095" s="101" t="str">
        <f t="shared" si="173"/>
        <v/>
      </c>
      <c r="AL1095" s="101" t="str">
        <f t="shared" si="173"/>
        <v/>
      </c>
      <c r="AM1095" s="101" t="str">
        <f t="shared" si="173"/>
        <v/>
      </c>
      <c r="AN1095" s="101" t="str">
        <f t="shared" si="173"/>
        <v/>
      </c>
      <c r="AP1095" s="101" t="str">
        <f>IF(AND(N1095="vendido",I1095='1° Passo'!$D$12),'1° Passo'!$D$12,"")</f>
        <v/>
      </c>
    </row>
    <row r="1096" spans="3:42" ht="30" customHeight="1">
      <c r="C1096" s="11">
        <v>1092</v>
      </c>
      <c r="D1096" s="88"/>
      <c r="E1096" s="88"/>
      <c r="F1096" s="88"/>
      <c r="G1096" s="95"/>
      <c r="H1096" s="96"/>
      <c r="I1096" s="88"/>
      <c r="J1096" s="88"/>
      <c r="K1096" s="96"/>
      <c r="L1096" s="88"/>
      <c r="M1096" s="97" t="str">
        <f t="shared" ca="1" si="181"/>
        <v/>
      </c>
      <c r="N1096" s="88"/>
      <c r="O1096" s="88"/>
      <c r="P1096" s="14"/>
      <c r="R1096" s="59" t="str">
        <f>IFERROR(VLOOKUP($D1096,'4° Passo'!$D$5:$M$804,7,FALSE),"-")</f>
        <v>-</v>
      </c>
      <c r="S1096" s="59" t="str">
        <f>IFERROR(VLOOKUP($D1096,'4° Passo'!$D$5:$M$804,8,FALSE),"-")</f>
        <v>-</v>
      </c>
      <c r="T1096" s="59" t="str">
        <f>IFERROR(VLOOKUP($D1096,'4° Passo'!$D$5:$M$804,9,FALSE),"-")</f>
        <v>-</v>
      </c>
      <c r="U1096" s="59" t="str">
        <f>IFERROR(VLOOKUP($D1096,'4° Passo'!$D$5:$M$804,10,FALSE),"-")</f>
        <v>-</v>
      </c>
      <c r="V1096" s="59" t="str">
        <f t="shared" si="176"/>
        <v/>
      </c>
      <c r="W1096" s="4">
        <f t="shared" si="182"/>
        <v>0</v>
      </c>
      <c r="X1096" s="101">
        <v>1</v>
      </c>
      <c r="Y1096" s="101" t="str">
        <f t="shared" si="177"/>
        <v/>
      </c>
      <c r="Z1096" s="101" t="str">
        <f t="shared" si="178"/>
        <v/>
      </c>
      <c r="AA1096" s="101" t="str">
        <f t="shared" si="179"/>
        <v/>
      </c>
      <c r="AB1096" s="101" t="str">
        <f t="shared" si="180"/>
        <v/>
      </c>
      <c r="AC1096" s="101" t="str">
        <f t="shared" si="175"/>
        <v/>
      </c>
      <c r="AD1096" s="101" t="str">
        <f t="shared" si="175"/>
        <v/>
      </c>
      <c r="AE1096" s="101" t="str">
        <f t="shared" si="175"/>
        <v/>
      </c>
      <c r="AF1096" s="101" t="str">
        <f t="shared" si="174"/>
        <v/>
      </c>
      <c r="AG1096" s="101" t="str">
        <f t="shared" si="174"/>
        <v/>
      </c>
      <c r="AH1096" s="101" t="str">
        <f t="shared" si="174"/>
        <v/>
      </c>
      <c r="AI1096" s="101" t="str">
        <f t="shared" si="173"/>
        <v/>
      </c>
      <c r="AJ1096" s="101" t="str">
        <f t="shared" si="173"/>
        <v/>
      </c>
      <c r="AK1096" s="101" t="str">
        <f t="shared" si="173"/>
        <v/>
      </c>
      <c r="AL1096" s="101" t="str">
        <f t="shared" si="173"/>
        <v/>
      </c>
      <c r="AM1096" s="101" t="str">
        <f t="shared" si="173"/>
        <v/>
      </c>
      <c r="AN1096" s="101" t="str">
        <f t="shared" si="173"/>
        <v/>
      </c>
      <c r="AP1096" s="101" t="str">
        <f>IF(AND(N1096="vendido",I1096='1° Passo'!$D$12),'1° Passo'!$D$12,"")</f>
        <v/>
      </c>
    </row>
    <row r="1097" spans="3:42" ht="30" customHeight="1">
      <c r="C1097" s="11">
        <v>1093</v>
      </c>
      <c r="D1097" s="88"/>
      <c r="E1097" s="88"/>
      <c r="F1097" s="88"/>
      <c r="G1097" s="95"/>
      <c r="H1097" s="96"/>
      <c r="I1097" s="88"/>
      <c r="J1097" s="88"/>
      <c r="K1097" s="96"/>
      <c r="L1097" s="88"/>
      <c r="M1097" s="97" t="str">
        <f t="shared" ca="1" si="181"/>
        <v/>
      </c>
      <c r="N1097" s="88"/>
      <c r="O1097" s="88"/>
      <c r="P1097" s="14"/>
      <c r="R1097" s="59" t="str">
        <f>IFERROR(VLOOKUP($D1097,'4° Passo'!$D$5:$M$804,7,FALSE),"-")</f>
        <v>-</v>
      </c>
      <c r="S1097" s="59" t="str">
        <f>IFERROR(VLOOKUP($D1097,'4° Passo'!$D$5:$M$804,8,FALSE),"-")</f>
        <v>-</v>
      </c>
      <c r="T1097" s="59" t="str">
        <f>IFERROR(VLOOKUP($D1097,'4° Passo'!$D$5:$M$804,9,FALSE),"-")</f>
        <v>-</v>
      </c>
      <c r="U1097" s="59" t="str">
        <f>IFERROR(VLOOKUP($D1097,'4° Passo'!$D$5:$M$804,10,FALSE),"-")</f>
        <v>-</v>
      </c>
      <c r="V1097" s="59" t="str">
        <f t="shared" si="176"/>
        <v/>
      </c>
      <c r="W1097" s="4">
        <f t="shared" si="182"/>
        <v>0</v>
      </c>
      <c r="X1097" s="101">
        <v>1</v>
      </c>
      <c r="Y1097" s="101" t="str">
        <f t="shared" si="177"/>
        <v/>
      </c>
      <c r="Z1097" s="101" t="str">
        <f t="shared" si="178"/>
        <v/>
      </c>
      <c r="AA1097" s="101" t="str">
        <f t="shared" si="179"/>
        <v/>
      </c>
      <c r="AB1097" s="101" t="str">
        <f t="shared" si="180"/>
        <v/>
      </c>
      <c r="AC1097" s="101" t="str">
        <f t="shared" si="175"/>
        <v/>
      </c>
      <c r="AD1097" s="101" t="str">
        <f t="shared" si="175"/>
        <v/>
      </c>
      <c r="AE1097" s="101" t="str">
        <f t="shared" si="175"/>
        <v/>
      </c>
      <c r="AF1097" s="101" t="str">
        <f t="shared" si="174"/>
        <v/>
      </c>
      <c r="AG1097" s="101" t="str">
        <f t="shared" si="174"/>
        <v/>
      </c>
      <c r="AH1097" s="101" t="str">
        <f t="shared" si="174"/>
        <v/>
      </c>
      <c r="AI1097" s="101" t="str">
        <f t="shared" si="173"/>
        <v/>
      </c>
      <c r="AJ1097" s="101" t="str">
        <f t="shared" si="173"/>
        <v/>
      </c>
      <c r="AK1097" s="101" t="str">
        <f t="shared" si="173"/>
        <v/>
      </c>
      <c r="AL1097" s="101" t="str">
        <f t="shared" si="173"/>
        <v/>
      </c>
      <c r="AM1097" s="101" t="str">
        <f t="shared" si="173"/>
        <v/>
      </c>
      <c r="AN1097" s="101" t="str">
        <f t="shared" si="173"/>
        <v/>
      </c>
      <c r="AP1097" s="101" t="str">
        <f>IF(AND(N1097="vendido",I1097='1° Passo'!$D$12),'1° Passo'!$D$12,"")</f>
        <v/>
      </c>
    </row>
    <row r="1098" spans="3:42" ht="30" customHeight="1">
      <c r="C1098" s="11">
        <v>1094</v>
      </c>
      <c r="D1098" s="88"/>
      <c r="E1098" s="88"/>
      <c r="F1098" s="88"/>
      <c r="G1098" s="95"/>
      <c r="H1098" s="96"/>
      <c r="I1098" s="88"/>
      <c r="J1098" s="88"/>
      <c r="K1098" s="96"/>
      <c r="L1098" s="88"/>
      <c r="M1098" s="97" t="str">
        <f t="shared" ca="1" si="181"/>
        <v/>
      </c>
      <c r="N1098" s="88"/>
      <c r="O1098" s="88"/>
      <c r="P1098" s="14"/>
      <c r="R1098" s="59" t="str">
        <f>IFERROR(VLOOKUP($D1098,'4° Passo'!$D$5:$M$804,7,FALSE),"-")</f>
        <v>-</v>
      </c>
      <c r="S1098" s="59" t="str">
        <f>IFERROR(VLOOKUP($D1098,'4° Passo'!$D$5:$M$804,8,FALSE),"-")</f>
        <v>-</v>
      </c>
      <c r="T1098" s="59" t="str">
        <f>IFERROR(VLOOKUP($D1098,'4° Passo'!$D$5:$M$804,9,FALSE),"-")</f>
        <v>-</v>
      </c>
      <c r="U1098" s="59" t="str">
        <f>IFERROR(VLOOKUP($D1098,'4° Passo'!$D$5:$M$804,10,FALSE),"-")</f>
        <v>-</v>
      </c>
      <c r="V1098" s="59" t="str">
        <f t="shared" si="176"/>
        <v/>
      </c>
      <c r="W1098" s="4">
        <f t="shared" si="182"/>
        <v>0</v>
      </c>
      <c r="X1098" s="101">
        <v>1</v>
      </c>
      <c r="Y1098" s="101" t="str">
        <f t="shared" si="177"/>
        <v/>
      </c>
      <c r="Z1098" s="101" t="str">
        <f t="shared" si="178"/>
        <v/>
      </c>
      <c r="AA1098" s="101" t="str">
        <f t="shared" si="179"/>
        <v/>
      </c>
      <c r="AB1098" s="101" t="str">
        <f t="shared" si="180"/>
        <v/>
      </c>
      <c r="AC1098" s="101" t="str">
        <f t="shared" si="175"/>
        <v/>
      </c>
      <c r="AD1098" s="101" t="str">
        <f t="shared" si="175"/>
        <v/>
      </c>
      <c r="AE1098" s="101" t="str">
        <f t="shared" si="175"/>
        <v/>
      </c>
      <c r="AF1098" s="101" t="str">
        <f t="shared" si="174"/>
        <v/>
      </c>
      <c r="AG1098" s="101" t="str">
        <f t="shared" si="174"/>
        <v/>
      </c>
      <c r="AH1098" s="101" t="str">
        <f t="shared" si="174"/>
        <v/>
      </c>
      <c r="AI1098" s="101" t="str">
        <f t="shared" si="173"/>
        <v/>
      </c>
      <c r="AJ1098" s="101" t="str">
        <f t="shared" si="173"/>
        <v/>
      </c>
      <c r="AK1098" s="101" t="str">
        <f t="shared" si="173"/>
        <v/>
      </c>
      <c r="AL1098" s="101" t="str">
        <f t="shared" si="173"/>
        <v/>
      </c>
      <c r="AM1098" s="101" t="str">
        <f t="shared" si="173"/>
        <v/>
      </c>
      <c r="AN1098" s="101" t="str">
        <f t="shared" si="173"/>
        <v/>
      </c>
      <c r="AP1098" s="101" t="str">
        <f>IF(AND(N1098="vendido",I1098='1° Passo'!$D$12),'1° Passo'!$D$12,"")</f>
        <v/>
      </c>
    </row>
    <row r="1099" spans="3:42" ht="30" customHeight="1">
      <c r="C1099" s="11">
        <v>1095</v>
      </c>
      <c r="D1099" s="88"/>
      <c r="E1099" s="88"/>
      <c r="F1099" s="88"/>
      <c r="G1099" s="95"/>
      <c r="H1099" s="96"/>
      <c r="I1099" s="88"/>
      <c r="J1099" s="88"/>
      <c r="K1099" s="96"/>
      <c r="L1099" s="88"/>
      <c r="M1099" s="97" t="str">
        <f t="shared" ca="1" si="181"/>
        <v/>
      </c>
      <c r="N1099" s="88"/>
      <c r="O1099" s="88"/>
      <c r="P1099" s="14"/>
      <c r="R1099" s="59" t="str">
        <f>IFERROR(VLOOKUP($D1099,'4° Passo'!$D$5:$M$804,7,FALSE),"-")</f>
        <v>-</v>
      </c>
      <c r="S1099" s="59" t="str">
        <f>IFERROR(VLOOKUP($D1099,'4° Passo'!$D$5:$M$804,8,FALSE),"-")</f>
        <v>-</v>
      </c>
      <c r="T1099" s="59" t="str">
        <f>IFERROR(VLOOKUP($D1099,'4° Passo'!$D$5:$M$804,9,FALSE),"-")</f>
        <v>-</v>
      </c>
      <c r="U1099" s="59" t="str">
        <f>IFERROR(VLOOKUP($D1099,'4° Passo'!$D$5:$M$804,10,FALSE),"-")</f>
        <v>-</v>
      </c>
      <c r="V1099" s="59" t="str">
        <f t="shared" si="176"/>
        <v/>
      </c>
      <c r="W1099" s="4">
        <f t="shared" si="182"/>
        <v>0</v>
      </c>
      <c r="X1099" s="101">
        <v>1</v>
      </c>
      <c r="Y1099" s="101" t="str">
        <f t="shared" si="177"/>
        <v/>
      </c>
      <c r="Z1099" s="101" t="str">
        <f t="shared" si="178"/>
        <v/>
      </c>
      <c r="AA1099" s="101" t="str">
        <f t="shared" si="179"/>
        <v/>
      </c>
      <c r="AB1099" s="101" t="str">
        <f t="shared" si="180"/>
        <v/>
      </c>
      <c r="AC1099" s="101" t="str">
        <f t="shared" si="175"/>
        <v/>
      </c>
      <c r="AD1099" s="101" t="str">
        <f t="shared" si="175"/>
        <v/>
      </c>
      <c r="AE1099" s="101" t="str">
        <f t="shared" si="175"/>
        <v/>
      </c>
      <c r="AF1099" s="101" t="str">
        <f t="shared" si="174"/>
        <v/>
      </c>
      <c r="AG1099" s="101" t="str">
        <f t="shared" si="174"/>
        <v/>
      </c>
      <c r="AH1099" s="101" t="str">
        <f t="shared" si="174"/>
        <v/>
      </c>
      <c r="AI1099" s="101" t="str">
        <f t="shared" si="173"/>
        <v/>
      </c>
      <c r="AJ1099" s="101" t="str">
        <f t="shared" si="173"/>
        <v/>
      </c>
      <c r="AK1099" s="101" t="str">
        <f t="shared" si="173"/>
        <v/>
      </c>
      <c r="AL1099" s="101" t="str">
        <f t="shared" si="173"/>
        <v/>
      </c>
      <c r="AM1099" s="101" t="str">
        <f t="shared" si="173"/>
        <v/>
      </c>
      <c r="AN1099" s="101" t="str">
        <f t="shared" si="173"/>
        <v/>
      </c>
      <c r="AP1099" s="101" t="str">
        <f>IF(AND(N1099="vendido",I1099='1° Passo'!$D$12),'1° Passo'!$D$12,"")</f>
        <v/>
      </c>
    </row>
    <row r="1100" spans="3:42" ht="30" customHeight="1">
      <c r="C1100" s="11">
        <v>1096</v>
      </c>
      <c r="D1100" s="88"/>
      <c r="E1100" s="88"/>
      <c r="F1100" s="88"/>
      <c r="G1100" s="95"/>
      <c r="H1100" s="96"/>
      <c r="I1100" s="88"/>
      <c r="J1100" s="88"/>
      <c r="K1100" s="96"/>
      <c r="L1100" s="88"/>
      <c r="M1100" s="97" t="str">
        <f t="shared" ca="1" si="181"/>
        <v/>
      </c>
      <c r="N1100" s="88"/>
      <c r="O1100" s="88"/>
      <c r="P1100" s="14"/>
      <c r="R1100" s="59" t="str">
        <f>IFERROR(VLOOKUP($D1100,'4° Passo'!$D$5:$M$804,7,FALSE),"-")</f>
        <v>-</v>
      </c>
      <c r="S1100" s="59" t="str">
        <f>IFERROR(VLOOKUP($D1100,'4° Passo'!$D$5:$M$804,8,FALSE),"-")</f>
        <v>-</v>
      </c>
      <c r="T1100" s="59" t="str">
        <f>IFERROR(VLOOKUP($D1100,'4° Passo'!$D$5:$M$804,9,FALSE),"-")</f>
        <v>-</v>
      </c>
      <c r="U1100" s="59" t="str">
        <f>IFERROR(VLOOKUP($D1100,'4° Passo'!$D$5:$M$804,10,FALSE),"-")</f>
        <v>-</v>
      </c>
      <c r="V1100" s="59" t="str">
        <f t="shared" si="176"/>
        <v/>
      </c>
      <c r="W1100" s="4">
        <f t="shared" si="182"/>
        <v>0</v>
      </c>
      <c r="X1100" s="101">
        <v>1</v>
      </c>
      <c r="Y1100" s="101" t="str">
        <f t="shared" si="177"/>
        <v/>
      </c>
      <c r="Z1100" s="101" t="str">
        <f t="shared" si="178"/>
        <v/>
      </c>
      <c r="AA1100" s="101" t="str">
        <f t="shared" si="179"/>
        <v/>
      </c>
      <c r="AB1100" s="101" t="str">
        <f t="shared" si="180"/>
        <v/>
      </c>
      <c r="AC1100" s="101" t="str">
        <f t="shared" si="175"/>
        <v/>
      </c>
      <c r="AD1100" s="101" t="str">
        <f t="shared" si="175"/>
        <v/>
      </c>
      <c r="AE1100" s="101" t="str">
        <f t="shared" si="175"/>
        <v/>
      </c>
      <c r="AF1100" s="101" t="str">
        <f t="shared" si="174"/>
        <v/>
      </c>
      <c r="AG1100" s="101" t="str">
        <f t="shared" si="174"/>
        <v/>
      </c>
      <c r="AH1100" s="101" t="str">
        <f t="shared" si="174"/>
        <v/>
      </c>
      <c r="AI1100" s="101" t="str">
        <f t="shared" si="173"/>
        <v/>
      </c>
      <c r="AJ1100" s="101" t="str">
        <f t="shared" si="173"/>
        <v/>
      </c>
      <c r="AK1100" s="101" t="str">
        <f t="shared" si="173"/>
        <v/>
      </c>
      <c r="AL1100" s="101" t="str">
        <f t="shared" si="173"/>
        <v/>
      </c>
      <c r="AM1100" s="101" t="str">
        <f t="shared" si="173"/>
        <v/>
      </c>
      <c r="AN1100" s="101" t="str">
        <f t="shared" si="173"/>
        <v/>
      </c>
      <c r="AP1100" s="101" t="str">
        <f>IF(AND(N1100="vendido",I1100='1° Passo'!$D$12),'1° Passo'!$D$12,"")</f>
        <v/>
      </c>
    </row>
    <row r="1101" spans="3:42" ht="30" customHeight="1">
      <c r="C1101" s="11">
        <v>1097</v>
      </c>
      <c r="D1101" s="88"/>
      <c r="E1101" s="88"/>
      <c r="F1101" s="88"/>
      <c r="G1101" s="95"/>
      <c r="H1101" s="96"/>
      <c r="I1101" s="88"/>
      <c r="J1101" s="88"/>
      <c r="K1101" s="96"/>
      <c r="L1101" s="88"/>
      <c r="M1101" s="97" t="str">
        <f t="shared" ca="1" si="181"/>
        <v/>
      </c>
      <c r="N1101" s="88"/>
      <c r="O1101" s="88"/>
      <c r="P1101" s="14"/>
      <c r="R1101" s="59" t="str">
        <f>IFERROR(VLOOKUP($D1101,'4° Passo'!$D$5:$M$804,7,FALSE),"-")</f>
        <v>-</v>
      </c>
      <c r="S1101" s="59" t="str">
        <f>IFERROR(VLOOKUP($D1101,'4° Passo'!$D$5:$M$804,8,FALSE),"-")</f>
        <v>-</v>
      </c>
      <c r="T1101" s="59" t="str">
        <f>IFERROR(VLOOKUP($D1101,'4° Passo'!$D$5:$M$804,9,FALSE),"-")</f>
        <v>-</v>
      </c>
      <c r="U1101" s="59" t="str">
        <f>IFERROR(VLOOKUP($D1101,'4° Passo'!$D$5:$M$804,10,FALSE),"-")</f>
        <v>-</v>
      </c>
      <c r="V1101" s="59" t="str">
        <f t="shared" si="176"/>
        <v/>
      </c>
      <c r="W1101" s="4">
        <f t="shared" si="182"/>
        <v>0</v>
      </c>
      <c r="X1101" s="101">
        <v>1</v>
      </c>
      <c r="Y1101" s="101" t="str">
        <f t="shared" si="177"/>
        <v/>
      </c>
      <c r="Z1101" s="101" t="str">
        <f t="shared" si="178"/>
        <v/>
      </c>
      <c r="AA1101" s="101" t="str">
        <f t="shared" si="179"/>
        <v/>
      </c>
      <c r="AB1101" s="101" t="str">
        <f t="shared" si="180"/>
        <v/>
      </c>
      <c r="AC1101" s="101" t="str">
        <f t="shared" si="175"/>
        <v/>
      </c>
      <c r="AD1101" s="101" t="str">
        <f t="shared" si="175"/>
        <v/>
      </c>
      <c r="AE1101" s="101" t="str">
        <f t="shared" si="175"/>
        <v/>
      </c>
      <c r="AF1101" s="101" t="str">
        <f t="shared" si="174"/>
        <v/>
      </c>
      <c r="AG1101" s="101" t="str">
        <f t="shared" si="174"/>
        <v/>
      </c>
      <c r="AH1101" s="101" t="str">
        <f t="shared" si="174"/>
        <v/>
      </c>
      <c r="AI1101" s="101" t="str">
        <f t="shared" si="173"/>
        <v/>
      </c>
      <c r="AJ1101" s="101" t="str">
        <f t="shared" si="173"/>
        <v/>
      </c>
      <c r="AK1101" s="101" t="str">
        <f t="shared" si="173"/>
        <v/>
      </c>
      <c r="AL1101" s="101" t="str">
        <f t="shared" si="173"/>
        <v/>
      </c>
      <c r="AM1101" s="101" t="str">
        <f t="shared" si="173"/>
        <v/>
      </c>
      <c r="AN1101" s="101" t="str">
        <f t="shared" si="173"/>
        <v/>
      </c>
      <c r="AP1101" s="101" t="str">
        <f>IF(AND(N1101="vendido",I1101='1° Passo'!$D$12),'1° Passo'!$D$12,"")</f>
        <v/>
      </c>
    </row>
    <row r="1102" spans="3:42" ht="30" customHeight="1">
      <c r="C1102" s="11">
        <v>1098</v>
      </c>
      <c r="D1102" s="88"/>
      <c r="E1102" s="88"/>
      <c r="F1102" s="88"/>
      <c r="G1102" s="95"/>
      <c r="H1102" s="96"/>
      <c r="I1102" s="88"/>
      <c r="J1102" s="88"/>
      <c r="K1102" s="96"/>
      <c r="L1102" s="88"/>
      <c r="M1102" s="97" t="str">
        <f t="shared" ca="1" si="181"/>
        <v/>
      </c>
      <c r="N1102" s="88"/>
      <c r="O1102" s="88"/>
      <c r="P1102" s="14"/>
      <c r="R1102" s="59" t="str">
        <f>IFERROR(VLOOKUP($D1102,'4° Passo'!$D$5:$M$804,7,FALSE),"-")</f>
        <v>-</v>
      </c>
      <c r="S1102" s="59" t="str">
        <f>IFERROR(VLOOKUP($D1102,'4° Passo'!$D$5:$M$804,8,FALSE),"-")</f>
        <v>-</v>
      </c>
      <c r="T1102" s="59" t="str">
        <f>IFERROR(VLOOKUP($D1102,'4° Passo'!$D$5:$M$804,9,FALSE),"-")</f>
        <v>-</v>
      </c>
      <c r="U1102" s="59" t="str">
        <f>IFERROR(VLOOKUP($D1102,'4° Passo'!$D$5:$M$804,10,FALSE),"-")</f>
        <v>-</v>
      </c>
      <c r="V1102" s="59" t="str">
        <f t="shared" si="176"/>
        <v/>
      </c>
      <c r="W1102" s="4">
        <f t="shared" si="182"/>
        <v>0</v>
      </c>
      <c r="X1102" s="101">
        <v>1</v>
      </c>
      <c r="Y1102" s="101" t="str">
        <f t="shared" si="177"/>
        <v/>
      </c>
      <c r="Z1102" s="101" t="str">
        <f t="shared" si="178"/>
        <v/>
      </c>
      <c r="AA1102" s="101" t="str">
        <f t="shared" si="179"/>
        <v/>
      </c>
      <c r="AB1102" s="101" t="str">
        <f t="shared" si="180"/>
        <v/>
      </c>
      <c r="AC1102" s="101" t="str">
        <f t="shared" si="175"/>
        <v/>
      </c>
      <c r="AD1102" s="101" t="str">
        <f t="shared" si="175"/>
        <v/>
      </c>
      <c r="AE1102" s="101" t="str">
        <f t="shared" si="175"/>
        <v/>
      </c>
      <c r="AF1102" s="101" t="str">
        <f t="shared" si="174"/>
        <v/>
      </c>
      <c r="AG1102" s="101" t="str">
        <f t="shared" si="174"/>
        <v/>
      </c>
      <c r="AH1102" s="101" t="str">
        <f t="shared" si="174"/>
        <v/>
      </c>
      <c r="AI1102" s="101" t="str">
        <f t="shared" si="173"/>
        <v/>
      </c>
      <c r="AJ1102" s="101" t="str">
        <f t="shared" si="173"/>
        <v/>
      </c>
      <c r="AK1102" s="101" t="str">
        <f t="shared" si="173"/>
        <v/>
      </c>
      <c r="AL1102" s="101" t="str">
        <f t="shared" si="173"/>
        <v/>
      </c>
      <c r="AM1102" s="101" t="str">
        <f t="shared" si="173"/>
        <v/>
      </c>
      <c r="AN1102" s="101" t="str">
        <f t="shared" si="173"/>
        <v/>
      </c>
      <c r="AP1102" s="101" t="str">
        <f>IF(AND(N1102="vendido",I1102='1° Passo'!$D$12),'1° Passo'!$D$12,"")</f>
        <v/>
      </c>
    </row>
    <row r="1103" spans="3:42" ht="30" customHeight="1">
      <c r="C1103" s="11">
        <v>1099</v>
      </c>
      <c r="D1103" s="88"/>
      <c r="E1103" s="88"/>
      <c r="F1103" s="88"/>
      <c r="G1103" s="95"/>
      <c r="H1103" s="96"/>
      <c r="I1103" s="88"/>
      <c r="J1103" s="88"/>
      <c r="K1103" s="96"/>
      <c r="L1103" s="88"/>
      <c r="M1103" s="97" t="str">
        <f t="shared" ca="1" si="181"/>
        <v/>
      </c>
      <c r="N1103" s="88"/>
      <c r="O1103" s="88"/>
      <c r="P1103" s="14"/>
      <c r="R1103" s="59" t="str">
        <f>IFERROR(VLOOKUP($D1103,'4° Passo'!$D$5:$M$804,7,FALSE),"-")</f>
        <v>-</v>
      </c>
      <c r="S1103" s="59" t="str">
        <f>IFERROR(VLOOKUP($D1103,'4° Passo'!$D$5:$M$804,8,FALSE),"-")</f>
        <v>-</v>
      </c>
      <c r="T1103" s="59" t="str">
        <f>IFERROR(VLOOKUP($D1103,'4° Passo'!$D$5:$M$804,9,FALSE),"-")</f>
        <v>-</v>
      </c>
      <c r="U1103" s="59" t="str">
        <f>IFERROR(VLOOKUP($D1103,'4° Passo'!$D$5:$M$804,10,FALSE),"-")</f>
        <v>-</v>
      </c>
      <c r="V1103" s="59" t="str">
        <f t="shared" si="176"/>
        <v/>
      </c>
      <c r="W1103" s="4">
        <f t="shared" si="182"/>
        <v>0</v>
      </c>
      <c r="X1103" s="101">
        <v>1</v>
      </c>
      <c r="Y1103" s="101" t="str">
        <f t="shared" si="177"/>
        <v/>
      </c>
      <c r="Z1103" s="101" t="str">
        <f t="shared" si="178"/>
        <v/>
      </c>
      <c r="AA1103" s="101" t="str">
        <f t="shared" si="179"/>
        <v/>
      </c>
      <c r="AB1103" s="101" t="str">
        <f t="shared" si="180"/>
        <v/>
      </c>
      <c r="AC1103" s="101" t="str">
        <f t="shared" si="175"/>
        <v/>
      </c>
      <c r="AD1103" s="101" t="str">
        <f t="shared" si="175"/>
        <v/>
      </c>
      <c r="AE1103" s="101" t="str">
        <f t="shared" si="175"/>
        <v/>
      </c>
      <c r="AF1103" s="101" t="str">
        <f t="shared" si="174"/>
        <v/>
      </c>
      <c r="AG1103" s="101" t="str">
        <f t="shared" si="174"/>
        <v/>
      </c>
      <c r="AH1103" s="101" t="str">
        <f t="shared" si="174"/>
        <v/>
      </c>
      <c r="AI1103" s="101" t="str">
        <f t="shared" si="173"/>
        <v/>
      </c>
      <c r="AJ1103" s="101" t="str">
        <f t="shared" si="173"/>
        <v/>
      </c>
      <c r="AK1103" s="101" t="str">
        <f t="shared" si="173"/>
        <v/>
      </c>
      <c r="AL1103" s="101" t="str">
        <f t="shared" si="173"/>
        <v/>
      </c>
      <c r="AM1103" s="101" t="str">
        <f t="shared" si="173"/>
        <v/>
      </c>
      <c r="AN1103" s="101" t="str">
        <f t="shared" si="173"/>
        <v/>
      </c>
      <c r="AP1103" s="101" t="str">
        <f>IF(AND(N1103="vendido",I1103='1° Passo'!$D$12),'1° Passo'!$D$12,"")</f>
        <v/>
      </c>
    </row>
    <row r="1104" spans="3:42" ht="30" customHeight="1">
      <c r="C1104" s="11">
        <v>1100</v>
      </c>
      <c r="D1104" s="88"/>
      <c r="E1104" s="88"/>
      <c r="F1104" s="88"/>
      <c r="G1104" s="95"/>
      <c r="H1104" s="96"/>
      <c r="I1104" s="88"/>
      <c r="J1104" s="88"/>
      <c r="K1104" s="96"/>
      <c r="L1104" s="88"/>
      <c r="M1104" s="97" t="str">
        <f t="shared" ca="1" si="181"/>
        <v/>
      </c>
      <c r="N1104" s="88"/>
      <c r="O1104" s="88"/>
      <c r="P1104" s="14"/>
      <c r="R1104" s="59" t="str">
        <f>IFERROR(VLOOKUP($D1104,'4° Passo'!$D$5:$M$804,7,FALSE),"-")</f>
        <v>-</v>
      </c>
      <c r="S1104" s="59" t="str">
        <f>IFERROR(VLOOKUP($D1104,'4° Passo'!$D$5:$M$804,8,FALSE),"-")</f>
        <v>-</v>
      </c>
      <c r="T1104" s="59" t="str">
        <f>IFERROR(VLOOKUP($D1104,'4° Passo'!$D$5:$M$804,9,FALSE),"-")</f>
        <v>-</v>
      </c>
      <c r="U1104" s="59" t="str">
        <f>IFERROR(VLOOKUP($D1104,'4° Passo'!$D$5:$M$804,10,FALSE),"-")</f>
        <v>-</v>
      </c>
      <c r="V1104" s="59" t="str">
        <f t="shared" si="176"/>
        <v/>
      </c>
      <c r="W1104" s="4">
        <f t="shared" si="182"/>
        <v>0</v>
      </c>
      <c r="X1104" s="101">
        <v>1</v>
      </c>
      <c r="Y1104" s="101" t="str">
        <f t="shared" si="177"/>
        <v/>
      </c>
      <c r="Z1104" s="101" t="str">
        <f t="shared" si="178"/>
        <v/>
      </c>
      <c r="AA1104" s="101" t="str">
        <f t="shared" si="179"/>
        <v/>
      </c>
      <c r="AB1104" s="101" t="str">
        <f t="shared" si="180"/>
        <v/>
      </c>
      <c r="AC1104" s="101" t="str">
        <f t="shared" si="175"/>
        <v/>
      </c>
      <c r="AD1104" s="101" t="str">
        <f t="shared" si="175"/>
        <v/>
      </c>
      <c r="AE1104" s="101" t="str">
        <f t="shared" si="175"/>
        <v/>
      </c>
      <c r="AF1104" s="101" t="str">
        <f t="shared" si="174"/>
        <v/>
      </c>
      <c r="AG1104" s="101" t="str">
        <f t="shared" si="174"/>
        <v/>
      </c>
      <c r="AH1104" s="101" t="str">
        <f t="shared" si="174"/>
        <v/>
      </c>
      <c r="AI1104" s="101" t="str">
        <f t="shared" si="173"/>
        <v/>
      </c>
      <c r="AJ1104" s="101" t="str">
        <f t="shared" si="173"/>
        <v/>
      </c>
      <c r="AK1104" s="101" t="str">
        <f t="shared" si="173"/>
        <v/>
      </c>
      <c r="AL1104" s="101" t="str">
        <f t="shared" ref="AL1104:AN1167" si="183">IF($Y1104=AL$3,$AB1104,"")</f>
        <v/>
      </c>
      <c r="AM1104" s="101" t="str">
        <f t="shared" si="183"/>
        <v/>
      </c>
      <c r="AN1104" s="101" t="str">
        <f t="shared" si="183"/>
        <v/>
      </c>
      <c r="AP1104" s="101" t="str">
        <f>IF(AND(N1104="vendido",I1104='1° Passo'!$D$12),'1° Passo'!$D$12,"")</f>
        <v/>
      </c>
    </row>
    <row r="1105" spans="3:42" ht="30" customHeight="1">
      <c r="C1105" s="11">
        <v>1101</v>
      </c>
      <c r="D1105" s="88"/>
      <c r="E1105" s="88"/>
      <c r="F1105" s="88"/>
      <c r="G1105" s="95"/>
      <c r="H1105" s="96"/>
      <c r="I1105" s="88"/>
      <c r="J1105" s="88"/>
      <c r="K1105" s="96"/>
      <c r="L1105" s="88"/>
      <c r="M1105" s="97" t="str">
        <f t="shared" ca="1" si="181"/>
        <v/>
      </c>
      <c r="N1105" s="88"/>
      <c r="O1105" s="88"/>
      <c r="P1105" s="14"/>
      <c r="R1105" s="59" t="str">
        <f>IFERROR(VLOOKUP($D1105,'4° Passo'!$D$5:$M$804,7,FALSE),"-")</f>
        <v>-</v>
      </c>
      <c r="S1105" s="59" t="str">
        <f>IFERROR(VLOOKUP($D1105,'4° Passo'!$D$5:$M$804,8,FALSE),"-")</f>
        <v>-</v>
      </c>
      <c r="T1105" s="59" t="str">
        <f>IFERROR(VLOOKUP($D1105,'4° Passo'!$D$5:$M$804,9,FALSE),"-")</f>
        <v>-</v>
      </c>
      <c r="U1105" s="59" t="str">
        <f>IFERROR(VLOOKUP($D1105,'4° Passo'!$D$5:$M$804,10,FALSE),"-")</f>
        <v>-</v>
      </c>
      <c r="V1105" s="59" t="str">
        <f t="shared" si="176"/>
        <v/>
      </c>
      <c r="W1105" s="4">
        <f t="shared" si="182"/>
        <v>0</v>
      </c>
      <c r="X1105" s="101">
        <v>1</v>
      </c>
      <c r="Y1105" s="101" t="str">
        <f t="shared" si="177"/>
        <v/>
      </c>
      <c r="Z1105" s="101" t="str">
        <f t="shared" si="178"/>
        <v/>
      </c>
      <c r="AA1105" s="101" t="str">
        <f t="shared" si="179"/>
        <v/>
      </c>
      <c r="AB1105" s="101" t="str">
        <f t="shared" si="180"/>
        <v/>
      </c>
      <c r="AC1105" s="101" t="str">
        <f t="shared" si="175"/>
        <v/>
      </c>
      <c r="AD1105" s="101" t="str">
        <f t="shared" si="175"/>
        <v/>
      </c>
      <c r="AE1105" s="101" t="str">
        <f t="shared" si="175"/>
        <v/>
      </c>
      <c r="AF1105" s="101" t="str">
        <f t="shared" si="174"/>
        <v/>
      </c>
      <c r="AG1105" s="101" t="str">
        <f t="shared" si="174"/>
        <v/>
      </c>
      <c r="AH1105" s="101" t="str">
        <f t="shared" si="174"/>
        <v/>
      </c>
      <c r="AI1105" s="101" t="str">
        <f t="shared" si="174"/>
        <v/>
      </c>
      <c r="AJ1105" s="101" t="str">
        <f t="shared" si="174"/>
        <v/>
      </c>
      <c r="AK1105" s="101" t="str">
        <f t="shared" si="174"/>
        <v/>
      </c>
      <c r="AL1105" s="101" t="str">
        <f t="shared" si="183"/>
        <v/>
      </c>
      <c r="AM1105" s="101" t="str">
        <f t="shared" si="183"/>
        <v/>
      </c>
      <c r="AN1105" s="101" t="str">
        <f t="shared" si="183"/>
        <v/>
      </c>
      <c r="AP1105" s="101" t="str">
        <f>IF(AND(N1105="vendido",I1105='1° Passo'!$D$12),'1° Passo'!$D$12,"")</f>
        <v/>
      </c>
    </row>
    <row r="1106" spans="3:42" ht="30" customHeight="1">
      <c r="C1106" s="11">
        <v>1102</v>
      </c>
      <c r="D1106" s="88"/>
      <c r="E1106" s="88"/>
      <c r="F1106" s="88"/>
      <c r="G1106" s="95"/>
      <c r="H1106" s="96"/>
      <c r="I1106" s="88"/>
      <c r="J1106" s="88"/>
      <c r="K1106" s="96"/>
      <c r="L1106" s="88"/>
      <c r="M1106" s="97" t="str">
        <f t="shared" ca="1" si="181"/>
        <v/>
      </c>
      <c r="N1106" s="88"/>
      <c r="O1106" s="88"/>
      <c r="P1106" s="14"/>
      <c r="R1106" s="59" t="str">
        <f>IFERROR(VLOOKUP($D1106,'4° Passo'!$D$5:$M$804,7,FALSE),"-")</f>
        <v>-</v>
      </c>
      <c r="S1106" s="59" t="str">
        <f>IFERROR(VLOOKUP($D1106,'4° Passo'!$D$5:$M$804,8,FALSE),"-")</f>
        <v>-</v>
      </c>
      <c r="T1106" s="59" t="str">
        <f>IFERROR(VLOOKUP($D1106,'4° Passo'!$D$5:$M$804,9,FALSE),"-")</f>
        <v>-</v>
      </c>
      <c r="U1106" s="59" t="str">
        <f>IFERROR(VLOOKUP($D1106,'4° Passo'!$D$5:$M$804,10,FALSE),"-")</f>
        <v>-</v>
      </c>
      <c r="V1106" s="59" t="str">
        <f t="shared" si="176"/>
        <v/>
      </c>
      <c r="W1106" s="4">
        <f t="shared" si="182"/>
        <v>0</v>
      </c>
      <c r="X1106" s="101">
        <v>1</v>
      </c>
      <c r="Y1106" s="101" t="str">
        <f t="shared" si="177"/>
        <v/>
      </c>
      <c r="Z1106" s="101" t="str">
        <f t="shared" si="178"/>
        <v/>
      </c>
      <c r="AA1106" s="101" t="str">
        <f t="shared" si="179"/>
        <v/>
      </c>
      <c r="AB1106" s="101" t="str">
        <f t="shared" si="180"/>
        <v/>
      </c>
      <c r="AC1106" s="101" t="str">
        <f t="shared" si="175"/>
        <v/>
      </c>
      <c r="AD1106" s="101" t="str">
        <f t="shared" si="175"/>
        <v/>
      </c>
      <c r="AE1106" s="101" t="str">
        <f t="shared" si="175"/>
        <v/>
      </c>
      <c r="AF1106" s="101" t="str">
        <f t="shared" si="174"/>
        <v/>
      </c>
      <c r="AG1106" s="101" t="str">
        <f t="shared" si="174"/>
        <v/>
      </c>
      <c r="AH1106" s="101" t="str">
        <f t="shared" si="174"/>
        <v/>
      </c>
      <c r="AI1106" s="101" t="str">
        <f t="shared" si="174"/>
        <v/>
      </c>
      <c r="AJ1106" s="101" t="str">
        <f t="shared" si="174"/>
        <v/>
      </c>
      <c r="AK1106" s="101" t="str">
        <f t="shared" si="174"/>
        <v/>
      </c>
      <c r="AL1106" s="101" t="str">
        <f t="shared" si="183"/>
        <v/>
      </c>
      <c r="AM1106" s="101" t="str">
        <f t="shared" si="183"/>
        <v/>
      </c>
      <c r="AN1106" s="101" t="str">
        <f t="shared" si="183"/>
        <v/>
      </c>
      <c r="AP1106" s="101" t="str">
        <f>IF(AND(N1106="vendido",I1106='1° Passo'!$D$12),'1° Passo'!$D$12,"")</f>
        <v/>
      </c>
    </row>
    <row r="1107" spans="3:42" ht="30" customHeight="1">
      <c r="C1107" s="11">
        <v>1103</v>
      </c>
      <c r="D1107" s="88"/>
      <c r="E1107" s="88"/>
      <c r="F1107" s="88"/>
      <c r="G1107" s="95"/>
      <c r="H1107" s="96"/>
      <c r="I1107" s="88"/>
      <c r="J1107" s="88"/>
      <c r="K1107" s="96"/>
      <c r="L1107" s="88"/>
      <c r="M1107" s="97" t="str">
        <f t="shared" ca="1" si="181"/>
        <v/>
      </c>
      <c r="N1107" s="88"/>
      <c r="O1107" s="88"/>
      <c r="P1107" s="14"/>
      <c r="R1107" s="59" t="str">
        <f>IFERROR(VLOOKUP($D1107,'4° Passo'!$D$5:$M$804,7,FALSE),"-")</f>
        <v>-</v>
      </c>
      <c r="S1107" s="59" t="str">
        <f>IFERROR(VLOOKUP($D1107,'4° Passo'!$D$5:$M$804,8,FALSE),"-")</f>
        <v>-</v>
      </c>
      <c r="T1107" s="59" t="str">
        <f>IFERROR(VLOOKUP($D1107,'4° Passo'!$D$5:$M$804,9,FALSE),"-")</f>
        <v>-</v>
      </c>
      <c r="U1107" s="59" t="str">
        <f>IFERROR(VLOOKUP($D1107,'4° Passo'!$D$5:$M$804,10,FALSE),"-")</f>
        <v>-</v>
      </c>
      <c r="V1107" s="59" t="str">
        <f t="shared" si="176"/>
        <v/>
      </c>
      <c r="W1107" s="4">
        <f t="shared" si="182"/>
        <v>0</v>
      </c>
      <c r="X1107" s="101">
        <v>1</v>
      </c>
      <c r="Y1107" s="101" t="str">
        <f t="shared" si="177"/>
        <v/>
      </c>
      <c r="Z1107" s="101" t="str">
        <f t="shared" si="178"/>
        <v/>
      </c>
      <c r="AA1107" s="101" t="str">
        <f t="shared" si="179"/>
        <v/>
      </c>
      <c r="AB1107" s="101" t="str">
        <f t="shared" si="180"/>
        <v/>
      </c>
      <c r="AC1107" s="101" t="str">
        <f t="shared" si="175"/>
        <v/>
      </c>
      <c r="AD1107" s="101" t="str">
        <f t="shared" si="175"/>
        <v/>
      </c>
      <c r="AE1107" s="101" t="str">
        <f t="shared" si="175"/>
        <v/>
      </c>
      <c r="AF1107" s="101" t="str">
        <f t="shared" si="174"/>
        <v/>
      </c>
      <c r="AG1107" s="101" t="str">
        <f t="shared" si="174"/>
        <v/>
      </c>
      <c r="AH1107" s="101" t="str">
        <f t="shared" si="174"/>
        <v/>
      </c>
      <c r="AI1107" s="101" t="str">
        <f t="shared" si="174"/>
        <v/>
      </c>
      <c r="AJ1107" s="101" t="str">
        <f t="shared" si="174"/>
        <v/>
      </c>
      <c r="AK1107" s="101" t="str">
        <f t="shared" si="174"/>
        <v/>
      </c>
      <c r="AL1107" s="101" t="str">
        <f t="shared" si="183"/>
        <v/>
      </c>
      <c r="AM1107" s="101" t="str">
        <f t="shared" si="183"/>
        <v/>
      </c>
      <c r="AN1107" s="101" t="str">
        <f t="shared" si="183"/>
        <v/>
      </c>
      <c r="AP1107" s="101" t="str">
        <f>IF(AND(N1107="vendido",I1107='1° Passo'!$D$12),'1° Passo'!$D$12,"")</f>
        <v/>
      </c>
    </row>
    <row r="1108" spans="3:42" ht="30" customHeight="1">
      <c r="C1108" s="11">
        <v>1104</v>
      </c>
      <c r="D1108" s="88"/>
      <c r="E1108" s="88"/>
      <c r="F1108" s="88"/>
      <c r="G1108" s="95"/>
      <c r="H1108" s="96"/>
      <c r="I1108" s="88"/>
      <c r="J1108" s="88"/>
      <c r="K1108" s="96"/>
      <c r="L1108" s="88"/>
      <c r="M1108" s="97" t="str">
        <f t="shared" ca="1" si="181"/>
        <v/>
      </c>
      <c r="N1108" s="88"/>
      <c r="O1108" s="88"/>
      <c r="P1108" s="14"/>
      <c r="R1108" s="59" t="str">
        <f>IFERROR(VLOOKUP($D1108,'4° Passo'!$D$5:$M$804,7,FALSE),"-")</f>
        <v>-</v>
      </c>
      <c r="S1108" s="59" t="str">
        <f>IFERROR(VLOOKUP($D1108,'4° Passo'!$D$5:$M$804,8,FALSE),"-")</f>
        <v>-</v>
      </c>
      <c r="T1108" s="59" t="str">
        <f>IFERROR(VLOOKUP($D1108,'4° Passo'!$D$5:$M$804,9,FALSE),"-")</f>
        <v>-</v>
      </c>
      <c r="U1108" s="59" t="str">
        <f>IFERROR(VLOOKUP($D1108,'4° Passo'!$D$5:$M$804,10,FALSE),"-")</f>
        <v>-</v>
      </c>
      <c r="V1108" s="59" t="str">
        <f t="shared" si="176"/>
        <v/>
      </c>
      <c r="W1108" s="4">
        <f t="shared" si="182"/>
        <v>0</v>
      </c>
      <c r="X1108" s="101">
        <v>1</v>
      </c>
      <c r="Y1108" s="101" t="str">
        <f t="shared" si="177"/>
        <v/>
      </c>
      <c r="Z1108" s="101" t="str">
        <f t="shared" si="178"/>
        <v/>
      </c>
      <c r="AA1108" s="101" t="str">
        <f t="shared" si="179"/>
        <v/>
      </c>
      <c r="AB1108" s="101" t="str">
        <f t="shared" si="180"/>
        <v/>
      </c>
      <c r="AC1108" s="101" t="str">
        <f t="shared" si="175"/>
        <v/>
      </c>
      <c r="AD1108" s="101" t="str">
        <f t="shared" si="175"/>
        <v/>
      </c>
      <c r="AE1108" s="101" t="str">
        <f t="shared" si="175"/>
        <v/>
      </c>
      <c r="AF1108" s="101" t="str">
        <f t="shared" si="174"/>
        <v/>
      </c>
      <c r="AG1108" s="101" t="str">
        <f t="shared" si="174"/>
        <v/>
      </c>
      <c r="AH1108" s="101" t="str">
        <f t="shared" si="174"/>
        <v/>
      </c>
      <c r="AI1108" s="101" t="str">
        <f t="shared" si="174"/>
        <v/>
      </c>
      <c r="AJ1108" s="101" t="str">
        <f t="shared" si="174"/>
        <v/>
      </c>
      <c r="AK1108" s="101" t="str">
        <f t="shared" si="174"/>
        <v/>
      </c>
      <c r="AL1108" s="101" t="str">
        <f t="shared" si="183"/>
        <v/>
      </c>
      <c r="AM1108" s="101" t="str">
        <f t="shared" si="183"/>
        <v/>
      </c>
      <c r="AN1108" s="101" t="str">
        <f t="shared" si="183"/>
        <v/>
      </c>
      <c r="AP1108" s="101" t="str">
        <f>IF(AND(N1108="vendido",I1108='1° Passo'!$D$12),'1° Passo'!$D$12,"")</f>
        <v/>
      </c>
    </row>
    <row r="1109" spans="3:42" ht="30" customHeight="1">
      <c r="C1109" s="11">
        <v>1105</v>
      </c>
      <c r="D1109" s="88"/>
      <c r="E1109" s="88"/>
      <c r="F1109" s="88"/>
      <c r="G1109" s="95"/>
      <c r="H1109" s="96"/>
      <c r="I1109" s="88"/>
      <c r="J1109" s="88"/>
      <c r="K1109" s="96"/>
      <c r="L1109" s="88"/>
      <c r="M1109" s="97" t="str">
        <f t="shared" ca="1" si="181"/>
        <v/>
      </c>
      <c r="N1109" s="88"/>
      <c r="O1109" s="88"/>
      <c r="P1109" s="14"/>
      <c r="R1109" s="59" t="str">
        <f>IFERROR(VLOOKUP($D1109,'4° Passo'!$D$5:$M$804,7,FALSE),"-")</f>
        <v>-</v>
      </c>
      <c r="S1109" s="59" t="str">
        <f>IFERROR(VLOOKUP($D1109,'4° Passo'!$D$5:$M$804,8,FALSE),"-")</f>
        <v>-</v>
      </c>
      <c r="T1109" s="59" t="str">
        <f>IFERROR(VLOOKUP($D1109,'4° Passo'!$D$5:$M$804,9,FALSE),"-")</f>
        <v>-</v>
      </c>
      <c r="U1109" s="59" t="str">
        <f>IFERROR(VLOOKUP($D1109,'4° Passo'!$D$5:$M$804,10,FALSE),"-")</f>
        <v>-</v>
      </c>
      <c r="V1109" s="59" t="str">
        <f t="shared" si="176"/>
        <v/>
      </c>
      <c r="W1109" s="4">
        <f t="shared" si="182"/>
        <v>0</v>
      </c>
      <c r="X1109" s="101">
        <v>1</v>
      </c>
      <c r="Y1109" s="101" t="str">
        <f t="shared" si="177"/>
        <v/>
      </c>
      <c r="Z1109" s="101" t="str">
        <f t="shared" si="178"/>
        <v/>
      </c>
      <c r="AA1109" s="101" t="str">
        <f t="shared" si="179"/>
        <v/>
      </c>
      <c r="AB1109" s="101" t="str">
        <f t="shared" si="180"/>
        <v/>
      </c>
      <c r="AC1109" s="101" t="str">
        <f t="shared" si="175"/>
        <v/>
      </c>
      <c r="AD1109" s="101" t="str">
        <f t="shared" si="175"/>
        <v/>
      </c>
      <c r="AE1109" s="101" t="str">
        <f t="shared" si="175"/>
        <v/>
      </c>
      <c r="AF1109" s="101" t="str">
        <f t="shared" si="174"/>
        <v/>
      </c>
      <c r="AG1109" s="101" t="str">
        <f t="shared" si="174"/>
        <v/>
      </c>
      <c r="AH1109" s="101" t="str">
        <f t="shared" si="174"/>
        <v/>
      </c>
      <c r="AI1109" s="101" t="str">
        <f t="shared" si="174"/>
        <v/>
      </c>
      <c r="AJ1109" s="101" t="str">
        <f t="shared" si="174"/>
        <v/>
      </c>
      <c r="AK1109" s="101" t="str">
        <f t="shared" si="174"/>
        <v/>
      </c>
      <c r="AL1109" s="101" t="str">
        <f t="shared" si="183"/>
        <v/>
      </c>
      <c r="AM1109" s="101" t="str">
        <f t="shared" si="183"/>
        <v/>
      </c>
      <c r="AN1109" s="101" t="str">
        <f t="shared" si="183"/>
        <v/>
      </c>
      <c r="AP1109" s="101" t="str">
        <f>IF(AND(N1109="vendido",I1109='1° Passo'!$D$12),'1° Passo'!$D$12,"")</f>
        <v/>
      </c>
    </row>
    <row r="1110" spans="3:42" ht="30" customHeight="1">
      <c r="C1110" s="11">
        <v>1106</v>
      </c>
      <c r="D1110" s="88"/>
      <c r="E1110" s="88"/>
      <c r="F1110" s="88"/>
      <c r="G1110" s="95"/>
      <c r="H1110" s="96"/>
      <c r="I1110" s="88"/>
      <c r="J1110" s="88"/>
      <c r="K1110" s="96"/>
      <c r="L1110" s="88"/>
      <c r="M1110" s="97" t="str">
        <f t="shared" ca="1" si="181"/>
        <v/>
      </c>
      <c r="N1110" s="88"/>
      <c r="O1110" s="88"/>
      <c r="P1110" s="14"/>
      <c r="R1110" s="59" t="str">
        <f>IFERROR(VLOOKUP($D1110,'4° Passo'!$D$5:$M$804,7,FALSE),"-")</f>
        <v>-</v>
      </c>
      <c r="S1110" s="59" t="str">
        <f>IFERROR(VLOOKUP($D1110,'4° Passo'!$D$5:$M$804,8,FALSE),"-")</f>
        <v>-</v>
      </c>
      <c r="T1110" s="59" t="str">
        <f>IFERROR(VLOOKUP($D1110,'4° Passo'!$D$5:$M$804,9,FALSE),"-")</f>
        <v>-</v>
      </c>
      <c r="U1110" s="59" t="str">
        <f>IFERROR(VLOOKUP($D1110,'4° Passo'!$D$5:$M$804,10,FALSE),"-")</f>
        <v>-</v>
      </c>
      <c r="V1110" s="59" t="str">
        <f t="shared" si="176"/>
        <v/>
      </c>
      <c r="W1110" s="4">
        <f t="shared" si="182"/>
        <v>0</v>
      </c>
      <c r="X1110" s="101">
        <v>1</v>
      </c>
      <c r="Y1110" s="101" t="str">
        <f t="shared" si="177"/>
        <v/>
      </c>
      <c r="Z1110" s="101" t="str">
        <f t="shared" si="178"/>
        <v/>
      </c>
      <c r="AA1110" s="101" t="str">
        <f t="shared" si="179"/>
        <v/>
      </c>
      <c r="AB1110" s="101" t="str">
        <f t="shared" si="180"/>
        <v/>
      </c>
      <c r="AC1110" s="101" t="str">
        <f t="shared" si="175"/>
        <v/>
      </c>
      <c r="AD1110" s="101" t="str">
        <f t="shared" si="175"/>
        <v/>
      </c>
      <c r="AE1110" s="101" t="str">
        <f t="shared" si="175"/>
        <v/>
      </c>
      <c r="AF1110" s="101" t="str">
        <f t="shared" si="174"/>
        <v/>
      </c>
      <c r="AG1110" s="101" t="str">
        <f t="shared" si="174"/>
        <v/>
      </c>
      <c r="AH1110" s="101" t="str">
        <f t="shared" si="174"/>
        <v/>
      </c>
      <c r="AI1110" s="101" t="str">
        <f t="shared" si="174"/>
        <v/>
      </c>
      <c r="AJ1110" s="101" t="str">
        <f t="shared" si="174"/>
        <v/>
      </c>
      <c r="AK1110" s="101" t="str">
        <f t="shared" si="174"/>
        <v/>
      </c>
      <c r="AL1110" s="101" t="str">
        <f t="shared" si="183"/>
        <v/>
      </c>
      <c r="AM1110" s="101" t="str">
        <f t="shared" si="183"/>
        <v/>
      </c>
      <c r="AN1110" s="101" t="str">
        <f t="shared" si="183"/>
        <v/>
      </c>
      <c r="AP1110" s="101" t="str">
        <f>IF(AND(N1110="vendido",I1110='1° Passo'!$D$12),'1° Passo'!$D$12,"")</f>
        <v/>
      </c>
    </row>
    <row r="1111" spans="3:42" ht="30" customHeight="1">
      <c r="C1111" s="11">
        <v>1107</v>
      </c>
      <c r="D1111" s="88"/>
      <c r="E1111" s="88"/>
      <c r="F1111" s="88"/>
      <c r="G1111" s="95"/>
      <c r="H1111" s="96"/>
      <c r="I1111" s="88"/>
      <c r="J1111" s="88"/>
      <c r="K1111" s="96"/>
      <c r="L1111" s="88"/>
      <c r="M1111" s="97" t="str">
        <f t="shared" ca="1" si="181"/>
        <v/>
      </c>
      <c r="N1111" s="88"/>
      <c r="O1111" s="88"/>
      <c r="P1111" s="14"/>
      <c r="R1111" s="59" t="str">
        <f>IFERROR(VLOOKUP($D1111,'4° Passo'!$D$5:$M$804,7,FALSE),"-")</f>
        <v>-</v>
      </c>
      <c r="S1111" s="59" t="str">
        <f>IFERROR(VLOOKUP($D1111,'4° Passo'!$D$5:$M$804,8,FALSE),"-")</f>
        <v>-</v>
      </c>
      <c r="T1111" s="59" t="str">
        <f>IFERROR(VLOOKUP($D1111,'4° Passo'!$D$5:$M$804,9,FALSE),"-")</f>
        <v>-</v>
      </c>
      <c r="U1111" s="59" t="str">
        <f>IFERROR(VLOOKUP($D1111,'4° Passo'!$D$5:$M$804,10,FALSE),"-")</f>
        <v>-</v>
      </c>
      <c r="V1111" s="59" t="str">
        <f t="shared" si="176"/>
        <v/>
      </c>
      <c r="W1111" s="4">
        <f t="shared" si="182"/>
        <v>0</v>
      </c>
      <c r="X1111" s="101">
        <v>1</v>
      </c>
      <c r="Y1111" s="101" t="str">
        <f t="shared" si="177"/>
        <v/>
      </c>
      <c r="Z1111" s="101" t="str">
        <f t="shared" si="178"/>
        <v/>
      </c>
      <c r="AA1111" s="101" t="str">
        <f t="shared" si="179"/>
        <v/>
      </c>
      <c r="AB1111" s="101" t="str">
        <f t="shared" si="180"/>
        <v/>
      </c>
      <c r="AC1111" s="101" t="str">
        <f t="shared" si="175"/>
        <v/>
      </c>
      <c r="AD1111" s="101" t="str">
        <f t="shared" si="175"/>
        <v/>
      </c>
      <c r="AE1111" s="101" t="str">
        <f t="shared" si="175"/>
        <v/>
      </c>
      <c r="AF1111" s="101" t="str">
        <f t="shared" si="174"/>
        <v/>
      </c>
      <c r="AG1111" s="101" t="str">
        <f t="shared" si="174"/>
        <v/>
      </c>
      <c r="AH1111" s="101" t="str">
        <f t="shared" si="174"/>
        <v/>
      </c>
      <c r="AI1111" s="101" t="str">
        <f t="shared" si="174"/>
        <v/>
      </c>
      <c r="AJ1111" s="101" t="str">
        <f t="shared" si="174"/>
        <v/>
      </c>
      <c r="AK1111" s="101" t="str">
        <f t="shared" si="174"/>
        <v/>
      </c>
      <c r="AL1111" s="101" t="str">
        <f t="shared" si="183"/>
        <v/>
      </c>
      <c r="AM1111" s="101" t="str">
        <f t="shared" si="183"/>
        <v/>
      </c>
      <c r="AN1111" s="101" t="str">
        <f t="shared" si="183"/>
        <v/>
      </c>
      <c r="AP1111" s="101" t="str">
        <f>IF(AND(N1111="vendido",I1111='1° Passo'!$D$12),'1° Passo'!$D$12,"")</f>
        <v/>
      </c>
    </row>
    <row r="1112" spans="3:42" ht="30" customHeight="1">
      <c r="C1112" s="11">
        <v>1108</v>
      </c>
      <c r="D1112" s="88"/>
      <c r="E1112" s="88"/>
      <c r="F1112" s="88"/>
      <c r="G1112" s="95"/>
      <c r="H1112" s="96"/>
      <c r="I1112" s="88"/>
      <c r="J1112" s="88"/>
      <c r="K1112" s="96"/>
      <c r="L1112" s="88"/>
      <c r="M1112" s="97" t="str">
        <f t="shared" ca="1" si="181"/>
        <v/>
      </c>
      <c r="N1112" s="88"/>
      <c r="O1112" s="88"/>
      <c r="P1112" s="14"/>
      <c r="R1112" s="59" t="str">
        <f>IFERROR(VLOOKUP($D1112,'4° Passo'!$D$5:$M$804,7,FALSE),"-")</f>
        <v>-</v>
      </c>
      <c r="S1112" s="59" t="str">
        <f>IFERROR(VLOOKUP($D1112,'4° Passo'!$D$5:$M$804,8,FALSE),"-")</f>
        <v>-</v>
      </c>
      <c r="T1112" s="59" t="str">
        <f>IFERROR(VLOOKUP($D1112,'4° Passo'!$D$5:$M$804,9,FALSE),"-")</f>
        <v>-</v>
      </c>
      <c r="U1112" s="59" t="str">
        <f>IFERROR(VLOOKUP($D1112,'4° Passo'!$D$5:$M$804,10,FALSE),"-")</f>
        <v>-</v>
      </c>
      <c r="V1112" s="59" t="str">
        <f t="shared" si="176"/>
        <v/>
      </c>
      <c r="W1112" s="4">
        <f t="shared" si="182"/>
        <v>0</v>
      </c>
      <c r="X1112" s="101">
        <v>1</v>
      </c>
      <c r="Y1112" s="101" t="str">
        <f t="shared" si="177"/>
        <v/>
      </c>
      <c r="Z1112" s="101" t="str">
        <f t="shared" si="178"/>
        <v/>
      </c>
      <c r="AA1112" s="101" t="str">
        <f t="shared" si="179"/>
        <v/>
      </c>
      <c r="AB1112" s="101" t="str">
        <f t="shared" si="180"/>
        <v/>
      </c>
      <c r="AC1112" s="101" t="str">
        <f t="shared" si="175"/>
        <v/>
      </c>
      <c r="AD1112" s="101" t="str">
        <f t="shared" si="175"/>
        <v/>
      </c>
      <c r="AE1112" s="101" t="str">
        <f t="shared" si="175"/>
        <v/>
      </c>
      <c r="AF1112" s="101" t="str">
        <f t="shared" si="174"/>
        <v/>
      </c>
      <c r="AG1112" s="101" t="str">
        <f t="shared" si="174"/>
        <v/>
      </c>
      <c r="AH1112" s="101" t="str">
        <f t="shared" si="174"/>
        <v/>
      </c>
      <c r="AI1112" s="101" t="str">
        <f t="shared" si="174"/>
        <v/>
      </c>
      <c r="AJ1112" s="101" t="str">
        <f t="shared" si="174"/>
        <v/>
      </c>
      <c r="AK1112" s="101" t="str">
        <f t="shared" si="174"/>
        <v/>
      </c>
      <c r="AL1112" s="101" t="str">
        <f t="shared" si="183"/>
        <v/>
      </c>
      <c r="AM1112" s="101" t="str">
        <f t="shared" si="183"/>
        <v/>
      </c>
      <c r="AN1112" s="101" t="str">
        <f t="shared" si="183"/>
        <v/>
      </c>
      <c r="AP1112" s="101" t="str">
        <f>IF(AND(N1112="vendido",I1112='1° Passo'!$D$12),'1° Passo'!$D$12,"")</f>
        <v/>
      </c>
    </row>
    <row r="1113" spans="3:42" ht="30" customHeight="1">
      <c r="C1113" s="11">
        <v>1109</v>
      </c>
      <c r="D1113" s="88"/>
      <c r="E1113" s="88"/>
      <c r="F1113" s="88"/>
      <c r="G1113" s="95"/>
      <c r="H1113" s="96"/>
      <c r="I1113" s="88"/>
      <c r="J1113" s="88"/>
      <c r="K1113" s="96"/>
      <c r="L1113" s="88"/>
      <c r="M1113" s="97" t="str">
        <f t="shared" ca="1" si="181"/>
        <v/>
      </c>
      <c r="N1113" s="88"/>
      <c r="O1113" s="88"/>
      <c r="P1113" s="14"/>
      <c r="R1113" s="59" t="str">
        <f>IFERROR(VLOOKUP($D1113,'4° Passo'!$D$5:$M$804,7,FALSE),"-")</f>
        <v>-</v>
      </c>
      <c r="S1113" s="59" t="str">
        <f>IFERROR(VLOOKUP($D1113,'4° Passo'!$D$5:$M$804,8,FALSE),"-")</f>
        <v>-</v>
      </c>
      <c r="T1113" s="59" t="str">
        <f>IFERROR(VLOOKUP($D1113,'4° Passo'!$D$5:$M$804,9,FALSE),"-")</f>
        <v>-</v>
      </c>
      <c r="U1113" s="59" t="str">
        <f>IFERROR(VLOOKUP($D1113,'4° Passo'!$D$5:$M$804,10,FALSE),"-")</f>
        <v>-</v>
      </c>
      <c r="V1113" s="59" t="str">
        <f t="shared" si="176"/>
        <v/>
      </c>
      <c r="W1113" s="4">
        <f t="shared" si="182"/>
        <v>0</v>
      </c>
      <c r="X1113" s="101">
        <v>1</v>
      </c>
      <c r="Y1113" s="101" t="str">
        <f t="shared" si="177"/>
        <v/>
      </c>
      <c r="Z1113" s="101" t="str">
        <f t="shared" si="178"/>
        <v/>
      </c>
      <c r="AA1113" s="101" t="str">
        <f t="shared" si="179"/>
        <v/>
      </c>
      <c r="AB1113" s="101" t="str">
        <f t="shared" si="180"/>
        <v/>
      </c>
      <c r="AC1113" s="101" t="str">
        <f t="shared" si="175"/>
        <v/>
      </c>
      <c r="AD1113" s="101" t="str">
        <f t="shared" si="175"/>
        <v/>
      </c>
      <c r="AE1113" s="101" t="str">
        <f t="shared" si="175"/>
        <v/>
      </c>
      <c r="AF1113" s="101" t="str">
        <f t="shared" si="174"/>
        <v/>
      </c>
      <c r="AG1113" s="101" t="str">
        <f t="shared" si="174"/>
        <v/>
      </c>
      <c r="AH1113" s="101" t="str">
        <f t="shared" si="174"/>
        <v/>
      </c>
      <c r="AI1113" s="101" t="str">
        <f t="shared" si="174"/>
        <v/>
      </c>
      <c r="AJ1113" s="101" t="str">
        <f t="shared" si="174"/>
        <v/>
      </c>
      <c r="AK1113" s="101" t="str">
        <f t="shared" si="174"/>
        <v/>
      </c>
      <c r="AL1113" s="101" t="str">
        <f t="shared" si="183"/>
        <v/>
      </c>
      <c r="AM1113" s="101" t="str">
        <f t="shared" si="183"/>
        <v/>
      </c>
      <c r="AN1113" s="101" t="str">
        <f t="shared" si="183"/>
        <v/>
      </c>
      <c r="AP1113" s="101" t="str">
        <f>IF(AND(N1113="vendido",I1113='1° Passo'!$D$12),'1° Passo'!$D$12,"")</f>
        <v/>
      </c>
    </row>
    <row r="1114" spans="3:42" ht="30" customHeight="1">
      <c r="C1114" s="11">
        <v>1110</v>
      </c>
      <c r="D1114" s="88"/>
      <c r="E1114" s="88"/>
      <c r="F1114" s="88"/>
      <c r="G1114" s="95"/>
      <c r="H1114" s="96"/>
      <c r="I1114" s="88"/>
      <c r="J1114" s="88"/>
      <c r="K1114" s="96"/>
      <c r="L1114" s="88"/>
      <c r="M1114" s="97" t="str">
        <f t="shared" ca="1" si="181"/>
        <v/>
      </c>
      <c r="N1114" s="88"/>
      <c r="O1114" s="88"/>
      <c r="P1114" s="14"/>
      <c r="R1114" s="59" t="str">
        <f>IFERROR(VLOOKUP($D1114,'4° Passo'!$D$5:$M$804,7,FALSE),"-")</f>
        <v>-</v>
      </c>
      <c r="S1114" s="59" t="str">
        <f>IFERROR(VLOOKUP($D1114,'4° Passo'!$D$5:$M$804,8,FALSE),"-")</f>
        <v>-</v>
      </c>
      <c r="T1114" s="59" t="str">
        <f>IFERROR(VLOOKUP($D1114,'4° Passo'!$D$5:$M$804,9,FALSE),"-")</f>
        <v>-</v>
      </c>
      <c r="U1114" s="59" t="str">
        <f>IFERROR(VLOOKUP($D1114,'4° Passo'!$D$5:$M$804,10,FALSE),"-")</f>
        <v>-</v>
      </c>
      <c r="V1114" s="59" t="str">
        <f t="shared" si="176"/>
        <v/>
      </c>
      <c r="W1114" s="4">
        <f t="shared" si="182"/>
        <v>0</v>
      </c>
      <c r="X1114" s="101">
        <v>1</v>
      </c>
      <c r="Y1114" s="101" t="str">
        <f t="shared" si="177"/>
        <v/>
      </c>
      <c r="Z1114" s="101" t="str">
        <f t="shared" si="178"/>
        <v/>
      </c>
      <c r="AA1114" s="101" t="str">
        <f t="shared" si="179"/>
        <v/>
      </c>
      <c r="AB1114" s="101" t="str">
        <f t="shared" si="180"/>
        <v/>
      </c>
      <c r="AC1114" s="101" t="str">
        <f t="shared" si="175"/>
        <v/>
      </c>
      <c r="AD1114" s="101" t="str">
        <f t="shared" si="175"/>
        <v/>
      </c>
      <c r="AE1114" s="101" t="str">
        <f t="shared" si="175"/>
        <v/>
      </c>
      <c r="AF1114" s="101" t="str">
        <f t="shared" si="174"/>
        <v/>
      </c>
      <c r="AG1114" s="101" t="str">
        <f t="shared" si="174"/>
        <v/>
      </c>
      <c r="AH1114" s="101" t="str">
        <f t="shared" si="174"/>
        <v/>
      </c>
      <c r="AI1114" s="101" t="str">
        <f t="shared" si="174"/>
        <v/>
      </c>
      <c r="AJ1114" s="101" t="str">
        <f t="shared" si="174"/>
        <v/>
      </c>
      <c r="AK1114" s="101" t="str">
        <f t="shared" si="174"/>
        <v/>
      </c>
      <c r="AL1114" s="101" t="str">
        <f t="shared" si="183"/>
        <v/>
      </c>
      <c r="AM1114" s="101" t="str">
        <f t="shared" si="183"/>
        <v/>
      </c>
      <c r="AN1114" s="101" t="str">
        <f t="shared" si="183"/>
        <v/>
      </c>
      <c r="AP1114" s="101" t="str">
        <f>IF(AND(N1114="vendido",I1114='1° Passo'!$D$12),'1° Passo'!$D$12,"")</f>
        <v/>
      </c>
    </row>
    <row r="1115" spans="3:42" ht="30" customHeight="1">
      <c r="C1115" s="11">
        <v>1111</v>
      </c>
      <c r="D1115" s="88"/>
      <c r="E1115" s="88"/>
      <c r="F1115" s="88"/>
      <c r="G1115" s="95"/>
      <c r="H1115" s="96"/>
      <c r="I1115" s="88"/>
      <c r="J1115" s="88"/>
      <c r="K1115" s="96"/>
      <c r="L1115" s="88"/>
      <c r="M1115" s="97" t="str">
        <f t="shared" ca="1" si="181"/>
        <v/>
      </c>
      <c r="N1115" s="88"/>
      <c r="O1115" s="88"/>
      <c r="P1115" s="14"/>
      <c r="R1115" s="59" t="str">
        <f>IFERROR(VLOOKUP($D1115,'4° Passo'!$D$5:$M$804,7,FALSE),"-")</f>
        <v>-</v>
      </c>
      <c r="S1115" s="59" t="str">
        <f>IFERROR(VLOOKUP($D1115,'4° Passo'!$D$5:$M$804,8,FALSE),"-")</f>
        <v>-</v>
      </c>
      <c r="T1115" s="59" t="str">
        <f>IFERROR(VLOOKUP($D1115,'4° Passo'!$D$5:$M$804,9,FALSE),"-")</f>
        <v>-</v>
      </c>
      <c r="U1115" s="59" t="str">
        <f>IFERROR(VLOOKUP($D1115,'4° Passo'!$D$5:$M$804,10,FALSE),"-")</f>
        <v>-</v>
      </c>
      <c r="V1115" s="59" t="str">
        <f t="shared" si="176"/>
        <v/>
      </c>
      <c r="W1115" s="4">
        <f t="shared" si="182"/>
        <v>0</v>
      </c>
      <c r="X1115" s="101">
        <v>1</v>
      </c>
      <c r="Y1115" s="101" t="str">
        <f t="shared" si="177"/>
        <v/>
      </c>
      <c r="Z1115" s="101" t="str">
        <f t="shared" si="178"/>
        <v/>
      </c>
      <c r="AA1115" s="101" t="str">
        <f t="shared" si="179"/>
        <v/>
      </c>
      <c r="AB1115" s="101" t="str">
        <f t="shared" si="180"/>
        <v/>
      </c>
      <c r="AC1115" s="101" t="str">
        <f t="shared" si="175"/>
        <v/>
      </c>
      <c r="AD1115" s="101" t="str">
        <f t="shared" si="175"/>
        <v/>
      </c>
      <c r="AE1115" s="101" t="str">
        <f t="shared" si="175"/>
        <v/>
      </c>
      <c r="AF1115" s="101" t="str">
        <f t="shared" si="174"/>
        <v/>
      </c>
      <c r="AG1115" s="101" t="str">
        <f t="shared" si="174"/>
        <v/>
      </c>
      <c r="AH1115" s="101" t="str">
        <f t="shared" si="174"/>
        <v/>
      </c>
      <c r="AI1115" s="101" t="str">
        <f t="shared" si="174"/>
        <v/>
      </c>
      <c r="AJ1115" s="101" t="str">
        <f t="shared" si="174"/>
        <v/>
      </c>
      <c r="AK1115" s="101" t="str">
        <f t="shared" si="174"/>
        <v/>
      </c>
      <c r="AL1115" s="101" t="str">
        <f t="shared" si="183"/>
        <v/>
      </c>
      <c r="AM1115" s="101" t="str">
        <f t="shared" si="183"/>
        <v/>
      </c>
      <c r="AN1115" s="101" t="str">
        <f t="shared" si="183"/>
        <v/>
      </c>
      <c r="AP1115" s="101" t="str">
        <f>IF(AND(N1115="vendido",I1115='1° Passo'!$D$12),'1° Passo'!$D$12,"")</f>
        <v/>
      </c>
    </row>
    <row r="1116" spans="3:42" ht="30" customHeight="1">
      <c r="C1116" s="11">
        <v>1112</v>
      </c>
      <c r="D1116" s="88"/>
      <c r="E1116" s="88"/>
      <c r="F1116" s="88"/>
      <c r="G1116" s="95"/>
      <c r="H1116" s="96"/>
      <c r="I1116" s="88"/>
      <c r="J1116" s="88"/>
      <c r="K1116" s="96"/>
      <c r="L1116" s="88"/>
      <c r="M1116" s="97" t="str">
        <f t="shared" ca="1" si="181"/>
        <v/>
      </c>
      <c r="N1116" s="88"/>
      <c r="O1116" s="88"/>
      <c r="P1116" s="14"/>
      <c r="R1116" s="59" t="str">
        <f>IFERROR(VLOOKUP($D1116,'4° Passo'!$D$5:$M$804,7,FALSE),"-")</f>
        <v>-</v>
      </c>
      <c r="S1116" s="59" t="str">
        <f>IFERROR(VLOOKUP($D1116,'4° Passo'!$D$5:$M$804,8,FALSE),"-")</f>
        <v>-</v>
      </c>
      <c r="T1116" s="59" t="str">
        <f>IFERROR(VLOOKUP($D1116,'4° Passo'!$D$5:$M$804,9,FALSE),"-")</f>
        <v>-</v>
      </c>
      <c r="U1116" s="59" t="str">
        <f>IFERROR(VLOOKUP($D1116,'4° Passo'!$D$5:$M$804,10,FALSE),"-")</f>
        <v>-</v>
      </c>
      <c r="V1116" s="59" t="str">
        <f t="shared" si="176"/>
        <v/>
      </c>
      <c r="W1116" s="4">
        <f t="shared" si="182"/>
        <v>0</v>
      </c>
      <c r="X1116" s="101">
        <v>1</v>
      </c>
      <c r="Y1116" s="101" t="str">
        <f t="shared" si="177"/>
        <v/>
      </c>
      <c r="Z1116" s="101" t="str">
        <f t="shared" si="178"/>
        <v/>
      </c>
      <c r="AA1116" s="101" t="str">
        <f t="shared" si="179"/>
        <v/>
      </c>
      <c r="AB1116" s="101" t="str">
        <f t="shared" si="180"/>
        <v/>
      </c>
      <c r="AC1116" s="101" t="str">
        <f t="shared" si="175"/>
        <v/>
      </c>
      <c r="AD1116" s="101" t="str">
        <f t="shared" si="175"/>
        <v/>
      </c>
      <c r="AE1116" s="101" t="str">
        <f t="shared" si="175"/>
        <v/>
      </c>
      <c r="AF1116" s="101" t="str">
        <f t="shared" si="174"/>
        <v/>
      </c>
      <c r="AG1116" s="101" t="str">
        <f t="shared" si="174"/>
        <v/>
      </c>
      <c r="AH1116" s="101" t="str">
        <f t="shared" si="174"/>
        <v/>
      </c>
      <c r="AI1116" s="101" t="str">
        <f t="shared" si="174"/>
        <v/>
      </c>
      <c r="AJ1116" s="101" t="str">
        <f t="shared" si="174"/>
        <v/>
      </c>
      <c r="AK1116" s="101" t="str">
        <f t="shared" si="174"/>
        <v/>
      </c>
      <c r="AL1116" s="101" t="str">
        <f t="shared" si="183"/>
        <v/>
      </c>
      <c r="AM1116" s="101" t="str">
        <f t="shared" si="183"/>
        <v/>
      </c>
      <c r="AN1116" s="101" t="str">
        <f t="shared" si="183"/>
        <v/>
      </c>
      <c r="AP1116" s="101" t="str">
        <f>IF(AND(N1116="vendido",I1116='1° Passo'!$D$12),'1° Passo'!$D$12,"")</f>
        <v/>
      </c>
    </row>
    <row r="1117" spans="3:42" ht="30" customHeight="1">
      <c r="C1117" s="11">
        <v>1113</v>
      </c>
      <c r="D1117" s="88"/>
      <c r="E1117" s="88"/>
      <c r="F1117" s="88"/>
      <c r="G1117" s="95"/>
      <c r="H1117" s="96"/>
      <c r="I1117" s="88"/>
      <c r="J1117" s="88"/>
      <c r="K1117" s="96"/>
      <c r="L1117" s="88"/>
      <c r="M1117" s="97" t="str">
        <f t="shared" ca="1" si="181"/>
        <v/>
      </c>
      <c r="N1117" s="88"/>
      <c r="O1117" s="88"/>
      <c r="P1117" s="14"/>
      <c r="R1117" s="59" t="str">
        <f>IFERROR(VLOOKUP($D1117,'4° Passo'!$D$5:$M$804,7,FALSE),"-")</f>
        <v>-</v>
      </c>
      <c r="S1117" s="59" t="str">
        <f>IFERROR(VLOOKUP($D1117,'4° Passo'!$D$5:$M$804,8,FALSE),"-")</f>
        <v>-</v>
      </c>
      <c r="T1117" s="59" t="str">
        <f>IFERROR(VLOOKUP($D1117,'4° Passo'!$D$5:$M$804,9,FALSE),"-")</f>
        <v>-</v>
      </c>
      <c r="U1117" s="59" t="str">
        <f>IFERROR(VLOOKUP($D1117,'4° Passo'!$D$5:$M$804,10,FALSE),"-")</f>
        <v>-</v>
      </c>
      <c r="V1117" s="59" t="str">
        <f t="shared" si="176"/>
        <v/>
      </c>
      <c r="W1117" s="4">
        <f t="shared" si="182"/>
        <v>0</v>
      </c>
      <c r="X1117" s="101">
        <v>1</v>
      </c>
      <c r="Y1117" s="101" t="str">
        <f t="shared" si="177"/>
        <v/>
      </c>
      <c r="Z1117" s="101" t="str">
        <f t="shared" si="178"/>
        <v/>
      </c>
      <c r="AA1117" s="101" t="str">
        <f t="shared" si="179"/>
        <v/>
      </c>
      <c r="AB1117" s="101" t="str">
        <f t="shared" si="180"/>
        <v/>
      </c>
      <c r="AC1117" s="101" t="str">
        <f t="shared" si="175"/>
        <v/>
      </c>
      <c r="AD1117" s="101" t="str">
        <f t="shared" si="175"/>
        <v/>
      </c>
      <c r="AE1117" s="101" t="str">
        <f t="shared" si="175"/>
        <v/>
      </c>
      <c r="AF1117" s="101" t="str">
        <f t="shared" si="174"/>
        <v/>
      </c>
      <c r="AG1117" s="101" t="str">
        <f t="shared" si="174"/>
        <v/>
      </c>
      <c r="AH1117" s="101" t="str">
        <f t="shared" si="174"/>
        <v/>
      </c>
      <c r="AI1117" s="101" t="str">
        <f t="shared" si="174"/>
        <v/>
      </c>
      <c r="AJ1117" s="101" t="str">
        <f t="shared" si="174"/>
        <v/>
      </c>
      <c r="AK1117" s="101" t="str">
        <f t="shared" si="174"/>
        <v/>
      </c>
      <c r="AL1117" s="101" t="str">
        <f t="shared" si="183"/>
        <v/>
      </c>
      <c r="AM1117" s="101" t="str">
        <f t="shared" si="183"/>
        <v/>
      </c>
      <c r="AN1117" s="101" t="str">
        <f t="shared" si="183"/>
        <v/>
      </c>
      <c r="AP1117" s="101" t="str">
        <f>IF(AND(N1117="vendido",I1117='1° Passo'!$D$12),'1° Passo'!$D$12,"")</f>
        <v/>
      </c>
    </row>
    <row r="1118" spans="3:42" ht="30" customHeight="1">
      <c r="C1118" s="11">
        <v>1114</v>
      </c>
      <c r="D1118" s="88"/>
      <c r="E1118" s="88"/>
      <c r="F1118" s="88"/>
      <c r="G1118" s="95"/>
      <c r="H1118" s="96"/>
      <c r="I1118" s="88"/>
      <c r="J1118" s="88"/>
      <c r="K1118" s="96"/>
      <c r="L1118" s="88"/>
      <c r="M1118" s="97" t="str">
        <f t="shared" ca="1" si="181"/>
        <v/>
      </c>
      <c r="N1118" s="88"/>
      <c r="O1118" s="88"/>
      <c r="P1118" s="14"/>
      <c r="R1118" s="59" t="str">
        <f>IFERROR(VLOOKUP($D1118,'4° Passo'!$D$5:$M$804,7,FALSE),"-")</f>
        <v>-</v>
      </c>
      <c r="S1118" s="59" t="str">
        <f>IFERROR(VLOOKUP($D1118,'4° Passo'!$D$5:$M$804,8,FALSE),"-")</f>
        <v>-</v>
      </c>
      <c r="T1118" s="59" t="str">
        <f>IFERROR(VLOOKUP($D1118,'4° Passo'!$D$5:$M$804,9,FALSE),"-")</f>
        <v>-</v>
      </c>
      <c r="U1118" s="59" t="str">
        <f>IFERROR(VLOOKUP($D1118,'4° Passo'!$D$5:$M$804,10,FALSE),"-")</f>
        <v>-</v>
      </c>
      <c r="V1118" s="59" t="str">
        <f t="shared" si="176"/>
        <v/>
      </c>
      <c r="W1118" s="4">
        <f t="shared" si="182"/>
        <v>0</v>
      </c>
      <c r="X1118" s="101">
        <v>1</v>
      </c>
      <c r="Y1118" s="101" t="str">
        <f t="shared" si="177"/>
        <v/>
      </c>
      <c r="Z1118" s="101" t="str">
        <f t="shared" si="178"/>
        <v/>
      </c>
      <c r="AA1118" s="101" t="str">
        <f t="shared" si="179"/>
        <v/>
      </c>
      <c r="AB1118" s="101" t="str">
        <f t="shared" si="180"/>
        <v/>
      </c>
      <c r="AC1118" s="101" t="str">
        <f t="shared" si="175"/>
        <v/>
      </c>
      <c r="AD1118" s="101" t="str">
        <f t="shared" si="175"/>
        <v/>
      </c>
      <c r="AE1118" s="101" t="str">
        <f t="shared" si="175"/>
        <v/>
      </c>
      <c r="AF1118" s="101" t="str">
        <f t="shared" si="174"/>
        <v/>
      </c>
      <c r="AG1118" s="101" t="str">
        <f t="shared" si="174"/>
        <v/>
      </c>
      <c r="AH1118" s="101" t="str">
        <f t="shared" si="174"/>
        <v/>
      </c>
      <c r="AI1118" s="101" t="str">
        <f t="shared" si="174"/>
        <v/>
      </c>
      <c r="AJ1118" s="101" t="str">
        <f t="shared" si="174"/>
        <v/>
      </c>
      <c r="AK1118" s="101" t="str">
        <f t="shared" si="174"/>
        <v/>
      </c>
      <c r="AL1118" s="101" t="str">
        <f t="shared" si="183"/>
        <v/>
      </c>
      <c r="AM1118" s="101" t="str">
        <f t="shared" si="183"/>
        <v/>
      </c>
      <c r="AN1118" s="101" t="str">
        <f t="shared" si="183"/>
        <v/>
      </c>
      <c r="AP1118" s="101" t="str">
        <f>IF(AND(N1118="vendido",I1118='1° Passo'!$D$12),'1° Passo'!$D$12,"")</f>
        <v/>
      </c>
    </row>
    <row r="1119" spans="3:42" ht="30" customHeight="1">
      <c r="C1119" s="11">
        <v>1115</v>
      </c>
      <c r="D1119" s="88"/>
      <c r="E1119" s="88"/>
      <c r="F1119" s="88"/>
      <c r="G1119" s="95"/>
      <c r="H1119" s="96"/>
      <c r="I1119" s="88"/>
      <c r="J1119" s="88"/>
      <c r="K1119" s="96"/>
      <c r="L1119" s="88"/>
      <c r="M1119" s="97" t="str">
        <f t="shared" ca="1" si="181"/>
        <v/>
      </c>
      <c r="N1119" s="88"/>
      <c r="O1119" s="88"/>
      <c r="P1119" s="14"/>
      <c r="R1119" s="59" t="str">
        <f>IFERROR(VLOOKUP($D1119,'4° Passo'!$D$5:$M$804,7,FALSE),"-")</f>
        <v>-</v>
      </c>
      <c r="S1119" s="59" t="str">
        <f>IFERROR(VLOOKUP($D1119,'4° Passo'!$D$5:$M$804,8,FALSE),"-")</f>
        <v>-</v>
      </c>
      <c r="T1119" s="59" t="str">
        <f>IFERROR(VLOOKUP($D1119,'4° Passo'!$D$5:$M$804,9,FALSE),"-")</f>
        <v>-</v>
      </c>
      <c r="U1119" s="59" t="str">
        <f>IFERROR(VLOOKUP($D1119,'4° Passo'!$D$5:$M$804,10,FALSE),"-")</f>
        <v>-</v>
      </c>
      <c r="V1119" s="59" t="str">
        <f t="shared" si="176"/>
        <v/>
      </c>
      <c r="W1119" s="4">
        <f t="shared" si="182"/>
        <v>0</v>
      </c>
      <c r="X1119" s="101">
        <v>1</v>
      </c>
      <c r="Y1119" s="101" t="str">
        <f t="shared" si="177"/>
        <v/>
      </c>
      <c r="Z1119" s="101" t="str">
        <f t="shared" si="178"/>
        <v/>
      </c>
      <c r="AA1119" s="101" t="str">
        <f t="shared" si="179"/>
        <v/>
      </c>
      <c r="AB1119" s="101" t="str">
        <f t="shared" si="180"/>
        <v/>
      </c>
      <c r="AC1119" s="101" t="str">
        <f t="shared" si="175"/>
        <v/>
      </c>
      <c r="AD1119" s="101" t="str">
        <f t="shared" si="175"/>
        <v/>
      </c>
      <c r="AE1119" s="101" t="str">
        <f t="shared" si="175"/>
        <v/>
      </c>
      <c r="AF1119" s="101" t="str">
        <f t="shared" si="174"/>
        <v/>
      </c>
      <c r="AG1119" s="101" t="str">
        <f t="shared" si="174"/>
        <v/>
      </c>
      <c r="AH1119" s="101" t="str">
        <f t="shared" si="174"/>
        <v/>
      </c>
      <c r="AI1119" s="101" t="str">
        <f t="shared" si="174"/>
        <v/>
      </c>
      <c r="AJ1119" s="101" t="str">
        <f t="shared" si="174"/>
        <v/>
      </c>
      <c r="AK1119" s="101" t="str">
        <f t="shared" si="174"/>
        <v/>
      </c>
      <c r="AL1119" s="101" t="str">
        <f t="shared" si="183"/>
        <v/>
      </c>
      <c r="AM1119" s="101" t="str">
        <f t="shared" si="183"/>
        <v/>
      </c>
      <c r="AN1119" s="101" t="str">
        <f t="shared" si="183"/>
        <v/>
      </c>
      <c r="AP1119" s="101" t="str">
        <f>IF(AND(N1119="vendido",I1119='1° Passo'!$D$12),'1° Passo'!$D$12,"")</f>
        <v/>
      </c>
    </row>
    <row r="1120" spans="3:42" ht="30" customHeight="1">
      <c r="C1120" s="11">
        <v>1116</v>
      </c>
      <c r="D1120" s="88"/>
      <c r="E1120" s="88"/>
      <c r="F1120" s="88"/>
      <c r="G1120" s="95"/>
      <c r="H1120" s="96"/>
      <c r="I1120" s="88"/>
      <c r="J1120" s="88"/>
      <c r="K1120" s="96"/>
      <c r="L1120" s="88"/>
      <c r="M1120" s="97" t="str">
        <f t="shared" ca="1" si="181"/>
        <v/>
      </c>
      <c r="N1120" s="88"/>
      <c r="O1120" s="88"/>
      <c r="P1120" s="14"/>
      <c r="R1120" s="59" t="str">
        <f>IFERROR(VLOOKUP($D1120,'4° Passo'!$D$5:$M$804,7,FALSE),"-")</f>
        <v>-</v>
      </c>
      <c r="S1120" s="59" t="str">
        <f>IFERROR(VLOOKUP($D1120,'4° Passo'!$D$5:$M$804,8,FALSE),"-")</f>
        <v>-</v>
      </c>
      <c r="T1120" s="59" t="str">
        <f>IFERROR(VLOOKUP($D1120,'4° Passo'!$D$5:$M$804,9,FALSE),"-")</f>
        <v>-</v>
      </c>
      <c r="U1120" s="59" t="str">
        <f>IFERROR(VLOOKUP($D1120,'4° Passo'!$D$5:$M$804,10,FALSE),"-")</f>
        <v>-</v>
      </c>
      <c r="V1120" s="59" t="str">
        <f t="shared" si="176"/>
        <v/>
      </c>
      <c r="W1120" s="4">
        <f t="shared" si="182"/>
        <v>0</v>
      </c>
      <c r="X1120" s="101">
        <v>1</v>
      </c>
      <c r="Y1120" s="101" t="str">
        <f t="shared" si="177"/>
        <v/>
      </c>
      <c r="Z1120" s="101" t="str">
        <f t="shared" si="178"/>
        <v/>
      </c>
      <c r="AA1120" s="101" t="str">
        <f t="shared" si="179"/>
        <v/>
      </c>
      <c r="AB1120" s="101" t="str">
        <f t="shared" si="180"/>
        <v/>
      </c>
      <c r="AC1120" s="101" t="str">
        <f t="shared" si="175"/>
        <v/>
      </c>
      <c r="AD1120" s="101" t="str">
        <f t="shared" si="175"/>
        <v/>
      </c>
      <c r="AE1120" s="101" t="str">
        <f t="shared" si="175"/>
        <v/>
      </c>
      <c r="AF1120" s="101" t="str">
        <f t="shared" si="174"/>
        <v/>
      </c>
      <c r="AG1120" s="101" t="str">
        <f t="shared" si="174"/>
        <v/>
      </c>
      <c r="AH1120" s="101" t="str">
        <f t="shared" si="174"/>
        <v/>
      </c>
      <c r="AI1120" s="101" t="str">
        <f t="shared" si="174"/>
        <v/>
      </c>
      <c r="AJ1120" s="101" t="str">
        <f t="shared" si="174"/>
        <v/>
      </c>
      <c r="AK1120" s="101" t="str">
        <f t="shared" si="174"/>
        <v/>
      </c>
      <c r="AL1120" s="101" t="str">
        <f t="shared" si="183"/>
        <v/>
      </c>
      <c r="AM1120" s="101" t="str">
        <f t="shared" si="183"/>
        <v/>
      </c>
      <c r="AN1120" s="101" t="str">
        <f t="shared" si="183"/>
        <v/>
      </c>
      <c r="AP1120" s="101" t="str">
        <f>IF(AND(N1120="vendido",I1120='1° Passo'!$D$12),'1° Passo'!$D$12,"")</f>
        <v/>
      </c>
    </row>
    <row r="1121" spans="3:42" ht="30" customHeight="1">
      <c r="C1121" s="11">
        <v>1117</v>
      </c>
      <c r="D1121" s="88"/>
      <c r="E1121" s="88"/>
      <c r="F1121" s="88"/>
      <c r="G1121" s="95"/>
      <c r="H1121" s="96"/>
      <c r="I1121" s="88"/>
      <c r="J1121" s="88"/>
      <c r="K1121" s="96"/>
      <c r="L1121" s="88"/>
      <c r="M1121" s="97" t="str">
        <f t="shared" ca="1" si="181"/>
        <v/>
      </c>
      <c r="N1121" s="88"/>
      <c r="O1121" s="88"/>
      <c r="P1121" s="14"/>
      <c r="R1121" s="59" t="str">
        <f>IFERROR(VLOOKUP($D1121,'4° Passo'!$D$5:$M$804,7,FALSE),"-")</f>
        <v>-</v>
      </c>
      <c r="S1121" s="59" t="str">
        <f>IFERROR(VLOOKUP($D1121,'4° Passo'!$D$5:$M$804,8,FALSE),"-")</f>
        <v>-</v>
      </c>
      <c r="T1121" s="59" t="str">
        <f>IFERROR(VLOOKUP($D1121,'4° Passo'!$D$5:$M$804,9,FALSE),"-")</f>
        <v>-</v>
      </c>
      <c r="U1121" s="59" t="str">
        <f>IFERROR(VLOOKUP($D1121,'4° Passo'!$D$5:$M$804,10,FALSE),"-")</f>
        <v>-</v>
      </c>
      <c r="V1121" s="59" t="str">
        <f t="shared" si="176"/>
        <v/>
      </c>
      <c r="W1121" s="4">
        <f t="shared" si="182"/>
        <v>0</v>
      </c>
      <c r="X1121" s="101">
        <v>1</v>
      </c>
      <c r="Y1121" s="101" t="str">
        <f t="shared" si="177"/>
        <v/>
      </c>
      <c r="Z1121" s="101" t="str">
        <f t="shared" si="178"/>
        <v/>
      </c>
      <c r="AA1121" s="101" t="str">
        <f t="shared" si="179"/>
        <v/>
      </c>
      <c r="AB1121" s="101" t="str">
        <f t="shared" si="180"/>
        <v/>
      </c>
      <c r="AC1121" s="101" t="str">
        <f t="shared" si="175"/>
        <v/>
      </c>
      <c r="AD1121" s="101" t="str">
        <f t="shared" si="175"/>
        <v/>
      </c>
      <c r="AE1121" s="101" t="str">
        <f t="shared" si="175"/>
        <v/>
      </c>
      <c r="AF1121" s="101" t="str">
        <f t="shared" si="174"/>
        <v/>
      </c>
      <c r="AG1121" s="101" t="str">
        <f t="shared" si="174"/>
        <v/>
      </c>
      <c r="AH1121" s="101" t="str">
        <f t="shared" si="174"/>
        <v/>
      </c>
      <c r="AI1121" s="101" t="str">
        <f t="shared" si="174"/>
        <v/>
      </c>
      <c r="AJ1121" s="101" t="str">
        <f t="shared" si="174"/>
        <v/>
      </c>
      <c r="AK1121" s="101" t="str">
        <f t="shared" si="174"/>
        <v/>
      </c>
      <c r="AL1121" s="101" t="str">
        <f t="shared" si="183"/>
        <v/>
      </c>
      <c r="AM1121" s="101" t="str">
        <f t="shared" si="183"/>
        <v/>
      </c>
      <c r="AN1121" s="101" t="str">
        <f t="shared" si="183"/>
        <v/>
      </c>
      <c r="AP1121" s="101" t="str">
        <f>IF(AND(N1121="vendido",I1121='1° Passo'!$D$12),'1° Passo'!$D$12,"")</f>
        <v/>
      </c>
    </row>
    <row r="1122" spans="3:42" ht="30" customHeight="1">
      <c r="C1122" s="11">
        <v>1118</v>
      </c>
      <c r="D1122" s="88"/>
      <c r="E1122" s="88"/>
      <c r="F1122" s="88"/>
      <c r="G1122" s="95"/>
      <c r="H1122" s="96"/>
      <c r="I1122" s="88"/>
      <c r="J1122" s="88"/>
      <c r="K1122" s="96"/>
      <c r="L1122" s="88"/>
      <c r="M1122" s="97" t="str">
        <f t="shared" ca="1" si="181"/>
        <v/>
      </c>
      <c r="N1122" s="88"/>
      <c r="O1122" s="88"/>
      <c r="P1122" s="14"/>
      <c r="R1122" s="59" t="str">
        <f>IFERROR(VLOOKUP($D1122,'4° Passo'!$D$5:$M$804,7,FALSE),"-")</f>
        <v>-</v>
      </c>
      <c r="S1122" s="59" t="str">
        <f>IFERROR(VLOOKUP($D1122,'4° Passo'!$D$5:$M$804,8,FALSE),"-")</f>
        <v>-</v>
      </c>
      <c r="T1122" s="59" t="str">
        <f>IFERROR(VLOOKUP($D1122,'4° Passo'!$D$5:$M$804,9,FALSE),"-")</f>
        <v>-</v>
      </c>
      <c r="U1122" s="59" t="str">
        <f>IFERROR(VLOOKUP($D1122,'4° Passo'!$D$5:$M$804,10,FALSE),"-")</f>
        <v>-</v>
      </c>
      <c r="V1122" s="59" t="str">
        <f t="shared" si="176"/>
        <v/>
      </c>
      <c r="W1122" s="4">
        <f t="shared" si="182"/>
        <v>0</v>
      </c>
      <c r="X1122" s="101">
        <v>1</v>
      </c>
      <c r="Y1122" s="101" t="str">
        <f t="shared" si="177"/>
        <v/>
      </c>
      <c r="Z1122" s="101" t="str">
        <f t="shared" si="178"/>
        <v/>
      </c>
      <c r="AA1122" s="101" t="str">
        <f t="shared" si="179"/>
        <v/>
      </c>
      <c r="AB1122" s="101" t="str">
        <f t="shared" si="180"/>
        <v/>
      </c>
      <c r="AC1122" s="101" t="str">
        <f t="shared" si="175"/>
        <v/>
      </c>
      <c r="AD1122" s="101" t="str">
        <f t="shared" si="175"/>
        <v/>
      </c>
      <c r="AE1122" s="101" t="str">
        <f t="shared" si="175"/>
        <v/>
      </c>
      <c r="AF1122" s="101" t="str">
        <f t="shared" si="174"/>
        <v/>
      </c>
      <c r="AG1122" s="101" t="str">
        <f t="shared" si="174"/>
        <v/>
      </c>
      <c r="AH1122" s="101" t="str">
        <f t="shared" si="174"/>
        <v/>
      </c>
      <c r="AI1122" s="101" t="str">
        <f t="shared" si="174"/>
        <v/>
      </c>
      <c r="AJ1122" s="101" t="str">
        <f t="shared" si="174"/>
        <v/>
      </c>
      <c r="AK1122" s="101" t="str">
        <f t="shared" si="174"/>
        <v/>
      </c>
      <c r="AL1122" s="101" t="str">
        <f t="shared" si="183"/>
        <v/>
      </c>
      <c r="AM1122" s="101" t="str">
        <f t="shared" si="183"/>
        <v/>
      </c>
      <c r="AN1122" s="101" t="str">
        <f t="shared" si="183"/>
        <v/>
      </c>
      <c r="AP1122" s="101" t="str">
        <f>IF(AND(N1122="vendido",I1122='1° Passo'!$D$12),'1° Passo'!$D$12,"")</f>
        <v/>
      </c>
    </row>
    <row r="1123" spans="3:42" ht="30" customHeight="1">
      <c r="C1123" s="11">
        <v>1119</v>
      </c>
      <c r="D1123" s="88"/>
      <c r="E1123" s="88"/>
      <c r="F1123" s="88"/>
      <c r="G1123" s="95"/>
      <c r="H1123" s="96"/>
      <c r="I1123" s="88"/>
      <c r="J1123" s="88"/>
      <c r="K1123" s="96"/>
      <c r="L1123" s="88"/>
      <c r="M1123" s="97" t="str">
        <f t="shared" ca="1" si="181"/>
        <v/>
      </c>
      <c r="N1123" s="88"/>
      <c r="O1123" s="88"/>
      <c r="P1123" s="14"/>
      <c r="R1123" s="59" t="str">
        <f>IFERROR(VLOOKUP($D1123,'4° Passo'!$D$5:$M$804,7,FALSE),"-")</f>
        <v>-</v>
      </c>
      <c r="S1123" s="59" t="str">
        <f>IFERROR(VLOOKUP($D1123,'4° Passo'!$D$5:$M$804,8,FALSE),"-")</f>
        <v>-</v>
      </c>
      <c r="T1123" s="59" t="str">
        <f>IFERROR(VLOOKUP($D1123,'4° Passo'!$D$5:$M$804,9,FALSE),"-")</f>
        <v>-</v>
      </c>
      <c r="U1123" s="59" t="str">
        <f>IFERROR(VLOOKUP($D1123,'4° Passo'!$D$5:$M$804,10,FALSE),"-")</f>
        <v>-</v>
      </c>
      <c r="V1123" s="59" t="str">
        <f t="shared" si="176"/>
        <v/>
      </c>
      <c r="W1123" s="4">
        <f t="shared" si="182"/>
        <v>0</v>
      </c>
      <c r="X1123" s="101">
        <v>1</v>
      </c>
      <c r="Y1123" s="101" t="str">
        <f t="shared" si="177"/>
        <v/>
      </c>
      <c r="Z1123" s="101" t="str">
        <f t="shared" si="178"/>
        <v/>
      </c>
      <c r="AA1123" s="101" t="str">
        <f t="shared" si="179"/>
        <v/>
      </c>
      <c r="AB1123" s="101" t="str">
        <f t="shared" si="180"/>
        <v/>
      </c>
      <c r="AC1123" s="101" t="str">
        <f t="shared" si="175"/>
        <v/>
      </c>
      <c r="AD1123" s="101" t="str">
        <f t="shared" si="175"/>
        <v/>
      </c>
      <c r="AE1123" s="101" t="str">
        <f t="shared" si="175"/>
        <v/>
      </c>
      <c r="AF1123" s="101" t="str">
        <f t="shared" si="174"/>
        <v/>
      </c>
      <c r="AG1123" s="101" t="str">
        <f t="shared" si="174"/>
        <v/>
      </c>
      <c r="AH1123" s="101" t="str">
        <f t="shared" si="174"/>
        <v/>
      </c>
      <c r="AI1123" s="101" t="str">
        <f t="shared" si="174"/>
        <v/>
      </c>
      <c r="AJ1123" s="101" t="str">
        <f t="shared" si="174"/>
        <v/>
      </c>
      <c r="AK1123" s="101" t="str">
        <f t="shared" si="174"/>
        <v/>
      </c>
      <c r="AL1123" s="101" t="str">
        <f t="shared" si="183"/>
        <v/>
      </c>
      <c r="AM1123" s="101" t="str">
        <f t="shared" si="183"/>
        <v/>
      </c>
      <c r="AN1123" s="101" t="str">
        <f t="shared" si="183"/>
        <v/>
      </c>
      <c r="AP1123" s="101" t="str">
        <f>IF(AND(N1123="vendido",I1123='1° Passo'!$D$12),'1° Passo'!$D$12,"")</f>
        <v/>
      </c>
    </row>
    <row r="1124" spans="3:42" ht="30" customHeight="1">
      <c r="C1124" s="11">
        <v>1120</v>
      </c>
      <c r="D1124" s="88"/>
      <c r="E1124" s="88"/>
      <c r="F1124" s="88"/>
      <c r="G1124" s="95"/>
      <c r="H1124" s="96"/>
      <c r="I1124" s="88"/>
      <c r="J1124" s="88"/>
      <c r="K1124" s="96"/>
      <c r="L1124" s="88"/>
      <c r="M1124" s="97" t="str">
        <f t="shared" ca="1" si="181"/>
        <v/>
      </c>
      <c r="N1124" s="88"/>
      <c r="O1124" s="88"/>
      <c r="P1124" s="14"/>
      <c r="R1124" s="59" t="str">
        <f>IFERROR(VLOOKUP($D1124,'4° Passo'!$D$5:$M$804,7,FALSE),"-")</f>
        <v>-</v>
      </c>
      <c r="S1124" s="59" t="str">
        <f>IFERROR(VLOOKUP($D1124,'4° Passo'!$D$5:$M$804,8,FALSE),"-")</f>
        <v>-</v>
      </c>
      <c r="T1124" s="59" t="str">
        <f>IFERROR(VLOOKUP($D1124,'4° Passo'!$D$5:$M$804,9,FALSE),"-")</f>
        <v>-</v>
      </c>
      <c r="U1124" s="59" t="str">
        <f>IFERROR(VLOOKUP($D1124,'4° Passo'!$D$5:$M$804,10,FALSE),"-")</f>
        <v>-</v>
      </c>
      <c r="V1124" s="59" t="str">
        <f t="shared" si="176"/>
        <v/>
      </c>
      <c r="W1124" s="4">
        <f t="shared" si="182"/>
        <v>0</v>
      </c>
      <c r="X1124" s="101">
        <v>1</v>
      </c>
      <c r="Y1124" s="101" t="str">
        <f t="shared" si="177"/>
        <v/>
      </c>
      <c r="Z1124" s="101" t="str">
        <f t="shared" si="178"/>
        <v/>
      </c>
      <c r="AA1124" s="101" t="str">
        <f t="shared" si="179"/>
        <v/>
      </c>
      <c r="AB1124" s="101" t="str">
        <f t="shared" si="180"/>
        <v/>
      </c>
      <c r="AC1124" s="101" t="str">
        <f t="shared" si="175"/>
        <v/>
      </c>
      <c r="AD1124" s="101" t="str">
        <f t="shared" si="175"/>
        <v/>
      </c>
      <c r="AE1124" s="101" t="str">
        <f t="shared" si="175"/>
        <v/>
      </c>
      <c r="AF1124" s="101" t="str">
        <f t="shared" si="174"/>
        <v/>
      </c>
      <c r="AG1124" s="101" t="str">
        <f t="shared" si="174"/>
        <v/>
      </c>
      <c r="AH1124" s="101" t="str">
        <f t="shared" si="174"/>
        <v/>
      </c>
      <c r="AI1124" s="101" t="str">
        <f t="shared" si="174"/>
        <v/>
      </c>
      <c r="AJ1124" s="101" t="str">
        <f t="shared" si="174"/>
        <v/>
      </c>
      <c r="AK1124" s="101" t="str">
        <f t="shared" si="174"/>
        <v/>
      </c>
      <c r="AL1124" s="101" t="str">
        <f t="shared" si="183"/>
        <v/>
      </c>
      <c r="AM1124" s="101" t="str">
        <f t="shared" si="183"/>
        <v/>
      </c>
      <c r="AN1124" s="101" t="str">
        <f t="shared" si="183"/>
        <v/>
      </c>
      <c r="AP1124" s="101" t="str">
        <f>IF(AND(N1124="vendido",I1124='1° Passo'!$D$12),'1° Passo'!$D$12,"")</f>
        <v/>
      </c>
    </row>
    <row r="1125" spans="3:42" ht="30" customHeight="1">
      <c r="C1125" s="11">
        <v>1121</v>
      </c>
      <c r="D1125" s="88"/>
      <c r="E1125" s="88"/>
      <c r="F1125" s="88"/>
      <c r="G1125" s="95"/>
      <c r="H1125" s="96"/>
      <c r="I1125" s="88"/>
      <c r="J1125" s="88"/>
      <c r="K1125" s="96"/>
      <c r="L1125" s="88"/>
      <c r="M1125" s="97" t="str">
        <f t="shared" ca="1" si="181"/>
        <v/>
      </c>
      <c r="N1125" s="88"/>
      <c r="O1125" s="88"/>
      <c r="P1125" s="14"/>
      <c r="R1125" s="59" t="str">
        <f>IFERROR(VLOOKUP($D1125,'4° Passo'!$D$5:$M$804,7,FALSE),"-")</f>
        <v>-</v>
      </c>
      <c r="S1125" s="59" t="str">
        <f>IFERROR(VLOOKUP($D1125,'4° Passo'!$D$5:$M$804,8,FALSE),"-")</f>
        <v>-</v>
      </c>
      <c r="T1125" s="59" t="str">
        <f>IFERROR(VLOOKUP($D1125,'4° Passo'!$D$5:$M$804,9,FALSE),"-")</f>
        <v>-</v>
      </c>
      <c r="U1125" s="59" t="str">
        <f>IFERROR(VLOOKUP($D1125,'4° Passo'!$D$5:$M$804,10,FALSE),"-")</f>
        <v>-</v>
      </c>
      <c r="V1125" s="59" t="str">
        <f t="shared" si="176"/>
        <v/>
      </c>
      <c r="W1125" s="4">
        <f t="shared" si="182"/>
        <v>0</v>
      </c>
      <c r="X1125" s="101">
        <v>1</v>
      </c>
      <c r="Y1125" s="101" t="str">
        <f t="shared" si="177"/>
        <v/>
      </c>
      <c r="Z1125" s="101" t="str">
        <f t="shared" si="178"/>
        <v/>
      </c>
      <c r="AA1125" s="101" t="str">
        <f t="shared" si="179"/>
        <v/>
      </c>
      <c r="AB1125" s="101" t="str">
        <f t="shared" si="180"/>
        <v/>
      </c>
      <c r="AC1125" s="101" t="str">
        <f t="shared" si="175"/>
        <v/>
      </c>
      <c r="AD1125" s="101" t="str">
        <f t="shared" si="175"/>
        <v/>
      </c>
      <c r="AE1125" s="101" t="str">
        <f t="shared" si="175"/>
        <v/>
      </c>
      <c r="AF1125" s="101" t="str">
        <f t="shared" si="174"/>
        <v/>
      </c>
      <c r="AG1125" s="101" t="str">
        <f t="shared" si="174"/>
        <v/>
      </c>
      <c r="AH1125" s="101" t="str">
        <f t="shared" si="174"/>
        <v/>
      </c>
      <c r="AI1125" s="101" t="str">
        <f t="shared" si="174"/>
        <v/>
      </c>
      <c r="AJ1125" s="101" t="str">
        <f t="shared" si="174"/>
        <v/>
      </c>
      <c r="AK1125" s="101" t="str">
        <f t="shared" si="174"/>
        <v/>
      </c>
      <c r="AL1125" s="101" t="str">
        <f t="shared" si="183"/>
        <v/>
      </c>
      <c r="AM1125" s="101" t="str">
        <f t="shared" si="183"/>
        <v/>
      </c>
      <c r="AN1125" s="101" t="str">
        <f t="shared" si="183"/>
        <v/>
      </c>
      <c r="AP1125" s="101" t="str">
        <f>IF(AND(N1125="vendido",I1125='1° Passo'!$D$12),'1° Passo'!$D$12,"")</f>
        <v/>
      </c>
    </row>
    <row r="1126" spans="3:42" ht="30" customHeight="1">
      <c r="C1126" s="11">
        <v>1122</v>
      </c>
      <c r="D1126" s="88"/>
      <c r="E1126" s="88"/>
      <c r="F1126" s="88"/>
      <c r="G1126" s="95"/>
      <c r="H1126" s="96"/>
      <c r="I1126" s="88"/>
      <c r="J1126" s="88"/>
      <c r="K1126" s="96"/>
      <c r="L1126" s="88"/>
      <c r="M1126" s="97" t="str">
        <f t="shared" ca="1" si="181"/>
        <v/>
      </c>
      <c r="N1126" s="88"/>
      <c r="O1126" s="88"/>
      <c r="P1126" s="14"/>
      <c r="R1126" s="59" t="str">
        <f>IFERROR(VLOOKUP($D1126,'4° Passo'!$D$5:$M$804,7,FALSE),"-")</f>
        <v>-</v>
      </c>
      <c r="S1126" s="59" t="str">
        <f>IFERROR(VLOOKUP($D1126,'4° Passo'!$D$5:$M$804,8,FALSE),"-")</f>
        <v>-</v>
      </c>
      <c r="T1126" s="59" t="str">
        <f>IFERROR(VLOOKUP($D1126,'4° Passo'!$D$5:$M$804,9,FALSE),"-")</f>
        <v>-</v>
      </c>
      <c r="U1126" s="59" t="str">
        <f>IFERROR(VLOOKUP($D1126,'4° Passo'!$D$5:$M$804,10,FALSE),"-")</f>
        <v>-</v>
      </c>
      <c r="V1126" s="59" t="str">
        <f t="shared" si="176"/>
        <v/>
      </c>
      <c r="W1126" s="4">
        <f t="shared" si="182"/>
        <v>0</v>
      </c>
      <c r="X1126" s="101">
        <v>1</v>
      </c>
      <c r="Y1126" s="101" t="str">
        <f t="shared" si="177"/>
        <v/>
      </c>
      <c r="Z1126" s="101" t="str">
        <f t="shared" si="178"/>
        <v/>
      </c>
      <c r="AA1126" s="101" t="str">
        <f t="shared" si="179"/>
        <v/>
      </c>
      <c r="AB1126" s="101" t="str">
        <f t="shared" si="180"/>
        <v/>
      </c>
      <c r="AC1126" s="101" t="str">
        <f t="shared" si="175"/>
        <v/>
      </c>
      <c r="AD1126" s="101" t="str">
        <f t="shared" si="175"/>
        <v/>
      </c>
      <c r="AE1126" s="101" t="str">
        <f t="shared" si="175"/>
        <v/>
      </c>
      <c r="AF1126" s="101" t="str">
        <f t="shared" si="174"/>
        <v/>
      </c>
      <c r="AG1126" s="101" t="str">
        <f t="shared" si="174"/>
        <v/>
      </c>
      <c r="AH1126" s="101" t="str">
        <f t="shared" si="174"/>
        <v/>
      </c>
      <c r="AI1126" s="101" t="str">
        <f t="shared" si="174"/>
        <v/>
      </c>
      <c r="AJ1126" s="101" t="str">
        <f t="shared" si="174"/>
        <v/>
      </c>
      <c r="AK1126" s="101" t="str">
        <f t="shared" si="174"/>
        <v/>
      </c>
      <c r="AL1126" s="101" t="str">
        <f t="shared" si="183"/>
        <v/>
      </c>
      <c r="AM1126" s="101" t="str">
        <f t="shared" si="183"/>
        <v/>
      </c>
      <c r="AN1126" s="101" t="str">
        <f t="shared" si="183"/>
        <v/>
      </c>
      <c r="AP1126" s="101" t="str">
        <f>IF(AND(N1126="vendido",I1126='1° Passo'!$D$12),'1° Passo'!$D$12,"")</f>
        <v/>
      </c>
    </row>
    <row r="1127" spans="3:42" ht="30" customHeight="1">
      <c r="C1127" s="11">
        <v>1123</v>
      </c>
      <c r="D1127" s="88"/>
      <c r="E1127" s="88"/>
      <c r="F1127" s="88"/>
      <c r="G1127" s="95"/>
      <c r="H1127" s="96"/>
      <c r="I1127" s="88"/>
      <c r="J1127" s="88"/>
      <c r="K1127" s="96"/>
      <c r="L1127" s="88"/>
      <c r="M1127" s="97" t="str">
        <f t="shared" ca="1" si="181"/>
        <v/>
      </c>
      <c r="N1127" s="88"/>
      <c r="O1127" s="88"/>
      <c r="P1127" s="14"/>
      <c r="R1127" s="59" t="str">
        <f>IFERROR(VLOOKUP($D1127,'4° Passo'!$D$5:$M$804,7,FALSE),"-")</f>
        <v>-</v>
      </c>
      <c r="S1127" s="59" t="str">
        <f>IFERROR(VLOOKUP($D1127,'4° Passo'!$D$5:$M$804,8,FALSE),"-")</f>
        <v>-</v>
      </c>
      <c r="T1127" s="59" t="str">
        <f>IFERROR(VLOOKUP($D1127,'4° Passo'!$D$5:$M$804,9,FALSE),"-")</f>
        <v>-</v>
      </c>
      <c r="U1127" s="59" t="str">
        <f>IFERROR(VLOOKUP($D1127,'4° Passo'!$D$5:$M$804,10,FALSE),"-")</f>
        <v>-</v>
      </c>
      <c r="V1127" s="59" t="str">
        <f t="shared" si="176"/>
        <v/>
      </c>
      <c r="W1127" s="4">
        <f t="shared" si="182"/>
        <v>0</v>
      </c>
      <c r="X1127" s="101">
        <v>1</v>
      </c>
      <c r="Y1127" s="101" t="str">
        <f t="shared" si="177"/>
        <v/>
      </c>
      <c r="Z1127" s="101" t="str">
        <f t="shared" si="178"/>
        <v/>
      </c>
      <c r="AA1127" s="101" t="str">
        <f t="shared" si="179"/>
        <v/>
      </c>
      <c r="AB1127" s="101" t="str">
        <f t="shared" si="180"/>
        <v/>
      </c>
      <c r="AC1127" s="101" t="str">
        <f t="shared" si="175"/>
        <v/>
      </c>
      <c r="AD1127" s="101" t="str">
        <f t="shared" si="175"/>
        <v/>
      </c>
      <c r="AE1127" s="101" t="str">
        <f t="shared" si="175"/>
        <v/>
      </c>
      <c r="AF1127" s="101" t="str">
        <f t="shared" si="174"/>
        <v/>
      </c>
      <c r="AG1127" s="101" t="str">
        <f t="shared" si="174"/>
        <v/>
      </c>
      <c r="AH1127" s="101" t="str">
        <f t="shared" si="174"/>
        <v/>
      </c>
      <c r="AI1127" s="101" t="str">
        <f t="shared" si="174"/>
        <v/>
      </c>
      <c r="AJ1127" s="101" t="str">
        <f t="shared" si="174"/>
        <v/>
      </c>
      <c r="AK1127" s="101" t="str">
        <f t="shared" si="174"/>
        <v/>
      </c>
      <c r="AL1127" s="101" t="str">
        <f t="shared" si="183"/>
        <v/>
      </c>
      <c r="AM1127" s="101" t="str">
        <f t="shared" si="183"/>
        <v/>
      </c>
      <c r="AN1127" s="101" t="str">
        <f t="shared" si="183"/>
        <v/>
      </c>
      <c r="AP1127" s="101" t="str">
        <f>IF(AND(N1127="vendido",I1127='1° Passo'!$D$12),'1° Passo'!$D$12,"")</f>
        <v/>
      </c>
    </row>
    <row r="1128" spans="3:42" ht="30" customHeight="1">
      <c r="C1128" s="11">
        <v>1124</v>
      </c>
      <c r="D1128" s="88"/>
      <c r="E1128" s="88"/>
      <c r="F1128" s="88"/>
      <c r="G1128" s="95"/>
      <c r="H1128" s="96"/>
      <c r="I1128" s="88"/>
      <c r="J1128" s="88"/>
      <c r="K1128" s="96"/>
      <c r="L1128" s="88"/>
      <c r="M1128" s="97" t="str">
        <f t="shared" ca="1" si="181"/>
        <v/>
      </c>
      <c r="N1128" s="88"/>
      <c r="O1128" s="88"/>
      <c r="P1128" s="14"/>
      <c r="R1128" s="59" t="str">
        <f>IFERROR(VLOOKUP($D1128,'4° Passo'!$D$5:$M$804,7,FALSE),"-")</f>
        <v>-</v>
      </c>
      <c r="S1128" s="59" t="str">
        <f>IFERROR(VLOOKUP($D1128,'4° Passo'!$D$5:$M$804,8,FALSE),"-")</f>
        <v>-</v>
      </c>
      <c r="T1128" s="59" t="str">
        <f>IFERROR(VLOOKUP($D1128,'4° Passo'!$D$5:$M$804,9,FALSE),"-")</f>
        <v>-</v>
      </c>
      <c r="U1128" s="59" t="str">
        <f>IFERROR(VLOOKUP($D1128,'4° Passo'!$D$5:$M$804,10,FALSE),"-")</f>
        <v>-</v>
      </c>
      <c r="V1128" s="59" t="str">
        <f t="shared" si="176"/>
        <v/>
      </c>
      <c r="W1128" s="4">
        <f t="shared" si="182"/>
        <v>0</v>
      </c>
      <c r="X1128" s="101">
        <v>1</v>
      </c>
      <c r="Y1128" s="101" t="str">
        <f t="shared" si="177"/>
        <v/>
      </c>
      <c r="Z1128" s="101" t="str">
        <f t="shared" si="178"/>
        <v/>
      </c>
      <c r="AA1128" s="101" t="str">
        <f t="shared" si="179"/>
        <v/>
      </c>
      <c r="AB1128" s="101" t="str">
        <f t="shared" si="180"/>
        <v/>
      </c>
      <c r="AC1128" s="101" t="str">
        <f t="shared" si="175"/>
        <v/>
      </c>
      <c r="AD1128" s="101" t="str">
        <f t="shared" si="175"/>
        <v/>
      </c>
      <c r="AE1128" s="101" t="str">
        <f t="shared" si="175"/>
        <v/>
      </c>
      <c r="AF1128" s="101" t="str">
        <f t="shared" si="174"/>
        <v/>
      </c>
      <c r="AG1128" s="101" t="str">
        <f t="shared" si="174"/>
        <v/>
      </c>
      <c r="AH1128" s="101" t="str">
        <f t="shared" si="174"/>
        <v/>
      </c>
      <c r="AI1128" s="101" t="str">
        <f t="shared" si="174"/>
        <v/>
      </c>
      <c r="AJ1128" s="101" t="str">
        <f t="shared" si="174"/>
        <v/>
      </c>
      <c r="AK1128" s="101" t="str">
        <f t="shared" si="174"/>
        <v/>
      </c>
      <c r="AL1128" s="101" t="str">
        <f t="shared" si="183"/>
        <v/>
      </c>
      <c r="AM1128" s="101" t="str">
        <f t="shared" si="183"/>
        <v/>
      </c>
      <c r="AN1128" s="101" t="str">
        <f t="shared" si="183"/>
        <v/>
      </c>
      <c r="AP1128" s="101" t="str">
        <f>IF(AND(N1128="vendido",I1128='1° Passo'!$D$12),'1° Passo'!$D$12,"")</f>
        <v/>
      </c>
    </row>
    <row r="1129" spans="3:42" ht="30" customHeight="1">
      <c r="C1129" s="11">
        <v>1125</v>
      </c>
      <c r="D1129" s="88"/>
      <c r="E1129" s="88"/>
      <c r="F1129" s="88"/>
      <c r="G1129" s="95"/>
      <c r="H1129" s="96"/>
      <c r="I1129" s="88"/>
      <c r="J1129" s="88"/>
      <c r="K1129" s="96"/>
      <c r="L1129" s="88"/>
      <c r="M1129" s="97" t="str">
        <f t="shared" ca="1" si="181"/>
        <v/>
      </c>
      <c r="N1129" s="88"/>
      <c r="O1129" s="88"/>
      <c r="P1129" s="14"/>
      <c r="R1129" s="59" t="str">
        <f>IFERROR(VLOOKUP($D1129,'4° Passo'!$D$5:$M$804,7,FALSE),"-")</f>
        <v>-</v>
      </c>
      <c r="S1129" s="59" t="str">
        <f>IFERROR(VLOOKUP($D1129,'4° Passo'!$D$5:$M$804,8,FALSE),"-")</f>
        <v>-</v>
      </c>
      <c r="T1129" s="59" t="str">
        <f>IFERROR(VLOOKUP($D1129,'4° Passo'!$D$5:$M$804,9,FALSE),"-")</f>
        <v>-</v>
      </c>
      <c r="U1129" s="59" t="str">
        <f>IFERROR(VLOOKUP($D1129,'4° Passo'!$D$5:$M$804,10,FALSE),"-")</f>
        <v>-</v>
      </c>
      <c r="V1129" s="59" t="str">
        <f t="shared" si="176"/>
        <v/>
      </c>
      <c r="W1129" s="4">
        <f t="shared" si="182"/>
        <v>0</v>
      </c>
      <c r="X1129" s="101">
        <v>1</v>
      </c>
      <c r="Y1129" s="101" t="str">
        <f t="shared" si="177"/>
        <v/>
      </c>
      <c r="Z1129" s="101" t="str">
        <f t="shared" si="178"/>
        <v/>
      </c>
      <c r="AA1129" s="101" t="str">
        <f t="shared" si="179"/>
        <v/>
      </c>
      <c r="AB1129" s="101" t="str">
        <f t="shared" si="180"/>
        <v/>
      </c>
      <c r="AC1129" s="101" t="str">
        <f t="shared" si="175"/>
        <v/>
      </c>
      <c r="AD1129" s="101" t="str">
        <f t="shared" si="175"/>
        <v/>
      </c>
      <c r="AE1129" s="101" t="str">
        <f t="shared" si="175"/>
        <v/>
      </c>
      <c r="AF1129" s="101" t="str">
        <f t="shared" si="174"/>
        <v/>
      </c>
      <c r="AG1129" s="101" t="str">
        <f t="shared" si="174"/>
        <v/>
      </c>
      <c r="AH1129" s="101" t="str">
        <f t="shared" si="174"/>
        <v/>
      </c>
      <c r="AI1129" s="101" t="str">
        <f t="shared" si="174"/>
        <v/>
      </c>
      <c r="AJ1129" s="101" t="str">
        <f t="shared" si="174"/>
        <v/>
      </c>
      <c r="AK1129" s="101" t="str">
        <f t="shared" si="174"/>
        <v/>
      </c>
      <c r="AL1129" s="101" t="str">
        <f t="shared" si="183"/>
        <v/>
      </c>
      <c r="AM1129" s="101" t="str">
        <f t="shared" si="183"/>
        <v/>
      </c>
      <c r="AN1129" s="101" t="str">
        <f t="shared" si="183"/>
        <v/>
      </c>
      <c r="AP1129" s="101" t="str">
        <f>IF(AND(N1129="vendido",I1129='1° Passo'!$D$12),'1° Passo'!$D$12,"")</f>
        <v/>
      </c>
    </row>
    <row r="1130" spans="3:42" ht="30" customHeight="1">
      <c r="C1130" s="11">
        <v>1126</v>
      </c>
      <c r="D1130" s="88"/>
      <c r="E1130" s="88"/>
      <c r="F1130" s="88"/>
      <c r="G1130" s="95"/>
      <c r="H1130" s="96"/>
      <c r="I1130" s="88"/>
      <c r="J1130" s="88"/>
      <c r="K1130" s="96"/>
      <c r="L1130" s="88"/>
      <c r="M1130" s="97" t="str">
        <f t="shared" ca="1" si="181"/>
        <v/>
      </c>
      <c r="N1130" s="88"/>
      <c r="O1130" s="88"/>
      <c r="P1130" s="14"/>
      <c r="R1130" s="59" t="str">
        <f>IFERROR(VLOOKUP($D1130,'4° Passo'!$D$5:$M$804,7,FALSE),"-")</f>
        <v>-</v>
      </c>
      <c r="S1130" s="59" t="str">
        <f>IFERROR(VLOOKUP($D1130,'4° Passo'!$D$5:$M$804,8,FALSE),"-")</f>
        <v>-</v>
      </c>
      <c r="T1130" s="59" t="str">
        <f>IFERROR(VLOOKUP($D1130,'4° Passo'!$D$5:$M$804,9,FALSE),"-")</f>
        <v>-</v>
      </c>
      <c r="U1130" s="59" t="str">
        <f>IFERROR(VLOOKUP($D1130,'4° Passo'!$D$5:$M$804,10,FALSE),"-")</f>
        <v>-</v>
      </c>
      <c r="V1130" s="59" t="str">
        <f t="shared" si="176"/>
        <v/>
      </c>
      <c r="W1130" s="4">
        <f t="shared" si="182"/>
        <v>0</v>
      </c>
      <c r="X1130" s="101">
        <v>1</v>
      </c>
      <c r="Y1130" s="101" t="str">
        <f t="shared" si="177"/>
        <v/>
      </c>
      <c r="Z1130" s="101" t="str">
        <f t="shared" si="178"/>
        <v/>
      </c>
      <c r="AA1130" s="101" t="str">
        <f t="shared" si="179"/>
        <v/>
      </c>
      <c r="AB1130" s="101" t="str">
        <f t="shared" si="180"/>
        <v/>
      </c>
      <c r="AC1130" s="101" t="str">
        <f t="shared" si="175"/>
        <v/>
      </c>
      <c r="AD1130" s="101" t="str">
        <f t="shared" si="175"/>
        <v/>
      </c>
      <c r="AE1130" s="101" t="str">
        <f t="shared" si="175"/>
        <v/>
      </c>
      <c r="AF1130" s="101" t="str">
        <f t="shared" si="174"/>
        <v/>
      </c>
      <c r="AG1130" s="101" t="str">
        <f t="shared" si="174"/>
        <v/>
      </c>
      <c r="AH1130" s="101" t="str">
        <f t="shared" si="174"/>
        <v/>
      </c>
      <c r="AI1130" s="101" t="str">
        <f t="shared" si="174"/>
        <v/>
      </c>
      <c r="AJ1130" s="101" t="str">
        <f t="shared" si="174"/>
        <v/>
      </c>
      <c r="AK1130" s="101" t="str">
        <f t="shared" si="174"/>
        <v/>
      </c>
      <c r="AL1130" s="101" t="str">
        <f t="shared" si="183"/>
        <v/>
      </c>
      <c r="AM1130" s="101" t="str">
        <f t="shared" si="183"/>
        <v/>
      </c>
      <c r="AN1130" s="101" t="str">
        <f t="shared" si="183"/>
        <v/>
      </c>
      <c r="AP1130" s="101" t="str">
        <f>IF(AND(N1130="vendido",I1130='1° Passo'!$D$12),'1° Passo'!$D$12,"")</f>
        <v/>
      </c>
    </row>
    <row r="1131" spans="3:42" ht="30" customHeight="1">
      <c r="C1131" s="11">
        <v>1127</v>
      </c>
      <c r="D1131" s="88"/>
      <c r="E1131" s="88"/>
      <c r="F1131" s="88"/>
      <c r="G1131" s="95"/>
      <c r="H1131" s="96"/>
      <c r="I1131" s="88"/>
      <c r="J1131" s="88"/>
      <c r="K1131" s="96"/>
      <c r="L1131" s="88"/>
      <c r="M1131" s="97" t="str">
        <f t="shared" ca="1" si="181"/>
        <v/>
      </c>
      <c r="N1131" s="88"/>
      <c r="O1131" s="88"/>
      <c r="P1131" s="14"/>
      <c r="R1131" s="59" t="str">
        <f>IFERROR(VLOOKUP($D1131,'4° Passo'!$D$5:$M$804,7,FALSE),"-")</f>
        <v>-</v>
      </c>
      <c r="S1131" s="59" t="str">
        <f>IFERROR(VLOOKUP($D1131,'4° Passo'!$D$5:$M$804,8,FALSE),"-")</f>
        <v>-</v>
      </c>
      <c r="T1131" s="59" t="str">
        <f>IFERROR(VLOOKUP($D1131,'4° Passo'!$D$5:$M$804,9,FALSE),"-")</f>
        <v>-</v>
      </c>
      <c r="U1131" s="59" t="str">
        <f>IFERROR(VLOOKUP($D1131,'4° Passo'!$D$5:$M$804,10,FALSE),"-")</f>
        <v>-</v>
      </c>
      <c r="V1131" s="59" t="str">
        <f t="shared" si="176"/>
        <v/>
      </c>
      <c r="W1131" s="4">
        <f t="shared" si="182"/>
        <v>0</v>
      </c>
      <c r="X1131" s="101">
        <v>1</v>
      </c>
      <c r="Y1131" s="101" t="str">
        <f t="shared" si="177"/>
        <v/>
      </c>
      <c r="Z1131" s="101" t="str">
        <f t="shared" si="178"/>
        <v/>
      </c>
      <c r="AA1131" s="101" t="str">
        <f t="shared" si="179"/>
        <v/>
      </c>
      <c r="AB1131" s="101" t="str">
        <f t="shared" si="180"/>
        <v/>
      </c>
      <c r="AC1131" s="101" t="str">
        <f t="shared" si="175"/>
        <v/>
      </c>
      <c r="AD1131" s="101" t="str">
        <f t="shared" si="175"/>
        <v/>
      </c>
      <c r="AE1131" s="101" t="str">
        <f t="shared" si="175"/>
        <v/>
      </c>
      <c r="AF1131" s="101" t="str">
        <f t="shared" si="174"/>
        <v/>
      </c>
      <c r="AG1131" s="101" t="str">
        <f t="shared" si="174"/>
        <v/>
      </c>
      <c r="AH1131" s="101" t="str">
        <f t="shared" si="174"/>
        <v/>
      </c>
      <c r="AI1131" s="101" t="str">
        <f t="shared" si="174"/>
        <v/>
      </c>
      <c r="AJ1131" s="101" t="str">
        <f t="shared" si="174"/>
        <v/>
      </c>
      <c r="AK1131" s="101" t="str">
        <f t="shared" si="174"/>
        <v/>
      </c>
      <c r="AL1131" s="101" t="str">
        <f t="shared" si="183"/>
        <v/>
      </c>
      <c r="AM1131" s="101" t="str">
        <f t="shared" si="183"/>
        <v/>
      </c>
      <c r="AN1131" s="101" t="str">
        <f t="shared" si="183"/>
        <v/>
      </c>
      <c r="AP1131" s="101" t="str">
        <f>IF(AND(N1131="vendido",I1131='1° Passo'!$D$12),'1° Passo'!$D$12,"")</f>
        <v/>
      </c>
    </row>
    <row r="1132" spans="3:42" ht="30" customHeight="1">
      <c r="C1132" s="11">
        <v>1128</v>
      </c>
      <c r="D1132" s="88"/>
      <c r="E1132" s="88"/>
      <c r="F1132" s="88"/>
      <c r="G1132" s="95"/>
      <c r="H1132" s="96"/>
      <c r="I1132" s="88"/>
      <c r="J1132" s="88"/>
      <c r="K1132" s="96"/>
      <c r="L1132" s="88"/>
      <c r="M1132" s="97" t="str">
        <f t="shared" ca="1" si="181"/>
        <v/>
      </c>
      <c r="N1132" s="88"/>
      <c r="O1132" s="88"/>
      <c r="P1132" s="14"/>
      <c r="R1132" s="59" t="str">
        <f>IFERROR(VLOOKUP($D1132,'4° Passo'!$D$5:$M$804,7,FALSE),"-")</f>
        <v>-</v>
      </c>
      <c r="S1132" s="59" t="str">
        <f>IFERROR(VLOOKUP($D1132,'4° Passo'!$D$5:$M$804,8,FALSE),"-")</f>
        <v>-</v>
      </c>
      <c r="T1132" s="59" t="str">
        <f>IFERROR(VLOOKUP($D1132,'4° Passo'!$D$5:$M$804,9,FALSE),"-")</f>
        <v>-</v>
      </c>
      <c r="U1132" s="59" t="str">
        <f>IFERROR(VLOOKUP($D1132,'4° Passo'!$D$5:$M$804,10,FALSE),"-")</f>
        <v>-</v>
      </c>
      <c r="V1132" s="59" t="str">
        <f t="shared" si="176"/>
        <v/>
      </c>
      <c r="W1132" s="4">
        <f t="shared" si="182"/>
        <v>0</v>
      </c>
      <c r="X1132" s="101">
        <v>1</v>
      </c>
      <c r="Y1132" s="101" t="str">
        <f t="shared" si="177"/>
        <v/>
      </c>
      <c r="Z1132" s="101" t="str">
        <f t="shared" si="178"/>
        <v/>
      </c>
      <c r="AA1132" s="101" t="str">
        <f t="shared" si="179"/>
        <v/>
      </c>
      <c r="AB1132" s="101" t="str">
        <f t="shared" si="180"/>
        <v/>
      </c>
      <c r="AC1132" s="101" t="str">
        <f t="shared" si="175"/>
        <v/>
      </c>
      <c r="AD1132" s="101" t="str">
        <f t="shared" si="175"/>
        <v/>
      </c>
      <c r="AE1132" s="101" t="str">
        <f t="shared" si="175"/>
        <v/>
      </c>
      <c r="AF1132" s="101" t="str">
        <f t="shared" si="174"/>
        <v/>
      </c>
      <c r="AG1132" s="101" t="str">
        <f t="shared" si="174"/>
        <v/>
      </c>
      <c r="AH1132" s="101" t="str">
        <f t="shared" si="174"/>
        <v/>
      </c>
      <c r="AI1132" s="101" t="str">
        <f t="shared" si="174"/>
        <v/>
      </c>
      <c r="AJ1132" s="101" t="str">
        <f t="shared" si="174"/>
        <v/>
      </c>
      <c r="AK1132" s="101" t="str">
        <f t="shared" si="174"/>
        <v/>
      </c>
      <c r="AL1132" s="101" t="str">
        <f t="shared" si="183"/>
        <v/>
      </c>
      <c r="AM1132" s="101" t="str">
        <f t="shared" si="183"/>
        <v/>
      </c>
      <c r="AN1132" s="101" t="str">
        <f t="shared" si="183"/>
        <v/>
      </c>
      <c r="AP1132" s="101" t="str">
        <f>IF(AND(N1132="vendido",I1132='1° Passo'!$D$12),'1° Passo'!$D$12,"")</f>
        <v/>
      </c>
    </row>
    <row r="1133" spans="3:42" ht="30" customHeight="1">
      <c r="C1133" s="11">
        <v>1129</v>
      </c>
      <c r="D1133" s="88"/>
      <c r="E1133" s="88"/>
      <c r="F1133" s="88"/>
      <c r="G1133" s="95"/>
      <c r="H1133" s="96"/>
      <c r="I1133" s="88"/>
      <c r="J1133" s="88"/>
      <c r="K1133" s="96"/>
      <c r="L1133" s="88"/>
      <c r="M1133" s="97" t="str">
        <f t="shared" ca="1" si="181"/>
        <v/>
      </c>
      <c r="N1133" s="88"/>
      <c r="O1133" s="88"/>
      <c r="P1133" s="14"/>
      <c r="R1133" s="59" t="str">
        <f>IFERROR(VLOOKUP($D1133,'4° Passo'!$D$5:$M$804,7,FALSE),"-")</f>
        <v>-</v>
      </c>
      <c r="S1133" s="59" t="str">
        <f>IFERROR(VLOOKUP($D1133,'4° Passo'!$D$5:$M$804,8,FALSE),"-")</f>
        <v>-</v>
      </c>
      <c r="T1133" s="59" t="str">
        <f>IFERROR(VLOOKUP($D1133,'4° Passo'!$D$5:$M$804,9,FALSE),"-")</f>
        <v>-</v>
      </c>
      <c r="U1133" s="59" t="str">
        <f>IFERROR(VLOOKUP($D1133,'4° Passo'!$D$5:$M$804,10,FALSE),"-")</f>
        <v>-</v>
      </c>
      <c r="V1133" s="59" t="str">
        <f t="shared" si="176"/>
        <v/>
      </c>
      <c r="W1133" s="4">
        <f t="shared" si="182"/>
        <v>0</v>
      </c>
      <c r="X1133" s="101">
        <v>1</v>
      </c>
      <c r="Y1133" s="101" t="str">
        <f t="shared" si="177"/>
        <v/>
      </c>
      <c r="Z1133" s="101" t="str">
        <f t="shared" si="178"/>
        <v/>
      </c>
      <c r="AA1133" s="101" t="str">
        <f t="shared" si="179"/>
        <v/>
      </c>
      <c r="AB1133" s="101" t="str">
        <f t="shared" si="180"/>
        <v/>
      </c>
      <c r="AC1133" s="101" t="str">
        <f t="shared" si="175"/>
        <v/>
      </c>
      <c r="AD1133" s="101" t="str">
        <f t="shared" si="175"/>
        <v/>
      </c>
      <c r="AE1133" s="101" t="str">
        <f t="shared" si="175"/>
        <v/>
      </c>
      <c r="AF1133" s="101" t="str">
        <f t="shared" si="174"/>
        <v/>
      </c>
      <c r="AG1133" s="101" t="str">
        <f t="shared" si="174"/>
        <v/>
      </c>
      <c r="AH1133" s="101" t="str">
        <f t="shared" si="174"/>
        <v/>
      </c>
      <c r="AI1133" s="101" t="str">
        <f t="shared" si="174"/>
        <v/>
      </c>
      <c r="AJ1133" s="101" t="str">
        <f t="shared" si="174"/>
        <v/>
      </c>
      <c r="AK1133" s="101" t="str">
        <f t="shared" si="174"/>
        <v/>
      </c>
      <c r="AL1133" s="101" t="str">
        <f t="shared" si="183"/>
        <v/>
      </c>
      <c r="AM1133" s="101" t="str">
        <f t="shared" si="183"/>
        <v/>
      </c>
      <c r="AN1133" s="101" t="str">
        <f t="shared" si="183"/>
        <v/>
      </c>
      <c r="AP1133" s="101" t="str">
        <f>IF(AND(N1133="vendido",I1133='1° Passo'!$D$12),'1° Passo'!$D$12,"")</f>
        <v/>
      </c>
    </row>
    <row r="1134" spans="3:42" ht="30" customHeight="1">
      <c r="C1134" s="11">
        <v>1130</v>
      </c>
      <c r="D1134" s="88"/>
      <c r="E1134" s="88"/>
      <c r="F1134" s="88"/>
      <c r="G1134" s="95"/>
      <c r="H1134" s="96"/>
      <c r="I1134" s="88"/>
      <c r="J1134" s="88"/>
      <c r="K1134" s="96"/>
      <c r="L1134" s="88"/>
      <c r="M1134" s="97" t="str">
        <f t="shared" ca="1" si="181"/>
        <v/>
      </c>
      <c r="N1134" s="88"/>
      <c r="O1134" s="88"/>
      <c r="P1134" s="14"/>
      <c r="R1134" s="59" t="str">
        <f>IFERROR(VLOOKUP($D1134,'4° Passo'!$D$5:$M$804,7,FALSE),"-")</f>
        <v>-</v>
      </c>
      <c r="S1134" s="59" t="str">
        <f>IFERROR(VLOOKUP($D1134,'4° Passo'!$D$5:$M$804,8,FALSE),"-")</f>
        <v>-</v>
      </c>
      <c r="T1134" s="59" t="str">
        <f>IFERROR(VLOOKUP($D1134,'4° Passo'!$D$5:$M$804,9,FALSE),"-")</f>
        <v>-</v>
      </c>
      <c r="U1134" s="59" t="str">
        <f>IFERROR(VLOOKUP($D1134,'4° Passo'!$D$5:$M$804,10,FALSE),"-")</f>
        <v>-</v>
      </c>
      <c r="V1134" s="59" t="str">
        <f t="shared" si="176"/>
        <v/>
      </c>
      <c r="W1134" s="4">
        <f t="shared" si="182"/>
        <v>0</v>
      </c>
      <c r="X1134" s="101">
        <v>1</v>
      </c>
      <c r="Y1134" s="101" t="str">
        <f t="shared" si="177"/>
        <v/>
      </c>
      <c r="Z1134" s="101" t="str">
        <f t="shared" si="178"/>
        <v/>
      </c>
      <c r="AA1134" s="101" t="str">
        <f t="shared" si="179"/>
        <v/>
      </c>
      <c r="AB1134" s="101" t="str">
        <f t="shared" si="180"/>
        <v/>
      </c>
      <c r="AC1134" s="101" t="str">
        <f t="shared" si="175"/>
        <v/>
      </c>
      <c r="AD1134" s="101" t="str">
        <f t="shared" si="175"/>
        <v/>
      </c>
      <c r="AE1134" s="101" t="str">
        <f t="shared" si="175"/>
        <v/>
      </c>
      <c r="AF1134" s="101" t="str">
        <f t="shared" si="174"/>
        <v/>
      </c>
      <c r="AG1134" s="101" t="str">
        <f t="shared" si="174"/>
        <v/>
      </c>
      <c r="AH1134" s="101" t="str">
        <f t="shared" si="174"/>
        <v/>
      </c>
      <c r="AI1134" s="101" t="str">
        <f t="shared" si="174"/>
        <v/>
      </c>
      <c r="AJ1134" s="101" t="str">
        <f t="shared" si="174"/>
        <v/>
      </c>
      <c r="AK1134" s="101" t="str">
        <f t="shared" si="174"/>
        <v/>
      </c>
      <c r="AL1134" s="101" t="str">
        <f t="shared" si="183"/>
        <v/>
      </c>
      <c r="AM1134" s="101" t="str">
        <f t="shared" si="183"/>
        <v/>
      </c>
      <c r="AN1134" s="101" t="str">
        <f t="shared" si="183"/>
        <v/>
      </c>
      <c r="AP1134" s="101" t="str">
        <f>IF(AND(N1134="vendido",I1134='1° Passo'!$D$12),'1° Passo'!$D$12,"")</f>
        <v/>
      </c>
    </row>
    <row r="1135" spans="3:42" ht="30" customHeight="1">
      <c r="C1135" s="11">
        <v>1131</v>
      </c>
      <c r="D1135" s="88"/>
      <c r="E1135" s="88"/>
      <c r="F1135" s="88"/>
      <c r="G1135" s="95"/>
      <c r="H1135" s="96"/>
      <c r="I1135" s="88"/>
      <c r="J1135" s="88"/>
      <c r="K1135" s="96"/>
      <c r="L1135" s="88"/>
      <c r="M1135" s="97" t="str">
        <f t="shared" ca="1" si="181"/>
        <v/>
      </c>
      <c r="N1135" s="88"/>
      <c r="O1135" s="88"/>
      <c r="P1135" s="14"/>
      <c r="R1135" s="59" t="str">
        <f>IFERROR(VLOOKUP($D1135,'4° Passo'!$D$5:$M$804,7,FALSE),"-")</f>
        <v>-</v>
      </c>
      <c r="S1135" s="59" t="str">
        <f>IFERROR(VLOOKUP($D1135,'4° Passo'!$D$5:$M$804,8,FALSE),"-")</f>
        <v>-</v>
      </c>
      <c r="T1135" s="59" t="str">
        <f>IFERROR(VLOOKUP($D1135,'4° Passo'!$D$5:$M$804,9,FALSE),"-")</f>
        <v>-</v>
      </c>
      <c r="U1135" s="59" t="str">
        <f>IFERROR(VLOOKUP($D1135,'4° Passo'!$D$5:$M$804,10,FALSE),"-")</f>
        <v>-</v>
      </c>
      <c r="V1135" s="59" t="str">
        <f t="shared" si="176"/>
        <v/>
      </c>
      <c r="W1135" s="4">
        <f t="shared" si="182"/>
        <v>0</v>
      </c>
      <c r="X1135" s="101">
        <v>1</v>
      </c>
      <c r="Y1135" s="101" t="str">
        <f t="shared" si="177"/>
        <v/>
      </c>
      <c r="Z1135" s="101" t="str">
        <f t="shared" si="178"/>
        <v/>
      </c>
      <c r="AA1135" s="101" t="str">
        <f t="shared" si="179"/>
        <v/>
      </c>
      <c r="AB1135" s="101" t="str">
        <f t="shared" si="180"/>
        <v/>
      </c>
      <c r="AC1135" s="101" t="str">
        <f t="shared" si="175"/>
        <v/>
      </c>
      <c r="AD1135" s="101" t="str">
        <f t="shared" si="175"/>
        <v/>
      </c>
      <c r="AE1135" s="101" t="str">
        <f t="shared" si="175"/>
        <v/>
      </c>
      <c r="AF1135" s="101" t="str">
        <f t="shared" si="174"/>
        <v/>
      </c>
      <c r="AG1135" s="101" t="str">
        <f t="shared" si="174"/>
        <v/>
      </c>
      <c r="AH1135" s="101" t="str">
        <f t="shared" si="174"/>
        <v/>
      </c>
      <c r="AI1135" s="101" t="str">
        <f t="shared" si="174"/>
        <v/>
      </c>
      <c r="AJ1135" s="101" t="str">
        <f t="shared" si="174"/>
        <v/>
      </c>
      <c r="AK1135" s="101" t="str">
        <f t="shared" si="174"/>
        <v/>
      </c>
      <c r="AL1135" s="101" t="str">
        <f t="shared" si="183"/>
        <v/>
      </c>
      <c r="AM1135" s="101" t="str">
        <f t="shared" si="183"/>
        <v/>
      </c>
      <c r="AN1135" s="101" t="str">
        <f t="shared" si="183"/>
        <v/>
      </c>
      <c r="AP1135" s="101" t="str">
        <f>IF(AND(N1135="vendido",I1135='1° Passo'!$D$12),'1° Passo'!$D$12,"")</f>
        <v/>
      </c>
    </row>
    <row r="1136" spans="3:42" ht="30" customHeight="1">
      <c r="C1136" s="11">
        <v>1132</v>
      </c>
      <c r="D1136" s="88"/>
      <c r="E1136" s="88"/>
      <c r="F1136" s="88"/>
      <c r="G1136" s="95"/>
      <c r="H1136" s="96"/>
      <c r="I1136" s="88"/>
      <c r="J1136" s="88"/>
      <c r="K1136" s="96"/>
      <c r="L1136" s="88"/>
      <c r="M1136" s="97" t="str">
        <f t="shared" ca="1" si="181"/>
        <v/>
      </c>
      <c r="N1136" s="88"/>
      <c r="O1136" s="88"/>
      <c r="P1136" s="14"/>
      <c r="R1136" s="59" t="str">
        <f>IFERROR(VLOOKUP($D1136,'4° Passo'!$D$5:$M$804,7,FALSE),"-")</f>
        <v>-</v>
      </c>
      <c r="S1136" s="59" t="str">
        <f>IFERROR(VLOOKUP($D1136,'4° Passo'!$D$5:$M$804,8,FALSE),"-")</f>
        <v>-</v>
      </c>
      <c r="T1136" s="59" t="str">
        <f>IFERROR(VLOOKUP($D1136,'4° Passo'!$D$5:$M$804,9,FALSE),"-")</f>
        <v>-</v>
      </c>
      <c r="U1136" s="59" t="str">
        <f>IFERROR(VLOOKUP($D1136,'4° Passo'!$D$5:$M$804,10,FALSE),"-")</f>
        <v>-</v>
      </c>
      <c r="V1136" s="59" t="str">
        <f t="shared" si="176"/>
        <v/>
      </c>
      <c r="W1136" s="4">
        <f t="shared" si="182"/>
        <v>0</v>
      </c>
      <c r="X1136" s="101">
        <v>1</v>
      </c>
      <c r="Y1136" s="101" t="str">
        <f t="shared" si="177"/>
        <v/>
      </c>
      <c r="Z1136" s="101" t="str">
        <f t="shared" si="178"/>
        <v/>
      </c>
      <c r="AA1136" s="101" t="str">
        <f t="shared" si="179"/>
        <v/>
      </c>
      <c r="AB1136" s="101" t="str">
        <f t="shared" si="180"/>
        <v/>
      </c>
      <c r="AC1136" s="101" t="str">
        <f t="shared" si="175"/>
        <v/>
      </c>
      <c r="AD1136" s="101" t="str">
        <f t="shared" si="175"/>
        <v/>
      </c>
      <c r="AE1136" s="101" t="str">
        <f t="shared" si="175"/>
        <v/>
      </c>
      <c r="AF1136" s="101" t="str">
        <f t="shared" si="174"/>
        <v/>
      </c>
      <c r="AG1136" s="101" t="str">
        <f t="shared" si="174"/>
        <v/>
      </c>
      <c r="AH1136" s="101" t="str">
        <f t="shared" si="174"/>
        <v/>
      </c>
      <c r="AI1136" s="101" t="str">
        <f t="shared" si="174"/>
        <v/>
      </c>
      <c r="AJ1136" s="101" t="str">
        <f t="shared" si="174"/>
        <v/>
      </c>
      <c r="AK1136" s="101" t="str">
        <f t="shared" si="174"/>
        <v/>
      </c>
      <c r="AL1136" s="101" t="str">
        <f t="shared" si="183"/>
        <v/>
      </c>
      <c r="AM1136" s="101" t="str">
        <f t="shared" si="183"/>
        <v/>
      </c>
      <c r="AN1136" s="101" t="str">
        <f t="shared" si="183"/>
        <v/>
      </c>
      <c r="AP1136" s="101" t="str">
        <f>IF(AND(N1136="vendido",I1136='1° Passo'!$D$12),'1° Passo'!$D$12,"")</f>
        <v/>
      </c>
    </row>
    <row r="1137" spans="3:42" ht="30" customHeight="1">
      <c r="C1137" s="11">
        <v>1133</v>
      </c>
      <c r="D1137" s="88"/>
      <c r="E1137" s="88"/>
      <c r="F1137" s="88"/>
      <c r="G1137" s="95"/>
      <c r="H1137" s="96"/>
      <c r="I1137" s="88"/>
      <c r="J1137" s="88"/>
      <c r="K1137" s="96"/>
      <c r="L1137" s="88"/>
      <c r="M1137" s="97" t="str">
        <f t="shared" ca="1" si="181"/>
        <v/>
      </c>
      <c r="N1137" s="88"/>
      <c r="O1137" s="88"/>
      <c r="P1137" s="14"/>
      <c r="R1137" s="59" t="str">
        <f>IFERROR(VLOOKUP($D1137,'4° Passo'!$D$5:$M$804,7,FALSE),"-")</f>
        <v>-</v>
      </c>
      <c r="S1137" s="59" t="str">
        <f>IFERROR(VLOOKUP($D1137,'4° Passo'!$D$5:$M$804,8,FALSE),"-")</f>
        <v>-</v>
      </c>
      <c r="T1137" s="59" t="str">
        <f>IFERROR(VLOOKUP($D1137,'4° Passo'!$D$5:$M$804,9,FALSE),"-")</f>
        <v>-</v>
      </c>
      <c r="U1137" s="59" t="str">
        <f>IFERROR(VLOOKUP($D1137,'4° Passo'!$D$5:$M$804,10,FALSE),"-")</f>
        <v>-</v>
      </c>
      <c r="V1137" s="59" t="str">
        <f t="shared" si="176"/>
        <v/>
      </c>
      <c r="W1137" s="4">
        <f t="shared" si="182"/>
        <v>0</v>
      </c>
      <c r="X1137" s="101">
        <v>1</v>
      </c>
      <c r="Y1137" s="101" t="str">
        <f t="shared" si="177"/>
        <v/>
      </c>
      <c r="Z1137" s="101" t="str">
        <f t="shared" si="178"/>
        <v/>
      </c>
      <c r="AA1137" s="101" t="str">
        <f t="shared" si="179"/>
        <v/>
      </c>
      <c r="AB1137" s="101" t="str">
        <f t="shared" si="180"/>
        <v/>
      </c>
      <c r="AC1137" s="101" t="str">
        <f t="shared" si="175"/>
        <v/>
      </c>
      <c r="AD1137" s="101" t="str">
        <f t="shared" si="175"/>
        <v/>
      </c>
      <c r="AE1137" s="101" t="str">
        <f t="shared" si="175"/>
        <v/>
      </c>
      <c r="AF1137" s="101" t="str">
        <f t="shared" si="174"/>
        <v/>
      </c>
      <c r="AG1137" s="101" t="str">
        <f t="shared" si="174"/>
        <v/>
      </c>
      <c r="AH1137" s="101" t="str">
        <f t="shared" si="174"/>
        <v/>
      </c>
      <c r="AI1137" s="101" t="str">
        <f t="shared" si="174"/>
        <v/>
      </c>
      <c r="AJ1137" s="101" t="str">
        <f t="shared" si="174"/>
        <v/>
      </c>
      <c r="AK1137" s="101" t="str">
        <f t="shared" si="174"/>
        <v/>
      </c>
      <c r="AL1137" s="101" t="str">
        <f t="shared" si="183"/>
        <v/>
      </c>
      <c r="AM1137" s="101" t="str">
        <f t="shared" si="183"/>
        <v/>
      </c>
      <c r="AN1137" s="101" t="str">
        <f t="shared" si="183"/>
        <v/>
      </c>
      <c r="AP1137" s="101" t="str">
        <f>IF(AND(N1137="vendido",I1137='1° Passo'!$D$12),'1° Passo'!$D$12,"")</f>
        <v/>
      </c>
    </row>
    <row r="1138" spans="3:42" ht="30" customHeight="1">
      <c r="C1138" s="11">
        <v>1134</v>
      </c>
      <c r="D1138" s="88"/>
      <c r="E1138" s="88"/>
      <c r="F1138" s="88"/>
      <c r="G1138" s="95"/>
      <c r="H1138" s="96"/>
      <c r="I1138" s="88"/>
      <c r="J1138" s="88"/>
      <c r="K1138" s="96"/>
      <c r="L1138" s="88"/>
      <c r="M1138" s="97" t="str">
        <f t="shared" ca="1" si="181"/>
        <v/>
      </c>
      <c r="N1138" s="88"/>
      <c r="O1138" s="88"/>
      <c r="P1138" s="14"/>
      <c r="R1138" s="59" t="str">
        <f>IFERROR(VLOOKUP($D1138,'4° Passo'!$D$5:$M$804,7,FALSE),"-")</f>
        <v>-</v>
      </c>
      <c r="S1138" s="59" t="str">
        <f>IFERROR(VLOOKUP($D1138,'4° Passo'!$D$5:$M$804,8,FALSE),"-")</f>
        <v>-</v>
      </c>
      <c r="T1138" s="59" t="str">
        <f>IFERROR(VLOOKUP($D1138,'4° Passo'!$D$5:$M$804,9,FALSE),"-")</f>
        <v>-</v>
      </c>
      <c r="U1138" s="59" t="str">
        <f>IFERROR(VLOOKUP($D1138,'4° Passo'!$D$5:$M$804,10,FALSE),"-")</f>
        <v>-</v>
      </c>
      <c r="V1138" s="59" t="str">
        <f t="shared" si="176"/>
        <v/>
      </c>
      <c r="W1138" s="4">
        <f t="shared" si="182"/>
        <v>0</v>
      </c>
      <c r="X1138" s="101">
        <v>1</v>
      </c>
      <c r="Y1138" s="101" t="str">
        <f t="shared" si="177"/>
        <v/>
      </c>
      <c r="Z1138" s="101" t="str">
        <f t="shared" si="178"/>
        <v/>
      </c>
      <c r="AA1138" s="101" t="str">
        <f t="shared" si="179"/>
        <v/>
      </c>
      <c r="AB1138" s="101" t="str">
        <f t="shared" si="180"/>
        <v/>
      </c>
      <c r="AC1138" s="101" t="str">
        <f t="shared" si="175"/>
        <v/>
      </c>
      <c r="AD1138" s="101" t="str">
        <f t="shared" si="175"/>
        <v/>
      </c>
      <c r="AE1138" s="101" t="str">
        <f t="shared" si="175"/>
        <v/>
      </c>
      <c r="AF1138" s="101" t="str">
        <f t="shared" si="174"/>
        <v/>
      </c>
      <c r="AG1138" s="101" t="str">
        <f t="shared" si="174"/>
        <v/>
      </c>
      <c r="AH1138" s="101" t="str">
        <f t="shared" si="174"/>
        <v/>
      </c>
      <c r="AI1138" s="101" t="str">
        <f t="shared" si="174"/>
        <v/>
      </c>
      <c r="AJ1138" s="101" t="str">
        <f t="shared" si="174"/>
        <v/>
      </c>
      <c r="AK1138" s="101" t="str">
        <f t="shared" si="174"/>
        <v/>
      </c>
      <c r="AL1138" s="101" t="str">
        <f t="shared" si="183"/>
        <v/>
      </c>
      <c r="AM1138" s="101" t="str">
        <f t="shared" si="183"/>
        <v/>
      </c>
      <c r="AN1138" s="101" t="str">
        <f t="shared" si="183"/>
        <v/>
      </c>
      <c r="AP1138" s="101" t="str">
        <f>IF(AND(N1138="vendido",I1138='1° Passo'!$D$12),'1° Passo'!$D$12,"")</f>
        <v/>
      </c>
    </row>
    <row r="1139" spans="3:42" ht="30" customHeight="1">
      <c r="C1139" s="11">
        <v>1135</v>
      </c>
      <c r="D1139" s="88"/>
      <c r="E1139" s="88"/>
      <c r="F1139" s="88"/>
      <c r="G1139" s="95"/>
      <c r="H1139" s="96"/>
      <c r="I1139" s="88"/>
      <c r="J1139" s="88"/>
      <c r="K1139" s="96"/>
      <c r="L1139" s="88"/>
      <c r="M1139" s="97" t="str">
        <f t="shared" ca="1" si="181"/>
        <v/>
      </c>
      <c r="N1139" s="88"/>
      <c r="O1139" s="88"/>
      <c r="P1139" s="14"/>
      <c r="R1139" s="59" t="str">
        <f>IFERROR(VLOOKUP($D1139,'4° Passo'!$D$5:$M$804,7,FALSE),"-")</f>
        <v>-</v>
      </c>
      <c r="S1139" s="59" t="str">
        <f>IFERROR(VLOOKUP($D1139,'4° Passo'!$D$5:$M$804,8,FALSE),"-")</f>
        <v>-</v>
      </c>
      <c r="T1139" s="59" t="str">
        <f>IFERROR(VLOOKUP($D1139,'4° Passo'!$D$5:$M$804,9,FALSE),"-")</f>
        <v>-</v>
      </c>
      <c r="U1139" s="59" t="str">
        <f>IFERROR(VLOOKUP($D1139,'4° Passo'!$D$5:$M$804,10,FALSE),"-")</f>
        <v>-</v>
      </c>
      <c r="V1139" s="59" t="str">
        <f t="shared" si="176"/>
        <v/>
      </c>
      <c r="W1139" s="4">
        <f t="shared" si="182"/>
        <v>0</v>
      </c>
      <c r="X1139" s="101">
        <v>1</v>
      </c>
      <c r="Y1139" s="101" t="str">
        <f t="shared" si="177"/>
        <v/>
      </c>
      <c r="Z1139" s="101" t="str">
        <f t="shared" si="178"/>
        <v/>
      </c>
      <c r="AA1139" s="101" t="str">
        <f t="shared" si="179"/>
        <v/>
      </c>
      <c r="AB1139" s="101" t="str">
        <f t="shared" si="180"/>
        <v/>
      </c>
      <c r="AC1139" s="101" t="str">
        <f t="shared" si="175"/>
        <v/>
      </c>
      <c r="AD1139" s="101" t="str">
        <f t="shared" si="175"/>
        <v/>
      </c>
      <c r="AE1139" s="101" t="str">
        <f t="shared" si="175"/>
        <v/>
      </c>
      <c r="AF1139" s="101" t="str">
        <f t="shared" si="174"/>
        <v/>
      </c>
      <c r="AG1139" s="101" t="str">
        <f t="shared" si="174"/>
        <v/>
      </c>
      <c r="AH1139" s="101" t="str">
        <f t="shared" si="174"/>
        <v/>
      </c>
      <c r="AI1139" s="101" t="str">
        <f t="shared" ref="AI1139:AN1195" si="184">IF($Y1139=AI$3,$AB1139,"")</f>
        <v/>
      </c>
      <c r="AJ1139" s="101" t="str">
        <f t="shared" si="184"/>
        <v/>
      </c>
      <c r="AK1139" s="101" t="str">
        <f t="shared" si="184"/>
        <v/>
      </c>
      <c r="AL1139" s="101" t="str">
        <f t="shared" si="183"/>
        <v/>
      </c>
      <c r="AM1139" s="101" t="str">
        <f t="shared" si="183"/>
        <v/>
      </c>
      <c r="AN1139" s="101" t="str">
        <f t="shared" si="183"/>
        <v/>
      </c>
      <c r="AP1139" s="101" t="str">
        <f>IF(AND(N1139="vendido",I1139='1° Passo'!$D$12),'1° Passo'!$D$12,"")</f>
        <v/>
      </c>
    </row>
    <row r="1140" spans="3:42" ht="30" customHeight="1">
      <c r="C1140" s="11">
        <v>1136</v>
      </c>
      <c r="D1140" s="88"/>
      <c r="E1140" s="88"/>
      <c r="F1140" s="88"/>
      <c r="G1140" s="95"/>
      <c r="H1140" s="96"/>
      <c r="I1140" s="88"/>
      <c r="J1140" s="88"/>
      <c r="K1140" s="96"/>
      <c r="L1140" s="88"/>
      <c r="M1140" s="97" t="str">
        <f t="shared" ca="1" si="181"/>
        <v/>
      </c>
      <c r="N1140" s="88"/>
      <c r="O1140" s="88"/>
      <c r="P1140" s="14"/>
      <c r="R1140" s="59" t="str">
        <f>IFERROR(VLOOKUP($D1140,'4° Passo'!$D$5:$M$804,7,FALSE),"-")</f>
        <v>-</v>
      </c>
      <c r="S1140" s="59" t="str">
        <f>IFERROR(VLOOKUP($D1140,'4° Passo'!$D$5:$M$804,8,FALSE),"-")</f>
        <v>-</v>
      </c>
      <c r="T1140" s="59" t="str">
        <f>IFERROR(VLOOKUP($D1140,'4° Passo'!$D$5:$M$804,9,FALSE),"-")</f>
        <v>-</v>
      </c>
      <c r="U1140" s="59" t="str">
        <f>IFERROR(VLOOKUP($D1140,'4° Passo'!$D$5:$M$804,10,FALSE),"-")</f>
        <v>-</v>
      </c>
      <c r="V1140" s="59" t="str">
        <f t="shared" si="176"/>
        <v/>
      </c>
      <c r="W1140" s="4">
        <f t="shared" si="182"/>
        <v>0</v>
      </c>
      <c r="X1140" s="101">
        <v>1</v>
      </c>
      <c r="Y1140" s="101" t="str">
        <f t="shared" si="177"/>
        <v/>
      </c>
      <c r="Z1140" s="101" t="str">
        <f t="shared" si="178"/>
        <v/>
      </c>
      <c r="AA1140" s="101" t="str">
        <f t="shared" si="179"/>
        <v/>
      </c>
      <c r="AB1140" s="101" t="str">
        <f t="shared" si="180"/>
        <v/>
      </c>
      <c r="AC1140" s="101" t="str">
        <f t="shared" si="175"/>
        <v/>
      </c>
      <c r="AD1140" s="101" t="str">
        <f t="shared" si="175"/>
        <v/>
      </c>
      <c r="AE1140" s="101" t="str">
        <f t="shared" si="175"/>
        <v/>
      </c>
      <c r="AF1140" s="101" t="str">
        <f t="shared" si="175"/>
        <v/>
      </c>
      <c r="AG1140" s="101" t="str">
        <f t="shared" si="175"/>
        <v/>
      </c>
      <c r="AH1140" s="101" t="str">
        <f t="shared" si="175"/>
        <v/>
      </c>
      <c r="AI1140" s="101" t="str">
        <f t="shared" si="184"/>
        <v/>
      </c>
      <c r="AJ1140" s="101" t="str">
        <f t="shared" si="184"/>
        <v/>
      </c>
      <c r="AK1140" s="101" t="str">
        <f t="shared" si="184"/>
        <v/>
      </c>
      <c r="AL1140" s="101" t="str">
        <f t="shared" si="183"/>
        <v/>
      </c>
      <c r="AM1140" s="101" t="str">
        <f t="shared" si="183"/>
        <v/>
      </c>
      <c r="AN1140" s="101" t="str">
        <f t="shared" si="183"/>
        <v/>
      </c>
      <c r="AP1140" s="101" t="str">
        <f>IF(AND(N1140="vendido",I1140='1° Passo'!$D$12),'1° Passo'!$D$12,"")</f>
        <v/>
      </c>
    </row>
    <row r="1141" spans="3:42" ht="30" customHeight="1">
      <c r="C1141" s="11">
        <v>1137</v>
      </c>
      <c r="D1141" s="88"/>
      <c r="E1141" s="88"/>
      <c r="F1141" s="88"/>
      <c r="G1141" s="95"/>
      <c r="H1141" s="96"/>
      <c r="I1141" s="88"/>
      <c r="J1141" s="88"/>
      <c r="K1141" s="96"/>
      <c r="L1141" s="88"/>
      <c r="M1141" s="97" t="str">
        <f t="shared" ca="1" si="181"/>
        <v/>
      </c>
      <c r="N1141" s="88"/>
      <c r="O1141" s="88"/>
      <c r="P1141" s="14"/>
      <c r="R1141" s="59" t="str">
        <f>IFERROR(VLOOKUP($D1141,'4° Passo'!$D$5:$M$804,7,FALSE),"-")</f>
        <v>-</v>
      </c>
      <c r="S1141" s="59" t="str">
        <f>IFERROR(VLOOKUP($D1141,'4° Passo'!$D$5:$M$804,8,FALSE),"-")</f>
        <v>-</v>
      </c>
      <c r="T1141" s="59" t="str">
        <f>IFERROR(VLOOKUP($D1141,'4° Passo'!$D$5:$M$804,9,FALSE),"-")</f>
        <v>-</v>
      </c>
      <c r="U1141" s="59" t="str">
        <f>IFERROR(VLOOKUP($D1141,'4° Passo'!$D$5:$M$804,10,FALSE),"-")</f>
        <v>-</v>
      </c>
      <c r="V1141" s="59" t="str">
        <f t="shared" si="176"/>
        <v/>
      </c>
      <c r="W1141" s="4">
        <f t="shared" si="182"/>
        <v>0</v>
      </c>
      <c r="X1141" s="101">
        <v>1</v>
      </c>
      <c r="Y1141" s="101" t="str">
        <f t="shared" si="177"/>
        <v/>
      </c>
      <c r="Z1141" s="101" t="str">
        <f t="shared" si="178"/>
        <v/>
      </c>
      <c r="AA1141" s="101" t="str">
        <f t="shared" si="179"/>
        <v/>
      </c>
      <c r="AB1141" s="101" t="str">
        <f t="shared" si="180"/>
        <v/>
      </c>
      <c r="AC1141" s="101" t="str">
        <f t="shared" si="175"/>
        <v/>
      </c>
      <c r="AD1141" s="101" t="str">
        <f t="shared" si="175"/>
        <v/>
      </c>
      <c r="AE1141" s="101" t="str">
        <f t="shared" si="175"/>
        <v/>
      </c>
      <c r="AF1141" s="101" t="str">
        <f t="shared" si="175"/>
        <v/>
      </c>
      <c r="AG1141" s="101" t="str">
        <f t="shared" si="175"/>
        <v/>
      </c>
      <c r="AH1141" s="101" t="str">
        <f t="shared" si="175"/>
        <v/>
      </c>
      <c r="AI1141" s="101" t="str">
        <f t="shared" si="184"/>
        <v/>
      </c>
      <c r="AJ1141" s="101" t="str">
        <f t="shared" si="184"/>
        <v/>
      </c>
      <c r="AK1141" s="101" t="str">
        <f t="shared" si="184"/>
        <v/>
      </c>
      <c r="AL1141" s="101" t="str">
        <f t="shared" si="183"/>
        <v/>
      </c>
      <c r="AM1141" s="101" t="str">
        <f t="shared" si="183"/>
        <v/>
      </c>
      <c r="AN1141" s="101" t="str">
        <f t="shared" si="183"/>
        <v/>
      </c>
      <c r="AP1141" s="101" t="str">
        <f>IF(AND(N1141="vendido",I1141='1° Passo'!$D$12),'1° Passo'!$D$12,"")</f>
        <v/>
      </c>
    </row>
    <row r="1142" spans="3:42" ht="30" customHeight="1">
      <c r="C1142" s="11">
        <v>1138</v>
      </c>
      <c r="D1142" s="88"/>
      <c r="E1142" s="88"/>
      <c r="F1142" s="88"/>
      <c r="G1142" s="95"/>
      <c r="H1142" s="96"/>
      <c r="I1142" s="88"/>
      <c r="J1142" s="88"/>
      <c r="K1142" s="96"/>
      <c r="L1142" s="88"/>
      <c r="M1142" s="97" t="str">
        <f t="shared" ca="1" si="181"/>
        <v/>
      </c>
      <c r="N1142" s="88"/>
      <c r="O1142" s="88"/>
      <c r="P1142" s="14"/>
      <c r="R1142" s="59" t="str">
        <f>IFERROR(VLOOKUP($D1142,'4° Passo'!$D$5:$M$804,7,FALSE),"-")</f>
        <v>-</v>
      </c>
      <c r="S1142" s="59" t="str">
        <f>IFERROR(VLOOKUP($D1142,'4° Passo'!$D$5:$M$804,8,FALSE),"-")</f>
        <v>-</v>
      </c>
      <c r="T1142" s="59" t="str">
        <f>IFERROR(VLOOKUP($D1142,'4° Passo'!$D$5:$M$804,9,FALSE),"-")</f>
        <v>-</v>
      </c>
      <c r="U1142" s="59" t="str">
        <f>IFERROR(VLOOKUP($D1142,'4° Passo'!$D$5:$M$804,10,FALSE),"-")</f>
        <v>-</v>
      </c>
      <c r="V1142" s="59" t="str">
        <f t="shared" si="176"/>
        <v/>
      </c>
      <c r="W1142" s="4">
        <f t="shared" si="182"/>
        <v>0</v>
      </c>
      <c r="X1142" s="101">
        <v>1</v>
      </c>
      <c r="Y1142" s="101" t="str">
        <f t="shared" si="177"/>
        <v/>
      </c>
      <c r="Z1142" s="101" t="str">
        <f t="shared" si="178"/>
        <v/>
      </c>
      <c r="AA1142" s="101" t="str">
        <f t="shared" si="179"/>
        <v/>
      </c>
      <c r="AB1142" s="101" t="str">
        <f t="shared" si="180"/>
        <v/>
      </c>
      <c r="AC1142" s="101" t="str">
        <f t="shared" si="175"/>
        <v/>
      </c>
      <c r="AD1142" s="101" t="str">
        <f t="shared" si="175"/>
        <v/>
      </c>
      <c r="AE1142" s="101" t="str">
        <f t="shared" si="175"/>
        <v/>
      </c>
      <c r="AF1142" s="101" t="str">
        <f t="shared" si="175"/>
        <v/>
      </c>
      <c r="AG1142" s="101" t="str">
        <f t="shared" si="175"/>
        <v/>
      </c>
      <c r="AH1142" s="101" t="str">
        <f t="shared" si="175"/>
        <v/>
      </c>
      <c r="AI1142" s="101" t="str">
        <f t="shared" si="184"/>
        <v/>
      </c>
      <c r="AJ1142" s="101" t="str">
        <f t="shared" si="184"/>
        <v/>
      </c>
      <c r="AK1142" s="101" t="str">
        <f t="shared" si="184"/>
        <v/>
      </c>
      <c r="AL1142" s="101" t="str">
        <f t="shared" si="183"/>
        <v/>
      </c>
      <c r="AM1142" s="101" t="str">
        <f t="shared" si="183"/>
        <v/>
      </c>
      <c r="AN1142" s="101" t="str">
        <f t="shared" si="183"/>
        <v/>
      </c>
      <c r="AP1142" s="101" t="str">
        <f>IF(AND(N1142="vendido",I1142='1° Passo'!$D$12),'1° Passo'!$D$12,"")</f>
        <v/>
      </c>
    </row>
    <row r="1143" spans="3:42" ht="30" customHeight="1">
      <c r="C1143" s="11">
        <v>1139</v>
      </c>
      <c r="D1143" s="88"/>
      <c r="E1143" s="88"/>
      <c r="F1143" s="88"/>
      <c r="G1143" s="95"/>
      <c r="H1143" s="96"/>
      <c r="I1143" s="88"/>
      <c r="J1143" s="88"/>
      <c r="K1143" s="96"/>
      <c r="L1143" s="88"/>
      <c r="M1143" s="97" t="str">
        <f t="shared" ca="1" si="181"/>
        <v/>
      </c>
      <c r="N1143" s="88"/>
      <c r="O1143" s="88"/>
      <c r="P1143" s="14"/>
      <c r="R1143" s="59" t="str">
        <f>IFERROR(VLOOKUP($D1143,'4° Passo'!$D$5:$M$804,7,FALSE),"-")</f>
        <v>-</v>
      </c>
      <c r="S1143" s="59" t="str">
        <f>IFERROR(VLOOKUP($D1143,'4° Passo'!$D$5:$M$804,8,FALSE),"-")</f>
        <v>-</v>
      </c>
      <c r="T1143" s="59" t="str">
        <f>IFERROR(VLOOKUP($D1143,'4° Passo'!$D$5:$M$804,9,FALSE),"-")</f>
        <v>-</v>
      </c>
      <c r="U1143" s="59" t="str">
        <f>IFERROR(VLOOKUP($D1143,'4° Passo'!$D$5:$M$804,10,FALSE),"-")</f>
        <v>-</v>
      </c>
      <c r="V1143" s="59" t="str">
        <f t="shared" si="176"/>
        <v/>
      </c>
      <c r="W1143" s="4">
        <f t="shared" si="182"/>
        <v>0</v>
      </c>
      <c r="X1143" s="101">
        <v>1</v>
      </c>
      <c r="Y1143" s="101" t="str">
        <f t="shared" si="177"/>
        <v/>
      </c>
      <c r="Z1143" s="101" t="str">
        <f t="shared" si="178"/>
        <v/>
      </c>
      <c r="AA1143" s="101" t="str">
        <f t="shared" si="179"/>
        <v/>
      </c>
      <c r="AB1143" s="101" t="str">
        <f t="shared" si="180"/>
        <v/>
      </c>
      <c r="AC1143" s="101" t="str">
        <f t="shared" si="175"/>
        <v/>
      </c>
      <c r="AD1143" s="101" t="str">
        <f t="shared" si="175"/>
        <v/>
      </c>
      <c r="AE1143" s="101" t="str">
        <f t="shared" si="175"/>
        <v/>
      </c>
      <c r="AF1143" s="101" t="str">
        <f t="shared" si="175"/>
        <v/>
      </c>
      <c r="AG1143" s="101" t="str">
        <f t="shared" si="175"/>
        <v/>
      </c>
      <c r="AH1143" s="101" t="str">
        <f t="shared" si="175"/>
        <v/>
      </c>
      <c r="AI1143" s="101" t="str">
        <f t="shared" si="184"/>
        <v/>
      </c>
      <c r="AJ1143" s="101" t="str">
        <f t="shared" si="184"/>
        <v/>
      </c>
      <c r="AK1143" s="101" t="str">
        <f t="shared" si="184"/>
        <v/>
      </c>
      <c r="AL1143" s="101" t="str">
        <f t="shared" si="183"/>
        <v/>
      </c>
      <c r="AM1143" s="101" t="str">
        <f t="shared" si="183"/>
        <v/>
      </c>
      <c r="AN1143" s="101" t="str">
        <f t="shared" si="183"/>
        <v/>
      </c>
      <c r="AP1143" s="101" t="str">
        <f>IF(AND(N1143="vendido",I1143='1° Passo'!$D$12),'1° Passo'!$D$12,"")</f>
        <v/>
      </c>
    </row>
    <row r="1144" spans="3:42" ht="30" customHeight="1">
      <c r="C1144" s="11">
        <v>1140</v>
      </c>
      <c r="D1144" s="88"/>
      <c r="E1144" s="88"/>
      <c r="F1144" s="88"/>
      <c r="G1144" s="95"/>
      <c r="H1144" s="96"/>
      <c r="I1144" s="88"/>
      <c r="J1144" s="88"/>
      <c r="K1144" s="96"/>
      <c r="L1144" s="88"/>
      <c r="M1144" s="97" t="str">
        <f t="shared" ca="1" si="181"/>
        <v/>
      </c>
      <c r="N1144" s="88"/>
      <c r="O1144" s="88"/>
      <c r="P1144" s="14"/>
      <c r="R1144" s="59" t="str">
        <f>IFERROR(VLOOKUP($D1144,'4° Passo'!$D$5:$M$804,7,FALSE),"-")</f>
        <v>-</v>
      </c>
      <c r="S1144" s="59" t="str">
        <f>IFERROR(VLOOKUP($D1144,'4° Passo'!$D$5:$M$804,8,FALSE),"-")</f>
        <v>-</v>
      </c>
      <c r="T1144" s="59" t="str">
        <f>IFERROR(VLOOKUP($D1144,'4° Passo'!$D$5:$M$804,9,FALSE),"-")</f>
        <v>-</v>
      </c>
      <c r="U1144" s="59" t="str">
        <f>IFERROR(VLOOKUP($D1144,'4° Passo'!$D$5:$M$804,10,FALSE),"-")</f>
        <v>-</v>
      </c>
      <c r="V1144" s="59" t="str">
        <f t="shared" si="176"/>
        <v/>
      </c>
      <c r="W1144" s="4">
        <f t="shared" si="182"/>
        <v>0</v>
      </c>
      <c r="X1144" s="101">
        <v>1</v>
      </c>
      <c r="Y1144" s="101" t="str">
        <f t="shared" si="177"/>
        <v/>
      </c>
      <c r="Z1144" s="101" t="str">
        <f t="shared" si="178"/>
        <v/>
      </c>
      <c r="AA1144" s="101" t="str">
        <f t="shared" si="179"/>
        <v/>
      </c>
      <c r="AB1144" s="101" t="str">
        <f t="shared" si="180"/>
        <v/>
      </c>
      <c r="AC1144" s="101" t="str">
        <f t="shared" si="175"/>
        <v/>
      </c>
      <c r="AD1144" s="101" t="str">
        <f t="shared" si="175"/>
        <v/>
      </c>
      <c r="AE1144" s="101" t="str">
        <f t="shared" si="175"/>
        <v/>
      </c>
      <c r="AF1144" s="101" t="str">
        <f t="shared" si="175"/>
        <v/>
      </c>
      <c r="AG1144" s="101" t="str">
        <f t="shared" si="175"/>
        <v/>
      </c>
      <c r="AH1144" s="101" t="str">
        <f t="shared" si="175"/>
        <v/>
      </c>
      <c r="AI1144" s="101" t="str">
        <f t="shared" si="184"/>
        <v/>
      </c>
      <c r="AJ1144" s="101" t="str">
        <f t="shared" si="184"/>
        <v/>
      </c>
      <c r="AK1144" s="101" t="str">
        <f t="shared" si="184"/>
        <v/>
      </c>
      <c r="AL1144" s="101" t="str">
        <f t="shared" si="183"/>
        <v/>
      </c>
      <c r="AM1144" s="101" t="str">
        <f t="shared" si="183"/>
        <v/>
      </c>
      <c r="AN1144" s="101" t="str">
        <f t="shared" si="183"/>
        <v/>
      </c>
      <c r="AP1144" s="101" t="str">
        <f>IF(AND(N1144="vendido",I1144='1° Passo'!$D$12),'1° Passo'!$D$12,"")</f>
        <v/>
      </c>
    </row>
    <row r="1145" spans="3:42" ht="30" customHeight="1">
      <c r="C1145" s="11">
        <v>1141</v>
      </c>
      <c r="D1145" s="88"/>
      <c r="E1145" s="88"/>
      <c r="F1145" s="88"/>
      <c r="G1145" s="95"/>
      <c r="H1145" s="96"/>
      <c r="I1145" s="88"/>
      <c r="J1145" s="88"/>
      <c r="K1145" s="96"/>
      <c r="L1145" s="88"/>
      <c r="M1145" s="97" t="str">
        <f t="shared" ca="1" si="181"/>
        <v/>
      </c>
      <c r="N1145" s="88"/>
      <c r="O1145" s="88"/>
      <c r="P1145" s="14"/>
      <c r="R1145" s="59" t="str">
        <f>IFERROR(VLOOKUP($D1145,'4° Passo'!$D$5:$M$804,7,FALSE),"-")</f>
        <v>-</v>
      </c>
      <c r="S1145" s="59" t="str">
        <f>IFERROR(VLOOKUP($D1145,'4° Passo'!$D$5:$M$804,8,FALSE),"-")</f>
        <v>-</v>
      </c>
      <c r="T1145" s="59" t="str">
        <f>IFERROR(VLOOKUP($D1145,'4° Passo'!$D$5:$M$804,9,FALSE),"-")</f>
        <v>-</v>
      </c>
      <c r="U1145" s="59" t="str">
        <f>IFERROR(VLOOKUP($D1145,'4° Passo'!$D$5:$M$804,10,FALSE),"-")</f>
        <v>-</v>
      </c>
      <c r="V1145" s="59" t="str">
        <f t="shared" si="176"/>
        <v/>
      </c>
      <c r="W1145" s="4">
        <f t="shared" si="182"/>
        <v>0</v>
      </c>
      <c r="X1145" s="101">
        <v>1</v>
      </c>
      <c r="Y1145" s="101" t="str">
        <f t="shared" si="177"/>
        <v/>
      </c>
      <c r="Z1145" s="101" t="str">
        <f t="shared" si="178"/>
        <v/>
      </c>
      <c r="AA1145" s="101" t="str">
        <f t="shared" si="179"/>
        <v/>
      </c>
      <c r="AB1145" s="101" t="str">
        <f t="shared" si="180"/>
        <v/>
      </c>
      <c r="AC1145" s="101" t="str">
        <f t="shared" si="175"/>
        <v/>
      </c>
      <c r="AD1145" s="101" t="str">
        <f t="shared" si="175"/>
        <v/>
      </c>
      <c r="AE1145" s="101" t="str">
        <f t="shared" si="175"/>
        <v/>
      </c>
      <c r="AF1145" s="101" t="str">
        <f t="shared" si="175"/>
        <v/>
      </c>
      <c r="AG1145" s="101" t="str">
        <f t="shared" si="175"/>
        <v/>
      </c>
      <c r="AH1145" s="101" t="str">
        <f t="shared" si="175"/>
        <v/>
      </c>
      <c r="AI1145" s="101" t="str">
        <f t="shared" si="184"/>
        <v/>
      </c>
      <c r="AJ1145" s="101" t="str">
        <f t="shared" si="184"/>
        <v/>
      </c>
      <c r="AK1145" s="101" t="str">
        <f t="shared" si="184"/>
        <v/>
      </c>
      <c r="AL1145" s="101" t="str">
        <f t="shared" si="183"/>
        <v/>
      </c>
      <c r="AM1145" s="101" t="str">
        <f t="shared" si="183"/>
        <v/>
      </c>
      <c r="AN1145" s="101" t="str">
        <f t="shared" si="183"/>
        <v/>
      </c>
      <c r="AP1145" s="101" t="str">
        <f>IF(AND(N1145="vendido",I1145='1° Passo'!$D$12),'1° Passo'!$D$12,"")</f>
        <v/>
      </c>
    </row>
    <row r="1146" spans="3:42" ht="30" customHeight="1">
      <c r="C1146" s="11">
        <v>1142</v>
      </c>
      <c r="D1146" s="88"/>
      <c r="E1146" s="88"/>
      <c r="F1146" s="88"/>
      <c r="G1146" s="95"/>
      <c r="H1146" s="96"/>
      <c r="I1146" s="88"/>
      <c r="J1146" s="88"/>
      <c r="K1146" s="96"/>
      <c r="L1146" s="88"/>
      <c r="M1146" s="97" t="str">
        <f t="shared" ca="1" si="181"/>
        <v/>
      </c>
      <c r="N1146" s="88"/>
      <c r="O1146" s="88"/>
      <c r="P1146" s="14"/>
      <c r="R1146" s="59" t="str">
        <f>IFERROR(VLOOKUP($D1146,'4° Passo'!$D$5:$M$804,7,FALSE),"-")</f>
        <v>-</v>
      </c>
      <c r="S1146" s="59" t="str">
        <f>IFERROR(VLOOKUP($D1146,'4° Passo'!$D$5:$M$804,8,FALSE),"-")</f>
        <v>-</v>
      </c>
      <c r="T1146" s="59" t="str">
        <f>IFERROR(VLOOKUP($D1146,'4° Passo'!$D$5:$M$804,9,FALSE),"-")</f>
        <v>-</v>
      </c>
      <c r="U1146" s="59" t="str">
        <f>IFERROR(VLOOKUP($D1146,'4° Passo'!$D$5:$M$804,10,FALSE),"-")</f>
        <v>-</v>
      </c>
      <c r="V1146" s="59" t="str">
        <f t="shared" si="176"/>
        <v/>
      </c>
      <c r="W1146" s="4">
        <f t="shared" si="182"/>
        <v>0</v>
      </c>
      <c r="X1146" s="101">
        <v>1</v>
      </c>
      <c r="Y1146" s="101" t="str">
        <f t="shared" si="177"/>
        <v/>
      </c>
      <c r="Z1146" s="101" t="str">
        <f t="shared" si="178"/>
        <v/>
      </c>
      <c r="AA1146" s="101" t="str">
        <f t="shared" si="179"/>
        <v/>
      </c>
      <c r="AB1146" s="101" t="str">
        <f t="shared" si="180"/>
        <v/>
      </c>
      <c r="AC1146" s="101" t="str">
        <f t="shared" si="175"/>
        <v/>
      </c>
      <c r="AD1146" s="101" t="str">
        <f t="shared" si="175"/>
        <v/>
      </c>
      <c r="AE1146" s="101" t="str">
        <f t="shared" si="175"/>
        <v/>
      </c>
      <c r="AF1146" s="101" t="str">
        <f t="shared" si="175"/>
        <v/>
      </c>
      <c r="AG1146" s="101" t="str">
        <f t="shared" si="175"/>
        <v/>
      </c>
      <c r="AH1146" s="101" t="str">
        <f t="shared" si="175"/>
        <v/>
      </c>
      <c r="AI1146" s="101" t="str">
        <f t="shared" si="184"/>
        <v/>
      </c>
      <c r="AJ1146" s="101" t="str">
        <f t="shared" si="184"/>
        <v/>
      </c>
      <c r="AK1146" s="101" t="str">
        <f t="shared" si="184"/>
        <v/>
      </c>
      <c r="AL1146" s="101" t="str">
        <f t="shared" si="183"/>
        <v/>
      </c>
      <c r="AM1146" s="101" t="str">
        <f t="shared" si="183"/>
        <v/>
      </c>
      <c r="AN1146" s="101" t="str">
        <f t="shared" si="183"/>
        <v/>
      </c>
      <c r="AP1146" s="101" t="str">
        <f>IF(AND(N1146="vendido",I1146='1° Passo'!$D$12),'1° Passo'!$D$12,"")</f>
        <v/>
      </c>
    </row>
    <row r="1147" spans="3:42" ht="30" customHeight="1">
      <c r="C1147" s="11">
        <v>1143</v>
      </c>
      <c r="D1147" s="88"/>
      <c r="E1147" s="88"/>
      <c r="F1147" s="88"/>
      <c r="G1147" s="95"/>
      <c r="H1147" s="96"/>
      <c r="I1147" s="88"/>
      <c r="J1147" s="88"/>
      <c r="K1147" s="96"/>
      <c r="L1147" s="88"/>
      <c r="M1147" s="97" t="str">
        <f t="shared" ca="1" si="181"/>
        <v/>
      </c>
      <c r="N1147" s="88"/>
      <c r="O1147" s="88"/>
      <c r="P1147" s="14"/>
      <c r="R1147" s="59" t="str">
        <f>IFERROR(VLOOKUP($D1147,'4° Passo'!$D$5:$M$804,7,FALSE),"-")</f>
        <v>-</v>
      </c>
      <c r="S1147" s="59" t="str">
        <f>IFERROR(VLOOKUP($D1147,'4° Passo'!$D$5:$M$804,8,FALSE),"-")</f>
        <v>-</v>
      </c>
      <c r="T1147" s="59" t="str">
        <f>IFERROR(VLOOKUP($D1147,'4° Passo'!$D$5:$M$804,9,FALSE),"-")</f>
        <v>-</v>
      </c>
      <c r="U1147" s="59" t="str">
        <f>IFERROR(VLOOKUP($D1147,'4° Passo'!$D$5:$M$804,10,FALSE),"-")</f>
        <v>-</v>
      </c>
      <c r="V1147" s="59" t="str">
        <f t="shared" si="176"/>
        <v/>
      </c>
      <c r="W1147" s="4">
        <f t="shared" si="182"/>
        <v>0</v>
      </c>
      <c r="X1147" s="101">
        <v>1</v>
      </c>
      <c r="Y1147" s="101" t="str">
        <f t="shared" si="177"/>
        <v/>
      </c>
      <c r="Z1147" s="101" t="str">
        <f t="shared" si="178"/>
        <v/>
      </c>
      <c r="AA1147" s="101" t="str">
        <f t="shared" si="179"/>
        <v/>
      </c>
      <c r="AB1147" s="101" t="str">
        <f t="shared" si="180"/>
        <v/>
      </c>
      <c r="AC1147" s="101" t="str">
        <f t="shared" si="175"/>
        <v/>
      </c>
      <c r="AD1147" s="101" t="str">
        <f t="shared" si="175"/>
        <v/>
      </c>
      <c r="AE1147" s="101" t="str">
        <f t="shared" si="175"/>
        <v/>
      </c>
      <c r="AF1147" s="101" t="str">
        <f t="shared" si="175"/>
        <v/>
      </c>
      <c r="AG1147" s="101" t="str">
        <f t="shared" si="175"/>
        <v/>
      </c>
      <c r="AH1147" s="101" t="str">
        <f t="shared" si="175"/>
        <v/>
      </c>
      <c r="AI1147" s="101" t="str">
        <f t="shared" si="184"/>
        <v/>
      </c>
      <c r="AJ1147" s="101" t="str">
        <f t="shared" si="184"/>
        <v/>
      </c>
      <c r="AK1147" s="101" t="str">
        <f t="shared" si="184"/>
        <v/>
      </c>
      <c r="AL1147" s="101" t="str">
        <f t="shared" si="183"/>
        <v/>
      </c>
      <c r="AM1147" s="101" t="str">
        <f t="shared" si="183"/>
        <v/>
      </c>
      <c r="AN1147" s="101" t="str">
        <f t="shared" si="183"/>
        <v/>
      </c>
      <c r="AP1147" s="101" t="str">
        <f>IF(AND(N1147="vendido",I1147='1° Passo'!$D$12),'1° Passo'!$D$12,"")</f>
        <v/>
      </c>
    </row>
    <row r="1148" spans="3:42" ht="30" customHeight="1">
      <c r="C1148" s="11">
        <v>1144</v>
      </c>
      <c r="D1148" s="88"/>
      <c r="E1148" s="88"/>
      <c r="F1148" s="88"/>
      <c r="G1148" s="95"/>
      <c r="H1148" s="96"/>
      <c r="I1148" s="88"/>
      <c r="J1148" s="88"/>
      <c r="K1148" s="96"/>
      <c r="L1148" s="88"/>
      <c r="M1148" s="97" t="str">
        <f t="shared" ca="1" si="181"/>
        <v/>
      </c>
      <c r="N1148" s="88"/>
      <c r="O1148" s="88"/>
      <c r="P1148" s="14"/>
      <c r="R1148" s="59" t="str">
        <f>IFERROR(VLOOKUP($D1148,'4° Passo'!$D$5:$M$804,7,FALSE),"-")</f>
        <v>-</v>
      </c>
      <c r="S1148" s="59" t="str">
        <f>IFERROR(VLOOKUP($D1148,'4° Passo'!$D$5:$M$804,8,FALSE),"-")</f>
        <v>-</v>
      </c>
      <c r="T1148" s="59" t="str">
        <f>IFERROR(VLOOKUP($D1148,'4° Passo'!$D$5:$M$804,9,FALSE),"-")</f>
        <v>-</v>
      </c>
      <c r="U1148" s="59" t="str">
        <f>IFERROR(VLOOKUP($D1148,'4° Passo'!$D$5:$M$804,10,FALSE),"-")</f>
        <v>-</v>
      </c>
      <c r="V1148" s="59" t="str">
        <f t="shared" si="176"/>
        <v/>
      </c>
      <c r="W1148" s="4">
        <f t="shared" si="182"/>
        <v>0</v>
      </c>
      <c r="X1148" s="101">
        <v>1</v>
      </c>
      <c r="Y1148" s="101" t="str">
        <f t="shared" si="177"/>
        <v/>
      </c>
      <c r="Z1148" s="101" t="str">
        <f t="shared" si="178"/>
        <v/>
      </c>
      <c r="AA1148" s="101" t="str">
        <f t="shared" si="179"/>
        <v/>
      </c>
      <c r="AB1148" s="101" t="str">
        <f t="shared" si="180"/>
        <v/>
      </c>
      <c r="AC1148" s="101" t="str">
        <f t="shared" si="175"/>
        <v/>
      </c>
      <c r="AD1148" s="101" t="str">
        <f t="shared" si="175"/>
        <v/>
      </c>
      <c r="AE1148" s="101" t="str">
        <f t="shared" si="175"/>
        <v/>
      </c>
      <c r="AF1148" s="101" t="str">
        <f t="shared" si="175"/>
        <v/>
      </c>
      <c r="AG1148" s="101" t="str">
        <f t="shared" si="175"/>
        <v/>
      </c>
      <c r="AH1148" s="101" t="str">
        <f t="shared" si="175"/>
        <v/>
      </c>
      <c r="AI1148" s="101" t="str">
        <f t="shared" si="184"/>
        <v/>
      </c>
      <c r="AJ1148" s="101" t="str">
        <f t="shared" si="184"/>
        <v/>
      </c>
      <c r="AK1148" s="101" t="str">
        <f t="shared" si="184"/>
        <v/>
      </c>
      <c r="AL1148" s="101" t="str">
        <f t="shared" si="183"/>
        <v/>
      </c>
      <c r="AM1148" s="101" t="str">
        <f t="shared" si="183"/>
        <v/>
      </c>
      <c r="AN1148" s="101" t="str">
        <f t="shared" si="183"/>
        <v/>
      </c>
      <c r="AP1148" s="101" t="str">
        <f>IF(AND(N1148="vendido",I1148='1° Passo'!$D$12),'1° Passo'!$D$12,"")</f>
        <v/>
      </c>
    </row>
    <row r="1149" spans="3:42" ht="30" customHeight="1">
      <c r="C1149" s="11">
        <v>1145</v>
      </c>
      <c r="D1149" s="88"/>
      <c r="E1149" s="88"/>
      <c r="F1149" s="88"/>
      <c r="G1149" s="95"/>
      <c r="H1149" s="96"/>
      <c r="I1149" s="88"/>
      <c r="J1149" s="88"/>
      <c r="K1149" s="96"/>
      <c r="L1149" s="88"/>
      <c r="M1149" s="97" t="str">
        <f t="shared" ca="1" si="181"/>
        <v/>
      </c>
      <c r="N1149" s="88"/>
      <c r="O1149" s="88"/>
      <c r="P1149" s="14"/>
      <c r="R1149" s="59" t="str">
        <f>IFERROR(VLOOKUP($D1149,'4° Passo'!$D$5:$M$804,7,FALSE),"-")</f>
        <v>-</v>
      </c>
      <c r="S1149" s="59" t="str">
        <f>IFERROR(VLOOKUP($D1149,'4° Passo'!$D$5:$M$804,8,FALSE),"-")</f>
        <v>-</v>
      </c>
      <c r="T1149" s="59" t="str">
        <f>IFERROR(VLOOKUP($D1149,'4° Passo'!$D$5:$M$804,9,FALSE),"-")</f>
        <v>-</v>
      </c>
      <c r="U1149" s="59" t="str">
        <f>IFERROR(VLOOKUP($D1149,'4° Passo'!$D$5:$M$804,10,FALSE),"-")</f>
        <v>-</v>
      </c>
      <c r="V1149" s="59" t="str">
        <f t="shared" si="176"/>
        <v/>
      </c>
      <c r="W1149" s="4">
        <f t="shared" si="182"/>
        <v>0</v>
      </c>
      <c r="X1149" s="101">
        <v>1</v>
      </c>
      <c r="Y1149" s="101" t="str">
        <f t="shared" si="177"/>
        <v/>
      </c>
      <c r="Z1149" s="101" t="str">
        <f t="shared" si="178"/>
        <v/>
      </c>
      <c r="AA1149" s="101" t="str">
        <f t="shared" si="179"/>
        <v/>
      </c>
      <c r="AB1149" s="101" t="str">
        <f t="shared" si="180"/>
        <v/>
      </c>
      <c r="AC1149" s="101" t="str">
        <f t="shared" si="175"/>
        <v/>
      </c>
      <c r="AD1149" s="101" t="str">
        <f t="shared" si="175"/>
        <v/>
      </c>
      <c r="AE1149" s="101" t="str">
        <f t="shared" si="175"/>
        <v/>
      </c>
      <c r="AF1149" s="101" t="str">
        <f t="shared" si="175"/>
        <v/>
      </c>
      <c r="AG1149" s="101" t="str">
        <f t="shared" si="175"/>
        <v/>
      </c>
      <c r="AH1149" s="101" t="str">
        <f t="shared" si="175"/>
        <v/>
      </c>
      <c r="AI1149" s="101" t="str">
        <f t="shared" si="184"/>
        <v/>
      </c>
      <c r="AJ1149" s="101" t="str">
        <f t="shared" si="184"/>
        <v/>
      </c>
      <c r="AK1149" s="101" t="str">
        <f t="shared" si="184"/>
        <v/>
      </c>
      <c r="AL1149" s="101" t="str">
        <f t="shared" si="183"/>
        <v/>
      </c>
      <c r="AM1149" s="101" t="str">
        <f t="shared" si="183"/>
        <v/>
      </c>
      <c r="AN1149" s="101" t="str">
        <f t="shared" si="183"/>
        <v/>
      </c>
      <c r="AP1149" s="101" t="str">
        <f>IF(AND(N1149="vendido",I1149='1° Passo'!$D$12),'1° Passo'!$D$12,"")</f>
        <v/>
      </c>
    </row>
    <row r="1150" spans="3:42" ht="30" customHeight="1">
      <c r="C1150" s="11">
        <v>1146</v>
      </c>
      <c r="D1150" s="88"/>
      <c r="E1150" s="88"/>
      <c r="F1150" s="88"/>
      <c r="G1150" s="95"/>
      <c r="H1150" s="96"/>
      <c r="I1150" s="88"/>
      <c r="J1150" s="88"/>
      <c r="K1150" s="96"/>
      <c r="L1150" s="88"/>
      <c r="M1150" s="97" t="str">
        <f t="shared" ca="1" si="181"/>
        <v/>
      </c>
      <c r="N1150" s="88"/>
      <c r="O1150" s="88"/>
      <c r="P1150" s="14"/>
      <c r="R1150" s="59" t="str">
        <f>IFERROR(VLOOKUP($D1150,'4° Passo'!$D$5:$M$804,7,FALSE),"-")</f>
        <v>-</v>
      </c>
      <c r="S1150" s="59" t="str">
        <f>IFERROR(VLOOKUP($D1150,'4° Passo'!$D$5:$M$804,8,FALSE),"-")</f>
        <v>-</v>
      </c>
      <c r="T1150" s="59" t="str">
        <f>IFERROR(VLOOKUP($D1150,'4° Passo'!$D$5:$M$804,9,FALSE),"-")</f>
        <v>-</v>
      </c>
      <c r="U1150" s="59" t="str">
        <f>IFERROR(VLOOKUP($D1150,'4° Passo'!$D$5:$M$804,10,FALSE),"-")</f>
        <v>-</v>
      </c>
      <c r="V1150" s="59" t="str">
        <f t="shared" si="176"/>
        <v/>
      </c>
      <c r="W1150" s="4">
        <f t="shared" si="182"/>
        <v>0</v>
      </c>
      <c r="X1150" s="101">
        <v>1</v>
      </c>
      <c r="Y1150" s="101" t="str">
        <f t="shared" si="177"/>
        <v/>
      </c>
      <c r="Z1150" s="101" t="str">
        <f t="shared" si="178"/>
        <v/>
      </c>
      <c r="AA1150" s="101" t="str">
        <f t="shared" si="179"/>
        <v/>
      </c>
      <c r="AB1150" s="101" t="str">
        <f t="shared" si="180"/>
        <v/>
      </c>
      <c r="AC1150" s="101" t="str">
        <f t="shared" si="175"/>
        <v/>
      </c>
      <c r="AD1150" s="101" t="str">
        <f t="shared" si="175"/>
        <v/>
      </c>
      <c r="AE1150" s="101" t="str">
        <f t="shared" si="175"/>
        <v/>
      </c>
      <c r="AF1150" s="101" t="str">
        <f t="shared" si="175"/>
        <v/>
      </c>
      <c r="AG1150" s="101" t="str">
        <f t="shared" si="175"/>
        <v/>
      </c>
      <c r="AH1150" s="101" t="str">
        <f t="shared" si="175"/>
        <v/>
      </c>
      <c r="AI1150" s="101" t="str">
        <f t="shared" si="184"/>
        <v/>
      </c>
      <c r="AJ1150" s="101" t="str">
        <f t="shared" si="184"/>
        <v/>
      </c>
      <c r="AK1150" s="101" t="str">
        <f t="shared" si="184"/>
        <v/>
      </c>
      <c r="AL1150" s="101" t="str">
        <f t="shared" si="183"/>
        <v/>
      </c>
      <c r="AM1150" s="101" t="str">
        <f t="shared" si="183"/>
        <v/>
      </c>
      <c r="AN1150" s="101" t="str">
        <f t="shared" si="183"/>
        <v/>
      </c>
      <c r="AP1150" s="101" t="str">
        <f>IF(AND(N1150="vendido",I1150='1° Passo'!$D$12),'1° Passo'!$D$12,"")</f>
        <v/>
      </c>
    </row>
    <row r="1151" spans="3:42" ht="30" customHeight="1">
      <c r="C1151" s="11">
        <v>1147</v>
      </c>
      <c r="D1151" s="88"/>
      <c r="E1151" s="88"/>
      <c r="F1151" s="88"/>
      <c r="G1151" s="95"/>
      <c r="H1151" s="96"/>
      <c r="I1151" s="88"/>
      <c r="J1151" s="88"/>
      <c r="K1151" s="96"/>
      <c r="L1151" s="88"/>
      <c r="M1151" s="97" t="str">
        <f t="shared" ca="1" si="181"/>
        <v/>
      </c>
      <c r="N1151" s="88"/>
      <c r="O1151" s="88"/>
      <c r="P1151" s="14"/>
      <c r="R1151" s="59" t="str">
        <f>IFERROR(VLOOKUP($D1151,'4° Passo'!$D$5:$M$804,7,FALSE),"-")</f>
        <v>-</v>
      </c>
      <c r="S1151" s="59" t="str">
        <f>IFERROR(VLOOKUP($D1151,'4° Passo'!$D$5:$M$804,8,FALSE),"-")</f>
        <v>-</v>
      </c>
      <c r="T1151" s="59" t="str">
        <f>IFERROR(VLOOKUP($D1151,'4° Passo'!$D$5:$M$804,9,FALSE),"-")</f>
        <v>-</v>
      </c>
      <c r="U1151" s="59" t="str">
        <f>IFERROR(VLOOKUP($D1151,'4° Passo'!$D$5:$M$804,10,FALSE),"-")</f>
        <v>-</v>
      </c>
      <c r="V1151" s="59" t="str">
        <f t="shared" si="176"/>
        <v/>
      </c>
      <c r="W1151" s="4">
        <f t="shared" si="182"/>
        <v>0</v>
      </c>
      <c r="X1151" s="101">
        <v>1</v>
      </c>
      <c r="Y1151" s="101" t="str">
        <f t="shared" si="177"/>
        <v/>
      </c>
      <c r="Z1151" s="101" t="str">
        <f t="shared" si="178"/>
        <v/>
      </c>
      <c r="AA1151" s="101" t="str">
        <f t="shared" si="179"/>
        <v/>
      </c>
      <c r="AB1151" s="101" t="str">
        <f t="shared" si="180"/>
        <v/>
      </c>
      <c r="AC1151" s="101" t="str">
        <f t="shared" si="175"/>
        <v/>
      </c>
      <c r="AD1151" s="101" t="str">
        <f t="shared" si="175"/>
        <v/>
      </c>
      <c r="AE1151" s="101" t="str">
        <f t="shared" si="175"/>
        <v/>
      </c>
      <c r="AF1151" s="101" t="str">
        <f t="shared" si="175"/>
        <v/>
      </c>
      <c r="AG1151" s="101" t="str">
        <f t="shared" si="175"/>
        <v/>
      </c>
      <c r="AH1151" s="101" t="str">
        <f t="shared" si="175"/>
        <v/>
      </c>
      <c r="AI1151" s="101" t="str">
        <f t="shared" si="184"/>
        <v/>
      </c>
      <c r="AJ1151" s="101" t="str">
        <f t="shared" si="184"/>
        <v/>
      </c>
      <c r="AK1151" s="101" t="str">
        <f t="shared" si="184"/>
        <v/>
      </c>
      <c r="AL1151" s="101" t="str">
        <f t="shared" si="183"/>
        <v/>
      </c>
      <c r="AM1151" s="101" t="str">
        <f t="shared" si="183"/>
        <v/>
      </c>
      <c r="AN1151" s="101" t="str">
        <f t="shared" si="183"/>
        <v/>
      </c>
      <c r="AP1151" s="101" t="str">
        <f>IF(AND(N1151="vendido",I1151='1° Passo'!$D$12),'1° Passo'!$D$12,"")</f>
        <v/>
      </c>
    </row>
    <row r="1152" spans="3:42" ht="30" customHeight="1">
      <c r="C1152" s="11">
        <v>1148</v>
      </c>
      <c r="D1152" s="88"/>
      <c r="E1152" s="88"/>
      <c r="F1152" s="88"/>
      <c r="G1152" s="95"/>
      <c r="H1152" s="96"/>
      <c r="I1152" s="88"/>
      <c r="J1152" s="88"/>
      <c r="K1152" s="96"/>
      <c r="L1152" s="88"/>
      <c r="M1152" s="97" t="str">
        <f t="shared" ca="1" si="181"/>
        <v/>
      </c>
      <c r="N1152" s="88"/>
      <c r="O1152" s="88"/>
      <c r="P1152" s="14"/>
      <c r="R1152" s="59" t="str">
        <f>IFERROR(VLOOKUP($D1152,'4° Passo'!$D$5:$M$804,7,FALSE),"-")</f>
        <v>-</v>
      </c>
      <c r="S1152" s="59" t="str">
        <f>IFERROR(VLOOKUP($D1152,'4° Passo'!$D$5:$M$804,8,FALSE),"-")</f>
        <v>-</v>
      </c>
      <c r="T1152" s="59" t="str">
        <f>IFERROR(VLOOKUP($D1152,'4° Passo'!$D$5:$M$804,9,FALSE),"-")</f>
        <v>-</v>
      </c>
      <c r="U1152" s="59" t="str">
        <f>IFERROR(VLOOKUP($D1152,'4° Passo'!$D$5:$M$804,10,FALSE),"-")</f>
        <v>-</v>
      </c>
      <c r="V1152" s="59" t="str">
        <f t="shared" si="176"/>
        <v/>
      </c>
      <c r="W1152" s="4">
        <f t="shared" si="182"/>
        <v>0</v>
      </c>
      <c r="X1152" s="101">
        <v>1</v>
      </c>
      <c r="Y1152" s="101" t="str">
        <f t="shared" si="177"/>
        <v/>
      </c>
      <c r="Z1152" s="101" t="str">
        <f t="shared" si="178"/>
        <v/>
      </c>
      <c r="AA1152" s="101" t="str">
        <f t="shared" si="179"/>
        <v/>
      </c>
      <c r="AB1152" s="101" t="str">
        <f t="shared" si="180"/>
        <v/>
      </c>
      <c r="AC1152" s="101" t="str">
        <f t="shared" si="175"/>
        <v/>
      </c>
      <c r="AD1152" s="101" t="str">
        <f t="shared" si="175"/>
        <v/>
      </c>
      <c r="AE1152" s="101" t="str">
        <f t="shared" si="175"/>
        <v/>
      </c>
      <c r="AF1152" s="101" t="str">
        <f t="shared" si="175"/>
        <v/>
      </c>
      <c r="AG1152" s="101" t="str">
        <f t="shared" si="175"/>
        <v/>
      </c>
      <c r="AH1152" s="101" t="str">
        <f t="shared" si="175"/>
        <v/>
      </c>
      <c r="AI1152" s="101" t="str">
        <f t="shared" si="184"/>
        <v/>
      </c>
      <c r="AJ1152" s="101" t="str">
        <f t="shared" si="184"/>
        <v/>
      </c>
      <c r="AK1152" s="101" t="str">
        <f t="shared" si="184"/>
        <v/>
      </c>
      <c r="AL1152" s="101" t="str">
        <f t="shared" si="183"/>
        <v/>
      </c>
      <c r="AM1152" s="101" t="str">
        <f t="shared" si="183"/>
        <v/>
      </c>
      <c r="AN1152" s="101" t="str">
        <f t="shared" si="183"/>
        <v/>
      </c>
      <c r="AP1152" s="101" t="str">
        <f>IF(AND(N1152="vendido",I1152='1° Passo'!$D$12),'1° Passo'!$D$12,"")</f>
        <v/>
      </c>
    </row>
    <row r="1153" spans="3:42" ht="30" customHeight="1">
      <c r="C1153" s="11">
        <v>1149</v>
      </c>
      <c r="D1153" s="88"/>
      <c r="E1153" s="88"/>
      <c r="F1153" s="88"/>
      <c r="G1153" s="95"/>
      <c r="H1153" s="96"/>
      <c r="I1153" s="88"/>
      <c r="J1153" s="88"/>
      <c r="K1153" s="96"/>
      <c r="L1153" s="88"/>
      <c r="M1153" s="97" t="str">
        <f t="shared" ca="1" si="181"/>
        <v/>
      </c>
      <c r="N1153" s="88"/>
      <c r="O1153" s="88"/>
      <c r="P1153" s="14"/>
      <c r="R1153" s="59" t="str">
        <f>IFERROR(VLOOKUP($D1153,'4° Passo'!$D$5:$M$804,7,FALSE),"-")</f>
        <v>-</v>
      </c>
      <c r="S1153" s="59" t="str">
        <f>IFERROR(VLOOKUP($D1153,'4° Passo'!$D$5:$M$804,8,FALSE),"-")</f>
        <v>-</v>
      </c>
      <c r="T1153" s="59" t="str">
        <f>IFERROR(VLOOKUP($D1153,'4° Passo'!$D$5:$M$804,9,FALSE),"-")</f>
        <v>-</v>
      </c>
      <c r="U1153" s="59" t="str">
        <f>IFERROR(VLOOKUP($D1153,'4° Passo'!$D$5:$M$804,10,FALSE),"-")</f>
        <v>-</v>
      </c>
      <c r="V1153" s="59" t="str">
        <f t="shared" si="176"/>
        <v/>
      </c>
      <c r="W1153" s="4">
        <f t="shared" si="182"/>
        <v>0</v>
      </c>
      <c r="X1153" s="101">
        <v>1</v>
      </c>
      <c r="Y1153" s="101" t="str">
        <f t="shared" si="177"/>
        <v/>
      </c>
      <c r="Z1153" s="101" t="str">
        <f t="shared" si="178"/>
        <v/>
      </c>
      <c r="AA1153" s="101" t="str">
        <f t="shared" si="179"/>
        <v/>
      </c>
      <c r="AB1153" s="101" t="str">
        <f t="shared" si="180"/>
        <v/>
      </c>
      <c r="AC1153" s="101" t="str">
        <f t="shared" si="175"/>
        <v/>
      </c>
      <c r="AD1153" s="101" t="str">
        <f t="shared" si="175"/>
        <v/>
      </c>
      <c r="AE1153" s="101" t="str">
        <f t="shared" si="175"/>
        <v/>
      </c>
      <c r="AF1153" s="101" t="str">
        <f t="shared" si="175"/>
        <v/>
      </c>
      <c r="AG1153" s="101" t="str">
        <f t="shared" si="175"/>
        <v/>
      </c>
      <c r="AH1153" s="101" t="str">
        <f t="shared" si="175"/>
        <v/>
      </c>
      <c r="AI1153" s="101" t="str">
        <f t="shared" si="184"/>
        <v/>
      </c>
      <c r="AJ1153" s="101" t="str">
        <f t="shared" si="184"/>
        <v/>
      </c>
      <c r="AK1153" s="101" t="str">
        <f t="shared" si="184"/>
        <v/>
      </c>
      <c r="AL1153" s="101" t="str">
        <f t="shared" si="183"/>
        <v/>
      </c>
      <c r="AM1153" s="101" t="str">
        <f t="shared" si="183"/>
        <v/>
      </c>
      <c r="AN1153" s="101" t="str">
        <f t="shared" si="183"/>
        <v/>
      </c>
      <c r="AP1153" s="101" t="str">
        <f>IF(AND(N1153="vendido",I1153='1° Passo'!$D$12),'1° Passo'!$D$12,"")</f>
        <v/>
      </c>
    </row>
    <row r="1154" spans="3:42" ht="30" customHeight="1">
      <c r="C1154" s="11">
        <v>1150</v>
      </c>
      <c r="D1154" s="88"/>
      <c r="E1154" s="88"/>
      <c r="F1154" s="88"/>
      <c r="G1154" s="95"/>
      <c r="H1154" s="96"/>
      <c r="I1154" s="88"/>
      <c r="J1154" s="88"/>
      <c r="K1154" s="96"/>
      <c r="L1154" s="88"/>
      <c r="M1154" s="97" t="str">
        <f t="shared" ca="1" si="181"/>
        <v/>
      </c>
      <c r="N1154" s="88"/>
      <c r="O1154" s="88"/>
      <c r="P1154" s="14"/>
      <c r="R1154" s="59" t="str">
        <f>IFERROR(VLOOKUP($D1154,'4° Passo'!$D$5:$M$804,7,FALSE),"-")</f>
        <v>-</v>
      </c>
      <c r="S1154" s="59" t="str">
        <f>IFERROR(VLOOKUP($D1154,'4° Passo'!$D$5:$M$804,8,FALSE),"-")</f>
        <v>-</v>
      </c>
      <c r="T1154" s="59" t="str">
        <f>IFERROR(VLOOKUP($D1154,'4° Passo'!$D$5:$M$804,9,FALSE),"-")</f>
        <v>-</v>
      </c>
      <c r="U1154" s="59" t="str">
        <f>IFERROR(VLOOKUP($D1154,'4° Passo'!$D$5:$M$804,10,FALSE),"-")</f>
        <v>-</v>
      </c>
      <c r="V1154" s="59" t="str">
        <f t="shared" si="176"/>
        <v/>
      </c>
      <c r="W1154" s="4">
        <f t="shared" si="182"/>
        <v>0</v>
      </c>
      <c r="X1154" s="101">
        <v>1</v>
      </c>
      <c r="Y1154" s="101" t="str">
        <f t="shared" si="177"/>
        <v/>
      </c>
      <c r="Z1154" s="101" t="str">
        <f t="shared" si="178"/>
        <v/>
      </c>
      <c r="AA1154" s="101" t="str">
        <f t="shared" si="179"/>
        <v/>
      </c>
      <c r="AB1154" s="101" t="str">
        <f t="shared" si="180"/>
        <v/>
      </c>
      <c r="AC1154" s="101" t="str">
        <f t="shared" ref="AC1154:AH1196" si="185">IF($Y1154=AC$3,$AB1154,"")</f>
        <v/>
      </c>
      <c r="AD1154" s="101" t="str">
        <f t="shared" si="185"/>
        <v/>
      </c>
      <c r="AE1154" s="101" t="str">
        <f t="shared" si="185"/>
        <v/>
      </c>
      <c r="AF1154" s="101" t="str">
        <f t="shared" si="185"/>
        <v/>
      </c>
      <c r="AG1154" s="101" t="str">
        <f t="shared" si="185"/>
        <v/>
      </c>
      <c r="AH1154" s="101" t="str">
        <f t="shared" si="185"/>
        <v/>
      </c>
      <c r="AI1154" s="101" t="str">
        <f t="shared" si="184"/>
        <v/>
      </c>
      <c r="AJ1154" s="101" t="str">
        <f t="shared" si="184"/>
        <v/>
      </c>
      <c r="AK1154" s="101" t="str">
        <f t="shared" si="184"/>
        <v/>
      </c>
      <c r="AL1154" s="101" t="str">
        <f t="shared" si="183"/>
        <v/>
      </c>
      <c r="AM1154" s="101" t="str">
        <f t="shared" si="183"/>
        <v/>
      </c>
      <c r="AN1154" s="101" t="str">
        <f t="shared" si="183"/>
        <v/>
      </c>
      <c r="AP1154" s="101" t="str">
        <f>IF(AND(N1154="vendido",I1154='1° Passo'!$D$12),'1° Passo'!$D$12,"")</f>
        <v/>
      </c>
    </row>
    <row r="1155" spans="3:42" ht="30" customHeight="1">
      <c r="C1155" s="11">
        <v>1151</v>
      </c>
      <c r="D1155" s="88"/>
      <c r="E1155" s="88"/>
      <c r="F1155" s="88"/>
      <c r="G1155" s="95"/>
      <c r="H1155" s="96"/>
      <c r="I1155" s="88"/>
      <c r="J1155" s="88"/>
      <c r="K1155" s="96"/>
      <c r="L1155" s="88"/>
      <c r="M1155" s="97" t="str">
        <f t="shared" ca="1" si="181"/>
        <v/>
      </c>
      <c r="N1155" s="88"/>
      <c r="O1155" s="88"/>
      <c r="P1155" s="14"/>
      <c r="R1155" s="59" t="str">
        <f>IFERROR(VLOOKUP($D1155,'4° Passo'!$D$5:$M$804,7,FALSE),"-")</f>
        <v>-</v>
      </c>
      <c r="S1155" s="59" t="str">
        <f>IFERROR(VLOOKUP($D1155,'4° Passo'!$D$5:$M$804,8,FALSE),"-")</f>
        <v>-</v>
      </c>
      <c r="T1155" s="59" t="str">
        <f>IFERROR(VLOOKUP($D1155,'4° Passo'!$D$5:$M$804,9,FALSE),"-")</f>
        <v>-</v>
      </c>
      <c r="U1155" s="59" t="str">
        <f>IFERROR(VLOOKUP($D1155,'4° Passo'!$D$5:$M$804,10,FALSE),"-")</f>
        <v>-</v>
      </c>
      <c r="V1155" s="59" t="str">
        <f t="shared" si="176"/>
        <v/>
      </c>
      <c r="W1155" s="4">
        <f t="shared" si="182"/>
        <v>0</v>
      </c>
      <c r="X1155" s="101">
        <v>1</v>
      </c>
      <c r="Y1155" s="101" t="str">
        <f t="shared" si="177"/>
        <v/>
      </c>
      <c r="Z1155" s="101" t="str">
        <f t="shared" si="178"/>
        <v/>
      </c>
      <c r="AA1155" s="101" t="str">
        <f t="shared" si="179"/>
        <v/>
      </c>
      <c r="AB1155" s="101" t="str">
        <f t="shared" si="180"/>
        <v/>
      </c>
      <c r="AC1155" s="101" t="str">
        <f t="shared" si="185"/>
        <v/>
      </c>
      <c r="AD1155" s="101" t="str">
        <f t="shared" si="185"/>
        <v/>
      </c>
      <c r="AE1155" s="101" t="str">
        <f t="shared" si="185"/>
        <v/>
      </c>
      <c r="AF1155" s="101" t="str">
        <f t="shared" si="185"/>
        <v/>
      </c>
      <c r="AG1155" s="101" t="str">
        <f t="shared" si="185"/>
        <v/>
      </c>
      <c r="AH1155" s="101" t="str">
        <f t="shared" si="185"/>
        <v/>
      </c>
      <c r="AI1155" s="101" t="str">
        <f t="shared" si="184"/>
        <v/>
      </c>
      <c r="AJ1155" s="101" t="str">
        <f t="shared" si="184"/>
        <v/>
      </c>
      <c r="AK1155" s="101" t="str">
        <f t="shared" si="184"/>
        <v/>
      </c>
      <c r="AL1155" s="101" t="str">
        <f t="shared" si="183"/>
        <v/>
      </c>
      <c r="AM1155" s="101" t="str">
        <f t="shared" si="183"/>
        <v/>
      </c>
      <c r="AN1155" s="101" t="str">
        <f t="shared" si="183"/>
        <v/>
      </c>
      <c r="AP1155" s="101" t="str">
        <f>IF(AND(N1155="vendido",I1155='1° Passo'!$D$12),'1° Passo'!$D$12,"")</f>
        <v/>
      </c>
    </row>
    <row r="1156" spans="3:42" ht="30" customHeight="1">
      <c r="C1156" s="11">
        <v>1152</v>
      </c>
      <c r="D1156" s="88"/>
      <c r="E1156" s="88"/>
      <c r="F1156" s="88"/>
      <c r="G1156" s="95"/>
      <c r="H1156" s="96"/>
      <c r="I1156" s="88"/>
      <c r="J1156" s="88"/>
      <c r="K1156" s="96"/>
      <c r="L1156" s="88"/>
      <c r="M1156" s="97" t="str">
        <f t="shared" ca="1" si="181"/>
        <v/>
      </c>
      <c r="N1156" s="88"/>
      <c r="O1156" s="88"/>
      <c r="P1156" s="14"/>
      <c r="R1156" s="59" t="str">
        <f>IFERROR(VLOOKUP($D1156,'4° Passo'!$D$5:$M$804,7,FALSE),"-")</f>
        <v>-</v>
      </c>
      <c r="S1156" s="59" t="str">
        <f>IFERROR(VLOOKUP($D1156,'4° Passo'!$D$5:$M$804,8,FALSE),"-")</f>
        <v>-</v>
      </c>
      <c r="T1156" s="59" t="str">
        <f>IFERROR(VLOOKUP($D1156,'4° Passo'!$D$5:$M$804,9,FALSE),"-")</f>
        <v>-</v>
      </c>
      <c r="U1156" s="59" t="str">
        <f>IFERROR(VLOOKUP($D1156,'4° Passo'!$D$5:$M$804,10,FALSE),"-")</f>
        <v>-</v>
      </c>
      <c r="V1156" s="59" t="str">
        <f t="shared" si="176"/>
        <v/>
      </c>
      <c r="W1156" s="4">
        <f t="shared" si="182"/>
        <v>0</v>
      </c>
      <c r="X1156" s="101">
        <v>1</v>
      </c>
      <c r="Y1156" s="101" t="str">
        <f t="shared" si="177"/>
        <v/>
      </c>
      <c r="Z1156" s="101" t="str">
        <f t="shared" si="178"/>
        <v/>
      </c>
      <c r="AA1156" s="101" t="str">
        <f t="shared" si="179"/>
        <v/>
      </c>
      <c r="AB1156" s="101" t="str">
        <f t="shared" si="180"/>
        <v/>
      </c>
      <c r="AC1156" s="101" t="str">
        <f t="shared" si="185"/>
        <v/>
      </c>
      <c r="AD1156" s="101" t="str">
        <f t="shared" si="185"/>
        <v/>
      </c>
      <c r="AE1156" s="101" t="str">
        <f t="shared" si="185"/>
        <v/>
      </c>
      <c r="AF1156" s="101" t="str">
        <f t="shared" si="185"/>
        <v/>
      </c>
      <c r="AG1156" s="101" t="str">
        <f t="shared" si="185"/>
        <v/>
      </c>
      <c r="AH1156" s="101" t="str">
        <f t="shared" si="185"/>
        <v/>
      </c>
      <c r="AI1156" s="101" t="str">
        <f t="shared" si="184"/>
        <v/>
      </c>
      <c r="AJ1156" s="101" t="str">
        <f t="shared" si="184"/>
        <v/>
      </c>
      <c r="AK1156" s="101" t="str">
        <f t="shared" si="184"/>
        <v/>
      </c>
      <c r="AL1156" s="101" t="str">
        <f t="shared" si="183"/>
        <v/>
      </c>
      <c r="AM1156" s="101" t="str">
        <f t="shared" si="183"/>
        <v/>
      </c>
      <c r="AN1156" s="101" t="str">
        <f t="shared" si="183"/>
        <v/>
      </c>
      <c r="AP1156" s="101" t="str">
        <f>IF(AND(N1156="vendido",I1156='1° Passo'!$D$12),'1° Passo'!$D$12,"")</f>
        <v/>
      </c>
    </row>
    <row r="1157" spans="3:42" ht="30" customHeight="1">
      <c r="C1157" s="11">
        <v>1153</v>
      </c>
      <c r="D1157" s="88"/>
      <c r="E1157" s="88"/>
      <c r="F1157" s="88"/>
      <c r="G1157" s="95"/>
      <c r="H1157" s="96"/>
      <c r="I1157" s="88"/>
      <c r="J1157" s="88"/>
      <c r="K1157" s="96"/>
      <c r="L1157" s="88"/>
      <c r="M1157" s="97" t="str">
        <f t="shared" ca="1" si="181"/>
        <v/>
      </c>
      <c r="N1157" s="88"/>
      <c r="O1157" s="88"/>
      <c r="P1157" s="14"/>
      <c r="R1157" s="59" t="str">
        <f>IFERROR(VLOOKUP($D1157,'4° Passo'!$D$5:$M$804,7,FALSE),"-")</f>
        <v>-</v>
      </c>
      <c r="S1157" s="59" t="str">
        <f>IFERROR(VLOOKUP($D1157,'4° Passo'!$D$5:$M$804,8,FALSE),"-")</f>
        <v>-</v>
      </c>
      <c r="T1157" s="59" t="str">
        <f>IFERROR(VLOOKUP($D1157,'4° Passo'!$D$5:$M$804,9,FALSE),"-")</f>
        <v>-</v>
      </c>
      <c r="U1157" s="59" t="str">
        <f>IFERROR(VLOOKUP($D1157,'4° Passo'!$D$5:$M$804,10,FALSE),"-")</f>
        <v>-</v>
      </c>
      <c r="V1157" s="59" t="str">
        <f t="shared" ref="V1157:V1204" si="186">IF(N1157="vendido",1,"")</f>
        <v/>
      </c>
      <c r="W1157" s="4">
        <f t="shared" si="182"/>
        <v>0</v>
      </c>
      <c r="X1157" s="101">
        <v>1</v>
      </c>
      <c r="Y1157" s="101" t="str">
        <f t="shared" ref="Y1157:Y1204" si="187">IF(H1157&lt;&gt;"",MONTH(H1157),"")</f>
        <v/>
      </c>
      <c r="Z1157" s="101" t="str">
        <f t="shared" ref="Z1157:Z1204" si="188">IF(N1157="vendido",MONTH(H1157),"")</f>
        <v/>
      </c>
      <c r="AA1157" s="101" t="str">
        <f t="shared" ref="AA1157:AA1204" si="189">IF(N1157="vendido",I1157,"")</f>
        <v/>
      </c>
      <c r="AB1157" s="101" t="str">
        <f t="shared" ref="AB1157:AB1204" si="190">IF(N1157="vendido",G1157,"")</f>
        <v/>
      </c>
      <c r="AC1157" s="101" t="str">
        <f t="shared" si="185"/>
        <v/>
      </c>
      <c r="AD1157" s="101" t="str">
        <f t="shared" si="185"/>
        <v/>
      </c>
      <c r="AE1157" s="101" t="str">
        <f t="shared" si="185"/>
        <v/>
      </c>
      <c r="AF1157" s="101" t="str">
        <f t="shared" si="185"/>
        <v/>
      </c>
      <c r="AG1157" s="101" t="str">
        <f t="shared" si="185"/>
        <v/>
      </c>
      <c r="AH1157" s="101" t="str">
        <f t="shared" si="185"/>
        <v/>
      </c>
      <c r="AI1157" s="101" t="str">
        <f t="shared" si="184"/>
        <v/>
      </c>
      <c r="AJ1157" s="101" t="str">
        <f t="shared" si="184"/>
        <v/>
      </c>
      <c r="AK1157" s="101" t="str">
        <f t="shared" si="184"/>
        <v/>
      </c>
      <c r="AL1157" s="101" t="str">
        <f t="shared" si="183"/>
        <v/>
      </c>
      <c r="AM1157" s="101" t="str">
        <f t="shared" si="183"/>
        <v/>
      </c>
      <c r="AN1157" s="101" t="str">
        <f t="shared" si="183"/>
        <v/>
      </c>
      <c r="AP1157" s="101" t="str">
        <f>IF(AND(N1157="vendido",I1157='1° Passo'!$D$12),'1° Passo'!$D$12,"")</f>
        <v/>
      </c>
    </row>
    <row r="1158" spans="3:42" ht="30" customHeight="1">
      <c r="C1158" s="11">
        <v>1154</v>
      </c>
      <c r="D1158" s="88"/>
      <c r="E1158" s="88"/>
      <c r="F1158" s="88"/>
      <c r="G1158" s="95"/>
      <c r="H1158" s="96"/>
      <c r="I1158" s="88"/>
      <c r="J1158" s="88"/>
      <c r="K1158" s="96"/>
      <c r="L1158" s="88"/>
      <c r="M1158" s="97" t="str">
        <f t="shared" ref="M1158:M1204" ca="1" si="191">IF(OR(N1158="Perdido",N1158="Vendido"),"Negociação finalizada",IF(OR(H1158="",K1158="",),"",IF(L1158="realizado","Agende a Próxima Etapa ou Conclua a Venda",IF(K1158&lt;TODAY(),"Prazo Para Entrar Em Contato Vencido",IF(K1158-TODAY()=1,"Falta ","Faltam ")&amp;K1158-TODAY()&amp;IF(K1158-TODAY()=1," dia "," dias ")&amp;"Para Entrar em Contato"))))</f>
        <v/>
      </c>
      <c r="N1158" s="88"/>
      <c r="O1158" s="88"/>
      <c r="P1158" s="14"/>
      <c r="R1158" s="59" t="str">
        <f>IFERROR(VLOOKUP($D1158,'4° Passo'!$D$5:$M$804,7,FALSE),"-")</f>
        <v>-</v>
      </c>
      <c r="S1158" s="59" t="str">
        <f>IFERROR(VLOOKUP($D1158,'4° Passo'!$D$5:$M$804,8,FALSE),"-")</f>
        <v>-</v>
      </c>
      <c r="T1158" s="59" t="str">
        <f>IFERROR(VLOOKUP($D1158,'4° Passo'!$D$5:$M$804,9,FALSE),"-")</f>
        <v>-</v>
      </c>
      <c r="U1158" s="59" t="str">
        <f>IFERROR(VLOOKUP($D1158,'4° Passo'!$D$5:$M$804,10,FALSE),"-")</f>
        <v>-</v>
      </c>
      <c r="V1158" s="59" t="str">
        <f t="shared" si="186"/>
        <v/>
      </c>
      <c r="W1158" s="4">
        <f t="shared" ref="W1158:W1204" si="192">IF(K1158-H1158&lt;0,0,K1158-H1158)</f>
        <v>0</v>
      </c>
      <c r="X1158" s="101">
        <v>1</v>
      </c>
      <c r="Y1158" s="101" t="str">
        <f t="shared" si="187"/>
        <v/>
      </c>
      <c r="Z1158" s="101" t="str">
        <f t="shared" si="188"/>
        <v/>
      </c>
      <c r="AA1158" s="101" t="str">
        <f t="shared" si="189"/>
        <v/>
      </c>
      <c r="AB1158" s="101" t="str">
        <f t="shared" si="190"/>
        <v/>
      </c>
      <c r="AC1158" s="101" t="str">
        <f t="shared" si="185"/>
        <v/>
      </c>
      <c r="AD1158" s="101" t="str">
        <f t="shared" si="185"/>
        <v/>
      </c>
      <c r="AE1158" s="101" t="str">
        <f t="shared" si="185"/>
        <v/>
      </c>
      <c r="AF1158" s="101" t="str">
        <f t="shared" si="185"/>
        <v/>
      </c>
      <c r="AG1158" s="101" t="str">
        <f t="shared" si="185"/>
        <v/>
      </c>
      <c r="AH1158" s="101" t="str">
        <f t="shared" si="185"/>
        <v/>
      </c>
      <c r="AI1158" s="101" t="str">
        <f t="shared" si="184"/>
        <v/>
      </c>
      <c r="AJ1158" s="101" t="str">
        <f t="shared" si="184"/>
        <v/>
      </c>
      <c r="AK1158" s="101" t="str">
        <f t="shared" si="184"/>
        <v/>
      </c>
      <c r="AL1158" s="101" t="str">
        <f t="shared" si="183"/>
        <v/>
      </c>
      <c r="AM1158" s="101" t="str">
        <f t="shared" si="183"/>
        <v/>
      </c>
      <c r="AN1158" s="101" t="str">
        <f t="shared" si="183"/>
        <v/>
      </c>
      <c r="AP1158" s="101" t="str">
        <f>IF(AND(N1158="vendido",I1158='1° Passo'!$D$12),'1° Passo'!$D$12,"")</f>
        <v/>
      </c>
    </row>
    <row r="1159" spans="3:42" ht="30" customHeight="1">
      <c r="C1159" s="11">
        <v>1155</v>
      </c>
      <c r="D1159" s="88"/>
      <c r="E1159" s="88"/>
      <c r="F1159" s="88"/>
      <c r="G1159" s="95"/>
      <c r="H1159" s="96"/>
      <c r="I1159" s="88"/>
      <c r="J1159" s="88"/>
      <c r="K1159" s="96"/>
      <c r="L1159" s="88"/>
      <c r="M1159" s="97" t="str">
        <f t="shared" ca="1" si="191"/>
        <v/>
      </c>
      <c r="N1159" s="88"/>
      <c r="O1159" s="88"/>
      <c r="P1159" s="14"/>
      <c r="R1159" s="59" t="str">
        <f>IFERROR(VLOOKUP($D1159,'4° Passo'!$D$5:$M$804,7,FALSE),"-")</f>
        <v>-</v>
      </c>
      <c r="S1159" s="59" t="str">
        <f>IFERROR(VLOOKUP($D1159,'4° Passo'!$D$5:$M$804,8,FALSE),"-")</f>
        <v>-</v>
      </c>
      <c r="T1159" s="59" t="str">
        <f>IFERROR(VLOOKUP($D1159,'4° Passo'!$D$5:$M$804,9,FALSE),"-")</f>
        <v>-</v>
      </c>
      <c r="U1159" s="59" t="str">
        <f>IFERROR(VLOOKUP($D1159,'4° Passo'!$D$5:$M$804,10,FALSE),"-")</f>
        <v>-</v>
      </c>
      <c r="V1159" s="59" t="str">
        <f t="shared" si="186"/>
        <v/>
      </c>
      <c r="W1159" s="4">
        <f t="shared" si="192"/>
        <v>0</v>
      </c>
      <c r="X1159" s="101">
        <v>1</v>
      </c>
      <c r="Y1159" s="101" t="str">
        <f t="shared" si="187"/>
        <v/>
      </c>
      <c r="Z1159" s="101" t="str">
        <f t="shared" si="188"/>
        <v/>
      </c>
      <c r="AA1159" s="101" t="str">
        <f t="shared" si="189"/>
        <v/>
      </c>
      <c r="AB1159" s="101" t="str">
        <f t="shared" si="190"/>
        <v/>
      </c>
      <c r="AC1159" s="101" t="str">
        <f t="shared" si="185"/>
        <v/>
      </c>
      <c r="AD1159" s="101" t="str">
        <f t="shared" si="185"/>
        <v/>
      </c>
      <c r="AE1159" s="101" t="str">
        <f t="shared" si="185"/>
        <v/>
      </c>
      <c r="AF1159" s="101" t="str">
        <f t="shared" si="185"/>
        <v/>
      </c>
      <c r="AG1159" s="101" t="str">
        <f t="shared" si="185"/>
        <v/>
      </c>
      <c r="AH1159" s="101" t="str">
        <f t="shared" si="185"/>
        <v/>
      </c>
      <c r="AI1159" s="101" t="str">
        <f t="shared" si="184"/>
        <v/>
      </c>
      <c r="AJ1159" s="101" t="str">
        <f t="shared" si="184"/>
        <v/>
      </c>
      <c r="AK1159" s="101" t="str">
        <f t="shared" si="184"/>
        <v/>
      </c>
      <c r="AL1159" s="101" t="str">
        <f t="shared" si="183"/>
        <v/>
      </c>
      <c r="AM1159" s="101" t="str">
        <f t="shared" si="183"/>
        <v/>
      </c>
      <c r="AN1159" s="101" t="str">
        <f t="shared" si="183"/>
        <v/>
      </c>
      <c r="AP1159" s="101" t="str">
        <f>IF(AND(N1159="vendido",I1159='1° Passo'!$D$12),'1° Passo'!$D$12,"")</f>
        <v/>
      </c>
    </row>
    <row r="1160" spans="3:42" ht="30" customHeight="1">
      <c r="C1160" s="11">
        <v>1156</v>
      </c>
      <c r="D1160" s="88"/>
      <c r="E1160" s="88"/>
      <c r="F1160" s="88"/>
      <c r="G1160" s="95"/>
      <c r="H1160" s="96"/>
      <c r="I1160" s="88"/>
      <c r="J1160" s="88"/>
      <c r="K1160" s="96"/>
      <c r="L1160" s="88"/>
      <c r="M1160" s="97" t="str">
        <f t="shared" ca="1" si="191"/>
        <v/>
      </c>
      <c r="N1160" s="88"/>
      <c r="O1160" s="88"/>
      <c r="P1160" s="14"/>
      <c r="R1160" s="59" t="str">
        <f>IFERROR(VLOOKUP($D1160,'4° Passo'!$D$5:$M$804,7,FALSE),"-")</f>
        <v>-</v>
      </c>
      <c r="S1160" s="59" t="str">
        <f>IFERROR(VLOOKUP($D1160,'4° Passo'!$D$5:$M$804,8,FALSE),"-")</f>
        <v>-</v>
      </c>
      <c r="T1160" s="59" t="str">
        <f>IFERROR(VLOOKUP($D1160,'4° Passo'!$D$5:$M$804,9,FALSE),"-")</f>
        <v>-</v>
      </c>
      <c r="U1160" s="59" t="str">
        <f>IFERROR(VLOOKUP($D1160,'4° Passo'!$D$5:$M$804,10,FALSE),"-")</f>
        <v>-</v>
      </c>
      <c r="V1160" s="59" t="str">
        <f t="shared" si="186"/>
        <v/>
      </c>
      <c r="W1160" s="4">
        <f t="shared" si="192"/>
        <v>0</v>
      </c>
      <c r="X1160" s="101">
        <v>1</v>
      </c>
      <c r="Y1160" s="101" t="str">
        <f t="shared" si="187"/>
        <v/>
      </c>
      <c r="Z1160" s="101" t="str">
        <f t="shared" si="188"/>
        <v/>
      </c>
      <c r="AA1160" s="101" t="str">
        <f t="shared" si="189"/>
        <v/>
      </c>
      <c r="AB1160" s="101" t="str">
        <f t="shared" si="190"/>
        <v/>
      </c>
      <c r="AC1160" s="101" t="str">
        <f t="shared" si="185"/>
        <v/>
      </c>
      <c r="AD1160" s="101" t="str">
        <f t="shared" si="185"/>
        <v/>
      </c>
      <c r="AE1160" s="101" t="str">
        <f t="shared" si="185"/>
        <v/>
      </c>
      <c r="AF1160" s="101" t="str">
        <f t="shared" si="185"/>
        <v/>
      </c>
      <c r="AG1160" s="101" t="str">
        <f t="shared" si="185"/>
        <v/>
      </c>
      <c r="AH1160" s="101" t="str">
        <f t="shared" si="185"/>
        <v/>
      </c>
      <c r="AI1160" s="101" t="str">
        <f t="shared" si="184"/>
        <v/>
      </c>
      <c r="AJ1160" s="101" t="str">
        <f t="shared" si="184"/>
        <v/>
      </c>
      <c r="AK1160" s="101" t="str">
        <f t="shared" si="184"/>
        <v/>
      </c>
      <c r="AL1160" s="101" t="str">
        <f t="shared" si="183"/>
        <v/>
      </c>
      <c r="AM1160" s="101" t="str">
        <f t="shared" si="183"/>
        <v/>
      </c>
      <c r="AN1160" s="101" t="str">
        <f t="shared" si="183"/>
        <v/>
      </c>
      <c r="AP1160" s="101" t="str">
        <f>IF(AND(N1160="vendido",I1160='1° Passo'!$D$12),'1° Passo'!$D$12,"")</f>
        <v/>
      </c>
    </row>
    <row r="1161" spans="3:42" ht="30" customHeight="1">
      <c r="C1161" s="11">
        <v>1157</v>
      </c>
      <c r="D1161" s="88"/>
      <c r="E1161" s="88"/>
      <c r="F1161" s="88"/>
      <c r="G1161" s="95"/>
      <c r="H1161" s="96"/>
      <c r="I1161" s="88"/>
      <c r="J1161" s="88"/>
      <c r="K1161" s="96"/>
      <c r="L1161" s="88"/>
      <c r="M1161" s="97" t="str">
        <f t="shared" ca="1" si="191"/>
        <v/>
      </c>
      <c r="N1161" s="88"/>
      <c r="O1161" s="88"/>
      <c r="P1161" s="14"/>
      <c r="R1161" s="59" t="str">
        <f>IFERROR(VLOOKUP($D1161,'4° Passo'!$D$5:$M$804,7,FALSE),"-")</f>
        <v>-</v>
      </c>
      <c r="S1161" s="59" t="str">
        <f>IFERROR(VLOOKUP($D1161,'4° Passo'!$D$5:$M$804,8,FALSE),"-")</f>
        <v>-</v>
      </c>
      <c r="T1161" s="59" t="str">
        <f>IFERROR(VLOOKUP($D1161,'4° Passo'!$D$5:$M$804,9,FALSE),"-")</f>
        <v>-</v>
      </c>
      <c r="U1161" s="59" t="str">
        <f>IFERROR(VLOOKUP($D1161,'4° Passo'!$D$5:$M$804,10,FALSE),"-")</f>
        <v>-</v>
      </c>
      <c r="V1161" s="59" t="str">
        <f t="shared" si="186"/>
        <v/>
      </c>
      <c r="W1161" s="4">
        <f t="shared" si="192"/>
        <v>0</v>
      </c>
      <c r="X1161" s="101">
        <v>1</v>
      </c>
      <c r="Y1161" s="101" t="str">
        <f t="shared" si="187"/>
        <v/>
      </c>
      <c r="Z1161" s="101" t="str">
        <f t="shared" si="188"/>
        <v/>
      </c>
      <c r="AA1161" s="101" t="str">
        <f t="shared" si="189"/>
        <v/>
      </c>
      <c r="AB1161" s="101" t="str">
        <f t="shared" si="190"/>
        <v/>
      </c>
      <c r="AC1161" s="101" t="str">
        <f t="shared" si="185"/>
        <v/>
      </c>
      <c r="AD1161" s="101" t="str">
        <f t="shared" si="185"/>
        <v/>
      </c>
      <c r="AE1161" s="101" t="str">
        <f t="shared" si="185"/>
        <v/>
      </c>
      <c r="AF1161" s="101" t="str">
        <f t="shared" si="185"/>
        <v/>
      </c>
      <c r="AG1161" s="101" t="str">
        <f t="shared" si="185"/>
        <v/>
      </c>
      <c r="AH1161" s="101" t="str">
        <f t="shared" si="185"/>
        <v/>
      </c>
      <c r="AI1161" s="101" t="str">
        <f t="shared" si="184"/>
        <v/>
      </c>
      <c r="AJ1161" s="101" t="str">
        <f t="shared" si="184"/>
        <v/>
      </c>
      <c r="AK1161" s="101" t="str">
        <f t="shared" si="184"/>
        <v/>
      </c>
      <c r="AL1161" s="101" t="str">
        <f t="shared" si="183"/>
        <v/>
      </c>
      <c r="AM1161" s="101" t="str">
        <f t="shared" si="183"/>
        <v/>
      </c>
      <c r="AN1161" s="101" t="str">
        <f t="shared" si="183"/>
        <v/>
      </c>
      <c r="AP1161" s="101" t="str">
        <f>IF(AND(N1161="vendido",I1161='1° Passo'!$D$12),'1° Passo'!$D$12,"")</f>
        <v/>
      </c>
    </row>
    <row r="1162" spans="3:42" ht="30" customHeight="1">
      <c r="C1162" s="11">
        <v>1158</v>
      </c>
      <c r="D1162" s="88"/>
      <c r="E1162" s="88"/>
      <c r="F1162" s="88"/>
      <c r="G1162" s="95"/>
      <c r="H1162" s="96"/>
      <c r="I1162" s="88"/>
      <c r="J1162" s="88"/>
      <c r="K1162" s="96"/>
      <c r="L1162" s="88"/>
      <c r="M1162" s="97" t="str">
        <f t="shared" ca="1" si="191"/>
        <v/>
      </c>
      <c r="N1162" s="88"/>
      <c r="O1162" s="88"/>
      <c r="P1162" s="14"/>
      <c r="R1162" s="59" t="str">
        <f>IFERROR(VLOOKUP($D1162,'4° Passo'!$D$5:$M$804,7,FALSE),"-")</f>
        <v>-</v>
      </c>
      <c r="S1162" s="59" t="str">
        <f>IFERROR(VLOOKUP($D1162,'4° Passo'!$D$5:$M$804,8,FALSE),"-")</f>
        <v>-</v>
      </c>
      <c r="T1162" s="59" t="str">
        <f>IFERROR(VLOOKUP($D1162,'4° Passo'!$D$5:$M$804,9,FALSE),"-")</f>
        <v>-</v>
      </c>
      <c r="U1162" s="59" t="str">
        <f>IFERROR(VLOOKUP($D1162,'4° Passo'!$D$5:$M$804,10,FALSE),"-")</f>
        <v>-</v>
      </c>
      <c r="V1162" s="59" t="str">
        <f t="shared" si="186"/>
        <v/>
      </c>
      <c r="W1162" s="4">
        <f t="shared" si="192"/>
        <v>0</v>
      </c>
      <c r="X1162" s="101">
        <v>1</v>
      </c>
      <c r="Y1162" s="101" t="str">
        <f t="shared" si="187"/>
        <v/>
      </c>
      <c r="Z1162" s="101" t="str">
        <f t="shared" si="188"/>
        <v/>
      </c>
      <c r="AA1162" s="101" t="str">
        <f t="shared" si="189"/>
        <v/>
      </c>
      <c r="AB1162" s="101" t="str">
        <f t="shared" si="190"/>
        <v/>
      </c>
      <c r="AC1162" s="101" t="str">
        <f t="shared" si="185"/>
        <v/>
      </c>
      <c r="AD1162" s="101" t="str">
        <f t="shared" si="185"/>
        <v/>
      </c>
      <c r="AE1162" s="101" t="str">
        <f t="shared" si="185"/>
        <v/>
      </c>
      <c r="AF1162" s="101" t="str">
        <f t="shared" si="185"/>
        <v/>
      </c>
      <c r="AG1162" s="101" t="str">
        <f t="shared" si="185"/>
        <v/>
      </c>
      <c r="AH1162" s="101" t="str">
        <f t="shared" si="185"/>
        <v/>
      </c>
      <c r="AI1162" s="101" t="str">
        <f t="shared" si="184"/>
        <v/>
      </c>
      <c r="AJ1162" s="101" t="str">
        <f t="shared" si="184"/>
        <v/>
      </c>
      <c r="AK1162" s="101" t="str">
        <f t="shared" si="184"/>
        <v/>
      </c>
      <c r="AL1162" s="101" t="str">
        <f t="shared" si="183"/>
        <v/>
      </c>
      <c r="AM1162" s="101" t="str">
        <f t="shared" si="183"/>
        <v/>
      </c>
      <c r="AN1162" s="101" t="str">
        <f t="shared" si="183"/>
        <v/>
      </c>
      <c r="AP1162" s="101" t="str">
        <f>IF(AND(N1162="vendido",I1162='1° Passo'!$D$12),'1° Passo'!$D$12,"")</f>
        <v/>
      </c>
    </row>
    <row r="1163" spans="3:42" ht="30" customHeight="1">
      <c r="C1163" s="11">
        <v>1159</v>
      </c>
      <c r="D1163" s="88"/>
      <c r="E1163" s="88"/>
      <c r="F1163" s="88"/>
      <c r="G1163" s="95"/>
      <c r="H1163" s="96"/>
      <c r="I1163" s="88"/>
      <c r="J1163" s="88"/>
      <c r="K1163" s="96"/>
      <c r="L1163" s="88"/>
      <c r="M1163" s="97" t="str">
        <f t="shared" ca="1" si="191"/>
        <v/>
      </c>
      <c r="N1163" s="88"/>
      <c r="O1163" s="88"/>
      <c r="P1163" s="14"/>
      <c r="R1163" s="59" t="str">
        <f>IFERROR(VLOOKUP($D1163,'4° Passo'!$D$5:$M$804,7,FALSE),"-")</f>
        <v>-</v>
      </c>
      <c r="S1163" s="59" t="str">
        <f>IFERROR(VLOOKUP($D1163,'4° Passo'!$D$5:$M$804,8,FALSE),"-")</f>
        <v>-</v>
      </c>
      <c r="T1163" s="59" t="str">
        <f>IFERROR(VLOOKUP($D1163,'4° Passo'!$D$5:$M$804,9,FALSE),"-")</f>
        <v>-</v>
      </c>
      <c r="U1163" s="59" t="str">
        <f>IFERROR(VLOOKUP($D1163,'4° Passo'!$D$5:$M$804,10,FALSE),"-")</f>
        <v>-</v>
      </c>
      <c r="V1163" s="59" t="str">
        <f t="shared" si="186"/>
        <v/>
      </c>
      <c r="W1163" s="4">
        <f t="shared" si="192"/>
        <v>0</v>
      </c>
      <c r="X1163" s="101">
        <v>1</v>
      </c>
      <c r="Y1163" s="101" t="str">
        <f t="shared" si="187"/>
        <v/>
      </c>
      <c r="Z1163" s="101" t="str">
        <f t="shared" si="188"/>
        <v/>
      </c>
      <c r="AA1163" s="101" t="str">
        <f t="shared" si="189"/>
        <v/>
      </c>
      <c r="AB1163" s="101" t="str">
        <f t="shared" si="190"/>
        <v/>
      </c>
      <c r="AC1163" s="101" t="str">
        <f t="shared" si="185"/>
        <v/>
      </c>
      <c r="AD1163" s="101" t="str">
        <f t="shared" si="185"/>
        <v/>
      </c>
      <c r="AE1163" s="101" t="str">
        <f t="shared" si="185"/>
        <v/>
      </c>
      <c r="AF1163" s="101" t="str">
        <f t="shared" si="185"/>
        <v/>
      </c>
      <c r="AG1163" s="101" t="str">
        <f t="shared" si="185"/>
        <v/>
      </c>
      <c r="AH1163" s="101" t="str">
        <f t="shared" si="185"/>
        <v/>
      </c>
      <c r="AI1163" s="101" t="str">
        <f t="shared" si="184"/>
        <v/>
      </c>
      <c r="AJ1163" s="101" t="str">
        <f t="shared" si="184"/>
        <v/>
      </c>
      <c r="AK1163" s="101" t="str">
        <f t="shared" si="184"/>
        <v/>
      </c>
      <c r="AL1163" s="101" t="str">
        <f t="shared" si="183"/>
        <v/>
      </c>
      <c r="AM1163" s="101" t="str">
        <f t="shared" si="183"/>
        <v/>
      </c>
      <c r="AN1163" s="101" t="str">
        <f t="shared" si="183"/>
        <v/>
      </c>
      <c r="AP1163" s="101" t="str">
        <f>IF(AND(N1163="vendido",I1163='1° Passo'!$D$12),'1° Passo'!$D$12,"")</f>
        <v/>
      </c>
    </row>
    <row r="1164" spans="3:42" ht="30" customHeight="1">
      <c r="C1164" s="11">
        <v>1160</v>
      </c>
      <c r="D1164" s="88"/>
      <c r="E1164" s="88"/>
      <c r="F1164" s="88"/>
      <c r="G1164" s="95"/>
      <c r="H1164" s="96"/>
      <c r="I1164" s="88"/>
      <c r="J1164" s="88"/>
      <c r="K1164" s="96"/>
      <c r="L1164" s="88"/>
      <c r="M1164" s="97" t="str">
        <f t="shared" ca="1" si="191"/>
        <v/>
      </c>
      <c r="N1164" s="88"/>
      <c r="O1164" s="88"/>
      <c r="P1164" s="14"/>
      <c r="R1164" s="59" t="str">
        <f>IFERROR(VLOOKUP($D1164,'4° Passo'!$D$5:$M$804,7,FALSE),"-")</f>
        <v>-</v>
      </c>
      <c r="S1164" s="59" t="str">
        <f>IFERROR(VLOOKUP($D1164,'4° Passo'!$D$5:$M$804,8,FALSE),"-")</f>
        <v>-</v>
      </c>
      <c r="T1164" s="59" t="str">
        <f>IFERROR(VLOOKUP($D1164,'4° Passo'!$D$5:$M$804,9,FALSE),"-")</f>
        <v>-</v>
      </c>
      <c r="U1164" s="59" t="str">
        <f>IFERROR(VLOOKUP($D1164,'4° Passo'!$D$5:$M$804,10,FALSE),"-")</f>
        <v>-</v>
      </c>
      <c r="V1164" s="59" t="str">
        <f t="shared" si="186"/>
        <v/>
      </c>
      <c r="W1164" s="4">
        <f t="shared" si="192"/>
        <v>0</v>
      </c>
      <c r="X1164" s="101">
        <v>1</v>
      </c>
      <c r="Y1164" s="101" t="str">
        <f t="shared" si="187"/>
        <v/>
      </c>
      <c r="Z1164" s="101" t="str">
        <f t="shared" si="188"/>
        <v/>
      </c>
      <c r="AA1164" s="101" t="str">
        <f t="shared" si="189"/>
        <v/>
      </c>
      <c r="AB1164" s="101" t="str">
        <f t="shared" si="190"/>
        <v/>
      </c>
      <c r="AC1164" s="101" t="str">
        <f t="shared" si="185"/>
        <v/>
      </c>
      <c r="AD1164" s="101" t="str">
        <f t="shared" si="185"/>
        <v/>
      </c>
      <c r="AE1164" s="101" t="str">
        <f t="shared" si="185"/>
        <v/>
      </c>
      <c r="AF1164" s="101" t="str">
        <f t="shared" si="185"/>
        <v/>
      </c>
      <c r="AG1164" s="101" t="str">
        <f t="shared" si="185"/>
        <v/>
      </c>
      <c r="AH1164" s="101" t="str">
        <f t="shared" si="185"/>
        <v/>
      </c>
      <c r="AI1164" s="101" t="str">
        <f t="shared" si="184"/>
        <v/>
      </c>
      <c r="AJ1164" s="101" t="str">
        <f t="shared" si="184"/>
        <v/>
      </c>
      <c r="AK1164" s="101" t="str">
        <f t="shared" si="184"/>
        <v/>
      </c>
      <c r="AL1164" s="101" t="str">
        <f t="shared" si="183"/>
        <v/>
      </c>
      <c r="AM1164" s="101" t="str">
        <f t="shared" si="183"/>
        <v/>
      </c>
      <c r="AN1164" s="101" t="str">
        <f t="shared" si="183"/>
        <v/>
      </c>
      <c r="AP1164" s="101" t="str">
        <f>IF(AND(N1164="vendido",I1164='1° Passo'!$D$12),'1° Passo'!$D$12,"")</f>
        <v/>
      </c>
    </row>
    <row r="1165" spans="3:42" ht="30" customHeight="1">
      <c r="C1165" s="11">
        <v>1161</v>
      </c>
      <c r="D1165" s="88"/>
      <c r="E1165" s="88"/>
      <c r="F1165" s="88"/>
      <c r="G1165" s="95"/>
      <c r="H1165" s="96"/>
      <c r="I1165" s="88"/>
      <c r="J1165" s="88"/>
      <c r="K1165" s="96"/>
      <c r="L1165" s="88"/>
      <c r="M1165" s="97" t="str">
        <f t="shared" ca="1" si="191"/>
        <v/>
      </c>
      <c r="N1165" s="88"/>
      <c r="O1165" s="88"/>
      <c r="P1165" s="14"/>
      <c r="R1165" s="59" t="str">
        <f>IFERROR(VLOOKUP($D1165,'4° Passo'!$D$5:$M$804,7,FALSE),"-")</f>
        <v>-</v>
      </c>
      <c r="S1165" s="59" t="str">
        <f>IFERROR(VLOOKUP($D1165,'4° Passo'!$D$5:$M$804,8,FALSE),"-")</f>
        <v>-</v>
      </c>
      <c r="T1165" s="59" t="str">
        <f>IFERROR(VLOOKUP($D1165,'4° Passo'!$D$5:$M$804,9,FALSE),"-")</f>
        <v>-</v>
      </c>
      <c r="U1165" s="59" t="str">
        <f>IFERROR(VLOOKUP($D1165,'4° Passo'!$D$5:$M$804,10,FALSE),"-")</f>
        <v>-</v>
      </c>
      <c r="V1165" s="59" t="str">
        <f t="shared" si="186"/>
        <v/>
      </c>
      <c r="W1165" s="4">
        <f t="shared" si="192"/>
        <v>0</v>
      </c>
      <c r="X1165" s="101">
        <v>1</v>
      </c>
      <c r="Y1165" s="101" t="str">
        <f t="shared" si="187"/>
        <v/>
      </c>
      <c r="Z1165" s="101" t="str">
        <f t="shared" si="188"/>
        <v/>
      </c>
      <c r="AA1165" s="101" t="str">
        <f t="shared" si="189"/>
        <v/>
      </c>
      <c r="AB1165" s="101" t="str">
        <f t="shared" si="190"/>
        <v/>
      </c>
      <c r="AC1165" s="101" t="str">
        <f t="shared" si="185"/>
        <v/>
      </c>
      <c r="AD1165" s="101" t="str">
        <f t="shared" si="185"/>
        <v/>
      </c>
      <c r="AE1165" s="101" t="str">
        <f t="shared" si="185"/>
        <v/>
      </c>
      <c r="AF1165" s="101" t="str">
        <f t="shared" si="185"/>
        <v/>
      </c>
      <c r="AG1165" s="101" t="str">
        <f t="shared" si="185"/>
        <v/>
      </c>
      <c r="AH1165" s="101" t="str">
        <f t="shared" si="185"/>
        <v/>
      </c>
      <c r="AI1165" s="101" t="str">
        <f t="shared" si="184"/>
        <v/>
      </c>
      <c r="AJ1165" s="101" t="str">
        <f t="shared" si="184"/>
        <v/>
      </c>
      <c r="AK1165" s="101" t="str">
        <f t="shared" si="184"/>
        <v/>
      </c>
      <c r="AL1165" s="101" t="str">
        <f t="shared" si="183"/>
        <v/>
      </c>
      <c r="AM1165" s="101" t="str">
        <f t="shared" si="183"/>
        <v/>
      </c>
      <c r="AN1165" s="101" t="str">
        <f t="shared" si="183"/>
        <v/>
      </c>
      <c r="AP1165" s="101" t="str">
        <f>IF(AND(N1165="vendido",I1165='1° Passo'!$D$12),'1° Passo'!$D$12,"")</f>
        <v/>
      </c>
    </row>
    <row r="1166" spans="3:42" ht="30" customHeight="1">
      <c r="C1166" s="11">
        <v>1162</v>
      </c>
      <c r="D1166" s="88"/>
      <c r="E1166" s="88"/>
      <c r="F1166" s="88"/>
      <c r="G1166" s="95"/>
      <c r="H1166" s="96"/>
      <c r="I1166" s="88"/>
      <c r="J1166" s="88"/>
      <c r="K1166" s="96"/>
      <c r="L1166" s="88"/>
      <c r="M1166" s="97" t="str">
        <f t="shared" ca="1" si="191"/>
        <v/>
      </c>
      <c r="N1166" s="88"/>
      <c r="O1166" s="88"/>
      <c r="P1166" s="14"/>
      <c r="R1166" s="59" t="str">
        <f>IFERROR(VLOOKUP($D1166,'4° Passo'!$D$5:$M$804,7,FALSE),"-")</f>
        <v>-</v>
      </c>
      <c r="S1166" s="59" t="str">
        <f>IFERROR(VLOOKUP($D1166,'4° Passo'!$D$5:$M$804,8,FALSE),"-")</f>
        <v>-</v>
      </c>
      <c r="T1166" s="59" t="str">
        <f>IFERROR(VLOOKUP($D1166,'4° Passo'!$D$5:$M$804,9,FALSE),"-")</f>
        <v>-</v>
      </c>
      <c r="U1166" s="59" t="str">
        <f>IFERROR(VLOOKUP($D1166,'4° Passo'!$D$5:$M$804,10,FALSE),"-")</f>
        <v>-</v>
      </c>
      <c r="V1166" s="59" t="str">
        <f t="shared" si="186"/>
        <v/>
      </c>
      <c r="W1166" s="4">
        <f t="shared" si="192"/>
        <v>0</v>
      </c>
      <c r="X1166" s="101">
        <v>1</v>
      </c>
      <c r="Y1166" s="101" t="str">
        <f t="shared" si="187"/>
        <v/>
      </c>
      <c r="Z1166" s="101" t="str">
        <f t="shared" si="188"/>
        <v/>
      </c>
      <c r="AA1166" s="101" t="str">
        <f t="shared" si="189"/>
        <v/>
      </c>
      <c r="AB1166" s="101" t="str">
        <f t="shared" si="190"/>
        <v/>
      </c>
      <c r="AC1166" s="101" t="str">
        <f t="shared" si="185"/>
        <v/>
      </c>
      <c r="AD1166" s="101" t="str">
        <f t="shared" si="185"/>
        <v/>
      </c>
      <c r="AE1166" s="101" t="str">
        <f t="shared" si="185"/>
        <v/>
      </c>
      <c r="AF1166" s="101" t="str">
        <f t="shared" si="185"/>
        <v/>
      </c>
      <c r="AG1166" s="101" t="str">
        <f t="shared" si="185"/>
        <v/>
      </c>
      <c r="AH1166" s="101" t="str">
        <f t="shared" si="185"/>
        <v/>
      </c>
      <c r="AI1166" s="101" t="str">
        <f t="shared" si="184"/>
        <v/>
      </c>
      <c r="AJ1166" s="101" t="str">
        <f t="shared" si="184"/>
        <v/>
      </c>
      <c r="AK1166" s="101" t="str">
        <f t="shared" si="184"/>
        <v/>
      </c>
      <c r="AL1166" s="101" t="str">
        <f t="shared" si="183"/>
        <v/>
      </c>
      <c r="AM1166" s="101" t="str">
        <f t="shared" si="183"/>
        <v/>
      </c>
      <c r="AN1166" s="101" t="str">
        <f t="shared" si="183"/>
        <v/>
      </c>
      <c r="AP1166" s="101" t="str">
        <f>IF(AND(N1166="vendido",I1166='1° Passo'!$D$12),'1° Passo'!$D$12,"")</f>
        <v/>
      </c>
    </row>
    <row r="1167" spans="3:42" ht="30" customHeight="1">
      <c r="C1167" s="11">
        <v>1163</v>
      </c>
      <c r="D1167" s="88"/>
      <c r="E1167" s="88"/>
      <c r="F1167" s="88"/>
      <c r="G1167" s="95"/>
      <c r="H1167" s="96"/>
      <c r="I1167" s="88"/>
      <c r="J1167" s="88"/>
      <c r="K1167" s="96"/>
      <c r="L1167" s="88"/>
      <c r="M1167" s="97" t="str">
        <f t="shared" ca="1" si="191"/>
        <v/>
      </c>
      <c r="N1167" s="88"/>
      <c r="O1167" s="88"/>
      <c r="P1167" s="14"/>
      <c r="R1167" s="59" t="str">
        <f>IFERROR(VLOOKUP($D1167,'4° Passo'!$D$5:$M$804,7,FALSE),"-")</f>
        <v>-</v>
      </c>
      <c r="S1167" s="59" t="str">
        <f>IFERROR(VLOOKUP($D1167,'4° Passo'!$D$5:$M$804,8,FALSE),"-")</f>
        <v>-</v>
      </c>
      <c r="T1167" s="59" t="str">
        <f>IFERROR(VLOOKUP($D1167,'4° Passo'!$D$5:$M$804,9,FALSE),"-")</f>
        <v>-</v>
      </c>
      <c r="U1167" s="59" t="str">
        <f>IFERROR(VLOOKUP($D1167,'4° Passo'!$D$5:$M$804,10,FALSE),"-")</f>
        <v>-</v>
      </c>
      <c r="V1167" s="59" t="str">
        <f t="shared" si="186"/>
        <v/>
      </c>
      <c r="W1167" s="4">
        <f t="shared" si="192"/>
        <v>0</v>
      </c>
      <c r="X1167" s="101">
        <v>1</v>
      </c>
      <c r="Y1167" s="101" t="str">
        <f t="shared" si="187"/>
        <v/>
      </c>
      <c r="Z1167" s="101" t="str">
        <f t="shared" si="188"/>
        <v/>
      </c>
      <c r="AA1167" s="101" t="str">
        <f t="shared" si="189"/>
        <v/>
      </c>
      <c r="AB1167" s="101" t="str">
        <f t="shared" si="190"/>
        <v/>
      </c>
      <c r="AC1167" s="101" t="str">
        <f t="shared" si="185"/>
        <v/>
      </c>
      <c r="AD1167" s="101" t="str">
        <f t="shared" si="185"/>
        <v/>
      </c>
      <c r="AE1167" s="101" t="str">
        <f t="shared" si="185"/>
        <v/>
      </c>
      <c r="AF1167" s="101" t="str">
        <f t="shared" si="185"/>
        <v/>
      </c>
      <c r="AG1167" s="101" t="str">
        <f t="shared" si="185"/>
        <v/>
      </c>
      <c r="AH1167" s="101" t="str">
        <f t="shared" si="185"/>
        <v/>
      </c>
      <c r="AI1167" s="101" t="str">
        <f t="shared" si="184"/>
        <v/>
      </c>
      <c r="AJ1167" s="101" t="str">
        <f t="shared" si="184"/>
        <v/>
      </c>
      <c r="AK1167" s="101" t="str">
        <f t="shared" si="184"/>
        <v/>
      </c>
      <c r="AL1167" s="101" t="str">
        <f t="shared" si="183"/>
        <v/>
      </c>
      <c r="AM1167" s="101" t="str">
        <f t="shared" si="183"/>
        <v/>
      </c>
      <c r="AN1167" s="101" t="str">
        <f t="shared" si="183"/>
        <v/>
      </c>
      <c r="AP1167" s="101" t="str">
        <f>IF(AND(N1167="vendido",I1167='1° Passo'!$D$12),'1° Passo'!$D$12,"")</f>
        <v/>
      </c>
    </row>
    <row r="1168" spans="3:42" ht="30" customHeight="1">
      <c r="C1168" s="11">
        <v>1164</v>
      </c>
      <c r="D1168" s="88"/>
      <c r="E1168" s="88"/>
      <c r="F1168" s="88"/>
      <c r="G1168" s="95"/>
      <c r="H1168" s="96"/>
      <c r="I1168" s="88"/>
      <c r="J1168" s="88"/>
      <c r="K1168" s="96"/>
      <c r="L1168" s="88"/>
      <c r="M1168" s="97" t="str">
        <f t="shared" ca="1" si="191"/>
        <v/>
      </c>
      <c r="N1168" s="88"/>
      <c r="O1168" s="88"/>
      <c r="P1168" s="14"/>
      <c r="R1168" s="59" t="str">
        <f>IFERROR(VLOOKUP($D1168,'4° Passo'!$D$5:$M$804,7,FALSE),"-")</f>
        <v>-</v>
      </c>
      <c r="S1168" s="59" t="str">
        <f>IFERROR(VLOOKUP($D1168,'4° Passo'!$D$5:$M$804,8,FALSE),"-")</f>
        <v>-</v>
      </c>
      <c r="T1168" s="59" t="str">
        <f>IFERROR(VLOOKUP($D1168,'4° Passo'!$D$5:$M$804,9,FALSE),"-")</f>
        <v>-</v>
      </c>
      <c r="U1168" s="59" t="str">
        <f>IFERROR(VLOOKUP($D1168,'4° Passo'!$D$5:$M$804,10,FALSE),"-")</f>
        <v>-</v>
      </c>
      <c r="V1168" s="59" t="str">
        <f t="shared" si="186"/>
        <v/>
      </c>
      <c r="W1168" s="4">
        <f t="shared" si="192"/>
        <v>0</v>
      </c>
      <c r="X1168" s="101">
        <v>1</v>
      </c>
      <c r="Y1168" s="101" t="str">
        <f t="shared" si="187"/>
        <v/>
      </c>
      <c r="Z1168" s="101" t="str">
        <f t="shared" si="188"/>
        <v/>
      </c>
      <c r="AA1168" s="101" t="str">
        <f t="shared" si="189"/>
        <v/>
      </c>
      <c r="AB1168" s="101" t="str">
        <f t="shared" si="190"/>
        <v/>
      </c>
      <c r="AC1168" s="101" t="str">
        <f t="shared" si="185"/>
        <v/>
      </c>
      <c r="AD1168" s="101" t="str">
        <f t="shared" si="185"/>
        <v/>
      </c>
      <c r="AE1168" s="101" t="str">
        <f t="shared" si="185"/>
        <v/>
      </c>
      <c r="AF1168" s="101" t="str">
        <f t="shared" si="185"/>
        <v/>
      </c>
      <c r="AG1168" s="101" t="str">
        <f t="shared" si="185"/>
        <v/>
      </c>
      <c r="AH1168" s="101" t="str">
        <f t="shared" si="185"/>
        <v/>
      </c>
      <c r="AI1168" s="101" t="str">
        <f t="shared" si="184"/>
        <v/>
      </c>
      <c r="AJ1168" s="101" t="str">
        <f t="shared" si="184"/>
        <v/>
      </c>
      <c r="AK1168" s="101" t="str">
        <f t="shared" si="184"/>
        <v/>
      </c>
      <c r="AL1168" s="101" t="str">
        <f t="shared" si="184"/>
        <v/>
      </c>
      <c r="AM1168" s="101" t="str">
        <f t="shared" si="184"/>
        <v/>
      </c>
      <c r="AN1168" s="101" t="str">
        <f t="shared" si="184"/>
        <v/>
      </c>
      <c r="AP1168" s="101" t="str">
        <f>IF(AND(N1168="vendido",I1168='1° Passo'!$D$12),'1° Passo'!$D$12,"")</f>
        <v/>
      </c>
    </row>
    <row r="1169" spans="3:42" ht="30" customHeight="1">
      <c r="C1169" s="11">
        <v>1165</v>
      </c>
      <c r="D1169" s="88"/>
      <c r="E1169" s="88"/>
      <c r="F1169" s="88"/>
      <c r="G1169" s="95"/>
      <c r="H1169" s="96"/>
      <c r="I1169" s="88"/>
      <c r="J1169" s="88"/>
      <c r="K1169" s="96"/>
      <c r="L1169" s="88"/>
      <c r="M1169" s="97" t="str">
        <f t="shared" ca="1" si="191"/>
        <v/>
      </c>
      <c r="N1169" s="88"/>
      <c r="O1169" s="88"/>
      <c r="P1169" s="14"/>
      <c r="R1169" s="59" t="str">
        <f>IFERROR(VLOOKUP($D1169,'4° Passo'!$D$5:$M$804,7,FALSE),"-")</f>
        <v>-</v>
      </c>
      <c r="S1169" s="59" t="str">
        <f>IFERROR(VLOOKUP($D1169,'4° Passo'!$D$5:$M$804,8,FALSE),"-")</f>
        <v>-</v>
      </c>
      <c r="T1169" s="59" t="str">
        <f>IFERROR(VLOOKUP($D1169,'4° Passo'!$D$5:$M$804,9,FALSE),"-")</f>
        <v>-</v>
      </c>
      <c r="U1169" s="59" t="str">
        <f>IFERROR(VLOOKUP($D1169,'4° Passo'!$D$5:$M$804,10,FALSE),"-")</f>
        <v>-</v>
      </c>
      <c r="V1169" s="59" t="str">
        <f t="shared" si="186"/>
        <v/>
      </c>
      <c r="W1169" s="4">
        <f t="shared" si="192"/>
        <v>0</v>
      </c>
      <c r="X1169" s="101">
        <v>1</v>
      </c>
      <c r="Y1169" s="101" t="str">
        <f t="shared" si="187"/>
        <v/>
      </c>
      <c r="Z1169" s="101" t="str">
        <f t="shared" si="188"/>
        <v/>
      </c>
      <c r="AA1169" s="101" t="str">
        <f t="shared" si="189"/>
        <v/>
      </c>
      <c r="AB1169" s="101" t="str">
        <f t="shared" si="190"/>
        <v/>
      </c>
      <c r="AC1169" s="101" t="str">
        <f t="shared" si="185"/>
        <v/>
      </c>
      <c r="AD1169" s="101" t="str">
        <f t="shared" si="185"/>
        <v/>
      </c>
      <c r="AE1169" s="101" t="str">
        <f t="shared" si="185"/>
        <v/>
      </c>
      <c r="AF1169" s="101" t="str">
        <f t="shared" si="185"/>
        <v/>
      </c>
      <c r="AG1169" s="101" t="str">
        <f t="shared" si="185"/>
        <v/>
      </c>
      <c r="AH1169" s="101" t="str">
        <f t="shared" si="185"/>
        <v/>
      </c>
      <c r="AI1169" s="101" t="str">
        <f t="shared" si="184"/>
        <v/>
      </c>
      <c r="AJ1169" s="101" t="str">
        <f t="shared" si="184"/>
        <v/>
      </c>
      <c r="AK1169" s="101" t="str">
        <f t="shared" si="184"/>
        <v/>
      </c>
      <c r="AL1169" s="101" t="str">
        <f t="shared" si="184"/>
        <v/>
      </c>
      <c r="AM1169" s="101" t="str">
        <f t="shared" si="184"/>
        <v/>
      </c>
      <c r="AN1169" s="101" t="str">
        <f t="shared" si="184"/>
        <v/>
      </c>
      <c r="AP1169" s="101" t="str">
        <f>IF(AND(N1169="vendido",I1169='1° Passo'!$D$12),'1° Passo'!$D$12,"")</f>
        <v/>
      </c>
    </row>
    <row r="1170" spans="3:42" ht="30" customHeight="1">
      <c r="C1170" s="11">
        <v>1166</v>
      </c>
      <c r="D1170" s="88"/>
      <c r="E1170" s="88"/>
      <c r="F1170" s="88"/>
      <c r="G1170" s="95"/>
      <c r="H1170" s="96"/>
      <c r="I1170" s="88"/>
      <c r="J1170" s="88"/>
      <c r="K1170" s="96"/>
      <c r="L1170" s="88"/>
      <c r="M1170" s="97" t="str">
        <f t="shared" ca="1" si="191"/>
        <v/>
      </c>
      <c r="N1170" s="88"/>
      <c r="O1170" s="88"/>
      <c r="P1170" s="14"/>
      <c r="R1170" s="59" t="str">
        <f>IFERROR(VLOOKUP($D1170,'4° Passo'!$D$5:$M$804,7,FALSE),"-")</f>
        <v>-</v>
      </c>
      <c r="S1170" s="59" t="str">
        <f>IFERROR(VLOOKUP($D1170,'4° Passo'!$D$5:$M$804,8,FALSE),"-")</f>
        <v>-</v>
      </c>
      <c r="T1170" s="59" t="str">
        <f>IFERROR(VLOOKUP($D1170,'4° Passo'!$D$5:$M$804,9,FALSE),"-")</f>
        <v>-</v>
      </c>
      <c r="U1170" s="59" t="str">
        <f>IFERROR(VLOOKUP($D1170,'4° Passo'!$D$5:$M$804,10,FALSE),"-")</f>
        <v>-</v>
      </c>
      <c r="V1170" s="59" t="str">
        <f t="shared" si="186"/>
        <v/>
      </c>
      <c r="W1170" s="4">
        <f t="shared" si="192"/>
        <v>0</v>
      </c>
      <c r="X1170" s="101">
        <v>1</v>
      </c>
      <c r="Y1170" s="101" t="str">
        <f t="shared" si="187"/>
        <v/>
      </c>
      <c r="Z1170" s="101" t="str">
        <f t="shared" si="188"/>
        <v/>
      </c>
      <c r="AA1170" s="101" t="str">
        <f t="shared" si="189"/>
        <v/>
      </c>
      <c r="AB1170" s="101" t="str">
        <f t="shared" si="190"/>
        <v/>
      </c>
      <c r="AC1170" s="101" t="str">
        <f t="shared" si="185"/>
        <v/>
      </c>
      <c r="AD1170" s="101" t="str">
        <f t="shared" si="185"/>
        <v/>
      </c>
      <c r="AE1170" s="101" t="str">
        <f t="shared" si="185"/>
        <v/>
      </c>
      <c r="AF1170" s="101" t="str">
        <f t="shared" si="185"/>
        <v/>
      </c>
      <c r="AG1170" s="101" t="str">
        <f t="shared" si="185"/>
        <v/>
      </c>
      <c r="AH1170" s="101" t="str">
        <f t="shared" si="185"/>
        <v/>
      </c>
      <c r="AI1170" s="101" t="str">
        <f t="shared" si="184"/>
        <v/>
      </c>
      <c r="AJ1170" s="101" t="str">
        <f t="shared" si="184"/>
        <v/>
      </c>
      <c r="AK1170" s="101" t="str">
        <f t="shared" si="184"/>
        <v/>
      </c>
      <c r="AL1170" s="101" t="str">
        <f t="shared" si="184"/>
        <v/>
      </c>
      <c r="AM1170" s="101" t="str">
        <f t="shared" si="184"/>
        <v/>
      </c>
      <c r="AN1170" s="101" t="str">
        <f t="shared" si="184"/>
        <v/>
      </c>
      <c r="AP1170" s="101" t="str">
        <f>IF(AND(N1170="vendido",I1170='1° Passo'!$D$12),'1° Passo'!$D$12,"")</f>
        <v/>
      </c>
    </row>
    <row r="1171" spans="3:42" ht="30" customHeight="1">
      <c r="C1171" s="11">
        <v>1167</v>
      </c>
      <c r="D1171" s="88"/>
      <c r="E1171" s="88"/>
      <c r="F1171" s="88"/>
      <c r="G1171" s="95"/>
      <c r="H1171" s="96"/>
      <c r="I1171" s="88"/>
      <c r="J1171" s="88"/>
      <c r="K1171" s="96"/>
      <c r="L1171" s="88"/>
      <c r="M1171" s="97" t="str">
        <f t="shared" ca="1" si="191"/>
        <v/>
      </c>
      <c r="N1171" s="88"/>
      <c r="O1171" s="88"/>
      <c r="P1171" s="14"/>
      <c r="R1171" s="59" t="str">
        <f>IFERROR(VLOOKUP($D1171,'4° Passo'!$D$5:$M$804,7,FALSE),"-")</f>
        <v>-</v>
      </c>
      <c r="S1171" s="59" t="str">
        <f>IFERROR(VLOOKUP($D1171,'4° Passo'!$D$5:$M$804,8,FALSE),"-")</f>
        <v>-</v>
      </c>
      <c r="T1171" s="59" t="str">
        <f>IFERROR(VLOOKUP($D1171,'4° Passo'!$D$5:$M$804,9,FALSE),"-")</f>
        <v>-</v>
      </c>
      <c r="U1171" s="59" t="str">
        <f>IFERROR(VLOOKUP($D1171,'4° Passo'!$D$5:$M$804,10,FALSE),"-")</f>
        <v>-</v>
      </c>
      <c r="V1171" s="59" t="str">
        <f t="shared" si="186"/>
        <v/>
      </c>
      <c r="W1171" s="4">
        <f t="shared" si="192"/>
        <v>0</v>
      </c>
      <c r="X1171" s="101">
        <v>1</v>
      </c>
      <c r="Y1171" s="101" t="str">
        <f t="shared" si="187"/>
        <v/>
      </c>
      <c r="Z1171" s="101" t="str">
        <f t="shared" si="188"/>
        <v/>
      </c>
      <c r="AA1171" s="101" t="str">
        <f t="shared" si="189"/>
        <v/>
      </c>
      <c r="AB1171" s="101" t="str">
        <f t="shared" si="190"/>
        <v/>
      </c>
      <c r="AC1171" s="101" t="str">
        <f t="shared" si="185"/>
        <v/>
      </c>
      <c r="AD1171" s="101" t="str">
        <f t="shared" si="185"/>
        <v/>
      </c>
      <c r="AE1171" s="101" t="str">
        <f t="shared" si="185"/>
        <v/>
      </c>
      <c r="AF1171" s="101" t="str">
        <f t="shared" si="185"/>
        <v/>
      </c>
      <c r="AG1171" s="101" t="str">
        <f t="shared" si="185"/>
        <v/>
      </c>
      <c r="AH1171" s="101" t="str">
        <f t="shared" si="185"/>
        <v/>
      </c>
      <c r="AI1171" s="101" t="str">
        <f t="shared" si="184"/>
        <v/>
      </c>
      <c r="AJ1171" s="101" t="str">
        <f t="shared" si="184"/>
        <v/>
      </c>
      <c r="AK1171" s="101" t="str">
        <f t="shared" si="184"/>
        <v/>
      </c>
      <c r="AL1171" s="101" t="str">
        <f t="shared" si="184"/>
        <v/>
      </c>
      <c r="AM1171" s="101" t="str">
        <f t="shared" si="184"/>
        <v/>
      </c>
      <c r="AN1171" s="101" t="str">
        <f t="shared" si="184"/>
        <v/>
      </c>
      <c r="AP1171" s="101" t="str">
        <f>IF(AND(N1171="vendido",I1171='1° Passo'!$D$12),'1° Passo'!$D$12,"")</f>
        <v/>
      </c>
    </row>
    <row r="1172" spans="3:42" ht="30" customHeight="1">
      <c r="C1172" s="11">
        <v>1168</v>
      </c>
      <c r="D1172" s="88"/>
      <c r="E1172" s="88"/>
      <c r="F1172" s="88"/>
      <c r="G1172" s="95"/>
      <c r="H1172" s="96"/>
      <c r="I1172" s="88"/>
      <c r="J1172" s="88"/>
      <c r="K1172" s="96"/>
      <c r="L1172" s="88"/>
      <c r="M1172" s="97" t="str">
        <f t="shared" ca="1" si="191"/>
        <v/>
      </c>
      <c r="N1172" s="88"/>
      <c r="O1172" s="88"/>
      <c r="P1172" s="14"/>
      <c r="R1172" s="59" t="str">
        <f>IFERROR(VLOOKUP($D1172,'4° Passo'!$D$5:$M$804,7,FALSE),"-")</f>
        <v>-</v>
      </c>
      <c r="S1172" s="59" t="str">
        <f>IFERROR(VLOOKUP($D1172,'4° Passo'!$D$5:$M$804,8,FALSE),"-")</f>
        <v>-</v>
      </c>
      <c r="T1172" s="59" t="str">
        <f>IFERROR(VLOOKUP($D1172,'4° Passo'!$D$5:$M$804,9,FALSE),"-")</f>
        <v>-</v>
      </c>
      <c r="U1172" s="59" t="str">
        <f>IFERROR(VLOOKUP($D1172,'4° Passo'!$D$5:$M$804,10,FALSE),"-")</f>
        <v>-</v>
      </c>
      <c r="V1172" s="59" t="str">
        <f t="shared" si="186"/>
        <v/>
      </c>
      <c r="W1172" s="4">
        <f t="shared" si="192"/>
        <v>0</v>
      </c>
      <c r="X1172" s="101">
        <v>1</v>
      </c>
      <c r="Y1172" s="101" t="str">
        <f t="shared" si="187"/>
        <v/>
      </c>
      <c r="Z1172" s="101" t="str">
        <f t="shared" si="188"/>
        <v/>
      </c>
      <c r="AA1172" s="101" t="str">
        <f t="shared" si="189"/>
        <v/>
      </c>
      <c r="AB1172" s="101" t="str">
        <f t="shared" si="190"/>
        <v/>
      </c>
      <c r="AC1172" s="101" t="str">
        <f t="shared" si="185"/>
        <v/>
      </c>
      <c r="AD1172" s="101" t="str">
        <f t="shared" si="185"/>
        <v/>
      </c>
      <c r="AE1172" s="101" t="str">
        <f t="shared" si="185"/>
        <v/>
      </c>
      <c r="AF1172" s="101" t="str">
        <f t="shared" si="185"/>
        <v/>
      </c>
      <c r="AG1172" s="101" t="str">
        <f t="shared" si="185"/>
        <v/>
      </c>
      <c r="AH1172" s="101" t="str">
        <f t="shared" si="185"/>
        <v/>
      </c>
      <c r="AI1172" s="101" t="str">
        <f t="shared" si="184"/>
        <v/>
      </c>
      <c r="AJ1172" s="101" t="str">
        <f t="shared" si="184"/>
        <v/>
      </c>
      <c r="AK1172" s="101" t="str">
        <f t="shared" si="184"/>
        <v/>
      </c>
      <c r="AL1172" s="101" t="str">
        <f t="shared" si="184"/>
        <v/>
      </c>
      <c r="AM1172" s="101" t="str">
        <f t="shared" si="184"/>
        <v/>
      </c>
      <c r="AN1172" s="101" t="str">
        <f t="shared" si="184"/>
        <v/>
      </c>
      <c r="AP1172" s="101" t="str">
        <f>IF(AND(N1172="vendido",I1172='1° Passo'!$D$12),'1° Passo'!$D$12,"")</f>
        <v/>
      </c>
    </row>
    <row r="1173" spans="3:42" ht="30" customHeight="1">
      <c r="C1173" s="11">
        <v>1169</v>
      </c>
      <c r="D1173" s="88"/>
      <c r="E1173" s="88"/>
      <c r="F1173" s="88"/>
      <c r="G1173" s="95"/>
      <c r="H1173" s="96"/>
      <c r="I1173" s="88"/>
      <c r="J1173" s="88"/>
      <c r="K1173" s="96"/>
      <c r="L1173" s="88"/>
      <c r="M1173" s="97" t="str">
        <f t="shared" ca="1" si="191"/>
        <v/>
      </c>
      <c r="N1173" s="88"/>
      <c r="O1173" s="88"/>
      <c r="P1173" s="14"/>
      <c r="R1173" s="59" t="str">
        <f>IFERROR(VLOOKUP($D1173,'4° Passo'!$D$5:$M$804,7,FALSE),"-")</f>
        <v>-</v>
      </c>
      <c r="S1173" s="59" t="str">
        <f>IFERROR(VLOOKUP($D1173,'4° Passo'!$D$5:$M$804,8,FALSE),"-")</f>
        <v>-</v>
      </c>
      <c r="T1173" s="59" t="str">
        <f>IFERROR(VLOOKUP($D1173,'4° Passo'!$D$5:$M$804,9,FALSE),"-")</f>
        <v>-</v>
      </c>
      <c r="U1173" s="59" t="str">
        <f>IFERROR(VLOOKUP($D1173,'4° Passo'!$D$5:$M$804,10,FALSE),"-")</f>
        <v>-</v>
      </c>
      <c r="V1173" s="59" t="str">
        <f t="shared" si="186"/>
        <v/>
      </c>
      <c r="W1173" s="4">
        <f t="shared" si="192"/>
        <v>0</v>
      </c>
      <c r="X1173" s="101">
        <v>1</v>
      </c>
      <c r="Y1173" s="101" t="str">
        <f t="shared" si="187"/>
        <v/>
      </c>
      <c r="Z1173" s="101" t="str">
        <f t="shared" si="188"/>
        <v/>
      </c>
      <c r="AA1173" s="101" t="str">
        <f t="shared" si="189"/>
        <v/>
      </c>
      <c r="AB1173" s="101" t="str">
        <f t="shared" si="190"/>
        <v/>
      </c>
      <c r="AC1173" s="101" t="str">
        <f t="shared" si="185"/>
        <v/>
      </c>
      <c r="AD1173" s="101" t="str">
        <f t="shared" si="185"/>
        <v/>
      </c>
      <c r="AE1173" s="101" t="str">
        <f t="shared" si="185"/>
        <v/>
      </c>
      <c r="AF1173" s="101" t="str">
        <f t="shared" si="185"/>
        <v/>
      </c>
      <c r="AG1173" s="101" t="str">
        <f t="shared" si="185"/>
        <v/>
      </c>
      <c r="AH1173" s="101" t="str">
        <f t="shared" si="185"/>
        <v/>
      </c>
      <c r="AI1173" s="101" t="str">
        <f t="shared" si="184"/>
        <v/>
      </c>
      <c r="AJ1173" s="101" t="str">
        <f t="shared" si="184"/>
        <v/>
      </c>
      <c r="AK1173" s="101" t="str">
        <f t="shared" si="184"/>
        <v/>
      </c>
      <c r="AL1173" s="101" t="str">
        <f t="shared" si="184"/>
        <v/>
      </c>
      <c r="AM1173" s="101" t="str">
        <f t="shared" si="184"/>
        <v/>
      </c>
      <c r="AN1173" s="101" t="str">
        <f t="shared" si="184"/>
        <v/>
      </c>
      <c r="AP1173" s="101" t="str">
        <f>IF(AND(N1173="vendido",I1173='1° Passo'!$D$12),'1° Passo'!$D$12,"")</f>
        <v/>
      </c>
    </row>
    <row r="1174" spans="3:42" ht="30" customHeight="1">
      <c r="C1174" s="11">
        <v>1170</v>
      </c>
      <c r="D1174" s="88"/>
      <c r="E1174" s="88"/>
      <c r="F1174" s="88"/>
      <c r="G1174" s="95"/>
      <c r="H1174" s="96"/>
      <c r="I1174" s="88"/>
      <c r="J1174" s="88"/>
      <c r="K1174" s="96"/>
      <c r="L1174" s="88"/>
      <c r="M1174" s="97" t="str">
        <f t="shared" ca="1" si="191"/>
        <v/>
      </c>
      <c r="N1174" s="88"/>
      <c r="O1174" s="88"/>
      <c r="P1174" s="14"/>
      <c r="R1174" s="59" t="str">
        <f>IFERROR(VLOOKUP($D1174,'4° Passo'!$D$5:$M$804,7,FALSE),"-")</f>
        <v>-</v>
      </c>
      <c r="S1174" s="59" t="str">
        <f>IFERROR(VLOOKUP($D1174,'4° Passo'!$D$5:$M$804,8,FALSE),"-")</f>
        <v>-</v>
      </c>
      <c r="T1174" s="59" t="str">
        <f>IFERROR(VLOOKUP($D1174,'4° Passo'!$D$5:$M$804,9,FALSE),"-")</f>
        <v>-</v>
      </c>
      <c r="U1174" s="59" t="str">
        <f>IFERROR(VLOOKUP($D1174,'4° Passo'!$D$5:$M$804,10,FALSE),"-")</f>
        <v>-</v>
      </c>
      <c r="V1174" s="59" t="str">
        <f t="shared" si="186"/>
        <v/>
      </c>
      <c r="W1174" s="4">
        <f t="shared" si="192"/>
        <v>0</v>
      </c>
      <c r="X1174" s="101">
        <v>1</v>
      </c>
      <c r="Y1174" s="101" t="str">
        <f t="shared" si="187"/>
        <v/>
      </c>
      <c r="Z1174" s="101" t="str">
        <f t="shared" si="188"/>
        <v/>
      </c>
      <c r="AA1174" s="101" t="str">
        <f t="shared" si="189"/>
        <v/>
      </c>
      <c r="AB1174" s="101" t="str">
        <f t="shared" si="190"/>
        <v/>
      </c>
      <c r="AC1174" s="101" t="str">
        <f t="shared" si="185"/>
        <v/>
      </c>
      <c r="AD1174" s="101" t="str">
        <f t="shared" si="185"/>
        <v/>
      </c>
      <c r="AE1174" s="101" t="str">
        <f t="shared" si="185"/>
        <v/>
      </c>
      <c r="AF1174" s="101" t="str">
        <f t="shared" si="185"/>
        <v/>
      </c>
      <c r="AG1174" s="101" t="str">
        <f t="shared" si="185"/>
        <v/>
      </c>
      <c r="AH1174" s="101" t="str">
        <f t="shared" si="185"/>
        <v/>
      </c>
      <c r="AI1174" s="101" t="str">
        <f t="shared" si="184"/>
        <v/>
      </c>
      <c r="AJ1174" s="101" t="str">
        <f t="shared" si="184"/>
        <v/>
      </c>
      <c r="AK1174" s="101" t="str">
        <f t="shared" si="184"/>
        <v/>
      </c>
      <c r="AL1174" s="101" t="str">
        <f t="shared" si="184"/>
        <v/>
      </c>
      <c r="AM1174" s="101" t="str">
        <f t="shared" si="184"/>
        <v/>
      </c>
      <c r="AN1174" s="101" t="str">
        <f t="shared" si="184"/>
        <v/>
      </c>
      <c r="AP1174" s="101" t="str">
        <f>IF(AND(N1174="vendido",I1174='1° Passo'!$D$12),'1° Passo'!$D$12,"")</f>
        <v/>
      </c>
    </row>
    <row r="1175" spans="3:42" ht="30" customHeight="1">
      <c r="C1175" s="11">
        <v>1171</v>
      </c>
      <c r="D1175" s="88"/>
      <c r="E1175" s="88"/>
      <c r="F1175" s="88"/>
      <c r="G1175" s="95"/>
      <c r="H1175" s="96"/>
      <c r="I1175" s="88"/>
      <c r="J1175" s="88"/>
      <c r="K1175" s="96"/>
      <c r="L1175" s="88"/>
      <c r="M1175" s="97" t="str">
        <f t="shared" ca="1" si="191"/>
        <v/>
      </c>
      <c r="N1175" s="88"/>
      <c r="O1175" s="88"/>
      <c r="P1175" s="14"/>
      <c r="R1175" s="59" t="str">
        <f>IFERROR(VLOOKUP($D1175,'4° Passo'!$D$5:$M$804,7,FALSE),"-")</f>
        <v>-</v>
      </c>
      <c r="S1175" s="59" t="str">
        <f>IFERROR(VLOOKUP($D1175,'4° Passo'!$D$5:$M$804,8,FALSE),"-")</f>
        <v>-</v>
      </c>
      <c r="T1175" s="59" t="str">
        <f>IFERROR(VLOOKUP($D1175,'4° Passo'!$D$5:$M$804,9,FALSE),"-")</f>
        <v>-</v>
      </c>
      <c r="U1175" s="59" t="str">
        <f>IFERROR(VLOOKUP($D1175,'4° Passo'!$D$5:$M$804,10,FALSE),"-")</f>
        <v>-</v>
      </c>
      <c r="V1175" s="59" t="str">
        <f t="shared" si="186"/>
        <v/>
      </c>
      <c r="W1175" s="4">
        <f t="shared" si="192"/>
        <v>0</v>
      </c>
      <c r="X1175" s="101">
        <v>1</v>
      </c>
      <c r="Y1175" s="101" t="str">
        <f t="shared" si="187"/>
        <v/>
      </c>
      <c r="Z1175" s="101" t="str">
        <f t="shared" si="188"/>
        <v/>
      </c>
      <c r="AA1175" s="101" t="str">
        <f t="shared" si="189"/>
        <v/>
      </c>
      <c r="AB1175" s="101" t="str">
        <f t="shared" si="190"/>
        <v/>
      </c>
      <c r="AC1175" s="101" t="str">
        <f t="shared" si="185"/>
        <v/>
      </c>
      <c r="AD1175" s="101" t="str">
        <f t="shared" si="185"/>
        <v/>
      </c>
      <c r="AE1175" s="101" t="str">
        <f t="shared" si="185"/>
        <v/>
      </c>
      <c r="AF1175" s="101" t="str">
        <f t="shared" si="185"/>
        <v/>
      </c>
      <c r="AG1175" s="101" t="str">
        <f t="shared" si="185"/>
        <v/>
      </c>
      <c r="AH1175" s="101" t="str">
        <f t="shared" si="185"/>
        <v/>
      </c>
      <c r="AI1175" s="101" t="str">
        <f t="shared" si="184"/>
        <v/>
      </c>
      <c r="AJ1175" s="101" t="str">
        <f t="shared" si="184"/>
        <v/>
      </c>
      <c r="AK1175" s="101" t="str">
        <f t="shared" si="184"/>
        <v/>
      </c>
      <c r="AL1175" s="101" t="str">
        <f t="shared" si="184"/>
        <v/>
      </c>
      <c r="AM1175" s="101" t="str">
        <f t="shared" si="184"/>
        <v/>
      </c>
      <c r="AN1175" s="101" t="str">
        <f t="shared" si="184"/>
        <v/>
      </c>
      <c r="AP1175" s="101" t="str">
        <f>IF(AND(N1175="vendido",I1175='1° Passo'!$D$12),'1° Passo'!$D$12,"")</f>
        <v/>
      </c>
    </row>
    <row r="1176" spans="3:42" ht="30" customHeight="1">
      <c r="C1176" s="11">
        <v>1172</v>
      </c>
      <c r="D1176" s="88"/>
      <c r="E1176" s="88"/>
      <c r="F1176" s="88"/>
      <c r="G1176" s="95"/>
      <c r="H1176" s="96"/>
      <c r="I1176" s="88"/>
      <c r="J1176" s="88"/>
      <c r="K1176" s="96"/>
      <c r="L1176" s="88"/>
      <c r="M1176" s="97" t="str">
        <f t="shared" ca="1" si="191"/>
        <v/>
      </c>
      <c r="N1176" s="88"/>
      <c r="O1176" s="88"/>
      <c r="P1176" s="14"/>
      <c r="R1176" s="59" t="str">
        <f>IFERROR(VLOOKUP($D1176,'4° Passo'!$D$5:$M$804,7,FALSE),"-")</f>
        <v>-</v>
      </c>
      <c r="S1176" s="59" t="str">
        <f>IFERROR(VLOOKUP($D1176,'4° Passo'!$D$5:$M$804,8,FALSE),"-")</f>
        <v>-</v>
      </c>
      <c r="T1176" s="59" t="str">
        <f>IFERROR(VLOOKUP($D1176,'4° Passo'!$D$5:$M$804,9,FALSE),"-")</f>
        <v>-</v>
      </c>
      <c r="U1176" s="59" t="str">
        <f>IFERROR(VLOOKUP($D1176,'4° Passo'!$D$5:$M$804,10,FALSE),"-")</f>
        <v>-</v>
      </c>
      <c r="V1176" s="59" t="str">
        <f t="shared" si="186"/>
        <v/>
      </c>
      <c r="W1176" s="4">
        <f t="shared" si="192"/>
        <v>0</v>
      </c>
      <c r="X1176" s="101">
        <v>1</v>
      </c>
      <c r="Y1176" s="101" t="str">
        <f t="shared" si="187"/>
        <v/>
      </c>
      <c r="Z1176" s="101" t="str">
        <f t="shared" si="188"/>
        <v/>
      </c>
      <c r="AA1176" s="101" t="str">
        <f t="shared" si="189"/>
        <v/>
      </c>
      <c r="AB1176" s="101" t="str">
        <f t="shared" si="190"/>
        <v/>
      </c>
      <c r="AC1176" s="101" t="str">
        <f t="shared" si="185"/>
        <v/>
      </c>
      <c r="AD1176" s="101" t="str">
        <f t="shared" si="185"/>
        <v/>
      </c>
      <c r="AE1176" s="101" t="str">
        <f t="shared" si="185"/>
        <v/>
      </c>
      <c r="AF1176" s="101" t="str">
        <f t="shared" si="185"/>
        <v/>
      </c>
      <c r="AG1176" s="101" t="str">
        <f t="shared" si="185"/>
        <v/>
      </c>
      <c r="AH1176" s="101" t="str">
        <f t="shared" si="185"/>
        <v/>
      </c>
      <c r="AI1176" s="101" t="str">
        <f t="shared" si="184"/>
        <v/>
      </c>
      <c r="AJ1176" s="101" t="str">
        <f t="shared" si="184"/>
        <v/>
      </c>
      <c r="AK1176" s="101" t="str">
        <f t="shared" si="184"/>
        <v/>
      </c>
      <c r="AL1176" s="101" t="str">
        <f t="shared" si="184"/>
        <v/>
      </c>
      <c r="AM1176" s="101" t="str">
        <f t="shared" si="184"/>
        <v/>
      </c>
      <c r="AN1176" s="101" t="str">
        <f t="shared" si="184"/>
        <v/>
      </c>
      <c r="AP1176" s="101" t="str">
        <f>IF(AND(N1176="vendido",I1176='1° Passo'!$D$12),'1° Passo'!$D$12,"")</f>
        <v/>
      </c>
    </row>
    <row r="1177" spans="3:42" ht="30" customHeight="1">
      <c r="C1177" s="11">
        <v>1173</v>
      </c>
      <c r="D1177" s="88"/>
      <c r="E1177" s="88"/>
      <c r="F1177" s="88"/>
      <c r="G1177" s="95"/>
      <c r="H1177" s="96"/>
      <c r="I1177" s="88"/>
      <c r="J1177" s="88"/>
      <c r="K1177" s="96"/>
      <c r="L1177" s="88"/>
      <c r="M1177" s="97" t="str">
        <f t="shared" ca="1" si="191"/>
        <v/>
      </c>
      <c r="N1177" s="88"/>
      <c r="O1177" s="88"/>
      <c r="P1177" s="14"/>
      <c r="R1177" s="59" t="str">
        <f>IFERROR(VLOOKUP($D1177,'4° Passo'!$D$5:$M$804,7,FALSE),"-")</f>
        <v>-</v>
      </c>
      <c r="S1177" s="59" t="str">
        <f>IFERROR(VLOOKUP($D1177,'4° Passo'!$D$5:$M$804,8,FALSE),"-")</f>
        <v>-</v>
      </c>
      <c r="T1177" s="59" t="str">
        <f>IFERROR(VLOOKUP($D1177,'4° Passo'!$D$5:$M$804,9,FALSE),"-")</f>
        <v>-</v>
      </c>
      <c r="U1177" s="59" t="str">
        <f>IFERROR(VLOOKUP($D1177,'4° Passo'!$D$5:$M$804,10,FALSE),"-")</f>
        <v>-</v>
      </c>
      <c r="V1177" s="59" t="str">
        <f t="shared" si="186"/>
        <v/>
      </c>
      <c r="W1177" s="4">
        <f t="shared" si="192"/>
        <v>0</v>
      </c>
      <c r="X1177" s="101">
        <v>1</v>
      </c>
      <c r="Y1177" s="101" t="str">
        <f t="shared" si="187"/>
        <v/>
      </c>
      <c r="Z1177" s="101" t="str">
        <f t="shared" si="188"/>
        <v/>
      </c>
      <c r="AA1177" s="101" t="str">
        <f t="shared" si="189"/>
        <v/>
      </c>
      <c r="AB1177" s="101" t="str">
        <f t="shared" si="190"/>
        <v/>
      </c>
      <c r="AC1177" s="101" t="str">
        <f t="shared" si="185"/>
        <v/>
      </c>
      <c r="AD1177" s="101" t="str">
        <f t="shared" si="185"/>
        <v/>
      </c>
      <c r="AE1177" s="101" t="str">
        <f t="shared" si="185"/>
        <v/>
      </c>
      <c r="AF1177" s="101" t="str">
        <f t="shared" si="185"/>
        <v/>
      </c>
      <c r="AG1177" s="101" t="str">
        <f t="shared" si="185"/>
        <v/>
      </c>
      <c r="AH1177" s="101" t="str">
        <f t="shared" si="185"/>
        <v/>
      </c>
      <c r="AI1177" s="101" t="str">
        <f t="shared" si="184"/>
        <v/>
      </c>
      <c r="AJ1177" s="101" t="str">
        <f t="shared" si="184"/>
        <v/>
      </c>
      <c r="AK1177" s="101" t="str">
        <f t="shared" si="184"/>
        <v/>
      </c>
      <c r="AL1177" s="101" t="str">
        <f t="shared" si="184"/>
        <v/>
      </c>
      <c r="AM1177" s="101" t="str">
        <f t="shared" si="184"/>
        <v/>
      </c>
      <c r="AN1177" s="101" t="str">
        <f t="shared" si="184"/>
        <v/>
      </c>
      <c r="AP1177" s="101" t="str">
        <f>IF(AND(N1177="vendido",I1177='1° Passo'!$D$12),'1° Passo'!$D$12,"")</f>
        <v/>
      </c>
    </row>
    <row r="1178" spans="3:42" ht="30" customHeight="1">
      <c r="C1178" s="11">
        <v>1174</v>
      </c>
      <c r="D1178" s="88"/>
      <c r="E1178" s="88"/>
      <c r="F1178" s="88"/>
      <c r="G1178" s="95"/>
      <c r="H1178" s="96"/>
      <c r="I1178" s="88"/>
      <c r="J1178" s="88"/>
      <c r="K1178" s="96"/>
      <c r="L1178" s="88"/>
      <c r="M1178" s="97" t="str">
        <f t="shared" ca="1" si="191"/>
        <v/>
      </c>
      <c r="N1178" s="88"/>
      <c r="O1178" s="88"/>
      <c r="P1178" s="14"/>
      <c r="R1178" s="59" t="str">
        <f>IFERROR(VLOOKUP($D1178,'4° Passo'!$D$5:$M$804,7,FALSE),"-")</f>
        <v>-</v>
      </c>
      <c r="S1178" s="59" t="str">
        <f>IFERROR(VLOOKUP($D1178,'4° Passo'!$D$5:$M$804,8,FALSE),"-")</f>
        <v>-</v>
      </c>
      <c r="T1178" s="59" t="str">
        <f>IFERROR(VLOOKUP($D1178,'4° Passo'!$D$5:$M$804,9,FALSE),"-")</f>
        <v>-</v>
      </c>
      <c r="U1178" s="59" t="str">
        <f>IFERROR(VLOOKUP($D1178,'4° Passo'!$D$5:$M$804,10,FALSE),"-")</f>
        <v>-</v>
      </c>
      <c r="V1178" s="59" t="str">
        <f t="shared" si="186"/>
        <v/>
      </c>
      <c r="W1178" s="4">
        <f t="shared" si="192"/>
        <v>0</v>
      </c>
      <c r="X1178" s="101">
        <v>1</v>
      </c>
      <c r="Y1178" s="101" t="str">
        <f t="shared" si="187"/>
        <v/>
      </c>
      <c r="Z1178" s="101" t="str">
        <f t="shared" si="188"/>
        <v/>
      </c>
      <c r="AA1178" s="101" t="str">
        <f t="shared" si="189"/>
        <v/>
      </c>
      <c r="AB1178" s="101" t="str">
        <f t="shared" si="190"/>
        <v/>
      </c>
      <c r="AC1178" s="101" t="str">
        <f t="shared" si="185"/>
        <v/>
      </c>
      <c r="AD1178" s="101" t="str">
        <f t="shared" si="185"/>
        <v/>
      </c>
      <c r="AE1178" s="101" t="str">
        <f t="shared" si="185"/>
        <v/>
      </c>
      <c r="AF1178" s="101" t="str">
        <f t="shared" si="185"/>
        <v/>
      </c>
      <c r="AG1178" s="101" t="str">
        <f t="shared" si="185"/>
        <v/>
      </c>
      <c r="AH1178" s="101" t="str">
        <f t="shared" si="185"/>
        <v/>
      </c>
      <c r="AI1178" s="101" t="str">
        <f t="shared" si="184"/>
        <v/>
      </c>
      <c r="AJ1178" s="101" t="str">
        <f t="shared" si="184"/>
        <v/>
      </c>
      <c r="AK1178" s="101" t="str">
        <f t="shared" si="184"/>
        <v/>
      </c>
      <c r="AL1178" s="101" t="str">
        <f t="shared" si="184"/>
        <v/>
      </c>
      <c r="AM1178" s="101" t="str">
        <f t="shared" si="184"/>
        <v/>
      </c>
      <c r="AN1178" s="101" t="str">
        <f t="shared" si="184"/>
        <v/>
      </c>
      <c r="AP1178" s="101" t="str">
        <f>IF(AND(N1178="vendido",I1178='1° Passo'!$D$12),'1° Passo'!$D$12,"")</f>
        <v/>
      </c>
    </row>
    <row r="1179" spans="3:42" ht="30" customHeight="1">
      <c r="C1179" s="11">
        <v>1175</v>
      </c>
      <c r="D1179" s="88"/>
      <c r="E1179" s="88"/>
      <c r="F1179" s="88"/>
      <c r="G1179" s="95"/>
      <c r="H1179" s="96"/>
      <c r="I1179" s="88"/>
      <c r="J1179" s="88"/>
      <c r="K1179" s="96"/>
      <c r="L1179" s="88"/>
      <c r="M1179" s="97" t="str">
        <f t="shared" ca="1" si="191"/>
        <v/>
      </c>
      <c r="N1179" s="88"/>
      <c r="O1179" s="88"/>
      <c r="P1179" s="14"/>
      <c r="R1179" s="59" t="str">
        <f>IFERROR(VLOOKUP($D1179,'4° Passo'!$D$5:$M$804,7,FALSE),"-")</f>
        <v>-</v>
      </c>
      <c r="S1179" s="59" t="str">
        <f>IFERROR(VLOOKUP($D1179,'4° Passo'!$D$5:$M$804,8,FALSE),"-")</f>
        <v>-</v>
      </c>
      <c r="T1179" s="59" t="str">
        <f>IFERROR(VLOOKUP($D1179,'4° Passo'!$D$5:$M$804,9,FALSE),"-")</f>
        <v>-</v>
      </c>
      <c r="U1179" s="59" t="str">
        <f>IFERROR(VLOOKUP($D1179,'4° Passo'!$D$5:$M$804,10,FALSE),"-")</f>
        <v>-</v>
      </c>
      <c r="V1179" s="59" t="str">
        <f t="shared" si="186"/>
        <v/>
      </c>
      <c r="W1179" s="4">
        <f t="shared" si="192"/>
        <v>0</v>
      </c>
      <c r="X1179" s="101">
        <v>1</v>
      </c>
      <c r="Y1179" s="101" t="str">
        <f t="shared" si="187"/>
        <v/>
      </c>
      <c r="Z1179" s="101" t="str">
        <f t="shared" si="188"/>
        <v/>
      </c>
      <c r="AA1179" s="101" t="str">
        <f t="shared" si="189"/>
        <v/>
      </c>
      <c r="AB1179" s="101" t="str">
        <f t="shared" si="190"/>
        <v/>
      </c>
      <c r="AC1179" s="101" t="str">
        <f t="shared" si="185"/>
        <v/>
      </c>
      <c r="AD1179" s="101" t="str">
        <f t="shared" si="185"/>
        <v/>
      </c>
      <c r="AE1179" s="101" t="str">
        <f t="shared" si="185"/>
        <v/>
      </c>
      <c r="AF1179" s="101" t="str">
        <f t="shared" si="185"/>
        <v/>
      </c>
      <c r="AG1179" s="101" t="str">
        <f t="shared" si="185"/>
        <v/>
      </c>
      <c r="AH1179" s="101" t="str">
        <f t="shared" si="185"/>
        <v/>
      </c>
      <c r="AI1179" s="101" t="str">
        <f t="shared" si="184"/>
        <v/>
      </c>
      <c r="AJ1179" s="101" t="str">
        <f t="shared" si="184"/>
        <v/>
      </c>
      <c r="AK1179" s="101" t="str">
        <f t="shared" si="184"/>
        <v/>
      </c>
      <c r="AL1179" s="101" t="str">
        <f t="shared" si="184"/>
        <v/>
      </c>
      <c r="AM1179" s="101" t="str">
        <f t="shared" si="184"/>
        <v/>
      </c>
      <c r="AN1179" s="101" t="str">
        <f t="shared" si="184"/>
        <v/>
      </c>
      <c r="AP1179" s="101" t="str">
        <f>IF(AND(N1179="vendido",I1179='1° Passo'!$D$12),'1° Passo'!$D$12,"")</f>
        <v/>
      </c>
    </row>
    <row r="1180" spans="3:42" ht="30" customHeight="1">
      <c r="C1180" s="11">
        <v>1176</v>
      </c>
      <c r="D1180" s="88"/>
      <c r="E1180" s="88"/>
      <c r="F1180" s="88"/>
      <c r="G1180" s="95"/>
      <c r="H1180" s="96"/>
      <c r="I1180" s="88"/>
      <c r="J1180" s="88"/>
      <c r="K1180" s="96"/>
      <c r="L1180" s="88"/>
      <c r="M1180" s="97" t="str">
        <f t="shared" ca="1" si="191"/>
        <v/>
      </c>
      <c r="N1180" s="88"/>
      <c r="O1180" s="88"/>
      <c r="P1180" s="14"/>
      <c r="R1180" s="59" t="str">
        <f>IFERROR(VLOOKUP($D1180,'4° Passo'!$D$5:$M$804,7,FALSE),"-")</f>
        <v>-</v>
      </c>
      <c r="S1180" s="59" t="str">
        <f>IFERROR(VLOOKUP($D1180,'4° Passo'!$D$5:$M$804,8,FALSE),"-")</f>
        <v>-</v>
      </c>
      <c r="T1180" s="59" t="str">
        <f>IFERROR(VLOOKUP($D1180,'4° Passo'!$D$5:$M$804,9,FALSE),"-")</f>
        <v>-</v>
      </c>
      <c r="U1180" s="59" t="str">
        <f>IFERROR(VLOOKUP($D1180,'4° Passo'!$D$5:$M$804,10,FALSE),"-")</f>
        <v>-</v>
      </c>
      <c r="V1180" s="59" t="str">
        <f t="shared" si="186"/>
        <v/>
      </c>
      <c r="W1180" s="4">
        <f t="shared" si="192"/>
        <v>0</v>
      </c>
      <c r="X1180" s="101">
        <v>1</v>
      </c>
      <c r="Y1180" s="101" t="str">
        <f t="shared" si="187"/>
        <v/>
      </c>
      <c r="Z1180" s="101" t="str">
        <f t="shared" si="188"/>
        <v/>
      </c>
      <c r="AA1180" s="101" t="str">
        <f t="shared" si="189"/>
        <v/>
      </c>
      <c r="AB1180" s="101" t="str">
        <f t="shared" si="190"/>
        <v/>
      </c>
      <c r="AC1180" s="101" t="str">
        <f t="shared" si="185"/>
        <v/>
      </c>
      <c r="AD1180" s="101" t="str">
        <f t="shared" si="185"/>
        <v/>
      </c>
      <c r="AE1180" s="101" t="str">
        <f t="shared" si="185"/>
        <v/>
      </c>
      <c r="AF1180" s="101" t="str">
        <f t="shared" si="185"/>
        <v/>
      </c>
      <c r="AG1180" s="101" t="str">
        <f t="shared" si="185"/>
        <v/>
      </c>
      <c r="AH1180" s="101" t="str">
        <f t="shared" si="185"/>
        <v/>
      </c>
      <c r="AI1180" s="101" t="str">
        <f t="shared" si="184"/>
        <v/>
      </c>
      <c r="AJ1180" s="101" t="str">
        <f t="shared" si="184"/>
        <v/>
      </c>
      <c r="AK1180" s="101" t="str">
        <f t="shared" si="184"/>
        <v/>
      </c>
      <c r="AL1180" s="101" t="str">
        <f t="shared" si="184"/>
        <v/>
      </c>
      <c r="AM1180" s="101" t="str">
        <f t="shared" si="184"/>
        <v/>
      </c>
      <c r="AN1180" s="101" t="str">
        <f t="shared" si="184"/>
        <v/>
      </c>
      <c r="AP1180" s="101" t="str">
        <f>IF(AND(N1180="vendido",I1180='1° Passo'!$D$12),'1° Passo'!$D$12,"")</f>
        <v/>
      </c>
    </row>
    <row r="1181" spans="3:42" ht="30" customHeight="1">
      <c r="C1181" s="11">
        <v>1177</v>
      </c>
      <c r="D1181" s="88"/>
      <c r="E1181" s="88"/>
      <c r="F1181" s="88"/>
      <c r="G1181" s="95"/>
      <c r="H1181" s="96"/>
      <c r="I1181" s="88"/>
      <c r="J1181" s="88"/>
      <c r="K1181" s="96"/>
      <c r="L1181" s="88"/>
      <c r="M1181" s="97" t="str">
        <f t="shared" ca="1" si="191"/>
        <v/>
      </c>
      <c r="N1181" s="88"/>
      <c r="O1181" s="88"/>
      <c r="P1181" s="14"/>
      <c r="R1181" s="59" t="str">
        <f>IFERROR(VLOOKUP($D1181,'4° Passo'!$D$5:$M$804,7,FALSE),"-")</f>
        <v>-</v>
      </c>
      <c r="S1181" s="59" t="str">
        <f>IFERROR(VLOOKUP($D1181,'4° Passo'!$D$5:$M$804,8,FALSE),"-")</f>
        <v>-</v>
      </c>
      <c r="T1181" s="59" t="str">
        <f>IFERROR(VLOOKUP($D1181,'4° Passo'!$D$5:$M$804,9,FALSE),"-")</f>
        <v>-</v>
      </c>
      <c r="U1181" s="59" t="str">
        <f>IFERROR(VLOOKUP($D1181,'4° Passo'!$D$5:$M$804,10,FALSE),"-")</f>
        <v>-</v>
      </c>
      <c r="V1181" s="59" t="str">
        <f t="shared" si="186"/>
        <v/>
      </c>
      <c r="W1181" s="4">
        <f t="shared" si="192"/>
        <v>0</v>
      </c>
      <c r="X1181" s="101">
        <v>1</v>
      </c>
      <c r="Y1181" s="101" t="str">
        <f t="shared" si="187"/>
        <v/>
      </c>
      <c r="Z1181" s="101" t="str">
        <f t="shared" si="188"/>
        <v/>
      </c>
      <c r="AA1181" s="101" t="str">
        <f t="shared" si="189"/>
        <v/>
      </c>
      <c r="AB1181" s="101" t="str">
        <f t="shared" si="190"/>
        <v/>
      </c>
      <c r="AC1181" s="101" t="str">
        <f t="shared" si="185"/>
        <v/>
      </c>
      <c r="AD1181" s="101" t="str">
        <f t="shared" si="185"/>
        <v/>
      </c>
      <c r="AE1181" s="101" t="str">
        <f t="shared" si="185"/>
        <v/>
      </c>
      <c r="AF1181" s="101" t="str">
        <f t="shared" si="185"/>
        <v/>
      </c>
      <c r="AG1181" s="101" t="str">
        <f t="shared" si="185"/>
        <v/>
      </c>
      <c r="AH1181" s="101" t="str">
        <f t="shared" si="185"/>
        <v/>
      </c>
      <c r="AI1181" s="101" t="str">
        <f t="shared" si="184"/>
        <v/>
      </c>
      <c r="AJ1181" s="101" t="str">
        <f t="shared" si="184"/>
        <v/>
      </c>
      <c r="AK1181" s="101" t="str">
        <f t="shared" si="184"/>
        <v/>
      </c>
      <c r="AL1181" s="101" t="str">
        <f t="shared" si="184"/>
        <v/>
      </c>
      <c r="AM1181" s="101" t="str">
        <f t="shared" si="184"/>
        <v/>
      </c>
      <c r="AN1181" s="101" t="str">
        <f t="shared" si="184"/>
        <v/>
      </c>
      <c r="AP1181" s="101" t="str">
        <f>IF(AND(N1181="vendido",I1181='1° Passo'!$D$12),'1° Passo'!$D$12,"")</f>
        <v/>
      </c>
    </row>
    <row r="1182" spans="3:42" ht="30" customHeight="1">
      <c r="C1182" s="11">
        <v>1178</v>
      </c>
      <c r="D1182" s="88"/>
      <c r="E1182" s="88"/>
      <c r="F1182" s="88"/>
      <c r="G1182" s="95"/>
      <c r="H1182" s="96"/>
      <c r="I1182" s="88"/>
      <c r="J1182" s="88"/>
      <c r="K1182" s="96"/>
      <c r="L1182" s="88"/>
      <c r="M1182" s="97" t="str">
        <f t="shared" ca="1" si="191"/>
        <v/>
      </c>
      <c r="N1182" s="88"/>
      <c r="O1182" s="88"/>
      <c r="P1182" s="14"/>
      <c r="R1182" s="59" t="str">
        <f>IFERROR(VLOOKUP($D1182,'4° Passo'!$D$5:$M$804,7,FALSE),"-")</f>
        <v>-</v>
      </c>
      <c r="S1182" s="59" t="str">
        <f>IFERROR(VLOOKUP($D1182,'4° Passo'!$D$5:$M$804,8,FALSE),"-")</f>
        <v>-</v>
      </c>
      <c r="T1182" s="59" t="str">
        <f>IFERROR(VLOOKUP($D1182,'4° Passo'!$D$5:$M$804,9,FALSE),"-")</f>
        <v>-</v>
      </c>
      <c r="U1182" s="59" t="str">
        <f>IFERROR(VLOOKUP($D1182,'4° Passo'!$D$5:$M$804,10,FALSE),"-")</f>
        <v>-</v>
      </c>
      <c r="V1182" s="59" t="str">
        <f t="shared" si="186"/>
        <v/>
      </c>
      <c r="W1182" s="4">
        <f t="shared" si="192"/>
        <v>0</v>
      </c>
      <c r="X1182" s="101">
        <v>1</v>
      </c>
      <c r="Y1182" s="101" t="str">
        <f t="shared" si="187"/>
        <v/>
      </c>
      <c r="Z1182" s="101" t="str">
        <f t="shared" si="188"/>
        <v/>
      </c>
      <c r="AA1182" s="101" t="str">
        <f t="shared" si="189"/>
        <v/>
      </c>
      <c r="AB1182" s="101" t="str">
        <f t="shared" si="190"/>
        <v/>
      </c>
      <c r="AC1182" s="101" t="str">
        <f t="shared" si="185"/>
        <v/>
      </c>
      <c r="AD1182" s="101" t="str">
        <f t="shared" si="185"/>
        <v/>
      </c>
      <c r="AE1182" s="101" t="str">
        <f t="shared" si="185"/>
        <v/>
      </c>
      <c r="AF1182" s="101" t="str">
        <f t="shared" si="185"/>
        <v/>
      </c>
      <c r="AG1182" s="101" t="str">
        <f t="shared" si="185"/>
        <v/>
      </c>
      <c r="AH1182" s="101" t="str">
        <f t="shared" si="185"/>
        <v/>
      </c>
      <c r="AI1182" s="101" t="str">
        <f t="shared" si="184"/>
        <v/>
      </c>
      <c r="AJ1182" s="101" t="str">
        <f t="shared" si="184"/>
        <v/>
      </c>
      <c r="AK1182" s="101" t="str">
        <f t="shared" si="184"/>
        <v/>
      </c>
      <c r="AL1182" s="101" t="str">
        <f t="shared" si="184"/>
        <v/>
      </c>
      <c r="AM1182" s="101" t="str">
        <f t="shared" si="184"/>
        <v/>
      </c>
      <c r="AN1182" s="101" t="str">
        <f t="shared" si="184"/>
        <v/>
      </c>
      <c r="AP1182" s="101" t="str">
        <f>IF(AND(N1182="vendido",I1182='1° Passo'!$D$12),'1° Passo'!$D$12,"")</f>
        <v/>
      </c>
    </row>
    <row r="1183" spans="3:42" ht="30" customHeight="1">
      <c r="C1183" s="11">
        <v>1179</v>
      </c>
      <c r="D1183" s="88"/>
      <c r="E1183" s="88"/>
      <c r="F1183" s="88"/>
      <c r="G1183" s="95"/>
      <c r="H1183" s="96"/>
      <c r="I1183" s="88"/>
      <c r="J1183" s="88"/>
      <c r="K1183" s="96"/>
      <c r="L1183" s="88"/>
      <c r="M1183" s="97" t="str">
        <f t="shared" ca="1" si="191"/>
        <v/>
      </c>
      <c r="N1183" s="88"/>
      <c r="O1183" s="88"/>
      <c r="P1183" s="14"/>
      <c r="R1183" s="59" t="str">
        <f>IFERROR(VLOOKUP($D1183,'4° Passo'!$D$5:$M$804,7,FALSE),"-")</f>
        <v>-</v>
      </c>
      <c r="S1183" s="59" t="str">
        <f>IFERROR(VLOOKUP($D1183,'4° Passo'!$D$5:$M$804,8,FALSE),"-")</f>
        <v>-</v>
      </c>
      <c r="T1183" s="59" t="str">
        <f>IFERROR(VLOOKUP($D1183,'4° Passo'!$D$5:$M$804,9,FALSE),"-")</f>
        <v>-</v>
      </c>
      <c r="U1183" s="59" t="str">
        <f>IFERROR(VLOOKUP($D1183,'4° Passo'!$D$5:$M$804,10,FALSE),"-")</f>
        <v>-</v>
      </c>
      <c r="V1183" s="59" t="str">
        <f t="shared" si="186"/>
        <v/>
      </c>
      <c r="W1183" s="4">
        <f t="shared" si="192"/>
        <v>0</v>
      </c>
      <c r="X1183" s="101">
        <v>1</v>
      </c>
      <c r="Y1183" s="101" t="str">
        <f t="shared" si="187"/>
        <v/>
      </c>
      <c r="Z1183" s="101" t="str">
        <f t="shared" si="188"/>
        <v/>
      </c>
      <c r="AA1183" s="101" t="str">
        <f t="shared" si="189"/>
        <v/>
      </c>
      <c r="AB1183" s="101" t="str">
        <f t="shared" si="190"/>
        <v/>
      </c>
      <c r="AC1183" s="101" t="str">
        <f t="shared" si="185"/>
        <v/>
      </c>
      <c r="AD1183" s="101" t="str">
        <f t="shared" si="185"/>
        <v/>
      </c>
      <c r="AE1183" s="101" t="str">
        <f t="shared" si="185"/>
        <v/>
      </c>
      <c r="AF1183" s="101" t="str">
        <f t="shared" si="185"/>
        <v/>
      </c>
      <c r="AG1183" s="101" t="str">
        <f t="shared" si="185"/>
        <v/>
      </c>
      <c r="AH1183" s="101" t="str">
        <f t="shared" si="185"/>
        <v/>
      </c>
      <c r="AI1183" s="101" t="str">
        <f t="shared" si="184"/>
        <v/>
      </c>
      <c r="AJ1183" s="101" t="str">
        <f t="shared" si="184"/>
        <v/>
      </c>
      <c r="AK1183" s="101" t="str">
        <f t="shared" si="184"/>
        <v/>
      </c>
      <c r="AL1183" s="101" t="str">
        <f t="shared" si="184"/>
        <v/>
      </c>
      <c r="AM1183" s="101" t="str">
        <f t="shared" si="184"/>
        <v/>
      </c>
      <c r="AN1183" s="101" t="str">
        <f t="shared" si="184"/>
        <v/>
      </c>
      <c r="AP1183" s="101" t="str">
        <f>IF(AND(N1183="vendido",I1183='1° Passo'!$D$12),'1° Passo'!$D$12,"")</f>
        <v/>
      </c>
    </row>
    <row r="1184" spans="3:42" ht="30" customHeight="1">
      <c r="C1184" s="11">
        <v>1180</v>
      </c>
      <c r="D1184" s="88"/>
      <c r="E1184" s="88"/>
      <c r="F1184" s="88"/>
      <c r="G1184" s="95"/>
      <c r="H1184" s="96"/>
      <c r="I1184" s="88"/>
      <c r="J1184" s="88"/>
      <c r="K1184" s="96"/>
      <c r="L1184" s="88"/>
      <c r="M1184" s="97" t="str">
        <f t="shared" ca="1" si="191"/>
        <v/>
      </c>
      <c r="N1184" s="88"/>
      <c r="O1184" s="88"/>
      <c r="P1184" s="14"/>
      <c r="R1184" s="59" t="str">
        <f>IFERROR(VLOOKUP($D1184,'4° Passo'!$D$5:$M$804,7,FALSE),"-")</f>
        <v>-</v>
      </c>
      <c r="S1184" s="59" t="str">
        <f>IFERROR(VLOOKUP($D1184,'4° Passo'!$D$5:$M$804,8,FALSE),"-")</f>
        <v>-</v>
      </c>
      <c r="T1184" s="59" t="str">
        <f>IFERROR(VLOOKUP($D1184,'4° Passo'!$D$5:$M$804,9,FALSE),"-")</f>
        <v>-</v>
      </c>
      <c r="U1184" s="59" t="str">
        <f>IFERROR(VLOOKUP($D1184,'4° Passo'!$D$5:$M$804,10,FALSE),"-")</f>
        <v>-</v>
      </c>
      <c r="V1184" s="59" t="str">
        <f t="shared" si="186"/>
        <v/>
      </c>
      <c r="W1184" s="4">
        <f t="shared" si="192"/>
        <v>0</v>
      </c>
      <c r="X1184" s="101">
        <v>1</v>
      </c>
      <c r="Y1184" s="101" t="str">
        <f t="shared" si="187"/>
        <v/>
      </c>
      <c r="Z1184" s="101" t="str">
        <f t="shared" si="188"/>
        <v/>
      </c>
      <c r="AA1184" s="101" t="str">
        <f t="shared" si="189"/>
        <v/>
      </c>
      <c r="AB1184" s="101" t="str">
        <f t="shared" si="190"/>
        <v/>
      </c>
      <c r="AC1184" s="101" t="str">
        <f t="shared" si="185"/>
        <v/>
      </c>
      <c r="AD1184" s="101" t="str">
        <f t="shared" si="185"/>
        <v/>
      </c>
      <c r="AE1184" s="101" t="str">
        <f t="shared" si="185"/>
        <v/>
      </c>
      <c r="AF1184" s="101" t="str">
        <f t="shared" si="185"/>
        <v/>
      </c>
      <c r="AG1184" s="101" t="str">
        <f t="shared" si="185"/>
        <v/>
      </c>
      <c r="AH1184" s="101" t="str">
        <f t="shared" si="185"/>
        <v/>
      </c>
      <c r="AI1184" s="101" t="str">
        <f t="shared" si="184"/>
        <v/>
      </c>
      <c r="AJ1184" s="101" t="str">
        <f t="shared" si="184"/>
        <v/>
      </c>
      <c r="AK1184" s="101" t="str">
        <f t="shared" si="184"/>
        <v/>
      </c>
      <c r="AL1184" s="101" t="str">
        <f t="shared" si="184"/>
        <v/>
      </c>
      <c r="AM1184" s="101" t="str">
        <f t="shared" si="184"/>
        <v/>
      </c>
      <c r="AN1184" s="101" t="str">
        <f t="shared" si="184"/>
        <v/>
      </c>
      <c r="AP1184" s="101" t="str">
        <f>IF(AND(N1184="vendido",I1184='1° Passo'!$D$12),'1° Passo'!$D$12,"")</f>
        <v/>
      </c>
    </row>
    <row r="1185" spans="3:42" ht="30" customHeight="1">
      <c r="C1185" s="11">
        <v>1181</v>
      </c>
      <c r="D1185" s="88"/>
      <c r="E1185" s="88"/>
      <c r="F1185" s="88"/>
      <c r="G1185" s="95"/>
      <c r="H1185" s="96"/>
      <c r="I1185" s="88"/>
      <c r="J1185" s="88"/>
      <c r="K1185" s="96"/>
      <c r="L1185" s="88"/>
      <c r="M1185" s="97" t="str">
        <f t="shared" ca="1" si="191"/>
        <v/>
      </c>
      <c r="N1185" s="88"/>
      <c r="O1185" s="88"/>
      <c r="P1185" s="14"/>
      <c r="R1185" s="59" t="str">
        <f>IFERROR(VLOOKUP($D1185,'4° Passo'!$D$5:$M$804,7,FALSE),"-")</f>
        <v>-</v>
      </c>
      <c r="S1185" s="59" t="str">
        <f>IFERROR(VLOOKUP($D1185,'4° Passo'!$D$5:$M$804,8,FALSE),"-")</f>
        <v>-</v>
      </c>
      <c r="T1185" s="59" t="str">
        <f>IFERROR(VLOOKUP($D1185,'4° Passo'!$D$5:$M$804,9,FALSE),"-")</f>
        <v>-</v>
      </c>
      <c r="U1185" s="59" t="str">
        <f>IFERROR(VLOOKUP($D1185,'4° Passo'!$D$5:$M$804,10,FALSE),"-")</f>
        <v>-</v>
      </c>
      <c r="V1185" s="59" t="str">
        <f t="shared" si="186"/>
        <v/>
      </c>
      <c r="W1185" s="4">
        <f t="shared" si="192"/>
        <v>0</v>
      </c>
      <c r="X1185" s="101">
        <v>1</v>
      </c>
      <c r="Y1185" s="101" t="str">
        <f t="shared" si="187"/>
        <v/>
      </c>
      <c r="Z1185" s="101" t="str">
        <f t="shared" si="188"/>
        <v/>
      </c>
      <c r="AA1185" s="101" t="str">
        <f t="shared" si="189"/>
        <v/>
      </c>
      <c r="AB1185" s="101" t="str">
        <f t="shared" si="190"/>
        <v/>
      </c>
      <c r="AC1185" s="101" t="str">
        <f t="shared" si="185"/>
        <v/>
      </c>
      <c r="AD1185" s="101" t="str">
        <f t="shared" si="185"/>
        <v/>
      </c>
      <c r="AE1185" s="101" t="str">
        <f t="shared" si="185"/>
        <v/>
      </c>
      <c r="AF1185" s="101" t="str">
        <f t="shared" si="185"/>
        <v/>
      </c>
      <c r="AG1185" s="101" t="str">
        <f t="shared" si="185"/>
        <v/>
      </c>
      <c r="AH1185" s="101" t="str">
        <f t="shared" si="185"/>
        <v/>
      </c>
      <c r="AI1185" s="101" t="str">
        <f t="shared" si="184"/>
        <v/>
      </c>
      <c r="AJ1185" s="101" t="str">
        <f t="shared" si="184"/>
        <v/>
      </c>
      <c r="AK1185" s="101" t="str">
        <f t="shared" si="184"/>
        <v/>
      </c>
      <c r="AL1185" s="101" t="str">
        <f t="shared" si="184"/>
        <v/>
      </c>
      <c r="AM1185" s="101" t="str">
        <f t="shared" si="184"/>
        <v/>
      </c>
      <c r="AN1185" s="101" t="str">
        <f t="shared" si="184"/>
        <v/>
      </c>
      <c r="AP1185" s="101" t="str">
        <f>IF(AND(N1185="vendido",I1185='1° Passo'!$D$12),'1° Passo'!$D$12,"")</f>
        <v/>
      </c>
    </row>
    <row r="1186" spans="3:42" ht="30" customHeight="1">
      <c r="C1186" s="11">
        <v>1182</v>
      </c>
      <c r="D1186" s="88"/>
      <c r="E1186" s="88"/>
      <c r="F1186" s="88"/>
      <c r="G1186" s="95"/>
      <c r="H1186" s="96"/>
      <c r="I1186" s="88"/>
      <c r="J1186" s="88"/>
      <c r="K1186" s="96"/>
      <c r="L1186" s="88"/>
      <c r="M1186" s="97" t="str">
        <f t="shared" ca="1" si="191"/>
        <v/>
      </c>
      <c r="N1186" s="88"/>
      <c r="O1186" s="88"/>
      <c r="P1186" s="14"/>
      <c r="R1186" s="59" t="str">
        <f>IFERROR(VLOOKUP($D1186,'4° Passo'!$D$5:$M$804,7,FALSE),"-")</f>
        <v>-</v>
      </c>
      <c r="S1186" s="59" t="str">
        <f>IFERROR(VLOOKUP($D1186,'4° Passo'!$D$5:$M$804,8,FALSE),"-")</f>
        <v>-</v>
      </c>
      <c r="T1186" s="59" t="str">
        <f>IFERROR(VLOOKUP($D1186,'4° Passo'!$D$5:$M$804,9,FALSE),"-")</f>
        <v>-</v>
      </c>
      <c r="U1186" s="59" t="str">
        <f>IFERROR(VLOOKUP($D1186,'4° Passo'!$D$5:$M$804,10,FALSE),"-")</f>
        <v>-</v>
      </c>
      <c r="V1186" s="59" t="str">
        <f t="shared" si="186"/>
        <v/>
      </c>
      <c r="W1186" s="4">
        <f t="shared" si="192"/>
        <v>0</v>
      </c>
      <c r="X1186" s="101">
        <v>1</v>
      </c>
      <c r="Y1186" s="101" t="str">
        <f t="shared" si="187"/>
        <v/>
      </c>
      <c r="Z1186" s="101" t="str">
        <f t="shared" si="188"/>
        <v/>
      </c>
      <c r="AA1186" s="101" t="str">
        <f t="shared" si="189"/>
        <v/>
      </c>
      <c r="AB1186" s="101" t="str">
        <f t="shared" si="190"/>
        <v/>
      </c>
      <c r="AC1186" s="101" t="str">
        <f t="shared" si="185"/>
        <v/>
      </c>
      <c r="AD1186" s="101" t="str">
        <f t="shared" si="185"/>
        <v/>
      </c>
      <c r="AE1186" s="101" t="str">
        <f t="shared" si="185"/>
        <v/>
      </c>
      <c r="AF1186" s="101" t="str">
        <f t="shared" si="185"/>
        <v/>
      </c>
      <c r="AG1186" s="101" t="str">
        <f t="shared" si="185"/>
        <v/>
      </c>
      <c r="AH1186" s="101" t="str">
        <f t="shared" si="185"/>
        <v/>
      </c>
      <c r="AI1186" s="101" t="str">
        <f t="shared" si="184"/>
        <v/>
      </c>
      <c r="AJ1186" s="101" t="str">
        <f t="shared" si="184"/>
        <v/>
      </c>
      <c r="AK1186" s="101" t="str">
        <f t="shared" si="184"/>
        <v/>
      </c>
      <c r="AL1186" s="101" t="str">
        <f t="shared" si="184"/>
        <v/>
      </c>
      <c r="AM1186" s="101" t="str">
        <f t="shared" si="184"/>
        <v/>
      </c>
      <c r="AN1186" s="101" t="str">
        <f t="shared" si="184"/>
        <v/>
      </c>
      <c r="AP1186" s="101" t="str">
        <f>IF(AND(N1186="vendido",I1186='1° Passo'!$D$12),'1° Passo'!$D$12,"")</f>
        <v/>
      </c>
    </row>
    <row r="1187" spans="3:42" ht="30" customHeight="1">
      <c r="C1187" s="11">
        <v>1183</v>
      </c>
      <c r="D1187" s="88"/>
      <c r="E1187" s="88"/>
      <c r="F1187" s="88"/>
      <c r="G1187" s="95"/>
      <c r="H1187" s="96"/>
      <c r="I1187" s="88"/>
      <c r="J1187" s="88"/>
      <c r="K1187" s="96"/>
      <c r="L1187" s="88"/>
      <c r="M1187" s="97" t="str">
        <f t="shared" ca="1" si="191"/>
        <v/>
      </c>
      <c r="N1187" s="88"/>
      <c r="O1187" s="88"/>
      <c r="P1187" s="14"/>
      <c r="R1187" s="59" t="str">
        <f>IFERROR(VLOOKUP($D1187,'4° Passo'!$D$5:$M$804,7,FALSE),"-")</f>
        <v>-</v>
      </c>
      <c r="S1187" s="59" t="str">
        <f>IFERROR(VLOOKUP($D1187,'4° Passo'!$D$5:$M$804,8,FALSE),"-")</f>
        <v>-</v>
      </c>
      <c r="T1187" s="59" t="str">
        <f>IFERROR(VLOOKUP($D1187,'4° Passo'!$D$5:$M$804,9,FALSE),"-")</f>
        <v>-</v>
      </c>
      <c r="U1187" s="59" t="str">
        <f>IFERROR(VLOOKUP($D1187,'4° Passo'!$D$5:$M$804,10,FALSE),"-")</f>
        <v>-</v>
      </c>
      <c r="V1187" s="59" t="str">
        <f t="shared" si="186"/>
        <v/>
      </c>
      <c r="W1187" s="4">
        <f t="shared" si="192"/>
        <v>0</v>
      </c>
      <c r="X1187" s="101">
        <v>1</v>
      </c>
      <c r="Y1187" s="101" t="str">
        <f t="shared" si="187"/>
        <v/>
      </c>
      <c r="Z1187" s="101" t="str">
        <f t="shared" si="188"/>
        <v/>
      </c>
      <c r="AA1187" s="101" t="str">
        <f t="shared" si="189"/>
        <v/>
      </c>
      <c r="AB1187" s="101" t="str">
        <f t="shared" si="190"/>
        <v/>
      </c>
      <c r="AC1187" s="101" t="str">
        <f t="shared" si="185"/>
        <v/>
      </c>
      <c r="AD1187" s="101" t="str">
        <f t="shared" si="185"/>
        <v/>
      </c>
      <c r="AE1187" s="101" t="str">
        <f t="shared" si="185"/>
        <v/>
      </c>
      <c r="AF1187" s="101" t="str">
        <f t="shared" si="185"/>
        <v/>
      </c>
      <c r="AG1187" s="101" t="str">
        <f t="shared" si="185"/>
        <v/>
      </c>
      <c r="AH1187" s="101" t="str">
        <f t="shared" si="185"/>
        <v/>
      </c>
      <c r="AI1187" s="101" t="str">
        <f t="shared" si="184"/>
        <v/>
      </c>
      <c r="AJ1187" s="101" t="str">
        <f t="shared" si="184"/>
        <v/>
      </c>
      <c r="AK1187" s="101" t="str">
        <f t="shared" si="184"/>
        <v/>
      </c>
      <c r="AL1187" s="101" t="str">
        <f t="shared" si="184"/>
        <v/>
      </c>
      <c r="AM1187" s="101" t="str">
        <f t="shared" si="184"/>
        <v/>
      </c>
      <c r="AN1187" s="101" t="str">
        <f t="shared" si="184"/>
        <v/>
      </c>
      <c r="AP1187" s="101" t="str">
        <f>IF(AND(N1187="vendido",I1187='1° Passo'!$D$12),'1° Passo'!$D$12,"")</f>
        <v/>
      </c>
    </row>
    <row r="1188" spans="3:42" ht="30" customHeight="1">
      <c r="C1188" s="11">
        <v>1184</v>
      </c>
      <c r="D1188" s="88"/>
      <c r="E1188" s="88"/>
      <c r="F1188" s="88"/>
      <c r="G1188" s="95"/>
      <c r="H1188" s="96"/>
      <c r="I1188" s="88"/>
      <c r="J1188" s="88"/>
      <c r="K1188" s="96"/>
      <c r="L1188" s="88"/>
      <c r="M1188" s="97" t="str">
        <f t="shared" ca="1" si="191"/>
        <v/>
      </c>
      <c r="N1188" s="88"/>
      <c r="O1188" s="88"/>
      <c r="P1188" s="14"/>
      <c r="R1188" s="59" t="str">
        <f>IFERROR(VLOOKUP($D1188,'4° Passo'!$D$5:$M$804,7,FALSE),"-")</f>
        <v>-</v>
      </c>
      <c r="S1188" s="59" t="str">
        <f>IFERROR(VLOOKUP($D1188,'4° Passo'!$D$5:$M$804,8,FALSE),"-")</f>
        <v>-</v>
      </c>
      <c r="T1188" s="59" t="str">
        <f>IFERROR(VLOOKUP($D1188,'4° Passo'!$D$5:$M$804,9,FALSE),"-")</f>
        <v>-</v>
      </c>
      <c r="U1188" s="59" t="str">
        <f>IFERROR(VLOOKUP($D1188,'4° Passo'!$D$5:$M$804,10,FALSE),"-")</f>
        <v>-</v>
      </c>
      <c r="V1188" s="59" t="str">
        <f t="shared" si="186"/>
        <v/>
      </c>
      <c r="W1188" s="4">
        <f t="shared" si="192"/>
        <v>0</v>
      </c>
      <c r="X1188" s="101">
        <v>1</v>
      </c>
      <c r="Y1188" s="101" t="str">
        <f t="shared" si="187"/>
        <v/>
      </c>
      <c r="Z1188" s="101" t="str">
        <f t="shared" si="188"/>
        <v/>
      </c>
      <c r="AA1188" s="101" t="str">
        <f t="shared" si="189"/>
        <v/>
      </c>
      <c r="AB1188" s="101" t="str">
        <f t="shared" si="190"/>
        <v/>
      </c>
      <c r="AC1188" s="101" t="str">
        <f t="shared" si="185"/>
        <v/>
      </c>
      <c r="AD1188" s="101" t="str">
        <f t="shared" si="185"/>
        <v/>
      </c>
      <c r="AE1188" s="101" t="str">
        <f t="shared" si="185"/>
        <v/>
      </c>
      <c r="AF1188" s="101" t="str">
        <f t="shared" si="185"/>
        <v/>
      </c>
      <c r="AG1188" s="101" t="str">
        <f t="shared" si="185"/>
        <v/>
      </c>
      <c r="AH1188" s="101" t="str">
        <f t="shared" si="185"/>
        <v/>
      </c>
      <c r="AI1188" s="101" t="str">
        <f t="shared" si="184"/>
        <v/>
      </c>
      <c r="AJ1188" s="101" t="str">
        <f t="shared" si="184"/>
        <v/>
      </c>
      <c r="AK1188" s="101" t="str">
        <f t="shared" si="184"/>
        <v/>
      </c>
      <c r="AL1188" s="101" t="str">
        <f t="shared" si="184"/>
        <v/>
      </c>
      <c r="AM1188" s="101" t="str">
        <f t="shared" si="184"/>
        <v/>
      </c>
      <c r="AN1188" s="101" t="str">
        <f t="shared" si="184"/>
        <v/>
      </c>
      <c r="AP1188" s="101" t="str">
        <f>IF(AND(N1188="vendido",I1188='1° Passo'!$D$12),'1° Passo'!$D$12,"")</f>
        <v/>
      </c>
    </row>
    <row r="1189" spans="3:42" ht="30" customHeight="1">
      <c r="C1189" s="11">
        <v>1185</v>
      </c>
      <c r="D1189" s="88"/>
      <c r="E1189" s="88"/>
      <c r="F1189" s="88"/>
      <c r="G1189" s="95"/>
      <c r="H1189" s="96"/>
      <c r="I1189" s="88"/>
      <c r="J1189" s="88"/>
      <c r="K1189" s="96"/>
      <c r="L1189" s="88"/>
      <c r="M1189" s="97" t="str">
        <f t="shared" ca="1" si="191"/>
        <v/>
      </c>
      <c r="N1189" s="88"/>
      <c r="O1189" s="88"/>
      <c r="P1189" s="14"/>
      <c r="R1189" s="59" t="str">
        <f>IFERROR(VLOOKUP($D1189,'4° Passo'!$D$5:$M$804,7,FALSE),"-")</f>
        <v>-</v>
      </c>
      <c r="S1189" s="59" t="str">
        <f>IFERROR(VLOOKUP($D1189,'4° Passo'!$D$5:$M$804,8,FALSE),"-")</f>
        <v>-</v>
      </c>
      <c r="T1189" s="59" t="str">
        <f>IFERROR(VLOOKUP($D1189,'4° Passo'!$D$5:$M$804,9,FALSE),"-")</f>
        <v>-</v>
      </c>
      <c r="U1189" s="59" t="str">
        <f>IFERROR(VLOOKUP($D1189,'4° Passo'!$D$5:$M$804,10,FALSE),"-")</f>
        <v>-</v>
      </c>
      <c r="V1189" s="59" t="str">
        <f t="shared" si="186"/>
        <v/>
      </c>
      <c r="W1189" s="4">
        <f t="shared" si="192"/>
        <v>0</v>
      </c>
      <c r="X1189" s="101">
        <v>1</v>
      </c>
      <c r="Y1189" s="101" t="str">
        <f t="shared" si="187"/>
        <v/>
      </c>
      <c r="Z1189" s="101" t="str">
        <f t="shared" si="188"/>
        <v/>
      </c>
      <c r="AA1189" s="101" t="str">
        <f t="shared" si="189"/>
        <v/>
      </c>
      <c r="AB1189" s="101" t="str">
        <f t="shared" si="190"/>
        <v/>
      </c>
      <c r="AC1189" s="101" t="str">
        <f t="shared" si="185"/>
        <v/>
      </c>
      <c r="AD1189" s="101" t="str">
        <f t="shared" si="185"/>
        <v/>
      </c>
      <c r="AE1189" s="101" t="str">
        <f t="shared" si="185"/>
        <v/>
      </c>
      <c r="AF1189" s="101" t="str">
        <f t="shared" si="185"/>
        <v/>
      </c>
      <c r="AG1189" s="101" t="str">
        <f t="shared" si="185"/>
        <v/>
      </c>
      <c r="AH1189" s="101" t="str">
        <f t="shared" si="185"/>
        <v/>
      </c>
      <c r="AI1189" s="101" t="str">
        <f t="shared" si="184"/>
        <v/>
      </c>
      <c r="AJ1189" s="101" t="str">
        <f t="shared" si="184"/>
        <v/>
      </c>
      <c r="AK1189" s="101" t="str">
        <f t="shared" si="184"/>
        <v/>
      </c>
      <c r="AL1189" s="101" t="str">
        <f t="shared" si="184"/>
        <v/>
      </c>
      <c r="AM1189" s="101" t="str">
        <f t="shared" si="184"/>
        <v/>
      </c>
      <c r="AN1189" s="101" t="str">
        <f t="shared" si="184"/>
        <v/>
      </c>
      <c r="AP1189" s="101" t="str">
        <f>IF(AND(N1189="vendido",I1189='1° Passo'!$D$12),'1° Passo'!$D$12,"")</f>
        <v/>
      </c>
    </row>
    <row r="1190" spans="3:42" ht="30" customHeight="1">
      <c r="C1190" s="11">
        <v>1186</v>
      </c>
      <c r="D1190" s="88"/>
      <c r="E1190" s="88"/>
      <c r="F1190" s="88"/>
      <c r="G1190" s="95"/>
      <c r="H1190" s="96"/>
      <c r="I1190" s="88"/>
      <c r="J1190" s="88"/>
      <c r="K1190" s="96"/>
      <c r="L1190" s="88"/>
      <c r="M1190" s="97" t="str">
        <f t="shared" ca="1" si="191"/>
        <v/>
      </c>
      <c r="N1190" s="88"/>
      <c r="O1190" s="88"/>
      <c r="P1190" s="14"/>
      <c r="R1190" s="59" t="str">
        <f>IFERROR(VLOOKUP($D1190,'4° Passo'!$D$5:$M$804,7,FALSE),"-")</f>
        <v>-</v>
      </c>
      <c r="S1190" s="59" t="str">
        <f>IFERROR(VLOOKUP($D1190,'4° Passo'!$D$5:$M$804,8,FALSE),"-")</f>
        <v>-</v>
      </c>
      <c r="T1190" s="59" t="str">
        <f>IFERROR(VLOOKUP($D1190,'4° Passo'!$D$5:$M$804,9,FALSE),"-")</f>
        <v>-</v>
      </c>
      <c r="U1190" s="59" t="str">
        <f>IFERROR(VLOOKUP($D1190,'4° Passo'!$D$5:$M$804,10,FALSE),"-")</f>
        <v>-</v>
      </c>
      <c r="V1190" s="59" t="str">
        <f t="shared" si="186"/>
        <v/>
      </c>
      <c r="W1190" s="4">
        <f t="shared" si="192"/>
        <v>0</v>
      </c>
      <c r="X1190" s="101">
        <v>1</v>
      </c>
      <c r="Y1190" s="101" t="str">
        <f t="shared" si="187"/>
        <v/>
      </c>
      <c r="Z1190" s="101" t="str">
        <f t="shared" si="188"/>
        <v/>
      </c>
      <c r="AA1190" s="101" t="str">
        <f t="shared" si="189"/>
        <v/>
      </c>
      <c r="AB1190" s="101" t="str">
        <f t="shared" si="190"/>
        <v/>
      </c>
      <c r="AC1190" s="101" t="str">
        <f t="shared" si="185"/>
        <v/>
      </c>
      <c r="AD1190" s="101" t="str">
        <f t="shared" si="185"/>
        <v/>
      </c>
      <c r="AE1190" s="101" t="str">
        <f t="shared" si="185"/>
        <v/>
      </c>
      <c r="AF1190" s="101" t="str">
        <f t="shared" si="185"/>
        <v/>
      </c>
      <c r="AG1190" s="101" t="str">
        <f t="shared" si="185"/>
        <v/>
      </c>
      <c r="AH1190" s="101" t="str">
        <f t="shared" si="185"/>
        <v/>
      </c>
      <c r="AI1190" s="101" t="str">
        <f t="shared" si="184"/>
        <v/>
      </c>
      <c r="AJ1190" s="101" t="str">
        <f t="shared" si="184"/>
        <v/>
      </c>
      <c r="AK1190" s="101" t="str">
        <f t="shared" si="184"/>
        <v/>
      </c>
      <c r="AL1190" s="101" t="str">
        <f t="shared" si="184"/>
        <v/>
      </c>
      <c r="AM1190" s="101" t="str">
        <f t="shared" si="184"/>
        <v/>
      </c>
      <c r="AN1190" s="101" t="str">
        <f t="shared" si="184"/>
        <v/>
      </c>
      <c r="AP1190" s="101" t="str">
        <f>IF(AND(N1190="vendido",I1190='1° Passo'!$D$12),'1° Passo'!$D$12,"")</f>
        <v/>
      </c>
    </row>
    <row r="1191" spans="3:42" ht="30" customHeight="1">
      <c r="C1191" s="11">
        <v>1187</v>
      </c>
      <c r="D1191" s="88"/>
      <c r="E1191" s="88"/>
      <c r="F1191" s="88"/>
      <c r="G1191" s="95"/>
      <c r="H1191" s="96"/>
      <c r="I1191" s="88"/>
      <c r="J1191" s="88"/>
      <c r="K1191" s="96"/>
      <c r="L1191" s="88"/>
      <c r="M1191" s="97" t="str">
        <f t="shared" ca="1" si="191"/>
        <v/>
      </c>
      <c r="N1191" s="88"/>
      <c r="O1191" s="88"/>
      <c r="P1191" s="14"/>
      <c r="R1191" s="59" t="str">
        <f>IFERROR(VLOOKUP($D1191,'4° Passo'!$D$5:$M$804,7,FALSE),"-")</f>
        <v>-</v>
      </c>
      <c r="S1191" s="59" t="str">
        <f>IFERROR(VLOOKUP($D1191,'4° Passo'!$D$5:$M$804,8,FALSE),"-")</f>
        <v>-</v>
      </c>
      <c r="T1191" s="59" t="str">
        <f>IFERROR(VLOOKUP($D1191,'4° Passo'!$D$5:$M$804,9,FALSE),"-")</f>
        <v>-</v>
      </c>
      <c r="U1191" s="59" t="str">
        <f>IFERROR(VLOOKUP($D1191,'4° Passo'!$D$5:$M$804,10,FALSE),"-")</f>
        <v>-</v>
      </c>
      <c r="V1191" s="59" t="str">
        <f t="shared" si="186"/>
        <v/>
      </c>
      <c r="W1191" s="4">
        <f t="shared" si="192"/>
        <v>0</v>
      </c>
      <c r="X1191" s="101">
        <v>1</v>
      </c>
      <c r="Y1191" s="101" t="str">
        <f t="shared" si="187"/>
        <v/>
      </c>
      <c r="Z1191" s="101" t="str">
        <f t="shared" si="188"/>
        <v/>
      </c>
      <c r="AA1191" s="101" t="str">
        <f t="shared" si="189"/>
        <v/>
      </c>
      <c r="AB1191" s="101" t="str">
        <f t="shared" si="190"/>
        <v/>
      </c>
      <c r="AC1191" s="101" t="str">
        <f t="shared" si="185"/>
        <v/>
      </c>
      <c r="AD1191" s="101" t="str">
        <f t="shared" si="185"/>
        <v/>
      </c>
      <c r="AE1191" s="101" t="str">
        <f t="shared" si="185"/>
        <v/>
      </c>
      <c r="AF1191" s="101" t="str">
        <f t="shared" si="185"/>
        <v/>
      </c>
      <c r="AG1191" s="101" t="str">
        <f t="shared" si="185"/>
        <v/>
      </c>
      <c r="AH1191" s="101" t="str">
        <f t="shared" si="185"/>
        <v/>
      </c>
      <c r="AI1191" s="101" t="str">
        <f t="shared" si="184"/>
        <v/>
      </c>
      <c r="AJ1191" s="101" t="str">
        <f t="shared" si="184"/>
        <v/>
      </c>
      <c r="AK1191" s="101" t="str">
        <f t="shared" si="184"/>
        <v/>
      </c>
      <c r="AL1191" s="101" t="str">
        <f t="shared" si="184"/>
        <v/>
      </c>
      <c r="AM1191" s="101" t="str">
        <f t="shared" si="184"/>
        <v/>
      </c>
      <c r="AN1191" s="101" t="str">
        <f t="shared" si="184"/>
        <v/>
      </c>
      <c r="AP1191" s="101" t="str">
        <f>IF(AND(N1191="vendido",I1191='1° Passo'!$D$12),'1° Passo'!$D$12,"")</f>
        <v/>
      </c>
    </row>
    <row r="1192" spans="3:42" ht="30" customHeight="1">
      <c r="C1192" s="11">
        <v>1188</v>
      </c>
      <c r="D1192" s="88"/>
      <c r="E1192" s="88"/>
      <c r="F1192" s="88"/>
      <c r="G1192" s="95"/>
      <c r="H1192" s="96"/>
      <c r="I1192" s="88"/>
      <c r="J1192" s="88"/>
      <c r="K1192" s="96"/>
      <c r="L1192" s="88"/>
      <c r="M1192" s="97" t="str">
        <f t="shared" ca="1" si="191"/>
        <v/>
      </c>
      <c r="N1192" s="88"/>
      <c r="O1192" s="88"/>
      <c r="P1192" s="14"/>
      <c r="R1192" s="59" t="str">
        <f>IFERROR(VLOOKUP($D1192,'4° Passo'!$D$5:$M$804,7,FALSE),"-")</f>
        <v>-</v>
      </c>
      <c r="S1192" s="59" t="str">
        <f>IFERROR(VLOOKUP($D1192,'4° Passo'!$D$5:$M$804,8,FALSE),"-")</f>
        <v>-</v>
      </c>
      <c r="T1192" s="59" t="str">
        <f>IFERROR(VLOOKUP($D1192,'4° Passo'!$D$5:$M$804,9,FALSE),"-")</f>
        <v>-</v>
      </c>
      <c r="U1192" s="59" t="str">
        <f>IFERROR(VLOOKUP($D1192,'4° Passo'!$D$5:$M$804,10,FALSE),"-")</f>
        <v>-</v>
      </c>
      <c r="V1192" s="59" t="str">
        <f t="shared" si="186"/>
        <v/>
      </c>
      <c r="W1192" s="4">
        <f t="shared" si="192"/>
        <v>0</v>
      </c>
      <c r="X1192" s="101">
        <v>1</v>
      </c>
      <c r="Y1192" s="101" t="str">
        <f t="shared" si="187"/>
        <v/>
      </c>
      <c r="Z1192" s="101" t="str">
        <f t="shared" si="188"/>
        <v/>
      </c>
      <c r="AA1192" s="101" t="str">
        <f t="shared" si="189"/>
        <v/>
      </c>
      <c r="AB1192" s="101" t="str">
        <f t="shared" si="190"/>
        <v/>
      </c>
      <c r="AC1192" s="101" t="str">
        <f t="shared" si="185"/>
        <v/>
      </c>
      <c r="AD1192" s="101" t="str">
        <f t="shared" si="185"/>
        <v/>
      </c>
      <c r="AE1192" s="101" t="str">
        <f t="shared" si="185"/>
        <v/>
      </c>
      <c r="AF1192" s="101" t="str">
        <f t="shared" si="185"/>
        <v/>
      </c>
      <c r="AG1192" s="101" t="str">
        <f t="shared" si="185"/>
        <v/>
      </c>
      <c r="AH1192" s="101" t="str">
        <f t="shared" si="185"/>
        <v/>
      </c>
      <c r="AI1192" s="101" t="str">
        <f t="shared" si="184"/>
        <v/>
      </c>
      <c r="AJ1192" s="101" t="str">
        <f t="shared" si="184"/>
        <v/>
      </c>
      <c r="AK1192" s="101" t="str">
        <f t="shared" si="184"/>
        <v/>
      </c>
      <c r="AL1192" s="101" t="str">
        <f t="shared" si="184"/>
        <v/>
      </c>
      <c r="AM1192" s="101" t="str">
        <f t="shared" si="184"/>
        <v/>
      </c>
      <c r="AN1192" s="101" t="str">
        <f t="shared" si="184"/>
        <v/>
      </c>
      <c r="AP1192" s="101" t="str">
        <f>IF(AND(N1192="vendido",I1192='1° Passo'!$D$12),'1° Passo'!$D$12,"")</f>
        <v/>
      </c>
    </row>
    <row r="1193" spans="3:42" ht="30" customHeight="1">
      <c r="C1193" s="11">
        <v>1189</v>
      </c>
      <c r="D1193" s="88"/>
      <c r="E1193" s="88"/>
      <c r="F1193" s="88"/>
      <c r="G1193" s="95"/>
      <c r="H1193" s="96"/>
      <c r="I1193" s="88"/>
      <c r="J1193" s="88"/>
      <c r="K1193" s="96"/>
      <c r="L1193" s="88"/>
      <c r="M1193" s="97" t="str">
        <f t="shared" ca="1" si="191"/>
        <v/>
      </c>
      <c r="N1193" s="88"/>
      <c r="O1193" s="88"/>
      <c r="P1193" s="14"/>
      <c r="R1193" s="59" t="str">
        <f>IFERROR(VLOOKUP($D1193,'4° Passo'!$D$5:$M$804,7,FALSE),"-")</f>
        <v>-</v>
      </c>
      <c r="S1193" s="59" t="str">
        <f>IFERROR(VLOOKUP($D1193,'4° Passo'!$D$5:$M$804,8,FALSE),"-")</f>
        <v>-</v>
      </c>
      <c r="T1193" s="59" t="str">
        <f>IFERROR(VLOOKUP($D1193,'4° Passo'!$D$5:$M$804,9,FALSE),"-")</f>
        <v>-</v>
      </c>
      <c r="U1193" s="59" t="str">
        <f>IFERROR(VLOOKUP($D1193,'4° Passo'!$D$5:$M$804,10,FALSE),"-")</f>
        <v>-</v>
      </c>
      <c r="V1193" s="59" t="str">
        <f t="shared" si="186"/>
        <v/>
      </c>
      <c r="W1193" s="4">
        <f t="shared" si="192"/>
        <v>0</v>
      </c>
      <c r="X1193" s="101">
        <v>1</v>
      </c>
      <c r="Y1193" s="101" t="str">
        <f t="shared" si="187"/>
        <v/>
      </c>
      <c r="Z1193" s="101" t="str">
        <f t="shared" si="188"/>
        <v/>
      </c>
      <c r="AA1193" s="101" t="str">
        <f t="shared" si="189"/>
        <v/>
      </c>
      <c r="AB1193" s="101" t="str">
        <f t="shared" si="190"/>
        <v/>
      </c>
      <c r="AC1193" s="101" t="str">
        <f t="shared" si="185"/>
        <v/>
      </c>
      <c r="AD1193" s="101" t="str">
        <f t="shared" si="185"/>
        <v/>
      </c>
      <c r="AE1193" s="101" t="str">
        <f t="shared" si="185"/>
        <v/>
      </c>
      <c r="AF1193" s="101" t="str">
        <f t="shared" si="185"/>
        <v/>
      </c>
      <c r="AG1193" s="101" t="str">
        <f t="shared" si="185"/>
        <v/>
      </c>
      <c r="AH1193" s="101" t="str">
        <f t="shared" si="185"/>
        <v/>
      </c>
      <c r="AI1193" s="101" t="str">
        <f t="shared" si="184"/>
        <v/>
      </c>
      <c r="AJ1193" s="101" t="str">
        <f t="shared" si="184"/>
        <v/>
      </c>
      <c r="AK1193" s="101" t="str">
        <f t="shared" si="184"/>
        <v/>
      </c>
      <c r="AL1193" s="101" t="str">
        <f t="shared" si="184"/>
        <v/>
      </c>
      <c r="AM1193" s="101" t="str">
        <f t="shared" si="184"/>
        <v/>
      </c>
      <c r="AN1193" s="101" t="str">
        <f t="shared" si="184"/>
        <v/>
      </c>
      <c r="AP1193" s="101" t="str">
        <f>IF(AND(N1193="vendido",I1193='1° Passo'!$D$12),'1° Passo'!$D$12,"")</f>
        <v/>
      </c>
    </row>
    <row r="1194" spans="3:42" ht="30" customHeight="1">
      <c r="C1194" s="11">
        <v>1190</v>
      </c>
      <c r="D1194" s="88"/>
      <c r="E1194" s="88"/>
      <c r="F1194" s="88"/>
      <c r="G1194" s="95"/>
      <c r="H1194" s="96"/>
      <c r="I1194" s="88"/>
      <c r="J1194" s="88"/>
      <c r="K1194" s="96"/>
      <c r="L1194" s="88"/>
      <c r="M1194" s="97" t="str">
        <f t="shared" ca="1" si="191"/>
        <v/>
      </c>
      <c r="N1194" s="88"/>
      <c r="O1194" s="88"/>
      <c r="P1194" s="14"/>
      <c r="R1194" s="59" t="str">
        <f>IFERROR(VLOOKUP($D1194,'4° Passo'!$D$5:$M$804,7,FALSE),"-")</f>
        <v>-</v>
      </c>
      <c r="S1194" s="59" t="str">
        <f>IFERROR(VLOOKUP($D1194,'4° Passo'!$D$5:$M$804,8,FALSE),"-")</f>
        <v>-</v>
      </c>
      <c r="T1194" s="59" t="str">
        <f>IFERROR(VLOOKUP($D1194,'4° Passo'!$D$5:$M$804,9,FALSE),"-")</f>
        <v>-</v>
      </c>
      <c r="U1194" s="59" t="str">
        <f>IFERROR(VLOOKUP($D1194,'4° Passo'!$D$5:$M$804,10,FALSE),"-")</f>
        <v>-</v>
      </c>
      <c r="V1194" s="59" t="str">
        <f t="shared" si="186"/>
        <v/>
      </c>
      <c r="W1194" s="4">
        <f t="shared" si="192"/>
        <v>0</v>
      </c>
      <c r="X1194" s="101">
        <v>1</v>
      </c>
      <c r="Y1194" s="101" t="str">
        <f t="shared" si="187"/>
        <v/>
      </c>
      <c r="Z1194" s="101" t="str">
        <f t="shared" si="188"/>
        <v/>
      </c>
      <c r="AA1194" s="101" t="str">
        <f t="shared" si="189"/>
        <v/>
      </c>
      <c r="AB1194" s="101" t="str">
        <f t="shared" si="190"/>
        <v/>
      </c>
      <c r="AC1194" s="101" t="str">
        <f t="shared" si="185"/>
        <v/>
      </c>
      <c r="AD1194" s="101" t="str">
        <f t="shared" si="185"/>
        <v/>
      </c>
      <c r="AE1194" s="101" t="str">
        <f t="shared" si="185"/>
        <v/>
      </c>
      <c r="AF1194" s="101" t="str">
        <f t="shared" si="185"/>
        <v/>
      </c>
      <c r="AG1194" s="101" t="str">
        <f t="shared" si="185"/>
        <v/>
      </c>
      <c r="AH1194" s="101" t="str">
        <f t="shared" si="185"/>
        <v/>
      </c>
      <c r="AI1194" s="101" t="str">
        <f t="shared" si="184"/>
        <v/>
      </c>
      <c r="AJ1194" s="101" t="str">
        <f t="shared" si="184"/>
        <v/>
      </c>
      <c r="AK1194" s="101" t="str">
        <f t="shared" si="184"/>
        <v/>
      </c>
      <c r="AL1194" s="101" t="str">
        <f t="shared" si="184"/>
        <v/>
      </c>
      <c r="AM1194" s="101" t="str">
        <f t="shared" si="184"/>
        <v/>
      </c>
      <c r="AN1194" s="101" t="str">
        <f t="shared" si="184"/>
        <v/>
      </c>
      <c r="AP1194" s="101" t="str">
        <f>IF(AND(N1194="vendido",I1194='1° Passo'!$D$12),'1° Passo'!$D$12,"")</f>
        <v/>
      </c>
    </row>
    <row r="1195" spans="3:42" ht="30" customHeight="1">
      <c r="C1195" s="11">
        <v>1191</v>
      </c>
      <c r="D1195" s="88"/>
      <c r="E1195" s="88"/>
      <c r="F1195" s="88"/>
      <c r="G1195" s="95"/>
      <c r="H1195" s="96"/>
      <c r="I1195" s="88"/>
      <c r="J1195" s="88"/>
      <c r="K1195" s="96"/>
      <c r="L1195" s="88"/>
      <c r="M1195" s="97" t="str">
        <f t="shared" ca="1" si="191"/>
        <v/>
      </c>
      <c r="N1195" s="88"/>
      <c r="O1195" s="88"/>
      <c r="P1195" s="14"/>
      <c r="R1195" s="59" t="str">
        <f>IFERROR(VLOOKUP($D1195,'4° Passo'!$D$5:$M$804,7,FALSE),"-")</f>
        <v>-</v>
      </c>
      <c r="S1195" s="59" t="str">
        <f>IFERROR(VLOOKUP($D1195,'4° Passo'!$D$5:$M$804,8,FALSE),"-")</f>
        <v>-</v>
      </c>
      <c r="T1195" s="59" t="str">
        <f>IFERROR(VLOOKUP($D1195,'4° Passo'!$D$5:$M$804,9,FALSE),"-")</f>
        <v>-</v>
      </c>
      <c r="U1195" s="59" t="str">
        <f>IFERROR(VLOOKUP($D1195,'4° Passo'!$D$5:$M$804,10,FALSE),"-")</f>
        <v>-</v>
      </c>
      <c r="V1195" s="59" t="str">
        <f t="shared" si="186"/>
        <v/>
      </c>
      <c r="W1195" s="4">
        <f t="shared" si="192"/>
        <v>0</v>
      </c>
      <c r="X1195" s="101">
        <v>1</v>
      </c>
      <c r="Y1195" s="101" t="str">
        <f t="shared" si="187"/>
        <v/>
      </c>
      <c r="Z1195" s="101" t="str">
        <f t="shared" si="188"/>
        <v/>
      </c>
      <c r="AA1195" s="101" t="str">
        <f t="shared" si="189"/>
        <v/>
      </c>
      <c r="AB1195" s="101" t="str">
        <f t="shared" si="190"/>
        <v/>
      </c>
      <c r="AC1195" s="101" t="str">
        <f t="shared" si="185"/>
        <v/>
      </c>
      <c r="AD1195" s="101" t="str">
        <f t="shared" si="185"/>
        <v/>
      </c>
      <c r="AE1195" s="101" t="str">
        <f t="shared" si="185"/>
        <v/>
      </c>
      <c r="AF1195" s="101" t="str">
        <f t="shared" si="185"/>
        <v/>
      </c>
      <c r="AG1195" s="101" t="str">
        <f t="shared" si="185"/>
        <v/>
      </c>
      <c r="AH1195" s="101" t="str">
        <f t="shared" si="185"/>
        <v/>
      </c>
      <c r="AI1195" s="101" t="str">
        <f t="shared" si="184"/>
        <v/>
      </c>
      <c r="AJ1195" s="101" t="str">
        <f t="shared" si="184"/>
        <v/>
      </c>
      <c r="AK1195" s="101" t="str">
        <f t="shared" si="184"/>
        <v/>
      </c>
      <c r="AL1195" s="101" t="str">
        <f t="shared" si="184"/>
        <v/>
      </c>
      <c r="AM1195" s="101" t="str">
        <f t="shared" si="184"/>
        <v/>
      </c>
      <c r="AN1195" s="101" t="str">
        <f t="shared" si="184"/>
        <v/>
      </c>
      <c r="AP1195" s="101" t="str">
        <f>IF(AND(N1195="vendido",I1195='1° Passo'!$D$12),'1° Passo'!$D$12,"")</f>
        <v/>
      </c>
    </row>
    <row r="1196" spans="3:42" ht="30" customHeight="1">
      <c r="C1196" s="11">
        <v>1192</v>
      </c>
      <c r="D1196" s="88"/>
      <c r="E1196" s="88"/>
      <c r="F1196" s="88"/>
      <c r="G1196" s="95"/>
      <c r="H1196" s="96"/>
      <c r="I1196" s="88"/>
      <c r="J1196" s="88"/>
      <c r="K1196" s="96"/>
      <c r="L1196" s="88"/>
      <c r="M1196" s="97" t="str">
        <f t="shared" ca="1" si="191"/>
        <v/>
      </c>
      <c r="N1196" s="88"/>
      <c r="O1196" s="88"/>
      <c r="P1196" s="14"/>
      <c r="R1196" s="59" t="str">
        <f>IFERROR(VLOOKUP($D1196,'4° Passo'!$D$5:$M$804,7,FALSE),"-")</f>
        <v>-</v>
      </c>
      <c r="S1196" s="59" t="str">
        <f>IFERROR(VLOOKUP($D1196,'4° Passo'!$D$5:$M$804,8,FALSE),"-")</f>
        <v>-</v>
      </c>
      <c r="T1196" s="59" t="str">
        <f>IFERROR(VLOOKUP($D1196,'4° Passo'!$D$5:$M$804,9,FALSE),"-")</f>
        <v>-</v>
      </c>
      <c r="U1196" s="59" t="str">
        <f>IFERROR(VLOOKUP($D1196,'4° Passo'!$D$5:$M$804,10,FALSE),"-")</f>
        <v>-</v>
      </c>
      <c r="V1196" s="59" t="str">
        <f t="shared" si="186"/>
        <v/>
      </c>
      <c r="W1196" s="4">
        <f t="shared" si="192"/>
        <v>0</v>
      </c>
      <c r="X1196" s="101">
        <v>1</v>
      </c>
      <c r="Y1196" s="101" t="str">
        <f t="shared" si="187"/>
        <v/>
      </c>
      <c r="Z1196" s="101" t="str">
        <f t="shared" si="188"/>
        <v/>
      </c>
      <c r="AA1196" s="101" t="str">
        <f t="shared" si="189"/>
        <v/>
      </c>
      <c r="AB1196" s="101" t="str">
        <f t="shared" si="190"/>
        <v/>
      </c>
      <c r="AC1196" s="101" t="str">
        <f t="shared" si="185"/>
        <v/>
      </c>
      <c r="AD1196" s="101" t="str">
        <f t="shared" si="185"/>
        <v/>
      </c>
      <c r="AE1196" s="101" t="str">
        <f t="shared" si="185"/>
        <v/>
      </c>
      <c r="AF1196" s="101" t="str">
        <f t="shared" ref="AF1196:AN1204" si="193">IF($Y1196=AF$3,$AB1196,"")</f>
        <v/>
      </c>
      <c r="AG1196" s="101" t="str">
        <f t="shared" si="193"/>
        <v/>
      </c>
      <c r="AH1196" s="101" t="str">
        <f t="shared" si="193"/>
        <v/>
      </c>
      <c r="AI1196" s="101" t="str">
        <f t="shared" si="193"/>
        <v/>
      </c>
      <c r="AJ1196" s="101" t="str">
        <f t="shared" si="193"/>
        <v/>
      </c>
      <c r="AK1196" s="101" t="str">
        <f t="shared" si="193"/>
        <v/>
      </c>
      <c r="AL1196" s="101" t="str">
        <f t="shared" si="193"/>
        <v/>
      </c>
      <c r="AM1196" s="101" t="str">
        <f t="shared" si="193"/>
        <v/>
      </c>
      <c r="AN1196" s="101" t="str">
        <f t="shared" si="193"/>
        <v/>
      </c>
      <c r="AP1196" s="101" t="str">
        <f>IF(AND(N1196="vendido",I1196='1° Passo'!$D$12),'1° Passo'!$D$12,"")</f>
        <v/>
      </c>
    </row>
    <row r="1197" spans="3:42" ht="30" customHeight="1">
      <c r="C1197" s="11">
        <v>1193</v>
      </c>
      <c r="D1197" s="88"/>
      <c r="E1197" s="88"/>
      <c r="F1197" s="88"/>
      <c r="G1197" s="95"/>
      <c r="H1197" s="96"/>
      <c r="I1197" s="88"/>
      <c r="J1197" s="88"/>
      <c r="K1197" s="96"/>
      <c r="L1197" s="88"/>
      <c r="M1197" s="97" t="str">
        <f t="shared" ca="1" si="191"/>
        <v/>
      </c>
      <c r="N1197" s="88"/>
      <c r="O1197" s="88"/>
      <c r="P1197" s="14"/>
      <c r="R1197" s="59" t="str">
        <f>IFERROR(VLOOKUP($D1197,'4° Passo'!$D$5:$M$804,7,FALSE),"-")</f>
        <v>-</v>
      </c>
      <c r="S1197" s="59" t="str">
        <f>IFERROR(VLOOKUP($D1197,'4° Passo'!$D$5:$M$804,8,FALSE),"-")</f>
        <v>-</v>
      </c>
      <c r="T1197" s="59" t="str">
        <f>IFERROR(VLOOKUP($D1197,'4° Passo'!$D$5:$M$804,9,FALSE),"-")</f>
        <v>-</v>
      </c>
      <c r="U1197" s="59" t="str">
        <f>IFERROR(VLOOKUP($D1197,'4° Passo'!$D$5:$M$804,10,FALSE),"-")</f>
        <v>-</v>
      </c>
      <c r="V1197" s="59" t="str">
        <f t="shared" si="186"/>
        <v/>
      </c>
      <c r="W1197" s="4">
        <f t="shared" si="192"/>
        <v>0</v>
      </c>
      <c r="X1197" s="101">
        <v>1</v>
      </c>
      <c r="Y1197" s="101" t="str">
        <f t="shared" si="187"/>
        <v/>
      </c>
      <c r="Z1197" s="101" t="str">
        <f t="shared" si="188"/>
        <v/>
      </c>
      <c r="AA1197" s="101" t="str">
        <f t="shared" si="189"/>
        <v/>
      </c>
      <c r="AB1197" s="101" t="str">
        <f t="shared" si="190"/>
        <v/>
      </c>
      <c r="AC1197" s="101" t="str">
        <f t="shared" ref="AC1197:AE1204" si="194">IF($Y1197=AC$3,$AB1197,"")</f>
        <v/>
      </c>
      <c r="AD1197" s="101" t="str">
        <f t="shared" si="194"/>
        <v/>
      </c>
      <c r="AE1197" s="101" t="str">
        <f t="shared" si="194"/>
        <v/>
      </c>
      <c r="AF1197" s="101" t="str">
        <f t="shared" si="193"/>
        <v/>
      </c>
      <c r="AG1197" s="101" t="str">
        <f t="shared" si="193"/>
        <v/>
      </c>
      <c r="AH1197" s="101" t="str">
        <f t="shared" si="193"/>
        <v/>
      </c>
      <c r="AI1197" s="101" t="str">
        <f t="shared" si="193"/>
        <v/>
      </c>
      <c r="AJ1197" s="101" t="str">
        <f t="shared" si="193"/>
        <v/>
      </c>
      <c r="AK1197" s="101" t="str">
        <f t="shared" si="193"/>
        <v/>
      </c>
      <c r="AL1197" s="101" t="str">
        <f t="shared" si="193"/>
        <v/>
      </c>
      <c r="AM1197" s="101" t="str">
        <f t="shared" si="193"/>
        <v/>
      </c>
      <c r="AN1197" s="101" t="str">
        <f t="shared" si="193"/>
        <v/>
      </c>
      <c r="AP1197" s="101" t="str">
        <f>IF(AND(N1197="vendido",I1197='1° Passo'!$D$12),'1° Passo'!$D$12,"")</f>
        <v/>
      </c>
    </row>
    <row r="1198" spans="3:42" ht="30" customHeight="1">
      <c r="C1198" s="11">
        <v>1194</v>
      </c>
      <c r="D1198" s="88"/>
      <c r="E1198" s="88"/>
      <c r="F1198" s="88"/>
      <c r="G1198" s="95"/>
      <c r="H1198" s="96"/>
      <c r="I1198" s="88"/>
      <c r="J1198" s="88"/>
      <c r="K1198" s="96"/>
      <c r="L1198" s="88"/>
      <c r="M1198" s="97" t="str">
        <f t="shared" ca="1" si="191"/>
        <v/>
      </c>
      <c r="N1198" s="88"/>
      <c r="O1198" s="88"/>
      <c r="P1198" s="14"/>
      <c r="R1198" s="59" t="str">
        <f>IFERROR(VLOOKUP($D1198,'4° Passo'!$D$5:$M$804,7,FALSE),"-")</f>
        <v>-</v>
      </c>
      <c r="S1198" s="59" t="str">
        <f>IFERROR(VLOOKUP($D1198,'4° Passo'!$D$5:$M$804,8,FALSE),"-")</f>
        <v>-</v>
      </c>
      <c r="T1198" s="59" t="str">
        <f>IFERROR(VLOOKUP($D1198,'4° Passo'!$D$5:$M$804,9,FALSE),"-")</f>
        <v>-</v>
      </c>
      <c r="U1198" s="59" t="str">
        <f>IFERROR(VLOOKUP($D1198,'4° Passo'!$D$5:$M$804,10,FALSE),"-")</f>
        <v>-</v>
      </c>
      <c r="V1198" s="59" t="str">
        <f t="shared" si="186"/>
        <v/>
      </c>
      <c r="W1198" s="4">
        <f t="shared" si="192"/>
        <v>0</v>
      </c>
      <c r="X1198" s="101">
        <v>1</v>
      </c>
      <c r="Y1198" s="101" t="str">
        <f t="shared" si="187"/>
        <v/>
      </c>
      <c r="Z1198" s="101" t="str">
        <f t="shared" si="188"/>
        <v/>
      </c>
      <c r="AA1198" s="101" t="str">
        <f t="shared" si="189"/>
        <v/>
      </c>
      <c r="AB1198" s="101" t="str">
        <f t="shared" si="190"/>
        <v/>
      </c>
      <c r="AC1198" s="101" t="str">
        <f t="shared" si="194"/>
        <v/>
      </c>
      <c r="AD1198" s="101" t="str">
        <f t="shared" si="194"/>
        <v/>
      </c>
      <c r="AE1198" s="101" t="str">
        <f t="shared" si="194"/>
        <v/>
      </c>
      <c r="AF1198" s="101" t="str">
        <f t="shared" si="193"/>
        <v/>
      </c>
      <c r="AG1198" s="101" t="str">
        <f t="shared" si="193"/>
        <v/>
      </c>
      <c r="AH1198" s="101" t="str">
        <f t="shared" si="193"/>
        <v/>
      </c>
      <c r="AI1198" s="101" t="str">
        <f t="shared" si="193"/>
        <v/>
      </c>
      <c r="AJ1198" s="101" t="str">
        <f t="shared" si="193"/>
        <v/>
      </c>
      <c r="AK1198" s="101" t="str">
        <f t="shared" si="193"/>
        <v/>
      </c>
      <c r="AL1198" s="101" t="str">
        <f t="shared" si="193"/>
        <v/>
      </c>
      <c r="AM1198" s="101" t="str">
        <f t="shared" si="193"/>
        <v/>
      </c>
      <c r="AN1198" s="101" t="str">
        <f t="shared" si="193"/>
        <v/>
      </c>
      <c r="AP1198" s="101" t="str">
        <f>IF(AND(N1198="vendido",I1198='1° Passo'!$D$12),'1° Passo'!$D$12,"")</f>
        <v/>
      </c>
    </row>
    <row r="1199" spans="3:42" ht="30" customHeight="1">
      <c r="C1199" s="11">
        <v>1195</v>
      </c>
      <c r="D1199" s="88"/>
      <c r="E1199" s="88"/>
      <c r="F1199" s="88"/>
      <c r="G1199" s="95"/>
      <c r="H1199" s="96"/>
      <c r="I1199" s="88"/>
      <c r="J1199" s="88"/>
      <c r="K1199" s="96"/>
      <c r="L1199" s="88"/>
      <c r="M1199" s="97" t="str">
        <f t="shared" ca="1" si="191"/>
        <v/>
      </c>
      <c r="N1199" s="88"/>
      <c r="O1199" s="88"/>
      <c r="P1199" s="14"/>
      <c r="R1199" s="59" t="str">
        <f>IFERROR(VLOOKUP($D1199,'4° Passo'!$D$5:$M$804,7,FALSE),"-")</f>
        <v>-</v>
      </c>
      <c r="S1199" s="59" t="str">
        <f>IFERROR(VLOOKUP($D1199,'4° Passo'!$D$5:$M$804,8,FALSE),"-")</f>
        <v>-</v>
      </c>
      <c r="T1199" s="59" t="str">
        <f>IFERROR(VLOOKUP($D1199,'4° Passo'!$D$5:$M$804,9,FALSE),"-")</f>
        <v>-</v>
      </c>
      <c r="U1199" s="59" t="str">
        <f>IFERROR(VLOOKUP($D1199,'4° Passo'!$D$5:$M$804,10,FALSE),"-")</f>
        <v>-</v>
      </c>
      <c r="V1199" s="59" t="str">
        <f t="shared" si="186"/>
        <v/>
      </c>
      <c r="W1199" s="4">
        <f t="shared" si="192"/>
        <v>0</v>
      </c>
      <c r="X1199" s="101">
        <v>1</v>
      </c>
      <c r="Y1199" s="101" t="str">
        <f t="shared" si="187"/>
        <v/>
      </c>
      <c r="Z1199" s="101" t="str">
        <f t="shared" si="188"/>
        <v/>
      </c>
      <c r="AA1199" s="101" t="str">
        <f t="shared" si="189"/>
        <v/>
      </c>
      <c r="AB1199" s="101" t="str">
        <f t="shared" si="190"/>
        <v/>
      </c>
      <c r="AC1199" s="101" t="str">
        <f t="shared" si="194"/>
        <v/>
      </c>
      <c r="AD1199" s="101" t="str">
        <f t="shared" si="194"/>
        <v/>
      </c>
      <c r="AE1199" s="101" t="str">
        <f t="shared" si="194"/>
        <v/>
      </c>
      <c r="AF1199" s="101" t="str">
        <f t="shared" si="193"/>
        <v/>
      </c>
      <c r="AG1199" s="101" t="str">
        <f t="shared" si="193"/>
        <v/>
      </c>
      <c r="AH1199" s="101" t="str">
        <f t="shared" si="193"/>
        <v/>
      </c>
      <c r="AI1199" s="101" t="str">
        <f t="shared" si="193"/>
        <v/>
      </c>
      <c r="AJ1199" s="101" t="str">
        <f t="shared" si="193"/>
        <v/>
      </c>
      <c r="AK1199" s="101" t="str">
        <f t="shared" si="193"/>
        <v/>
      </c>
      <c r="AL1199" s="101" t="str">
        <f t="shared" si="193"/>
        <v/>
      </c>
      <c r="AM1199" s="101" t="str">
        <f t="shared" si="193"/>
        <v/>
      </c>
      <c r="AN1199" s="101" t="str">
        <f t="shared" si="193"/>
        <v/>
      </c>
      <c r="AP1199" s="101" t="str">
        <f>IF(AND(N1199="vendido",I1199='1° Passo'!$D$12),'1° Passo'!$D$12,"")</f>
        <v/>
      </c>
    </row>
    <row r="1200" spans="3:42" ht="30" customHeight="1">
      <c r="C1200" s="11">
        <v>1196</v>
      </c>
      <c r="D1200" s="88"/>
      <c r="E1200" s="88"/>
      <c r="F1200" s="88"/>
      <c r="G1200" s="95"/>
      <c r="H1200" s="96"/>
      <c r="I1200" s="88"/>
      <c r="J1200" s="88"/>
      <c r="K1200" s="96"/>
      <c r="L1200" s="88"/>
      <c r="M1200" s="97" t="str">
        <f t="shared" ca="1" si="191"/>
        <v/>
      </c>
      <c r="N1200" s="88"/>
      <c r="O1200" s="88"/>
      <c r="P1200" s="14"/>
      <c r="R1200" s="59" t="str">
        <f>IFERROR(VLOOKUP($D1200,'4° Passo'!$D$5:$M$804,7,FALSE),"-")</f>
        <v>-</v>
      </c>
      <c r="S1200" s="59" t="str">
        <f>IFERROR(VLOOKUP($D1200,'4° Passo'!$D$5:$M$804,8,FALSE),"-")</f>
        <v>-</v>
      </c>
      <c r="T1200" s="59" t="str">
        <f>IFERROR(VLOOKUP($D1200,'4° Passo'!$D$5:$M$804,9,FALSE),"-")</f>
        <v>-</v>
      </c>
      <c r="U1200" s="59" t="str">
        <f>IFERROR(VLOOKUP($D1200,'4° Passo'!$D$5:$M$804,10,FALSE),"-")</f>
        <v>-</v>
      </c>
      <c r="V1200" s="59" t="str">
        <f t="shared" si="186"/>
        <v/>
      </c>
      <c r="W1200" s="4">
        <f t="shared" si="192"/>
        <v>0</v>
      </c>
      <c r="X1200" s="101">
        <v>1</v>
      </c>
      <c r="Y1200" s="101" t="str">
        <f t="shared" si="187"/>
        <v/>
      </c>
      <c r="Z1200" s="101" t="str">
        <f t="shared" si="188"/>
        <v/>
      </c>
      <c r="AA1200" s="101" t="str">
        <f t="shared" si="189"/>
        <v/>
      </c>
      <c r="AB1200" s="101" t="str">
        <f t="shared" si="190"/>
        <v/>
      </c>
      <c r="AC1200" s="101" t="str">
        <f t="shared" si="194"/>
        <v/>
      </c>
      <c r="AD1200" s="101" t="str">
        <f t="shared" si="194"/>
        <v/>
      </c>
      <c r="AE1200" s="101" t="str">
        <f t="shared" si="194"/>
        <v/>
      </c>
      <c r="AF1200" s="101" t="str">
        <f t="shared" si="193"/>
        <v/>
      </c>
      <c r="AG1200" s="101" t="str">
        <f t="shared" si="193"/>
        <v/>
      </c>
      <c r="AH1200" s="101" t="str">
        <f t="shared" si="193"/>
        <v/>
      </c>
      <c r="AI1200" s="101" t="str">
        <f t="shared" si="193"/>
        <v/>
      </c>
      <c r="AJ1200" s="101" t="str">
        <f t="shared" si="193"/>
        <v/>
      </c>
      <c r="AK1200" s="101" t="str">
        <f t="shared" si="193"/>
        <v/>
      </c>
      <c r="AL1200" s="101" t="str">
        <f t="shared" si="193"/>
        <v/>
      </c>
      <c r="AM1200" s="101" t="str">
        <f t="shared" si="193"/>
        <v/>
      </c>
      <c r="AN1200" s="101" t="str">
        <f t="shared" si="193"/>
        <v/>
      </c>
      <c r="AP1200" s="101" t="str">
        <f>IF(AND(N1200="vendido",I1200='1° Passo'!$D$12),'1° Passo'!$D$12,"")</f>
        <v/>
      </c>
    </row>
    <row r="1201" spans="3:42" ht="30" customHeight="1">
      <c r="C1201" s="11">
        <v>1197</v>
      </c>
      <c r="D1201" s="88"/>
      <c r="E1201" s="88"/>
      <c r="F1201" s="88"/>
      <c r="G1201" s="95"/>
      <c r="H1201" s="96"/>
      <c r="I1201" s="88"/>
      <c r="J1201" s="88"/>
      <c r="K1201" s="96"/>
      <c r="L1201" s="88"/>
      <c r="M1201" s="97" t="str">
        <f t="shared" ca="1" si="191"/>
        <v/>
      </c>
      <c r="N1201" s="88"/>
      <c r="O1201" s="88"/>
      <c r="P1201" s="14"/>
      <c r="R1201" s="59" t="str">
        <f>IFERROR(VLOOKUP($D1201,'4° Passo'!$D$5:$M$804,7,FALSE),"-")</f>
        <v>-</v>
      </c>
      <c r="S1201" s="59" t="str">
        <f>IFERROR(VLOOKUP($D1201,'4° Passo'!$D$5:$M$804,8,FALSE),"-")</f>
        <v>-</v>
      </c>
      <c r="T1201" s="59" t="str">
        <f>IFERROR(VLOOKUP($D1201,'4° Passo'!$D$5:$M$804,9,FALSE),"-")</f>
        <v>-</v>
      </c>
      <c r="U1201" s="59" t="str">
        <f>IFERROR(VLOOKUP($D1201,'4° Passo'!$D$5:$M$804,10,FALSE),"-")</f>
        <v>-</v>
      </c>
      <c r="V1201" s="59" t="str">
        <f t="shared" si="186"/>
        <v/>
      </c>
      <c r="W1201" s="4">
        <f t="shared" si="192"/>
        <v>0</v>
      </c>
      <c r="X1201" s="101">
        <v>1</v>
      </c>
      <c r="Y1201" s="101" t="str">
        <f t="shared" si="187"/>
        <v/>
      </c>
      <c r="Z1201" s="101" t="str">
        <f t="shared" si="188"/>
        <v/>
      </c>
      <c r="AA1201" s="101" t="str">
        <f t="shared" si="189"/>
        <v/>
      </c>
      <c r="AB1201" s="101" t="str">
        <f t="shared" si="190"/>
        <v/>
      </c>
      <c r="AC1201" s="101" t="str">
        <f t="shared" si="194"/>
        <v/>
      </c>
      <c r="AD1201" s="101" t="str">
        <f t="shared" si="194"/>
        <v/>
      </c>
      <c r="AE1201" s="101" t="str">
        <f t="shared" si="194"/>
        <v/>
      </c>
      <c r="AF1201" s="101" t="str">
        <f t="shared" si="193"/>
        <v/>
      </c>
      <c r="AG1201" s="101" t="str">
        <f t="shared" si="193"/>
        <v/>
      </c>
      <c r="AH1201" s="101" t="str">
        <f t="shared" si="193"/>
        <v/>
      </c>
      <c r="AI1201" s="101" t="str">
        <f t="shared" si="193"/>
        <v/>
      </c>
      <c r="AJ1201" s="101" t="str">
        <f t="shared" si="193"/>
        <v/>
      </c>
      <c r="AK1201" s="101" t="str">
        <f t="shared" si="193"/>
        <v/>
      </c>
      <c r="AL1201" s="101" t="str">
        <f t="shared" si="193"/>
        <v/>
      </c>
      <c r="AM1201" s="101" t="str">
        <f t="shared" si="193"/>
        <v/>
      </c>
      <c r="AN1201" s="101" t="str">
        <f t="shared" si="193"/>
        <v/>
      </c>
      <c r="AP1201" s="101" t="str">
        <f>IF(AND(N1201="vendido",I1201='1° Passo'!$D$12),'1° Passo'!$D$12,"")</f>
        <v/>
      </c>
    </row>
    <row r="1202" spans="3:42" ht="30" customHeight="1">
      <c r="C1202" s="11">
        <v>1198</v>
      </c>
      <c r="D1202" s="88"/>
      <c r="E1202" s="88"/>
      <c r="F1202" s="88"/>
      <c r="G1202" s="95"/>
      <c r="H1202" s="96"/>
      <c r="I1202" s="88"/>
      <c r="J1202" s="88"/>
      <c r="K1202" s="96"/>
      <c r="L1202" s="88"/>
      <c r="M1202" s="97" t="str">
        <f t="shared" ca="1" si="191"/>
        <v/>
      </c>
      <c r="N1202" s="88"/>
      <c r="O1202" s="88"/>
      <c r="P1202" s="14"/>
      <c r="R1202" s="59" t="str">
        <f>IFERROR(VLOOKUP($D1202,'4° Passo'!$D$5:$M$804,7,FALSE),"-")</f>
        <v>-</v>
      </c>
      <c r="S1202" s="59" t="str">
        <f>IFERROR(VLOOKUP($D1202,'4° Passo'!$D$5:$M$804,8,FALSE),"-")</f>
        <v>-</v>
      </c>
      <c r="T1202" s="59" t="str">
        <f>IFERROR(VLOOKUP($D1202,'4° Passo'!$D$5:$M$804,9,FALSE),"-")</f>
        <v>-</v>
      </c>
      <c r="U1202" s="59" t="str">
        <f>IFERROR(VLOOKUP($D1202,'4° Passo'!$D$5:$M$804,10,FALSE),"-")</f>
        <v>-</v>
      </c>
      <c r="V1202" s="59" t="str">
        <f t="shared" si="186"/>
        <v/>
      </c>
      <c r="W1202" s="4">
        <f t="shared" si="192"/>
        <v>0</v>
      </c>
      <c r="X1202" s="101">
        <v>1</v>
      </c>
      <c r="Y1202" s="101" t="str">
        <f t="shared" si="187"/>
        <v/>
      </c>
      <c r="Z1202" s="101" t="str">
        <f t="shared" si="188"/>
        <v/>
      </c>
      <c r="AA1202" s="101" t="str">
        <f t="shared" si="189"/>
        <v/>
      </c>
      <c r="AB1202" s="101" t="str">
        <f t="shared" si="190"/>
        <v/>
      </c>
      <c r="AC1202" s="101" t="str">
        <f t="shared" si="194"/>
        <v/>
      </c>
      <c r="AD1202" s="101" t="str">
        <f t="shared" si="194"/>
        <v/>
      </c>
      <c r="AE1202" s="101" t="str">
        <f t="shared" si="194"/>
        <v/>
      </c>
      <c r="AF1202" s="101" t="str">
        <f t="shared" si="193"/>
        <v/>
      </c>
      <c r="AG1202" s="101" t="str">
        <f t="shared" si="193"/>
        <v/>
      </c>
      <c r="AH1202" s="101" t="str">
        <f t="shared" si="193"/>
        <v/>
      </c>
      <c r="AI1202" s="101" t="str">
        <f t="shared" si="193"/>
        <v/>
      </c>
      <c r="AJ1202" s="101" t="str">
        <f t="shared" si="193"/>
        <v/>
      </c>
      <c r="AK1202" s="101" t="str">
        <f t="shared" si="193"/>
        <v/>
      </c>
      <c r="AL1202" s="101" t="str">
        <f t="shared" si="193"/>
        <v/>
      </c>
      <c r="AM1202" s="101" t="str">
        <f t="shared" si="193"/>
        <v/>
      </c>
      <c r="AN1202" s="101" t="str">
        <f t="shared" si="193"/>
        <v/>
      </c>
      <c r="AP1202" s="101" t="str">
        <f>IF(AND(N1202="vendido",I1202='1° Passo'!$D$12),'1° Passo'!$D$12,"")</f>
        <v/>
      </c>
    </row>
    <row r="1203" spans="3:42" ht="30" customHeight="1">
      <c r="C1203" s="11">
        <v>1199</v>
      </c>
      <c r="D1203" s="88"/>
      <c r="E1203" s="88"/>
      <c r="F1203" s="88"/>
      <c r="G1203" s="95"/>
      <c r="H1203" s="96"/>
      <c r="I1203" s="88"/>
      <c r="J1203" s="88"/>
      <c r="K1203" s="96"/>
      <c r="L1203" s="88"/>
      <c r="M1203" s="97" t="str">
        <f t="shared" ca="1" si="191"/>
        <v/>
      </c>
      <c r="N1203" s="88"/>
      <c r="O1203" s="88"/>
      <c r="P1203" s="14"/>
      <c r="R1203" s="59" t="str">
        <f>IFERROR(VLOOKUP($D1203,'4° Passo'!$D$5:$M$804,7,FALSE),"-")</f>
        <v>-</v>
      </c>
      <c r="S1203" s="59" t="str">
        <f>IFERROR(VLOOKUP($D1203,'4° Passo'!$D$5:$M$804,8,FALSE),"-")</f>
        <v>-</v>
      </c>
      <c r="T1203" s="59" t="str">
        <f>IFERROR(VLOOKUP($D1203,'4° Passo'!$D$5:$M$804,9,FALSE),"-")</f>
        <v>-</v>
      </c>
      <c r="U1203" s="59" t="str">
        <f>IFERROR(VLOOKUP($D1203,'4° Passo'!$D$5:$M$804,10,FALSE),"-")</f>
        <v>-</v>
      </c>
      <c r="V1203" s="59" t="str">
        <f t="shared" si="186"/>
        <v/>
      </c>
      <c r="W1203" s="4">
        <f t="shared" si="192"/>
        <v>0</v>
      </c>
      <c r="X1203" s="101">
        <v>1</v>
      </c>
      <c r="Y1203" s="101" t="str">
        <f t="shared" si="187"/>
        <v/>
      </c>
      <c r="Z1203" s="101" t="str">
        <f t="shared" si="188"/>
        <v/>
      </c>
      <c r="AA1203" s="101" t="str">
        <f t="shared" si="189"/>
        <v/>
      </c>
      <c r="AB1203" s="101" t="str">
        <f t="shared" si="190"/>
        <v/>
      </c>
      <c r="AC1203" s="101" t="str">
        <f t="shared" si="194"/>
        <v/>
      </c>
      <c r="AD1203" s="101" t="str">
        <f t="shared" si="194"/>
        <v/>
      </c>
      <c r="AE1203" s="101" t="str">
        <f t="shared" si="194"/>
        <v/>
      </c>
      <c r="AF1203" s="101" t="str">
        <f t="shared" si="193"/>
        <v/>
      </c>
      <c r="AG1203" s="101" t="str">
        <f t="shared" si="193"/>
        <v/>
      </c>
      <c r="AH1203" s="101" t="str">
        <f t="shared" si="193"/>
        <v/>
      </c>
      <c r="AI1203" s="101" t="str">
        <f t="shared" si="193"/>
        <v/>
      </c>
      <c r="AJ1203" s="101" t="str">
        <f t="shared" si="193"/>
        <v/>
      </c>
      <c r="AK1203" s="101" t="str">
        <f t="shared" si="193"/>
        <v/>
      </c>
      <c r="AL1203" s="101" t="str">
        <f t="shared" si="193"/>
        <v/>
      </c>
      <c r="AM1203" s="101" t="str">
        <f t="shared" si="193"/>
        <v/>
      </c>
      <c r="AN1203" s="101" t="str">
        <f t="shared" si="193"/>
        <v/>
      </c>
      <c r="AP1203" s="101" t="str">
        <f>IF(AND(N1203="vendido",I1203='1° Passo'!$D$12),'1° Passo'!$D$12,"")</f>
        <v/>
      </c>
    </row>
    <row r="1204" spans="3:42" ht="30" customHeight="1">
      <c r="C1204" s="11">
        <v>1200</v>
      </c>
      <c r="D1204" s="88"/>
      <c r="E1204" s="88"/>
      <c r="F1204" s="88"/>
      <c r="G1204" s="95"/>
      <c r="H1204" s="96"/>
      <c r="I1204" s="88"/>
      <c r="J1204" s="88"/>
      <c r="K1204" s="96"/>
      <c r="L1204" s="88"/>
      <c r="M1204" s="97" t="str">
        <f t="shared" ca="1" si="191"/>
        <v/>
      </c>
      <c r="N1204" s="88"/>
      <c r="O1204" s="88"/>
      <c r="P1204" s="14"/>
      <c r="R1204" s="59" t="str">
        <f>IFERROR(VLOOKUP($D1204,'4° Passo'!$D$5:$M$804,7,FALSE),"-")</f>
        <v>-</v>
      </c>
      <c r="S1204" s="59" t="str">
        <f>IFERROR(VLOOKUP($D1204,'4° Passo'!$D$5:$M$804,8,FALSE),"-")</f>
        <v>-</v>
      </c>
      <c r="T1204" s="59" t="str">
        <f>IFERROR(VLOOKUP($D1204,'4° Passo'!$D$5:$M$804,9,FALSE),"-")</f>
        <v>-</v>
      </c>
      <c r="U1204" s="59" t="str">
        <f>IFERROR(VLOOKUP($D1204,'4° Passo'!$D$5:$M$804,10,FALSE),"-")</f>
        <v>-</v>
      </c>
      <c r="V1204" s="59" t="str">
        <f t="shared" si="186"/>
        <v/>
      </c>
      <c r="W1204" s="4">
        <f t="shared" si="192"/>
        <v>0</v>
      </c>
      <c r="X1204" s="101">
        <v>1</v>
      </c>
      <c r="Y1204" s="101" t="str">
        <f t="shared" si="187"/>
        <v/>
      </c>
      <c r="Z1204" s="101" t="str">
        <f t="shared" si="188"/>
        <v/>
      </c>
      <c r="AA1204" s="101" t="str">
        <f t="shared" si="189"/>
        <v/>
      </c>
      <c r="AB1204" s="101" t="str">
        <f t="shared" si="190"/>
        <v/>
      </c>
      <c r="AC1204" s="101" t="str">
        <f t="shared" si="194"/>
        <v/>
      </c>
      <c r="AD1204" s="101" t="str">
        <f t="shared" si="194"/>
        <v/>
      </c>
      <c r="AE1204" s="101" t="str">
        <f t="shared" si="194"/>
        <v/>
      </c>
      <c r="AF1204" s="101" t="str">
        <f t="shared" si="193"/>
        <v/>
      </c>
      <c r="AG1204" s="101" t="str">
        <f t="shared" si="193"/>
        <v/>
      </c>
      <c r="AH1204" s="101" t="str">
        <f t="shared" si="193"/>
        <v/>
      </c>
      <c r="AI1204" s="101" t="str">
        <f t="shared" si="193"/>
        <v/>
      </c>
      <c r="AJ1204" s="101" t="str">
        <f t="shared" si="193"/>
        <v/>
      </c>
      <c r="AK1204" s="101" t="str">
        <f t="shared" si="193"/>
        <v/>
      </c>
      <c r="AL1204" s="101" t="str">
        <f t="shared" si="193"/>
        <v/>
      </c>
      <c r="AM1204" s="101" t="str">
        <f t="shared" si="193"/>
        <v/>
      </c>
      <c r="AN1204" s="101" t="str">
        <f t="shared" si="193"/>
        <v/>
      </c>
      <c r="AP1204" s="101" t="str">
        <f>IF(AND(N1204="vendido",I1204='1° Passo'!$D$12),'1° Passo'!$D$12,"")</f>
        <v/>
      </c>
    </row>
  </sheetData>
  <sheetProtection formatCells="0" formatColumns="0" formatRows="0" selectLockedCells="1"/>
  <autoFilter ref="D4:P4"/>
  <conditionalFormatting sqref="N5:N1204">
    <cfRule type="containsText" dxfId="31" priority="7" operator="containsText" text="vendido">
      <formula>NOT(ISERROR(SEARCH("vendido",N5)))</formula>
    </cfRule>
    <cfRule type="containsText" dxfId="30" priority="8" operator="containsText" text="Perdido">
      <formula>NOT(ISERROR(SEARCH("Perdido",N5)))</formula>
    </cfRule>
  </conditionalFormatting>
  <conditionalFormatting sqref="J5:J1204">
    <cfRule type="containsText" dxfId="29" priority="4" operator="containsText" text="em nego">
      <formula>NOT(ISERROR(SEARCH("em nego",J5)))</formula>
    </cfRule>
    <cfRule type="containsText" dxfId="28" priority="5" operator="containsText" text="aprov">
      <formula>NOT(ISERROR(SEARCH("aprov",J5)))</formula>
    </cfRule>
    <cfRule type="containsText" dxfId="27" priority="6" operator="containsText" text="repro">
      <formula>NOT(ISERROR(SEARCH("repro",J5)))</formula>
    </cfRule>
  </conditionalFormatting>
  <conditionalFormatting sqref="M5:M1204">
    <cfRule type="containsText" dxfId="26" priority="1" operator="containsText" text="falta">
      <formula>NOT(ISERROR(SEARCH("falta",M5)))</formula>
    </cfRule>
    <cfRule type="containsText" dxfId="25" priority="2" operator="containsText" text="agende">
      <formula>NOT(ISERROR(SEARCH("agende",M5)))</formula>
    </cfRule>
    <cfRule type="containsText" dxfId="24" priority="3" operator="containsText" text="vencido">
      <formula>NOT(ISERROR(SEARCH("vencido",M5)))</formula>
    </cfRule>
  </conditionalFormatting>
  <dataValidations count="7">
    <dataValidation type="list" allowBlank="1" showInputMessage="1" showErrorMessage="1" sqref="D5:D1204">
      <formula1>Clientes</formula1>
    </dataValidation>
    <dataValidation type="list" allowBlank="1" showInputMessage="1" showErrorMessage="1" sqref="E5:E1204">
      <formula1>Vendedores</formula1>
    </dataValidation>
    <dataValidation type="list" allowBlank="1" showInputMessage="1" showErrorMessage="1" sqref="I5:I1204">
      <formula1>EtapasFunil</formula1>
    </dataValidation>
    <dataValidation type="list" allowBlank="1" showInputMessage="1" showErrorMessage="1" sqref="J5:J1204">
      <formula1>"Em Negociação,Aprovada,Reprovada"</formula1>
    </dataValidation>
    <dataValidation type="list" allowBlank="1" showInputMessage="1" showErrorMessage="1" sqref="L5:L1204">
      <formula1>"Realizado,Não Realizado"</formula1>
    </dataValidation>
    <dataValidation type="list" allowBlank="1" showInputMessage="1" showErrorMessage="1" sqref="N5:N1204">
      <formula1>"Vendido,Perdido"</formula1>
    </dataValidation>
    <dataValidation type="list" allowBlank="1" showInputMessage="1" showErrorMessage="1" sqref="O5:O1204">
      <formula1>MotivosPerda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9">
    <tabColor theme="9"/>
  </sheetPr>
  <dimension ref="A1:U15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20" style="1" customWidth="1"/>
    <col min="4" max="16" width="12.125" style="1" customWidth="1"/>
    <col min="17" max="21" width="10.75" style="1" customWidth="1"/>
    <col min="22" max="16384" width="11" style="52"/>
  </cols>
  <sheetData>
    <row r="1" spans="3:16" s="8" customFormat="1" ht="39" customHeight="1">
      <c r="E1" s="2"/>
    </row>
    <row r="2" spans="3:16" s="109" customFormat="1" ht="30" customHeight="1">
      <c r="C2" s="107"/>
      <c r="D2" s="108"/>
      <c r="E2" s="108"/>
      <c r="F2" s="108"/>
      <c r="G2" s="108"/>
      <c r="H2" s="108"/>
      <c r="I2" s="108"/>
    </row>
    <row r="3" spans="3:16" ht="15" customHeight="1" thickBot="1">
      <c r="C3" s="3"/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</row>
    <row r="4" spans="3:16" ht="30" customHeight="1" thickTop="1" thickBot="1">
      <c r="C4" s="9" t="s">
        <v>107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9" t="s">
        <v>29</v>
      </c>
      <c r="N4" s="9" t="s">
        <v>30</v>
      </c>
      <c r="O4" s="9" t="s">
        <v>31</v>
      </c>
      <c r="P4" s="9" t="s">
        <v>44</v>
      </c>
    </row>
    <row r="5" spans="3:16" ht="34.5" customHeight="1" thickTop="1">
      <c r="C5" s="68" t="s">
        <v>148</v>
      </c>
      <c r="D5" s="16">
        <f>SUMIF('Controle de Contatos'!$Y$5:$Y$1204,'Rel. por Andamento'!D$3,'Controle de Contatos'!$X$5:$X$1204)</f>
        <v>8</v>
      </c>
      <c r="E5" s="16">
        <f>SUMIF('Controle de Contatos'!$Y$5:$Y$1204,'Rel. por Andamento'!E$3,'Controle de Contatos'!$X$5:$X$1204)</f>
        <v>0</v>
      </c>
      <c r="F5" s="16">
        <f>SUMIF('Controle de Contatos'!$Y$5:$Y$1204,'Rel. por Andamento'!F$3,'Controle de Contatos'!$X$5:$X$1204)</f>
        <v>0</v>
      </c>
      <c r="G5" s="16">
        <f>SUMIF('Controle de Contatos'!$Y$5:$Y$1204,'Rel. por Andamento'!G$3,'Controle de Contatos'!$X$5:$X$1204)</f>
        <v>0</v>
      </c>
      <c r="H5" s="16">
        <f>SUMIF('Controle de Contatos'!$Y$5:$Y$1204,'Rel. por Andamento'!H$3,'Controle de Contatos'!$X$5:$X$1204)</f>
        <v>0</v>
      </c>
      <c r="I5" s="16">
        <f>SUMIF('Controle de Contatos'!$Y$5:$Y$1204,'Rel. por Andamento'!I$3,'Controle de Contatos'!$X$5:$X$1204)</f>
        <v>0</v>
      </c>
      <c r="J5" s="16">
        <f>SUMIF('Controle de Contatos'!$Y$5:$Y$1204,'Rel. por Andamento'!J$3,'Controle de Contatos'!$X$5:$X$1204)</f>
        <v>0</v>
      </c>
      <c r="K5" s="16">
        <f>SUMIF('Controle de Contatos'!$Y$5:$Y$1204,'Rel. por Andamento'!K$3,'Controle de Contatos'!$X$5:$X$1204)</f>
        <v>0</v>
      </c>
      <c r="L5" s="16">
        <f>SUMIF('Controle de Contatos'!$Y$5:$Y$1204,'Rel. por Andamento'!L$3,'Controle de Contatos'!$X$5:$X$1204)</f>
        <v>0</v>
      </c>
      <c r="M5" s="16">
        <f>SUMIF('Controle de Contatos'!$Y$5:$Y$1204,'Rel. por Andamento'!M$3,'Controle de Contatos'!$X$5:$X$1204)</f>
        <v>0</v>
      </c>
      <c r="N5" s="16">
        <f>SUMIF('Controle de Contatos'!$Y$5:$Y$1204,'Rel. por Andamento'!N$3,'Controle de Contatos'!$X$5:$X$1204)</f>
        <v>0</v>
      </c>
      <c r="O5" s="16">
        <f>SUMIF('Controle de Contatos'!$Y$5:$Y$1204,'Rel. por Andamento'!O$3,'Controle de Contatos'!$X$5:$X$1204)</f>
        <v>0</v>
      </c>
      <c r="P5" s="16">
        <f>SUM($D5:$O5)</f>
        <v>8</v>
      </c>
    </row>
    <row r="6" spans="3:16" ht="34.5" customHeight="1">
      <c r="C6" s="68" t="s">
        <v>149</v>
      </c>
      <c r="D6" s="16">
        <f>SUMIF('Controle de Contatos'!$Z$5:$Z$1204,'Rel. por Andamento'!D$3,'Controle de Contatos'!$X$5:$X$1204)</f>
        <v>3</v>
      </c>
      <c r="E6" s="16">
        <f>SUMIF('Controle de Contatos'!$Z$5:$Z$1204,'Rel. por Andamento'!E$3,'Controle de Contatos'!$X$5:$X$1204)</f>
        <v>0</v>
      </c>
      <c r="F6" s="16">
        <f>SUMIF('Controle de Contatos'!$Z$5:$Z$1204,'Rel. por Andamento'!F$3,'Controle de Contatos'!$X$5:$X$1204)</f>
        <v>0</v>
      </c>
      <c r="G6" s="16">
        <f>SUMIF('Controle de Contatos'!$Z$5:$Z$1204,'Rel. por Andamento'!G$3,'Controle de Contatos'!$X$5:$X$1204)</f>
        <v>0</v>
      </c>
      <c r="H6" s="16">
        <f>SUMIF('Controle de Contatos'!$Z$5:$Z$1204,'Rel. por Andamento'!H$3,'Controle de Contatos'!$X$5:$X$1204)</f>
        <v>0</v>
      </c>
      <c r="I6" s="16">
        <f>SUMIF('Controle de Contatos'!$Z$5:$Z$1204,'Rel. por Andamento'!I$3,'Controle de Contatos'!$X$5:$X$1204)</f>
        <v>0</v>
      </c>
      <c r="J6" s="16">
        <f>SUMIF('Controle de Contatos'!$Z$5:$Z$1204,'Rel. por Andamento'!J$3,'Controle de Contatos'!$X$5:$X$1204)</f>
        <v>0</v>
      </c>
      <c r="K6" s="16">
        <f>SUMIF('Controle de Contatos'!$Z$5:$Z$1204,'Rel. por Andamento'!K$3,'Controle de Contatos'!$X$5:$X$1204)</f>
        <v>0</v>
      </c>
      <c r="L6" s="16">
        <f>SUMIF('Controle de Contatos'!$Z$5:$Z$1204,'Rel. por Andamento'!L$3,'Controle de Contatos'!$X$5:$X$1204)</f>
        <v>0</v>
      </c>
      <c r="M6" s="16">
        <f>SUMIF('Controle de Contatos'!$Z$5:$Z$1204,'Rel. por Andamento'!M$3,'Controle de Contatos'!$X$5:$X$1204)</f>
        <v>0</v>
      </c>
      <c r="N6" s="16">
        <f>SUMIF('Controle de Contatos'!$Z$5:$Z$1204,'Rel. por Andamento'!N$3,'Controle de Contatos'!$X$5:$X$1204)</f>
        <v>0</v>
      </c>
      <c r="O6" s="16">
        <f>SUMIF('Controle de Contatos'!$Z$5:$Z$1204,'Rel. por Andamento'!O$3,'Controle de Contatos'!$X$5:$X$1204)</f>
        <v>0</v>
      </c>
      <c r="P6" s="16">
        <f>SUM($D6:$O6)</f>
        <v>3</v>
      </c>
    </row>
    <row r="7" spans="3:16" ht="30" customHeight="1">
      <c r="C7" s="14" t="s">
        <v>36</v>
      </c>
      <c r="D7" s="37">
        <f>IFERROR(D6/D5,0)</f>
        <v>0.375</v>
      </c>
      <c r="E7" s="37">
        <f t="shared" ref="E7:P7" si="0">IFERROR(E6/E5,0)</f>
        <v>0</v>
      </c>
      <c r="F7" s="37">
        <f t="shared" si="0"/>
        <v>0</v>
      </c>
      <c r="G7" s="37">
        <f t="shared" si="0"/>
        <v>0</v>
      </c>
      <c r="H7" s="37">
        <f t="shared" si="0"/>
        <v>0</v>
      </c>
      <c r="I7" s="37">
        <f t="shared" si="0"/>
        <v>0</v>
      </c>
      <c r="J7" s="37">
        <f t="shared" si="0"/>
        <v>0</v>
      </c>
      <c r="K7" s="37">
        <f t="shared" si="0"/>
        <v>0</v>
      </c>
      <c r="L7" s="37">
        <f t="shared" si="0"/>
        <v>0</v>
      </c>
      <c r="M7" s="37">
        <f t="shared" si="0"/>
        <v>0</v>
      </c>
      <c r="N7" s="37">
        <f t="shared" si="0"/>
        <v>0</v>
      </c>
      <c r="O7" s="37">
        <f t="shared" si="0"/>
        <v>0</v>
      </c>
      <c r="P7" s="37">
        <f t="shared" si="0"/>
        <v>0.375</v>
      </c>
    </row>
    <row r="8" spans="3:16" ht="30" customHeight="1">
      <c r="C8" s="14" t="s">
        <v>37</v>
      </c>
      <c r="D8" s="15">
        <f>SUMIF('Controle de Contatos'!$Y$5:$Y$1204,'Rel. por Andamento'!D$3,'Controle de Contatos'!$G$5:$G$1204)</f>
        <v>45000</v>
      </c>
      <c r="E8" s="15">
        <f>SUMIF('Controle de Contatos'!$Y$5:$Y$1204,'Rel. por Andamento'!E$3,'Controle de Contatos'!$G$5:$G$1204)</f>
        <v>0</v>
      </c>
      <c r="F8" s="15">
        <f>SUMIF('Controle de Contatos'!$Y$5:$Y$1204,'Rel. por Andamento'!F$3,'Controle de Contatos'!$G$5:$G$1204)</f>
        <v>0</v>
      </c>
      <c r="G8" s="15">
        <f>SUMIF('Controle de Contatos'!$Y$5:$Y$1204,'Rel. por Andamento'!G$3,'Controle de Contatos'!$G$5:$G$1204)</f>
        <v>0</v>
      </c>
      <c r="H8" s="15">
        <f>SUMIF('Controle de Contatos'!$Y$5:$Y$1204,'Rel. por Andamento'!H$3,'Controle de Contatos'!$G$5:$G$1204)</f>
        <v>0</v>
      </c>
      <c r="I8" s="15">
        <f>SUMIF('Controle de Contatos'!$Y$5:$Y$1204,'Rel. por Andamento'!I$3,'Controle de Contatos'!$G$5:$G$1204)</f>
        <v>0</v>
      </c>
      <c r="J8" s="15">
        <f>SUMIF('Controle de Contatos'!$Y$5:$Y$1204,'Rel. por Andamento'!J$3,'Controle de Contatos'!$G$5:$G$1204)</f>
        <v>0</v>
      </c>
      <c r="K8" s="15">
        <f>SUMIF('Controle de Contatos'!$Y$5:$Y$1204,'Rel. por Andamento'!K$3,'Controle de Contatos'!$G$5:$G$1204)</f>
        <v>0</v>
      </c>
      <c r="L8" s="15">
        <f>SUMIF('Controle de Contatos'!$Y$5:$Y$1204,'Rel. por Andamento'!L$3,'Controle de Contatos'!$G$5:$G$1204)</f>
        <v>0</v>
      </c>
      <c r="M8" s="15">
        <f>SUMIF('Controle de Contatos'!$Y$5:$Y$1204,'Rel. por Andamento'!M$3,'Controle de Contatos'!$G$5:$G$1204)</f>
        <v>0</v>
      </c>
      <c r="N8" s="15">
        <f>SUMIF('Controle de Contatos'!$Y$5:$Y$1204,'Rel. por Andamento'!N$3,'Controle de Contatos'!$G$5:$G$1204)</f>
        <v>0</v>
      </c>
      <c r="O8" s="15">
        <f>SUMIF('Controle de Contatos'!$Y$5:$Y$1204,'Rel. por Andamento'!O$3,'Controle de Contatos'!$G$5:$G$1204)</f>
        <v>0</v>
      </c>
      <c r="P8" s="15">
        <f>SUM($D8:$O8)</f>
        <v>45000</v>
      </c>
    </row>
    <row r="9" spans="3:16" ht="30" customHeight="1">
      <c r="C9" s="14" t="s">
        <v>38</v>
      </c>
      <c r="D9" s="15">
        <f>SUMIF('Controle de Contatos'!$Z$5:$Z$1204,'Rel. por Andamento'!D$3,'Controle de Contatos'!$G$5:$G$1204)</f>
        <v>9000</v>
      </c>
      <c r="E9" s="15">
        <f>SUMIF('Controle de Contatos'!$Z$5:$Z$1204,'Rel. por Andamento'!E$3,'Controle de Contatos'!$G$5:$G$1204)</f>
        <v>0</v>
      </c>
      <c r="F9" s="15">
        <f>SUMIF('Controle de Contatos'!$Z$5:$Z$1204,'Rel. por Andamento'!F$3,'Controle de Contatos'!$G$5:$G$1204)</f>
        <v>0</v>
      </c>
      <c r="G9" s="15">
        <f>SUMIF('Controle de Contatos'!$Z$5:$Z$1204,'Rel. por Andamento'!G$3,'Controle de Contatos'!$G$5:$G$1204)</f>
        <v>0</v>
      </c>
      <c r="H9" s="15">
        <f>SUMIF('Controle de Contatos'!$Z$5:$Z$1204,'Rel. por Andamento'!H$3,'Controle de Contatos'!$G$5:$G$1204)</f>
        <v>0</v>
      </c>
      <c r="I9" s="15">
        <f>SUMIF('Controle de Contatos'!$Z$5:$Z$1204,'Rel. por Andamento'!I$3,'Controle de Contatos'!$G$5:$G$1204)</f>
        <v>0</v>
      </c>
      <c r="J9" s="15">
        <f>SUMIF('Controle de Contatos'!$Z$5:$Z$1204,'Rel. por Andamento'!J$3,'Controle de Contatos'!$G$5:$G$1204)</f>
        <v>0</v>
      </c>
      <c r="K9" s="15">
        <f>SUMIF('Controle de Contatos'!$Z$5:$Z$1204,'Rel. por Andamento'!K$3,'Controle de Contatos'!$G$5:$G$1204)</f>
        <v>0</v>
      </c>
      <c r="L9" s="15">
        <f>SUMIF('Controle de Contatos'!$Z$5:$Z$1204,'Rel. por Andamento'!L$3,'Controle de Contatos'!$G$5:$G$1204)</f>
        <v>0</v>
      </c>
      <c r="M9" s="15">
        <f>SUMIF('Controle de Contatos'!$Z$5:$Z$1204,'Rel. por Andamento'!M$3,'Controle de Contatos'!$G$5:$G$1204)</f>
        <v>0</v>
      </c>
      <c r="N9" s="15">
        <f>SUMIF('Controle de Contatos'!$Z$5:$Z$1204,'Rel. por Andamento'!N$3,'Controle de Contatos'!$G$5:$G$1204)</f>
        <v>0</v>
      </c>
      <c r="O9" s="15">
        <f>SUMIF('Controle de Contatos'!$Z$5:$Z$1204,'Rel. por Andamento'!O$3,'Controle de Contatos'!$G$5:$G$1204)</f>
        <v>0</v>
      </c>
      <c r="P9" s="15">
        <f>SUM($D9:$O9)</f>
        <v>9000</v>
      </c>
    </row>
    <row r="10" spans="3:16" ht="30" customHeight="1">
      <c r="C10" s="14" t="s">
        <v>36</v>
      </c>
      <c r="D10" s="37">
        <f>IFERROR(D9/D8,0)</f>
        <v>0.2</v>
      </c>
      <c r="E10" s="37">
        <f t="shared" ref="E10:O10" si="1">IFERROR(E9/E8,0)</f>
        <v>0</v>
      </c>
      <c r="F10" s="37">
        <f t="shared" si="1"/>
        <v>0</v>
      </c>
      <c r="G10" s="37">
        <f t="shared" si="1"/>
        <v>0</v>
      </c>
      <c r="H10" s="37">
        <f t="shared" si="1"/>
        <v>0</v>
      </c>
      <c r="I10" s="37">
        <f t="shared" si="1"/>
        <v>0</v>
      </c>
      <c r="J10" s="37">
        <f t="shared" si="1"/>
        <v>0</v>
      </c>
      <c r="K10" s="37">
        <f t="shared" si="1"/>
        <v>0</v>
      </c>
      <c r="L10" s="37">
        <f t="shared" si="1"/>
        <v>0</v>
      </c>
      <c r="M10" s="37">
        <f t="shared" si="1"/>
        <v>0</v>
      </c>
      <c r="N10" s="37">
        <f t="shared" si="1"/>
        <v>0</v>
      </c>
      <c r="O10" s="37">
        <f t="shared" si="1"/>
        <v>0</v>
      </c>
      <c r="P10" s="37">
        <f>IFERROR(P9/P8,0)</f>
        <v>0.2</v>
      </c>
    </row>
    <row r="11" spans="3:16" ht="30" customHeight="1">
      <c r="C11"/>
    </row>
    <row r="12" spans="3:16" ht="30" customHeight="1">
      <c r="C12"/>
    </row>
    <row r="13" spans="3:16" ht="30" customHeight="1">
      <c r="C13"/>
    </row>
    <row r="14" spans="3:16" ht="30" customHeight="1">
      <c r="C14"/>
    </row>
    <row r="15" spans="3:16" ht="30" customHeight="1">
      <c r="C15"/>
    </row>
  </sheetData>
  <sheetProtection formatCells="0" formatColumns="0" formatRows="0" selectLockedCells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8"/>
  <dimension ref="A1:V54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17.25" style="1" customWidth="1"/>
    <col min="4" max="15" width="12.125" style="34" customWidth="1"/>
    <col min="16" max="16" width="12.125" style="1" customWidth="1"/>
    <col min="17" max="20" width="10.75" style="1" customWidth="1"/>
    <col min="21" max="22" width="11" style="1"/>
    <col min="23" max="16384" width="11" style="52"/>
  </cols>
  <sheetData>
    <row r="1" spans="2:17" s="8" customFormat="1" ht="39" customHeight="1">
      <c r="D1" s="31"/>
      <c r="E1" s="32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2:17" s="109" customFormat="1" ht="30" customHeight="1">
      <c r="C2" s="107"/>
      <c r="D2" s="113"/>
      <c r="E2" s="113"/>
      <c r="F2" s="113"/>
      <c r="G2" s="113"/>
      <c r="H2" s="113"/>
      <c r="I2" s="113"/>
      <c r="J2" s="114"/>
      <c r="K2" s="114"/>
      <c r="L2" s="114"/>
      <c r="M2" s="114"/>
      <c r="N2" s="114"/>
      <c r="O2" s="114"/>
    </row>
    <row r="3" spans="2:17" ht="15" customHeight="1" thickBot="1">
      <c r="C3" s="3"/>
      <c r="D3" s="33"/>
      <c r="E3" s="33"/>
      <c r="F3" s="33"/>
      <c r="G3" s="33"/>
      <c r="H3" s="33"/>
      <c r="I3" s="33"/>
    </row>
    <row r="4" spans="2:17" ht="30" customHeight="1" thickTop="1" thickBot="1">
      <c r="C4" s="9" t="s">
        <v>46</v>
      </c>
      <c r="D4" s="35" t="s">
        <v>20</v>
      </c>
      <c r="E4" s="35" t="s">
        <v>21</v>
      </c>
      <c r="F4" s="35" t="s">
        <v>22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  <c r="M4" s="35" t="s">
        <v>29</v>
      </c>
      <c r="N4" s="35" t="s">
        <v>30</v>
      </c>
      <c r="O4" s="35" t="s">
        <v>31</v>
      </c>
      <c r="P4" s="35" t="s">
        <v>44</v>
      </c>
      <c r="Q4"/>
    </row>
    <row r="5" spans="2:17" ht="30" customHeight="1" thickTop="1">
      <c r="B5" s="1">
        <v>1</v>
      </c>
      <c r="C5" s="14" t="str">
        <f t="shared" ref="C5:C54" ca="1" si="0">IFERROR(Vendedores,"")</f>
        <v>Carla Pereira</v>
      </c>
      <c r="D5" s="50">
        <v>3000</v>
      </c>
      <c r="E5" s="50">
        <v>3200</v>
      </c>
      <c r="F5" s="50">
        <v>3400</v>
      </c>
      <c r="G5" s="50">
        <v>3600</v>
      </c>
      <c r="H5" s="50">
        <v>3800</v>
      </c>
      <c r="I5" s="50">
        <v>4000</v>
      </c>
      <c r="J5" s="50">
        <v>4200</v>
      </c>
      <c r="K5" s="50">
        <v>4400</v>
      </c>
      <c r="L5" s="50">
        <v>4600</v>
      </c>
      <c r="M5" s="50">
        <v>4800</v>
      </c>
      <c r="N5" s="50">
        <v>5000</v>
      </c>
      <c r="O5" s="50">
        <v>5200</v>
      </c>
      <c r="P5" s="36">
        <f>SUM($D5:$O5)</f>
        <v>49200</v>
      </c>
      <c r="Q5" s="34"/>
    </row>
    <row r="6" spans="2:17" ht="30" customHeight="1">
      <c r="B6" s="1">
        <v>2</v>
      </c>
      <c r="C6" s="14" t="str">
        <f t="shared" ca="1" si="0"/>
        <v>Aline Costa</v>
      </c>
      <c r="D6" s="50">
        <v>3000</v>
      </c>
      <c r="E6" s="50">
        <v>3200</v>
      </c>
      <c r="F6" s="50">
        <v>3400</v>
      </c>
      <c r="G6" s="50">
        <v>3600</v>
      </c>
      <c r="H6" s="50">
        <v>3800</v>
      </c>
      <c r="I6" s="50">
        <v>4000</v>
      </c>
      <c r="J6" s="50">
        <v>4200</v>
      </c>
      <c r="K6" s="50">
        <v>4400</v>
      </c>
      <c r="L6" s="50">
        <v>4600</v>
      </c>
      <c r="M6" s="50">
        <v>4800</v>
      </c>
      <c r="N6" s="50">
        <v>5000</v>
      </c>
      <c r="O6" s="50">
        <v>5200</v>
      </c>
      <c r="P6" s="36">
        <f t="shared" ref="P6:P54" si="1">SUM($D6:$O6)</f>
        <v>49200</v>
      </c>
    </row>
    <row r="7" spans="2:17" ht="30" customHeight="1">
      <c r="B7" s="1">
        <v>3</v>
      </c>
      <c r="C7" s="14" t="str">
        <f t="shared" ca="1" si="0"/>
        <v>José Rodrigues</v>
      </c>
      <c r="D7" s="50">
        <v>3000</v>
      </c>
      <c r="E7" s="50">
        <v>3200</v>
      </c>
      <c r="F7" s="50">
        <v>3400</v>
      </c>
      <c r="G7" s="50">
        <v>3600</v>
      </c>
      <c r="H7" s="50">
        <v>3800</v>
      </c>
      <c r="I7" s="50">
        <v>4000</v>
      </c>
      <c r="J7" s="50">
        <v>4200</v>
      </c>
      <c r="K7" s="50">
        <v>4400</v>
      </c>
      <c r="L7" s="50">
        <v>4600</v>
      </c>
      <c r="M7" s="50">
        <v>4800</v>
      </c>
      <c r="N7" s="50">
        <v>5000</v>
      </c>
      <c r="O7" s="50">
        <v>5200</v>
      </c>
      <c r="P7" s="36">
        <f t="shared" si="1"/>
        <v>49200</v>
      </c>
    </row>
    <row r="8" spans="2:17" ht="30" customHeight="1">
      <c r="B8" s="1">
        <v>4</v>
      </c>
      <c r="C8" s="14" t="str">
        <f t="shared" ca="1" si="0"/>
        <v>Otávio Carvalho</v>
      </c>
      <c r="D8" s="50">
        <v>3000</v>
      </c>
      <c r="E8" s="50">
        <v>3200</v>
      </c>
      <c r="F8" s="50">
        <v>3400</v>
      </c>
      <c r="G8" s="50">
        <v>3600</v>
      </c>
      <c r="H8" s="50">
        <v>3800</v>
      </c>
      <c r="I8" s="50">
        <v>4000</v>
      </c>
      <c r="J8" s="50">
        <v>4200</v>
      </c>
      <c r="K8" s="50">
        <v>4400</v>
      </c>
      <c r="L8" s="50">
        <v>4600</v>
      </c>
      <c r="M8" s="50">
        <v>4800</v>
      </c>
      <c r="N8" s="50">
        <v>5000</v>
      </c>
      <c r="O8" s="50">
        <v>5200</v>
      </c>
      <c r="P8" s="36">
        <f t="shared" si="1"/>
        <v>49200</v>
      </c>
    </row>
    <row r="9" spans="2:17" ht="30" customHeight="1">
      <c r="B9" s="1">
        <v>5</v>
      </c>
      <c r="C9" s="14" t="str">
        <f t="shared" ca="1" si="0"/>
        <v/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36">
        <f t="shared" si="1"/>
        <v>0</v>
      </c>
    </row>
    <row r="10" spans="2:17" ht="30" customHeight="1">
      <c r="B10" s="1">
        <v>6</v>
      </c>
      <c r="C10" s="14" t="str">
        <f t="shared" ca="1" si="0"/>
        <v/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36">
        <f t="shared" si="1"/>
        <v>0</v>
      </c>
    </row>
    <row r="11" spans="2:17" ht="30" customHeight="1">
      <c r="B11" s="1">
        <v>7</v>
      </c>
      <c r="C11" s="14" t="str">
        <f t="shared" ca="1" si="0"/>
        <v/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36">
        <f t="shared" si="1"/>
        <v>0</v>
      </c>
    </row>
    <row r="12" spans="2:17" ht="30" customHeight="1">
      <c r="B12" s="1">
        <v>8</v>
      </c>
      <c r="C12" s="14" t="str">
        <f t="shared" ca="1" si="0"/>
        <v/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36">
        <f t="shared" si="1"/>
        <v>0</v>
      </c>
    </row>
    <row r="13" spans="2:17" ht="30" customHeight="1">
      <c r="B13" s="1">
        <v>9</v>
      </c>
      <c r="C13" s="14" t="str">
        <f t="shared" ca="1" si="0"/>
        <v/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36">
        <f t="shared" si="1"/>
        <v>0</v>
      </c>
    </row>
    <row r="14" spans="2:17" ht="30" customHeight="1">
      <c r="B14" s="1">
        <v>10</v>
      </c>
      <c r="C14" s="14" t="str">
        <f t="shared" ca="1" si="0"/>
        <v/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6">
        <f t="shared" si="1"/>
        <v>0</v>
      </c>
    </row>
    <row r="15" spans="2:17" ht="30" customHeight="1">
      <c r="B15" s="1">
        <v>11</v>
      </c>
      <c r="C15" s="14" t="str">
        <f t="shared" ca="1" si="0"/>
        <v/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36">
        <f t="shared" si="1"/>
        <v>0</v>
      </c>
    </row>
    <row r="16" spans="2:17" ht="30" customHeight="1">
      <c r="B16" s="1">
        <v>12</v>
      </c>
      <c r="C16" s="14" t="str">
        <f t="shared" ca="1" si="0"/>
        <v/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36">
        <f t="shared" si="1"/>
        <v>0</v>
      </c>
    </row>
    <row r="17" spans="2:16" ht="30" customHeight="1">
      <c r="B17" s="1">
        <v>13</v>
      </c>
      <c r="C17" s="14" t="str">
        <f t="shared" ca="1" si="0"/>
        <v/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36">
        <f t="shared" si="1"/>
        <v>0</v>
      </c>
    </row>
    <row r="18" spans="2:16" ht="30" customHeight="1">
      <c r="B18" s="1">
        <v>14</v>
      </c>
      <c r="C18" s="14" t="str">
        <f t="shared" ca="1" si="0"/>
        <v/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36">
        <f t="shared" si="1"/>
        <v>0</v>
      </c>
    </row>
    <row r="19" spans="2:16" ht="30" customHeight="1">
      <c r="B19" s="1">
        <v>15</v>
      </c>
      <c r="C19" s="14" t="str">
        <f t="shared" ca="1" si="0"/>
        <v/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36">
        <f t="shared" si="1"/>
        <v>0</v>
      </c>
    </row>
    <row r="20" spans="2:16" ht="30" customHeight="1">
      <c r="B20" s="1">
        <v>16</v>
      </c>
      <c r="C20" s="14" t="str">
        <f t="shared" ca="1" si="0"/>
        <v/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36">
        <f t="shared" si="1"/>
        <v>0</v>
      </c>
    </row>
    <row r="21" spans="2:16" ht="30" customHeight="1">
      <c r="B21" s="1">
        <v>17</v>
      </c>
      <c r="C21" s="14" t="str">
        <f t="shared" ca="1" si="0"/>
        <v/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36">
        <f t="shared" si="1"/>
        <v>0</v>
      </c>
    </row>
    <row r="22" spans="2:16" ht="30" customHeight="1">
      <c r="B22" s="1">
        <v>18</v>
      </c>
      <c r="C22" s="14" t="str">
        <f t="shared" ca="1" si="0"/>
        <v/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36">
        <f t="shared" si="1"/>
        <v>0</v>
      </c>
    </row>
    <row r="23" spans="2:16" ht="30" customHeight="1">
      <c r="B23" s="1">
        <v>19</v>
      </c>
      <c r="C23" s="14" t="str">
        <f t="shared" ca="1" si="0"/>
        <v/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36">
        <f t="shared" si="1"/>
        <v>0</v>
      </c>
    </row>
    <row r="24" spans="2:16" ht="30" customHeight="1">
      <c r="B24" s="1">
        <v>20</v>
      </c>
      <c r="C24" s="14" t="str">
        <f t="shared" ca="1" si="0"/>
        <v/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36">
        <f t="shared" si="1"/>
        <v>0</v>
      </c>
    </row>
    <row r="25" spans="2:16" ht="30" customHeight="1">
      <c r="B25" s="1">
        <v>21</v>
      </c>
      <c r="C25" s="14" t="str">
        <f t="shared" ca="1" si="0"/>
        <v/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36">
        <f t="shared" si="1"/>
        <v>0</v>
      </c>
    </row>
    <row r="26" spans="2:16" ht="30" customHeight="1">
      <c r="B26" s="1">
        <v>22</v>
      </c>
      <c r="C26" s="14" t="str">
        <f t="shared" ca="1" si="0"/>
        <v/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36">
        <f t="shared" si="1"/>
        <v>0</v>
      </c>
    </row>
    <row r="27" spans="2:16" ht="30" customHeight="1">
      <c r="B27" s="1">
        <v>23</v>
      </c>
      <c r="C27" s="14" t="str">
        <f t="shared" ca="1" si="0"/>
        <v/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36">
        <f t="shared" si="1"/>
        <v>0</v>
      </c>
    </row>
    <row r="28" spans="2:16" ht="30" customHeight="1">
      <c r="B28" s="1">
        <v>24</v>
      </c>
      <c r="C28" s="14" t="str">
        <f t="shared" ca="1" si="0"/>
        <v/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36">
        <f t="shared" si="1"/>
        <v>0</v>
      </c>
    </row>
    <row r="29" spans="2:16" ht="30" customHeight="1">
      <c r="B29" s="1">
        <v>25</v>
      </c>
      <c r="C29" s="14" t="str">
        <f t="shared" ca="1" si="0"/>
        <v/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36">
        <f t="shared" si="1"/>
        <v>0</v>
      </c>
    </row>
    <row r="30" spans="2:16" ht="30" customHeight="1">
      <c r="B30" s="1">
        <v>26</v>
      </c>
      <c r="C30" s="14" t="str">
        <f t="shared" ca="1" si="0"/>
        <v/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36">
        <f t="shared" si="1"/>
        <v>0</v>
      </c>
    </row>
    <row r="31" spans="2:16" ht="30" customHeight="1">
      <c r="B31" s="1">
        <v>27</v>
      </c>
      <c r="C31" s="14" t="str">
        <f t="shared" ca="1" si="0"/>
        <v/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36">
        <f t="shared" si="1"/>
        <v>0</v>
      </c>
    </row>
    <row r="32" spans="2:16" ht="30" customHeight="1">
      <c r="B32" s="1">
        <v>28</v>
      </c>
      <c r="C32" s="14" t="str">
        <f t="shared" ca="1" si="0"/>
        <v/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36">
        <f t="shared" si="1"/>
        <v>0</v>
      </c>
    </row>
    <row r="33" spans="2:16" ht="30" customHeight="1">
      <c r="B33" s="1">
        <v>29</v>
      </c>
      <c r="C33" s="14" t="str">
        <f t="shared" ca="1" si="0"/>
        <v/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36">
        <f t="shared" si="1"/>
        <v>0</v>
      </c>
    </row>
    <row r="34" spans="2:16" ht="30" customHeight="1">
      <c r="B34" s="1">
        <v>30</v>
      </c>
      <c r="C34" s="14" t="str">
        <f t="shared" ca="1" si="0"/>
        <v/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36">
        <f t="shared" si="1"/>
        <v>0</v>
      </c>
    </row>
    <row r="35" spans="2:16" ht="30" customHeight="1">
      <c r="B35" s="1">
        <v>31</v>
      </c>
      <c r="C35" s="14" t="str">
        <f t="shared" ca="1" si="0"/>
        <v/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36">
        <f t="shared" si="1"/>
        <v>0</v>
      </c>
    </row>
    <row r="36" spans="2:16" ht="30" customHeight="1">
      <c r="B36" s="1">
        <v>32</v>
      </c>
      <c r="C36" s="14" t="str">
        <f t="shared" ca="1" si="0"/>
        <v/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36">
        <f t="shared" si="1"/>
        <v>0</v>
      </c>
    </row>
    <row r="37" spans="2:16" ht="30" customHeight="1">
      <c r="B37" s="1">
        <v>33</v>
      </c>
      <c r="C37" s="14" t="str">
        <f t="shared" ca="1" si="0"/>
        <v/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36">
        <f t="shared" si="1"/>
        <v>0</v>
      </c>
    </row>
    <row r="38" spans="2:16" ht="30" customHeight="1">
      <c r="B38" s="1">
        <v>34</v>
      </c>
      <c r="C38" s="14" t="str">
        <f t="shared" ca="1" si="0"/>
        <v/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36">
        <f t="shared" si="1"/>
        <v>0</v>
      </c>
    </row>
    <row r="39" spans="2:16" ht="30" customHeight="1">
      <c r="B39" s="1">
        <v>35</v>
      </c>
      <c r="C39" s="14" t="str">
        <f t="shared" ca="1" si="0"/>
        <v/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36">
        <f t="shared" si="1"/>
        <v>0</v>
      </c>
    </row>
    <row r="40" spans="2:16" ht="30" customHeight="1">
      <c r="B40" s="1">
        <v>36</v>
      </c>
      <c r="C40" s="14" t="str">
        <f t="shared" ca="1" si="0"/>
        <v/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36">
        <f t="shared" si="1"/>
        <v>0</v>
      </c>
    </row>
    <row r="41" spans="2:16" ht="30" customHeight="1">
      <c r="B41" s="1">
        <v>37</v>
      </c>
      <c r="C41" s="14" t="str">
        <f t="shared" ca="1" si="0"/>
        <v/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36">
        <f t="shared" si="1"/>
        <v>0</v>
      </c>
    </row>
    <row r="42" spans="2:16" ht="30" customHeight="1">
      <c r="B42" s="1">
        <v>38</v>
      </c>
      <c r="C42" s="14" t="str">
        <f t="shared" ca="1" si="0"/>
        <v/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36">
        <f t="shared" si="1"/>
        <v>0</v>
      </c>
    </row>
    <row r="43" spans="2:16" ht="30" customHeight="1">
      <c r="B43" s="1">
        <v>39</v>
      </c>
      <c r="C43" s="14" t="str">
        <f t="shared" ca="1" si="0"/>
        <v/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36">
        <f t="shared" si="1"/>
        <v>0</v>
      </c>
    </row>
    <row r="44" spans="2:16" ht="30" customHeight="1">
      <c r="B44" s="1">
        <v>40</v>
      </c>
      <c r="C44" s="14" t="str">
        <f t="shared" ca="1" si="0"/>
        <v/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36">
        <f t="shared" si="1"/>
        <v>0</v>
      </c>
    </row>
    <row r="45" spans="2:16" ht="30" customHeight="1">
      <c r="B45" s="1">
        <v>41</v>
      </c>
      <c r="C45" s="14" t="str">
        <f t="shared" ca="1" si="0"/>
        <v/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36">
        <f t="shared" si="1"/>
        <v>0</v>
      </c>
    </row>
    <row r="46" spans="2:16" ht="30" customHeight="1">
      <c r="B46" s="1">
        <v>42</v>
      </c>
      <c r="C46" s="14" t="str">
        <f t="shared" ca="1" si="0"/>
        <v/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36">
        <f t="shared" si="1"/>
        <v>0</v>
      </c>
    </row>
    <row r="47" spans="2:16" ht="30" customHeight="1">
      <c r="B47" s="1">
        <v>43</v>
      </c>
      <c r="C47" s="14" t="str">
        <f t="shared" ca="1" si="0"/>
        <v/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36">
        <f t="shared" si="1"/>
        <v>0</v>
      </c>
    </row>
    <row r="48" spans="2:16" ht="30" customHeight="1">
      <c r="B48" s="1">
        <v>44</v>
      </c>
      <c r="C48" s="14" t="str">
        <f t="shared" ca="1" si="0"/>
        <v/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36">
        <f t="shared" si="1"/>
        <v>0</v>
      </c>
    </row>
    <row r="49" spans="2:16" ht="30" customHeight="1">
      <c r="B49" s="1">
        <v>45</v>
      </c>
      <c r="C49" s="14" t="str">
        <f t="shared" ca="1" si="0"/>
        <v/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36">
        <f t="shared" si="1"/>
        <v>0</v>
      </c>
    </row>
    <row r="50" spans="2:16" ht="30" customHeight="1">
      <c r="B50" s="1">
        <v>46</v>
      </c>
      <c r="C50" s="14" t="str">
        <f t="shared" ca="1" si="0"/>
        <v/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36">
        <f t="shared" si="1"/>
        <v>0</v>
      </c>
    </row>
    <row r="51" spans="2:16" ht="30" customHeight="1">
      <c r="B51" s="1">
        <v>47</v>
      </c>
      <c r="C51" s="14" t="str">
        <f t="shared" ca="1" si="0"/>
        <v/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36">
        <f t="shared" si="1"/>
        <v>0</v>
      </c>
    </row>
    <row r="52" spans="2:16" ht="30" customHeight="1">
      <c r="B52" s="1">
        <v>48</v>
      </c>
      <c r="C52" s="14" t="str">
        <f t="shared" ca="1" si="0"/>
        <v/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36">
        <f t="shared" si="1"/>
        <v>0</v>
      </c>
    </row>
    <row r="53" spans="2:16" ht="30" customHeight="1">
      <c r="B53" s="1">
        <v>49</v>
      </c>
      <c r="C53" s="14" t="str">
        <f t="shared" ca="1" si="0"/>
        <v/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36">
        <f t="shared" si="1"/>
        <v>0</v>
      </c>
    </row>
    <row r="54" spans="2:16" ht="30" customHeight="1">
      <c r="B54" s="1">
        <v>50</v>
      </c>
      <c r="C54" s="14" t="str">
        <f t="shared" ca="1" si="0"/>
        <v/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36">
        <f t="shared" si="1"/>
        <v>0</v>
      </c>
    </row>
  </sheetData>
  <sheetProtection formatCells="0" formatColumns="0" formatRows="0" selectLockedCells="1"/>
  <conditionalFormatting sqref="C5:O54">
    <cfRule type="expression" dxfId="23" priority="6">
      <formula>$C5&lt;&gt;""</formula>
    </cfRule>
    <cfRule type="expression" dxfId="22" priority="7">
      <formula>$C5=""</formula>
    </cfRule>
  </conditionalFormatting>
  <conditionalFormatting sqref="C5:C54">
    <cfRule type="expression" dxfId="21" priority="5">
      <formula>$C5&lt;&gt;""</formula>
    </cfRule>
  </conditionalFormatting>
  <conditionalFormatting sqref="P5:P54">
    <cfRule type="expression" dxfId="20" priority="1">
      <formula>$C5&lt;&gt;""</formula>
    </cfRule>
    <cfRule type="expression" dxfId="19" priority="2">
      <formula>$C5=""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7">
    <tabColor rgb="FF92D050"/>
  </sheetPr>
  <dimension ref="C1:P7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17.25" style="1" customWidth="1"/>
    <col min="4" max="16" width="12.125" style="1" customWidth="1"/>
    <col min="17" max="21" width="10.75" style="1" customWidth="1"/>
    <col min="22" max="16384" width="11" style="1"/>
  </cols>
  <sheetData>
    <row r="1" spans="3:16" s="8" customFormat="1" ht="39" customHeight="1">
      <c r="E1" s="2"/>
    </row>
    <row r="2" spans="3:16" s="109" customFormat="1" ht="30" customHeight="1">
      <c r="C2" s="107"/>
      <c r="D2" s="108"/>
      <c r="E2" s="108"/>
      <c r="F2" s="108"/>
      <c r="G2" s="108"/>
      <c r="H2" s="108"/>
      <c r="I2" s="108"/>
    </row>
    <row r="3" spans="3:16" ht="15" customHeight="1" thickBot="1">
      <c r="C3" s="3"/>
      <c r="D3" s="4"/>
      <c r="E3" s="4"/>
      <c r="F3" s="4"/>
      <c r="G3" s="4"/>
      <c r="H3" s="4"/>
      <c r="I3" s="4"/>
    </row>
    <row r="4" spans="3:16" ht="30" customHeight="1" thickTop="1" thickBot="1">
      <c r="C4" s="9" t="s">
        <v>32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9" t="s">
        <v>29</v>
      </c>
      <c r="N4" s="9" t="s">
        <v>30</v>
      </c>
      <c r="O4" s="9" t="s">
        <v>31</v>
      </c>
      <c r="P4" s="9" t="s">
        <v>44</v>
      </c>
    </row>
    <row r="5" spans="3:16" ht="30" customHeight="1" thickTop="1">
      <c r="C5" s="14" t="s">
        <v>33</v>
      </c>
      <c r="D5" s="15">
        <f>SUM('Metas Por Vendedor'!D$5:D$54)</f>
        <v>12000</v>
      </c>
      <c r="E5" s="15">
        <f>SUM('Metas Por Vendedor'!E$5:E$54)</f>
        <v>12800</v>
      </c>
      <c r="F5" s="15">
        <f>SUM('Metas Por Vendedor'!F$5:F$54)</f>
        <v>13600</v>
      </c>
      <c r="G5" s="15">
        <f>SUM('Metas Por Vendedor'!G$5:G$54)</f>
        <v>14400</v>
      </c>
      <c r="H5" s="15">
        <f>SUM('Metas Por Vendedor'!H$5:H$54)</f>
        <v>15200</v>
      </c>
      <c r="I5" s="15">
        <f>SUM('Metas Por Vendedor'!I$5:I$54)</f>
        <v>16000</v>
      </c>
      <c r="J5" s="15">
        <f>SUM('Metas Por Vendedor'!J$5:J$54)</f>
        <v>16800</v>
      </c>
      <c r="K5" s="15">
        <f>SUM('Metas Por Vendedor'!K$5:K$54)</f>
        <v>17600</v>
      </c>
      <c r="L5" s="15">
        <f>SUM('Metas Por Vendedor'!L$5:L$54)</f>
        <v>18400</v>
      </c>
      <c r="M5" s="15">
        <f>SUM('Metas Por Vendedor'!M$5:M$54)</f>
        <v>19200</v>
      </c>
      <c r="N5" s="15">
        <f>SUM('Metas Por Vendedor'!N$5:N$54)</f>
        <v>20000</v>
      </c>
      <c r="O5" s="15">
        <f>SUM('Metas Por Vendedor'!O$5:O$54)</f>
        <v>20800</v>
      </c>
      <c r="P5" s="15">
        <f>SUM('Metas Por Vendedor'!$D$5:P54)</f>
        <v>393600</v>
      </c>
    </row>
    <row r="6" spans="3:16" ht="30" customHeight="1">
      <c r="C6" s="14" t="s">
        <v>34</v>
      </c>
      <c r="D6" s="15">
        <f ca="1">SUM('R$ por Vendedor'!D:D)</f>
        <v>9000</v>
      </c>
      <c r="E6" s="15">
        <f ca="1">SUM('R$ por Vendedor'!E:E)</f>
        <v>0</v>
      </c>
      <c r="F6" s="15">
        <f ca="1">SUM('R$ por Vendedor'!F:F)</f>
        <v>0</v>
      </c>
      <c r="G6" s="15">
        <f ca="1">SUM('R$ por Vendedor'!G:G)</f>
        <v>0</v>
      </c>
      <c r="H6" s="15">
        <f ca="1">SUM('R$ por Vendedor'!H:H)</f>
        <v>0</v>
      </c>
      <c r="I6" s="15">
        <f ca="1">SUM('R$ por Vendedor'!I:I)</f>
        <v>0</v>
      </c>
      <c r="J6" s="15">
        <f ca="1">SUM('R$ por Vendedor'!J:J)</f>
        <v>0</v>
      </c>
      <c r="K6" s="15">
        <f ca="1">SUM('R$ por Vendedor'!K:K)</f>
        <v>0</v>
      </c>
      <c r="L6" s="15">
        <f ca="1">SUM('R$ por Vendedor'!L:L)</f>
        <v>0</v>
      </c>
      <c r="M6" s="15">
        <f ca="1">SUM('R$ por Vendedor'!M:M)</f>
        <v>0</v>
      </c>
      <c r="N6" s="15">
        <f ca="1">SUM('R$ por Vendedor'!N:N)</f>
        <v>0</v>
      </c>
      <c r="O6" s="15">
        <f ca="1">SUM('R$ por Vendedor'!O:O)</f>
        <v>0</v>
      </c>
      <c r="P6" s="15">
        <f ca="1">SUM(D6:O6)</f>
        <v>9000</v>
      </c>
    </row>
    <row r="7" spans="3:16" ht="30" customHeight="1">
      <c r="C7" s="48" t="s">
        <v>121</v>
      </c>
      <c r="D7" s="37">
        <f ca="1">IFERROR((D6/D5)-100%,0)</f>
        <v>-0.25</v>
      </c>
      <c r="E7" s="37">
        <f t="shared" ref="E7:P7" ca="1" si="0">IFERROR((E6/E5)-100%,0)</f>
        <v>-1</v>
      </c>
      <c r="F7" s="37">
        <f t="shared" ca="1" si="0"/>
        <v>-1</v>
      </c>
      <c r="G7" s="37">
        <f t="shared" ca="1" si="0"/>
        <v>-1</v>
      </c>
      <c r="H7" s="37">
        <f t="shared" ca="1" si="0"/>
        <v>-1</v>
      </c>
      <c r="I7" s="37">
        <f t="shared" ca="1" si="0"/>
        <v>-1</v>
      </c>
      <c r="J7" s="37">
        <f t="shared" ca="1" si="0"/>
        <v>-1</v>
      </c>
      <c r="K7" s="37">
        <f t="shared" ca="1" si="0"/>
        <v>-1</v>
      </c>
      <c r="L7" s="37">
        <f t="shared" ca="1" si="0"/>
        <v>-1</v>
      </c>
      <c r="M7" s="37">
        <f t="shared" ca="1" si="0"/>
        <v>-1</v>
      </c>
      <c r="N7" s="37">
        <f t="shared" ca="1" si="0"/>
        <v>-1</v>
      </c>
      <c r="O7" s="37">
        <f t="shared" ca="1" si="0"/>
        <v>-1</v>
      </c>
      <c r="P7" s="37">
        <f t="shared" ca="1" si="0"/>
        <v>-0.97713414634146345</v>
      </c>
    </row>
  </sheetData>
  <sheetProtection formatCells="0" formatColumns="0" formatRows="0" selectLockedCells="1"/>
  <conditionalFormatting sqref="D7:P7">
    <cfRule type="cellIs" dxfId="18" priority="4" operator="lessThan">
      <formula>0</formula>
    </cfRule>
    <cfRule type="cellIs" dxfId="17" priority="5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Plan10"/>
  <dimension ref="C1:AB24"/>
  <sheetViews>
    <sheetView showGridLines="0" zoomScale="90" zoomScaleNormal="90" zoomScalePageLayoutView="80" workbookViewId="0">
      <pane ySplit="2" topLeftCell="A4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29.375" style="52" customWidth="1"/>
    <col min="4" max="5" width="18.75" style="52" customWidth="1"/>
    <col min="6" max="6" width="21.875" style="52" customWidth="1"/>
    <col min="7" max="7" width="3.25" style="1" customWidth="1"/>
    <col min="8" max="22" width="11" style="1"/>
    <col min="23" max="23" width="11" style="29"/>
    <col min="24" max="24" width="11" style="4"/>
    <col min="25" max="25" width="13.75" style="4" bestFit="1" customWidth="1"/>
    <col min="26" max="26" width="13.75" style="29" customWidth="1"/>
    <col min="27" max="28" width="11" style="29"/>
    <col min="29" max="16384" width="11" style="1"/>
  </cols>
  <sheetData>
    <row r="1" spans="3:28" s="8" customFormat="1" ht="39" customHeight="1">
      <c r="E1" s="2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W1" s="30"/>
      <c r="X1" s="58"/>
      <c r="Y1" s="58"/>
      <c r="Z1" s="30"/>
      <c r="AA1" s="30"/>
      <c r="AB1" s="30"/>
    </row>
    <row r="2" spans="3:28" s="109" customFormat="1" ht="30" customHeight="1">
      <c r="C2" s="107"/>
      <c r="D2" s="108"/>
      <c r="E2" s="108"/>
      <c r="F2" s="108"/>
      <c r="W2" s="112"/>
      <c r="X2" s="108"/>
      <c r="Y2" s="108"/>
      <c r="Z2" s="112"/>
      <c r="AA2" s="112"/>
      <c r="AB2" s="112"/>
    </row>
    <row r="3" spans="3:28" ht="15" customHeight="1" thickBot="1">
      <c r="C3" s="3"/>
      <c r="D3" s="4"/>
      <c r="E3" s="4"/>
      <c r="F3" s="4"/>
      <c r="X3" s="118" t="s">
        <v>118</v>
      </c>
      <c r="Y3" s="118"/>
      <c r="AA3" s="119"/>
      <c r="AB3" s="119"/>
    </row>
    <row r="4" spans="3:28" ht="30" customHeight="1" thickTop="1" thickBot="1">
      <c r="C4" s="9" t="s">
        <v>1</v>
      </c>
      <c r="D4" s="9" t="s">
        <v>40</v>
      </c>
      <c r="E4" s="9" t="s">
        <v>36</v>
      </c>
      <c r="F4" s="9" t="s">
        <v>39</v>
      </c>
      <c r="X4" s="62" t="s">
        <v>117</v>
      </c>
      <c r="Y4" s="62" t="s">
        <v>116</v>
      </c>
      <c r="Z4" s="43"/>
      <c r="AA4" s="43"/>
      <c r="AB4" s="43"/>
    </row>
    <row r="5" spans="3:28" ht="35.25" customHeight="1" thickTop="1">
      <c r="C5" s="14" t="str">
        <f t="shared" ref="C5:C12" ca="1" si="0">IFERROR(EtapasFunil,"")</f>
        <v>Primeiro contato</v>
      </c>
      <c r="D5" s="16">
        <f ca="1">IF(C5="",0,SUMIF('Controle de Contatos'!$I$5:$I$1204,'Rel. Passo 1°'!$C5,'Controle de Contatos'!$X$5:$X$1204))+Y5</f>
        <v>5</v>
      </c>
      <c r="E5" s="37">
        <f ca="1">IFERROR(1/($D$5/$D$5),0)</f>
        <v>1</v>
      </c>
      <c r="F5" s="37">
        <f ca="1">$E$5</f>
        <v>1</v>
      </c>
      <c r="V5" s="41"/>
      <c r="X5" s="62">
        <f ca="1">IF(C5="","",SUMIF('Controle de Contatos'!$I$5:$I$1204,'Rel. Passo 1°'!$C5,'Controle de Contatos'!$X$5:$X$1204))</f>
        <v>1</v>
      </c>
      <c r="Y5" s="62">
        <f ca="1">SUM(X6:$X$12)</f>
        <v>4</v>
      </c>
      <c r="Z5" s="43"/>
      <c r="AA5" s="44"/>
      <c r="AB5" s="44"/>
    </row>
    <row r="6" spans="3:28" ht="35.25" customHeight="1">
      <c r="C6" s="14" t="str">
        <f t="shared" ca="1" si="0"/>
        <v>Briefing</v>
      </c>
      <c r="D6" s="16">
        <f ca="1">IF(C6="",0,SUMIF('Controle de Contatos'!$I$5:$I$1204,'Rel. Passo 1°'!$C6,'Controle de Contatos'!$X$5:$X$1204))+Y6</f>
        <v>4</v>
      </c>
      <c r="E6" s="37">
        <f ca="1">IFERROR(1/(D5/D6),0)</f>
        <v>0.8</v>
      </c>
      <c r="F6" s="37">
        <f ca="1">$E$6*$F$5</f>
        <v>0.8</v>
      </c>
      <c r="V6" s="41"/>
      <c r="X6" s="62">
        <f ca="1">IF(C6="","",SUMIF('Controle de Contatos'!$I$5:$I$1204,'Rel. Passo 1°'!$C6,'Controle de Contatos'!$X$5:$X$1204))</f>
        <v>1</v>
      </c>
      <c r="Y6" s="62">
        <f ca="1">SUM(X7:$X$12)</f>
        <v>3</v>
      </c>
      <c r="Z6" s="43"/>
      <c r="AA6" s="44"/>
      <c r="AB6" s="44"/>
    </row>
    <row r="7" spans="3:28" ht="35.25" customHeight="1">
      <c r="C7" s="14" t="str">
        <f t="shared" ca="1" si="0"/>
        <v>Proposta Comercial</v>
      </c>
      <c r="D7" s="16">
        <f ca="1">IF(C7="",0,SUMIF('Controle de Contatos'!$I$5:$I$1204,'Rel. Passo 1°'!$C7,'Controle de Contatos'!$X$5:$X$1204))+Y7</f>
        <v>3</v>
      </c>
      <c r="E7" s="37">
        <f ca="1">IFERROR(1/(D6/D7),0)</f>
        <v>0.75</v>
      </c>
      <c r="F7" s="37">
        <f ca="1">$E$7*$F$6</f>
        <v>0.60000000000000009</v>
      </c>
      <c r="V7" s="41"/>
      <c r="X7" s="62">
        <f ca="1">IF(C7="","",SUMIF('Controle de Contatos'!$I$5:$I$1204,'Rel. Passo 1°'!$C7,'Controle de Contatos'!$X$5:$X$1204))</f>
        <v>3</v>
      </c>
      <c r="Y7" s="62">
        <f ca="1">SUM(X8:$X$12)</f>
        <v>0</v>
      </c>
      <c r="Z7" s="43"/>
      <c r="AA7" s="44"/>
      <c r="AB7" s="44"/>
    </row>
    <row r="8" spans="3:28" ht="35.25" customHeight="1">
      <c r="C8" s="14" t="str">
        <f t="shared" ca="1" si="0"/>
        <v>Negociação</v>
      </c>
      <c r="D8" s="16">
        <f ca="1">IF(C8="",0,SUMIF('Controle de Contatos'!$I$5:$I$1204,'Rel. Passo 1°'!$C8,'Controle de Contatos'!$X$5:$X$1204))+Y8</f>
        <v>0</v>
      </c>
      <c r="E8" s="37">
        <f ca="1">IFERROR(1/(D7/D8),0)</f>
        <v>0</v>
      </c>
      <c r="F8" s="37">
        <f ca="1">$E$8*$F$7</f>
        <v>0</v>
      </c>
      <c r="V8" s="41"/>
      <c r="X8" s="62">
        <f ca="1">IF(C8="","",SUMIF('Controle de Contatos'!$I$5:$I$1204,'Rel. Passo 1°'!$C8,'Controle de Contatos'!$X$5:$X$1204))</f>
        <v>0</v>
      </c>
      <c r="Y8" s="62">
        <f ca="1">SUM(X9:$X$12)</f>
        <v>0</v>
      </c>
      <c r="Z8" s="43"/>
      <c r="AA8" s="44"/>
      <c r="AB8" s="44"/>
    </row>
    <row r="9" spans="3:28" ht="35.25" customHeight="1">
      <c r="C9" s="14" t="str">
        <f t="shared" ca="1" si="0"/>
        <v>Negócio Fechado</v>
      </c>
      <c r="D9" s="16">
        <f ca="1">IF(C9="",0,SUMIF('Controle de Contatos'!$I$5:$I$1204,'Rel. Passo 1°'!$C9,'Controle de Contatos'!$X$5:$X$1204))+Y9</f>
        <v>0</v>
      </c>
      <c r="E9" s="37">
        <f ca="1">IFERROR(1/(D8/D9),0)</f>
        <v>0</v>
      </c>
      <c r="F9" s="37">
        <f ca="1">$E$9*$F$8</f>
        <v>0</v>
      </c>
      <c r="V9" s="41"/>
      <c r="X9" s="62">
        <f ca="1">IF(C9="","",SUMIF('Controle de Contatos'!$I$5:$I$1204,'Rel. Passo 1°'!$C9,'Controle de Contatos'!$X$5:$X$1204))</f>
        <v>0</v>
      </c>
      <c r="Y9" s="62">
        <f ca="1">SUM(X10:$X$12)</f>
        <v>0</v>
      </c>
      <c r="Z9" s="43"/>
      <c r="AA9" s="44"/>
      <c r="AB9" s="44"/>
    </row>
    <row r="10" spans="3:28" ht="35.25" customHeight="1">
      <c r="C10" s="102" t="str">
        <f t="shared" ca="1" si="0"/>
        <v/>
      </c>
      <c r="D10" s="103">
        <f ca="1">IF(C10="",0,SUMIF('Controle de Contatos'!$I$5:$I$1204,'Rel. Passo 1°'!$C10,'Controle de Contatos'!$X$5:$X$1204))+Y10</f>
        <v>0</v>
      </c>
      <c r="E10" s="104">
        <f ca="1">IFERROR(1/(D10/D11),0)</f>
        <v>0</v>
      </c>
      <c r="F10" s="104">
        <f ca="1">$E$10*$F$9</f>
        <v>0</v>
      </c>
      <c r="V10" s="41"/>
      <c r="X10" s="62" t="str">
        <f ca="1">IF(C10="","",SUMIF('Controle de Contatos'!$I$5:$I$1204,'Rel. Passo 1°'!$C10,'Controle de Contatos'!$X$5:$X$1204))</f>
        <v/>
      </c>
      <c r="Y10" s="62">
        <f ca="1">SUM(X11:$X$12)</f>
        <v>0</v>
      </c>
      <c r="Z10" s="43"/>
      <c r="AA10" s="44"/>
      <c r="AB10" s="44"/>
    </row>
    <row r="11" spans="3:28" ht="35.25" customHeight="1">
      <c r="C11" s="102" t="str">
        <f t="shared" ca="1" si="0"/>
        <v/>
      </c>
      <c r="D11" s="103">
        <f ca="1">IF(C11="",0,SUMIF('Controle de Contatos'!$I$5:$I$1204,'Rel. Passo 1°'!$C11,'Controle de Contatos'!$X$5:$X$1204))+Y11</f>
        <v>0</v>
      </c>
      <c r="E11" s="104">
        <f ca="1">IFERROR(1/(D11/D12),0)</f>
        <v>0</v>
      </c>
      <c r="F11" s="104">
        <f ca="1">$E$11*$F$10</f>
        <v>0</v>
      </c>
      <c r="V11" s="41"/>
      <c r="X11" s="62" t="str">
        <f ca="1">IF(C11="","",SUMIF('Controle de Contatos'!$I$5:$I$1204,'Rel. Passo 1°'!$C11,'Controle de Contatos'!$X$5:$X$1204))</f>
        <v/>
      </c>
      <c r="Y11" s="62">
        <f ca="1">SUM(X12:$X$12)</f>
        <v>0</v>
      </c>
      <c r="Z11" s="43"/>
      <c r="AA11" s="44"/>
      <c r="AB11" s="44"/>
    </row>
    <row r="12" spans="3:28" ht="35.25" customHeight="1">
      <c r="C12" s="102" t="str">
        <f t="shared" ca="1" si="0"/>
        <v/>
      </c>
      <c r="D12" s="103">
        <f ca="1">IF(C12="",0,SUMIF('Controle de Contatos'!$I$5:$I$1204,'Rel. Passo 1°'!$C12,'Controle de Contatos'!$X$5:$X$1204))+Y12</f>
        <v>0</v>
      </c>
      <c r="E12" s="104">
        <f ca="1">IFERROR(1/(D12/D13),0)</f>
        <v>0</v>
      </c>
      <c r="F12" s="104">
        <f ca="1">$E$12*$F$11</f>
        <v>0</v>
      </c>
      <c r="V12" s="41"/>
      <c r="X12" s="62" t="str">
        <f ca="1">IF(C12="","",SUMIF('Controle de Contatos'!$I$5:$I$1204,'Rel. Passo 1°'!$C12,'Controle de Contatos'!$X$5:$X$1204))</f>
        <v/>
      </c>
      <c r="Y12" s="62">
        <v>0</v>
      </c>
      <c r="Z12" s="43"/>
      <c r="AA12" s="44"/>
      <c r="AB12" s="44"/>
    </row>
    <row r="13" spans="3:28" ht="30" customHeight="1">
      <c r="C13" s="105"/>
    </row>
    <row r="14" spans="3:28" ht="30" customHeight="1">
      <c r="C14" s="105"/>
    </row>
    <row r="15" spans="3:28" ht="30" customHeight="1">
      <c r="C15" s="105"/>
    </row>
    <row r="16" spans="3:28" ht="30" customHeight="1">
      <c r="C16" s="105"/>
    </row>
    <row r="17" spans="3:3" ht="30" customHeight="1">
      <c r="C17" s="105"/>
    </row>
    <row r="18" spans="3:3" ht="30" customHeight="1">
      <c r="C18" s="105"/>
    </row>
    <row r="19" spans="3:3" ht="30" customHeight="1">
      <c r="C19" s="105"/>
    </row>
    <row r="20" spans="3:3" ht="30" customHeight="1">
      <c r="C20" s="105"/>
    </row>
    <row r="21" spans="3:3" ht="30" customHeight="1">
      <c r="C21" s="105"/>
    </row>
    <row r="22" spans="3:3" ht="30" customHeight="1">
      <c r="C22" s="105"/>
    </row>
    <row r="23" spans="3:3" ht="30" customHeight="1">
      <c r="C23" s="105"/>
    </row>
    <row r="24" spans="3:3" ht="30" customHeight="1">
      <c r="C24" s="105"/>
    </row>
  </sheetData>
  <sheetProtection formatCells="0" formatColumns="0" formatRows="0" selectLockedCells="1"/>
  <autoFilter ref="D4:F4"/>
  <mergeCells count="2">
    <mergeCell ref="X3:Y3"/>
    <mergeCell ref="AA3:AB3"/>
  </mergeCells>
  <conditionalFormatting sqref="C5:F12">
    <cfRule type="expression" dxfId="16" priority="3">
      <formula>$C5&lt;&gt;""</formula>
    </cfRule>
    <cfRule type="expression" dxfId="15" priority="4">
      <formula>$C5=""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Plan11"/>
  <dimension ref="B1:N15"/>
  <sheetViews>
    <sheetView showGridLines="0" zoomScale="90" zoomScaleNormal="90" zoomScalePageLayoutView="80" workbookViewId="0">
      <pane ySplit="6" topLeftCell="A7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42" style="1" customWidth="1"/>
    <col min="4" max="9" width="18.5" style="1" customWidth="1"/>
    <col min="10" max="11" width="10.75" style="1" customWidth="1"/>
    <col min="12" max="12" width="20.625" style="29" bestFit="1" customWidth="1"/>
    <col min="13" max="14" width="20.625" style="1" bestFit="1" customWidth="1"/>
    <col min="15" max="15" width="10.75" style="1" customWidth="1"/>
    <col min="16" max="16384" width="11" style="1"/>
  </cols>
  <sheetData>
    <row r="1" spans="2:14" s="8" customFormat="1" ht="39" customHeight="1">
      <c r="E1" s="2"/>
      <c r="L1" s="30"/>
    </row>
    <row r="2" spans="2:14" s="109" customFormat="1" ht="30" customHeight="1">
      <c r="C2" s="107"/>
      <c r="D2" s="108"/>
      <c r="E2" s="108"/>
      <c r="F2" s="108"/>
      <c r="G2" s="108"/>
      <c r="H2" s="108"/>
      <c r="I2" s="108"/>
      <c r="L2" s="112"/>
    </row>
    <row r="3" spans="2:14" ht="15" customHeight="1" thickBot="1">
      <c r="C3" s="3"/>
      <c r="D3" s="4"/>
      <c r="E3" s="4"/>
      <c r="F3" s="4"/>
      <c r="G3" s="4"/>
      <c r="H3" s="4"/>
      <c r="I3" s="4"/>
    </row>
    <row r="4" spans="2:14" ht="30" customHeight="1" thickTop="1" thickBot="1">
      <c r="C4" s="27" t="s">
        <v>120</v>
      </c>
      <c r="D4" s="120" t="s">
        <v>157</v>
      </c>
      <c r="E4" s="120"/>
      <c r="F4" s="120"/>
      <c r="G4" s="120"/>
      <c r="H4" s="120"/>
      <c r="I4" s="120"/>
      <c r="M4" s="29"/>
      <c r="N4" s="29"/>
    </row>
    <row r="5" spans="2:14" ht="7.5" customHeight="1" thickTop="1" thickBot="1">
      <c r="C5" s="3"/>
      <c r="D5" s="4"/>
      <c r="E5" s="4"/>
      <c r="F5" s="4"/>
      <c r="G5" s="4"/>
      <c r="H5" s="4"/>
      <c r="I5" s="4"/>
      <c r="M5" s="29"/>
      <c r="N5" s="29"/>
    </row>
    <row r="6" spans="2:14" ht="34.5" customHeight="1" thickTop="1" thickBot="1">
      <c r="C6" s="9" t="s">
        <v>43</v>
      </c>
      <c r="D6" s="9" t="s">
        <v>41</v>
      </c>
      <c r="E6" s="9" t="s">
        <v>42</v>
      </c>
      <c r="F6" s="9" t="s">
        <v>36</v>
      </c>
      <c r="G6" s="9" t="s">
        <v>37</v>
      </c>
      <c r="H6" s="9" t="s">
        <v>38</v>
      </c>
      <c r="I6" s="9" t="s">
        <v>36</v>
      </c>
      <c r="M6" s="29"/>
      <c r="N6" s="29"/>
    </row>
    <row r="7" spans="2:14" ht="30" customHeight="1" thickTop="1" thickBot="1">
      <c r="B7" s="1">
        <v>2</v>
      </c>
      <c r="C7" s="14" t="str">
        <f t="array" ref="C7">IF(INDEX('3° Passo'!$D$4:$M$12,B7,MATCH('Rel. Passo 3°'!$D$4,'3° Passo'!$D$4:$M$4,0))=0,"",INDEX('3° Passo'!$D$4:$M$12,B7,MATCH('Rel. Passo 3°'!$D$4,'3° Passo'!$D$4:$M$4,0)))</f>
        <v>Localizados no Sul do País</v>
      </c>
      <c r="D7" s="16">
        <f>IF($C7="","",COUNTIF('Controle de Contatos'!$R$5:$U$1204,'Rel. Passo 3°'!$C7))</f>
        <v>3</v>
      </c>
      <c r="E7" s="28">
        <f ca="1">IF($C7="","",SUMIF(OFFSET(INDEX('Controle de Contatos'!$R$5:$U$5,1,MATCH('Rel. Passo 3°'!$D$4,'Controle de Contatos'!$R$4:$U$4,0)),,,COUNTA('Controle de Contatos'!$D$4:$D$1204)-1,1),'Rel. Passo 3°'!$C7,'Controle de Contatos'!$V$5:$V$1204))</f>
        <v>0</v>
      </c>
      <c r="F7" s="37">
        <f ca="1">IF(C7="","",IFERROR(E7/D7,0))</f>
        <v>0</v>
      </c>
      <c r="G7" s="38">
        <f ca="1">IF($C7="","",SUMIF(OFFSET(INDEX('Controle de Contatos'!$R$5:$U$5,1,MATCH('Rel. Passo 3°'!$D$4,'Controle de Contatos'!$R$4:$U$4,0)),,,COUNTA('Controle de Contatos'!$D$4:$D$1204)-1,1),'Rel. Passo 3°'!$C7,'Controle de Contatos'!$G$5:$G$1204))</f>
        <v>12000</v>
      </c>
      <c r="H7" s="38">
        <f ca="1">IF($C7="","",SUMIF(OFFSET(INDEX('Controle de Contatos'!$R$5:$U$5,1,MATCH('Rel. Passo 3°'!$D$4,'Controle de Contatos'!$R$4:$U$4,0)),,,COUNTA('Controle de Contatos'!$D$4:$D$1204)-1,1),'Rel. Passo 3°'!$C7,'Controle de Contatos'!$AB$5:$AB$1204))</f>
        <v>0</v>
      </c>
      <c r="I7" s="37">
        <f ca="1">IF(C7="","",IFERROR(H7/G7,0))</f>
        <v>0</v>
      </c>
      <c r="M7" s="29"/>
      <c r="N7" s="29"/>
    </row>
    <row r="8" spans="2:14" ht="30" customHeight="1" thickTop="1" thickBot="1">
      <c r="B8" s="1">
        <v>3</v>
      </c>
      <c r="C8" s="14" t="str">
        <f>IF(INDEX('3° Passo'!$D$4:$M$12,B8,MATCH('Rel. Passo 3°'!$D$4,'3° Passo'!$D$4:$M$4,0))=0,"",INDEX('3° Passo'!$D$4:$M$12,B8,MATCH('Rel. Passo 3°'!$D$4,'3° Passo'!$D$4:$M$4,0)))</f>
        <v>Moram próximo do ponto de venda</v>
      </c>
      <c r="D8" s="16">
        <f>IF($C8="","",COUNTIF('Controle de Contatos'!$R$5:$U$1204,'Rel. Passo 3°'!$C8))</f>
        <v>3</v>
      </c>
      <c r="E8" s="28">
        <f ca="1">IF($C8="","",SUMIF(OFFSET(INDEX('Controle de Contatos'!$R$5:$U$5,1,MATCH('Rel. Passo 3°'!$D$4,'Controle de Contatos'!$R$4:$U$4,0)),,,COUNTA('Controle de Contatos'!$D$4:$D$1204)-1,1),'Rel. Passo 3°'!$C8,'Controle de Contatos'!$V$5:$V$1204))</f>
        <v>2</v>
      </c>
      <c r="F8" s="37">
        <f t="shared" ref="F8:F14" ca="1" si="0">IF(C8="","",IFERROR(E8/D8,0))</f>
        <v>0.66666666666666663</v>
      </c>
      <c r="G8" s="38">
        <f ca="1">IF($C8="","",SUMIF(OFFSET(INDEX('Controle de Contatos'!$R$5:$U$5,1,MATCH('Rel. Passo 3°'!$D$4,'Controle de Contatos'!$R$4:$U$4,0)),,,COUNTA('Controle de Contatos'!$D$4:$D$1204)-1,1),'Rel. Passo 3°'!$C8,'Controle de Contatos'!$G$5:$G$1204))</f>
        <v>12000</v>
      </c>
      <c r="H8" s="38">
        <f ca="1">IF($C8="","",SUMIF(OFFSET(INDEX('Controle de Contatos'!$R$5:$U$5,1,MATCH('Rel. Passo 3°'!$D$4,'Controle de Contatos'!$R$4:$U$4,0)),,,COUNTA('Controle de Contatos'!$D$4:$D$1204)-1,1),'Rel. Passo 3°'!$C8,'Controle de Contatos'!$AB$5:$AB$1204))</f>
        <v>8000</v>
      </c>
      <c r="I8" s="37">
        <f t="shared" ref="I8:I14" ca="1" si="1">IF(C8="","",IFERROR(H8/G8,0))</f>
        <v>0.66666666666666663</v>
      </c>
    </row>
    <row r="9" spans="2:14" ht="30" customHeight="1" thickTop="1" thickBot="1">
      <c r="B9" s="1">
        <v>4</v>
      </c>
      <c r="C9" s="14" t="str">
        <f>IF(INDEX('3° Passo'!$D$4:$M$12,B9,MATCH('Rel. Passo 3°'!$D$4,'3° Passo'!$D$4:$M$4,0))=0,"",INDEX('3° Passo'!$D$4:$M$12,B9,MATCH('Rel. Passo 3°'!$D$4,'3° Passo'!$D$4:$M$4,0)))</f>
        <v>Residentes em cidades de praia</v>
      </c>
      <c r="D9" s="16">
        <f>IF($C9="","",COUNTIF('Controle de Contatos'!$R$5:$U$1204,'Rel. Passo 3°'!$C9))</f>
        <v>2</v>
      </c>
      <c r="E9" s="28">
        <f ca="1">IF($C9="","",SUMIF(OFFSET(INDEX('Controle de Contatos'!$R$5:$U$5,1,MATCH('Rel. Passo 3°'!$D$4,'Controle de Contatos'!$R$4:$U$4,0)),,,COUNTA('Controle de Contatos'!$D$4:$D$1204)-1,1),'Rel. Passo 3°'!$C9,'Controle de Contatos'!$V$5:$V$1204))</f>
        <v>1</v>
      </c>
      <c r="F9" s="37">
        <f t="shared" ca="1" si="0"/>
        <v>0.5</v>
      </c>
      <c r="G9" s="38">
        <f ca="1">IF($C9="","",SUMIF(OFFSET(INDEX('Controle de Contatos'!$R$5:$U$5,1,MATCH('Rel. Passo 3°'!$D$4,'Controle de Contatos'!$R$4:$U$4,0)),,,COUNTA('Controle de Contatos'!$D$4:$D$1204)-1,1),'Rel. Passo 3°'!$C9,'Controle de Contatos'!$G$5:$G$1204))</f>
        <v>21000</v>
      </c>
      <c r="H9" s="38">
        <f ca="1">IF($C9="","",SUMIF(OFFSET(INDEX('Controle de Contatos'!$R$5:$U$5,1,MATCH('Rel. Passo 3°'!$D$4,'Controle de Contatos'!$R$4:$U$4,0)),,,COUNTA('Controle de Contatos'!$D$4:$D$1204)-1,1),'Rel. Passo 3°'!$C9,'Controle de Contatos'!$AB$5:$AB$1204))</f>
        <v>1000</v>
      </c>
      <c r="I9" s="37">
        <f t="shared" ca="1" si="1"/>
        <v>4.7619047619047616E-2</v>
      </c>
    </row>
    <row r="10" spans="2:14" ht="30" customHeight="1" thickTop="1" thickBot="1">
      <c r="B10" s="1">
        <v>5</v>
      </c>
      <c r="C10" s="14" t="str">
        <f>IF(INDEX('3° Passo'!$D$4:$M$12,B10,MATCH('Rel. Passo 3°'!$D$4,'3° Passo'!$D$4:$M$4,0))=0,"",INDEX('3° Passo'!$D$4:$M$12,B10,MATCH('Rel. Passo 3°'!$D$4,'3° Passo'!$D$4:$M$4,0)))</f>
        <v/>
      </c>
      <c r="D10" s="16" t="str">
        <f>IF($C10="","",COUNTIF('Controle de Contatos'!$R$5:$U$1204,'Rel. Passo 3°'!$C10))</f>
        <v/>
      </c>
      <c r="E10" s="28" t="str">
        <f ca="1">IF($C10="","",SUMIF(OFFSET(INDEX('Controle de Contatos'!$R$5:$U$5,1,MATCH('Rel. Passo 3°'!$D$4,'Controle de Contatos'!$R$4:$U$4,0)),,,COUNTA('Controle de Contatos'!$D$4:$D$1204)-1,1),'Rel. Passo 3°'!$C10,'Controle de Contatos'!$V$5:$V$1204))</f>
        <v/>
      </c>
      <c r="F10" s="37" t="str">
        <f t="shared" si="0"/>
        <v/>
      </c>
      <c r="G10" s="38" t="str">
        <f ca="1">IF($C10="","",SUMIF(OFFSET(INDEX('Controle de Contatos'!$R$5:$U$5,1,MATCH('Rel. Passo 3°'!$D$4,'Controle de Contatos'!$R$4:$U$4,0)),,,COUNTA('Controle de Contatos'!$D$4:$D$1204)-1,1),'Rel. Passo 3°'!$C10,'Controle de Contatos'!$G$5:$G$1204))</f>
        <v/>
      </c>
      <c r="H10" s="38" t="str">
        <f ca="1">IF($C10="","",SUMIF(OFFSET(INDEX('Controle de Contatos'!$R$5:$U$5,1,MATCH('Rel. Passo 3°'!$D$4,'Controle de Contatos'!$R$4:$U$4,0)),,,COUNTA('Controle de Contatos'!$D$4:$D$1204)-1,1),'Rel. Passo 3°'!$C10,'Controle de Contatos'!$AB$5:$AB$1204))</f>
        <v/>
      </c>
      <c r="I10" s="37" t="str">
        <f t="shared" si="1"/>
        <v/>
      </c>
    </row>
    <row r="11" spans="2:14" ht="30" customHeight="1" thickTop="1" thickBot="1">
      <c r="B11" s="1">
        <v>6</v>
      </c>
      <c r="C11" s="14" t="str">
        <f>IF(INDEX('3° Passo'!$D$4:$M$12,B11,MATCH('Rel. Passo 3°'!$D$4,'3° Passo'!$D$4:$M$4,0))=0,"",INDEX('3° Passo'!$D$4:$M$12,B11,MATCH('Rel. Passo 3°'!$D$4,'3° Passo'!$D$4:$M$4,0)))</f>
        <v/>
      </c>
      <c r="D11" s="16" t="str">
        <f>IF($C11="","",COUNTIF('Controle de Contatos'!$R$5:$U$1204,'Rel. Passo 3°'!$C11))</f>
        <v/>
      </c>
      <c r="E11" s="28" t="str">
        <f ca="1">IF($C11="","",SUMIF(OFFSET(INDEX('Controle de Contatos'!$R$5:$U$5,1,MATCH('Rel. Passo 3°'!$D$4,'Controle de Contatos'!$R$4:$U$4,0)),,,COUNTA('Controle de Contatos'!$D$4:$D$1204)-1,1),'Rel. Passo 3°'!$C11,'Controle de Contatos'!$V$5:$V$1204))</f>
        <v/>
      </c>
      <c r="F11" s="37" t="str">
        <f t="shared" si="0"/>
        <v/>
      </c>
      <c r="G11" s="38" t="str">
        <f ca="1">IF($C11="","",SUMIF(OFFSET(INDEX('Controle de Contatos'!$R$5:$U$5,1,MATCH('Rel. Passo 3°'!$D$4,'Controle de Contatos'!$R$4:$U$4,0)),,,COUNTA('Controle de Contatos'!$D$4:$D$1204)-1,1),'Rel. Passo 3°'!$C11,'Controle de Contatos'!$G$5:$G$1204))</f>
        <v/>
      </c>
      <c r="H11" s="38" t="str">
        <f ca="1">IF($C11="","",SUMIF(OFFSET(INDEX('Controle de Contatos'!$R$5:$U$5,1,MATCH('Rel. Passo 3°'!$D$4,'Controle de Contatos'!$R$4:$U$4,0)),,,COUNTA('Controle de Contatos'!$D$4:$D$1204)-1,1),'Rel. Passo 3°'!$C11,'Controle de Contatos'!$AB$5:$AB$1204))</f>
        <v/>
      </c>
      <c r="I11" s="37" t="str">
        <f t="shared" si="1"/>
        <v/>
      </c>
      <c r="L11" s="47"/>
    </row>
    <row r="12" spans="2:14" ht="30" customHeight="1" thickTop="1" thickBot="1">
      <c r="B12" s="1">
        <v>7</v>
      </c>
      <c r="C12" s="14" t="str">
        <f>IF(INDEX('3° Passo'!$D$4:$M$12,B12,MATCH('Rel. Passo 3°'!$D$4,'3° Passo'!$D$4:$M$4,0))=0,"",INDEX('3° Passo'!$D$4:$M$12,B12,MATCH('Rel. Passo 3°'!$D$4,'3° Passo'!$D$4:$M$4,0)))</f>
        <v/>
      </c>
      <c r="D12" s="16" t="str">
        <f>IF($C12="","",COUNTIF('Controle de Contatos'!$R$5:$U$1204,'Rel. Passo 3°'!$C12))</f>
        <v/>
      </c>
      <c r="E12" s="28" t="str">
        <f ca="1">IF($C12="","",SUMIF(OFFSET(INDEX('Controle de Contatos'!$R$5:$U$5,1,MATCH('Rel. Passo 3°'!$D$4,'Controle de Contatos'!$R$4:$U$4,0)),,,COUNTA('Controle de Contatos'!$D$4:$D$1204)-1,1),'Rel. Passo 3°'!$C12,'Controle de Contatos'!$V$5:$V$1204))</f>
        <v/>
      </c>
      <c r="F12" s="37" t="str">
        <f t="shared" si="0"/>
        <v/>
      </c>
      <c r="G12" s="38" t="str">
        <f ca="1">IF($C12="","",SUMIF(OFFSET(INDEX('Controle de Contatos'!$R$5:$U$5,1,MATCH('Rel. Passo 3°'!$D$4,'Controle de Contatos'!$R$4:$U$4,0)),,,COUNTA('Controle de Contatos'!$D$4:$D$1204)-1,1),'Rel. Passo 3°'!$C12,'Controle de Contatos'!$G$5:$G$1204))</f>
        <v/>
      </c>
      <c r="H12" s="38" t="str">
        <f ca="1">IF($C12="","",SUMIF(OFFSET(INDEX('Controle de Contatos'!$R$5:$U$5,1,MATCH('Rel. Passo 3°'!$D$4,'Controle de Contatos'!$R$4:$U$4,0)),,,COUNTA('Controle de Contatos'!$D$4:$D$1204)-1,1),'Rel. Passo 3°'!$C12,'Controle de Contatos'!$AB$5:$AB$1204))</f>
        <v/>
      </c>
      <c r="I12" s="37" t="str">
        <f t="shared" si="1"/>
        <v/>
      </c>
    </row>
    <row r="13" spans="2:14" ht="30" customHeight="1" thickTop="1" thickBot="1">
      <c r="B13" s="1">
        <v>8</v>
      </c>
      <c r="C13" s="14" t="str">
        <f>IF(INDEX('3° Passo'!$D$4:$M$12,B13,MATCH('Rel. Passo 3°'!$D$4,'3° Passo'!$D$4:$M$4,0))=0,"",INDEX('3° Passo'!$D$4:$M$12,B13,MATCH('Rel. Passo 3°'!$D$4,'3° Passo'!$D$4:$M$4,0)))</f>
        <v/>
      </c>
      <c r="D13" s="16" t="str">
        <f>IF($C13="","",COUNTIF('Controle de Contatos'!$R$5:$U$1204,'Rel. Passo 3°'!$C13))</f>
        <v/>
      </c>
      <c r="E13" s="28" t="str">
        <f ca="1">IF($C13="","",SUMIF(OFFSET(INDEX('Controle de Contatos'!$R$5:$U$5,1,MATCH('Rel. Passo 3°'!$D$4,'Controle de Contatos'!$R$4:$U$4,0)),,,COUNTA('Controle de Contatos'!$D$4:$D$1204)-1,1),'Rel. Passo 3°'!$C13,'Controle de Contatos'!$V$5:$V$1204))</f>
        <v/>
      </c>
      <c r="F13" s="37" t="str">
        <f t="shared" si="0"/>
        <v/>
      </c>
      <c r="G13" s="38" t="str">
        <f ca="1">IF($C13="","",SUMIF(OFFSET(INDEX('Controle de Contatos'!$R$5:$U$5,1,MATCH('Rel. Passo 3°'!$D$4,'Controle de Contatos'!$R$4:$U$4,0)),,,COUNTA('Controle de Contatos'!$D$4:$D$1204)-1,1),'Rel. Passo 3°'!$C13,'Controle de Contatos'!$G$5:$G$1204))</f>
        <v/>
      </c>
      <c r="H13" s="38" t="str">
        <f ca="1">IF($C13="","",SUMIF(OFFSET(INDEX('Controle de Contatos'!$R$5:$U$5,1,MATCH('Rel. Passo 3°'!$D$4,'Controle de Contatos'!$R$4:$U$4,0)),,,COUNTA('Controle de Contatos'!$D$4:$D$1204)-1,1),'Rel. Passo 3°'!$C13,'Controle de Contatos'!$AB$5:$AB$1204))</f>
        <v/>
      </c>
      <c r="I13" s="37" t="str">
        <f t="shared" si="1"/>
        <v/>
      </c>
    </row>
    <row r="14" spans="2:14" ht="30" customHeight="1" thickTop="1">
      <c r="B14" s="1">
        <v>9</v>
      </c>
      <c r="C14" s="14" t="str">
        <f>IF(INDEX('3° Passo'!$D$4:$M$12,B14,MATCH('Rel. Passo 3°'!$D$4,'3° Passo'!$D$4:$M$4,0))=0,"",INDEX('3° Passo'!$D$4:$M$12,B14,MATCH('Rel. Passo 3°'!$D$4,'3° Passo'!$D$4:$M$4,0)))</f>
        <v/>
      </c>
      <c r="D14" s="16" t="str">
        <f>IF($C14="","",COUNTIF('Controle de Contatos'!$R$5:$U$1204,'Rel. Passo 3°'!$C14))</f>
        <v/>
      </c>
      <c r="E14" s="28" t="str">
        <f ca="1">IF($C14="","",SUMIF(OFFSET(INDEX('Controle de Contatos'!$R$5:$U$5,1,MATCH('Rel. Passo 3°'!$D$4,'Controle de Contatos'!$R$4:$U$4,0)),,,COUNTA('Controle de Contatos'!$D$4:$D$1204)-1,1),'Rel. Passo 3°'!$C14,'Controle de Contatos'!$V$5:$V$1204))</f>
        <v/>
      </c>
      <c r="F14" s="37" t="str">
        <f t="shared" si="0"/>
        <v/>
      </c>
      <c r="G14" s="38" t="str">
        <f ca="1">IF($C14="","",SUMIF(OFFSET(INDEX('Controle de Contatos'!$R$5:$U$5,1,MATCH('Rel. Passo 3°'!$D$4,'Controle de Contatos'!$R$4:$U$4,0)),,,COUNTA('Controle de Contatos'!$D$4:$D$1204)-1,1),'Rel. Passo 3°'!$C14,'Controle de Contatos'!$G$5:$G$1204))</f>
        <v/>
      </c>
      <c r="H14" s="38" t="str">
        <f ca="1">IF($C14="","",SUMIF(OFFSET(INDEX('Controle de Contatos'!$R$5:$U$5,1,MATCH('Rel. Passo 3°'!$D$4,'Controle de Contatos'!$R$4:$U$4,0)),,,COUNTA('Controle de Contatos'!$D$4:$D$1204)-1,1),'Rel. Passo 3°'!$C14,'Controle de Contatos'!$AB$5:$AB$1204))</f>
        <v/>
      </c>
      <c r="I14" s="37" t="str">
        <f t="shared" si="1"/>
        <v/>
      </c>
    </row>
    <row r="15" spans="2:14" ht="30" customHeight="1">
      <c r="C15"/>
    </row>
  </sheetData>
  <sheetProtection formatCells="0" formatColumns="0" formatRows="0" selectLockedCells="1"/>
  <autoFilter ref="D6:I6"/>
  <mergeCells count="1">
    <mergeCell ref="D4:I4"/>
  </mergeCells>
  <conditionalFormatting sqref="C7:I14">
    <cfRule type="expression" dxfId="14" priority="1">
      <formula>$C7&lt;&gt;""</formula>
    </cfRule>
    <cfRule type="expression" dxfId="13" priority="2">
      <formula>$C7=""</formula>
    </cfRule>
  </conditionalFormatting>
  <dataValidations count="1">
    <dataValidation type="list" allowBlank="1" showInputMessage="1" showErrorMessage="1" sqref="D4:I4">
      <formula1>Rel_Critério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Plan12"/>
  <dimension ref="B1:P54"/>
  <sheetViews>
    <sheetView showGridLines="0" zoomScale="90" zoomScaleNormal="90" zoomScalePageLayoutView="80" workbookViewId="0">
      <pane ySplit="4" topLeftCell="A5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18.625" style="1" customWidth="1"/>
    <col min="4" max="16" width="12.125" style="1" customWidth="1"/>
    <col min="17" max="23" width="10.75" style="1" customWidth="1"/>
    <col min="24" max="16384" width="11" style="1"/>
  </cols>
  <sheetData>
    <row r="1" spans="2:16" s="8" customFormat="1" ht="39" customHeight="1">
      <c r="E1" s="2"/>
    </row>
    <row r="2" spans="2:16" s="109" customFormat="1" ht="30" customHeight="1">
      <c r="C2" s="107"/>
      <c r="D2" s="108"/>
      <c r="E2" s="108"/>
      <c r="F2" s="108"/>
      <c r="G2" s="108"/>
      <c r="H2" s="108"/>
      <c r="I2" s="108"/>
    </row>
    <row r="3" spans="2:16" ht="15" customHeight="1" thickBot="1">
      <c r="C3" s="3"/>
      <c r="D3" s="4"/>
      <c r="E3" s="4"/>
      <c r="F3" s="4"/>
      <c r="G3" s="4"/>
      <c r="H3" s="4"/>
      <c r="I3" s="4"/>
    </row>
    <row r="4" spans="2:16" ht="30" customHeight="1" thickTop="1" thickBot="1">
      <c r="C4" s="9" t="s">
        <v>46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9" t="s">
        <v>29</v>
      </c>
      <c r="N4" s="9" t="s">
        <v>30</v>
      </c>
      <c r="O4" s="9" t="s">
        <v>31</v>
      </c>
      <c r="P4" s="9" t="s">
        <v>44</v>
      </c>
    </row>
    <row r="5" spans="2:16" ht="30" customHeight="1" thickTop="1">
      <c r="B5" s="1">
        <v>1</v>
      </c>
      <c r="C5" s="14" t="str">
        <f t="shared" ref="C5:C54" ca="1" si="0">IFERROR(Vendedores,"")</f>
        <v>Carla Pereira</v>
      </c>
      <c r="D5" s="15">
        <f ca="1">IF($C5="","",SUMIF('Controle de Contatos'!$E$5:$E$1204,'R$ por Vendedor'!$C5,'Controle de Contatos'!$AC$5:$AC$1204))</f>
        <v>0</v>
      </c>
      <c r="E5" s="15">
        <f ca="1">IF($C5="","",SUMIF('Controle de Contatos'!$E$5:$E$1204,'R$ por Vendedor'!$C5,'Controle de Contatos'!$AD$5:$AD$1204))</f>
        <v>0</v>
      </c>
      <c r="F5" s="15">
        <f ca="1">IF($C5="","",SUMIF('Controle de Contatos'!$E$5:$E$1204,'R$ por Vendedor'!$C5,'Controle de Contatos'!$AE$5:$AE$1204))</f>
        <v>0</v>
      </c>
      <c r="G5" s="15">
        <f ca="1">IF($C5="","",SUMIF('Controle de Contatos'!$E$5:$E$1204,'R$ por Vendedor'!$C5,'Controle de Contatos'!$AF$5:$AF$1204))</f>
        <v>0</v>
      </c>
      <c r="H5" s="15">
        <f ca="1">IF($C5="","",SUMIF('Controle de Contatos'!$E$5:$E$1204,'R$ por Vendedor'!$C5,'Controle de Contatos'!$AG$5:$AG$1204))</f>
        <v>0</v>
      </c>
      <c r="I5" s="15">
        <f ca="1">IF($C5="","",SUMIF('Controle de Contatos'!$E$5:$E$1204,'R$ por Vendedor'!$C5,'Controle de Contatos'!$AH$5:$AH$1204))</f>
        <v>0</v>
      </c>
      <c r="J5" s="15">
        <f ca="1">IF($C5="","",SUMIF('Controle de Contatos'!$E$5:$E$1204,'R$ por Vendedor'!$C5,'Controle de Contatos'!$AI$5:$AI$1204))</f>
        <v>0</v>
      </c>
      <c r="K5" s="15">
        <f ca="1">IF($C5="","",SUMIF('Controle de Contatos'!$E$5:$E$1204,'R$ por Vendedor'!$C5,'Controle de Contatos'!$AJ$5:$AJ$1204))</f>
        <v>0</v>
      </c>
      <c r="L5" s="15">
        <f ca="1">IF($C5="","",SUMIF('Controle de Contatos'!$E$5:$E$1204,'R$ por Vendedor'!$C5,'Controle de Contatos'!$AK$5:$AK$1204))</f>
        <v>0</v>
      </c>
      <c r="M5" s="15">
        <f ca="1">IF($C5="","",SUMIF('Controle de Contatos'!$E$5:$E$1204,'R$ por Vendedor'!$C5,'Controle de Contatos'!$AL$5:$AL$1204))</f>
        <v>0</v>
      </c>
      <c r="N5" s="15">
        <f ca="1">IF($C5="","",SUMIF('Controle de Contatos'!$E$5:$E$1204,'R$ por Vendedor'!$C5,'Controle de Contatos'!$AM$5:$AO$1204))</f>
        <v>0</v>
      </c>
      <c r="O5" s="15">
        <f ca="1">IF($C5="","",SUMIF('Controle de Contatos'!$E$5:$E$1204,'R$ por Vendedor'!$C5,'Controle de Contatos'!$AN$5:$AN$1204))</f>
        <v>0</v>
      </c>
      <c r="P5" s="15">
        <f ca="1">IF($C5="","",SUM($D5:$O5))</f>
        <v>0</v>
      </c>
    </row>
    <row r="6" spans="2:16" ht="30" customHeight="1">
      <c r="B6" s="1">
        <v>2</v>
      </c>
      <c r="C6" s="14" t="str">
        <f t="shared" ca="1" si="0"/>
        <v>Aline Costa</v>
      </c>
      <c r="D6" s="15">
        <f ca="1">IF($C6="","",SUMIF('Controle de Contatos'!$E$5:$E$1204,'R$ por Vendedor'!$C6,'Controle de Contatos'!$AC$5:$AC$1204))</f>
        <v>6000</v>
      </c>
      <c r="E6" s="15">
        <f ca="1">IF($C6="","",SUMIF('Controle de Contatos'!$E$5:$E$1204,'R$ por Vendedor'!$C6,'Controle de Contatos'!$AD$5:$AD$1204))</f>
        <v>0</v>
      </c>
      <c r="F6" s="15">
        <f ca="1">IF($C6="","",SUMIF('Controle de Contatos'!$E$5:$E$1204,'R$ por Vendedor'!$C6,'Controle de Contatos'!$AE$5:$AE$1204))</f>
        <v>0</v>
      </c>
      <c r="G6" s="15">
        <f ca="1">IF($C6="","",SUMIF('Controle de Contatos'!$E$5:$E$1204,'R$ por Vendedor'!$C6,'Controle de Contatos'!$AF$5:$AF$1204))</f>
        <v>0</v>
      </c>
      <c r="H6" s="15">
        <f ca="1">IF($C6="","",SUMIF('Controle de Contatos'!$E$5:$E$1204,'R$ por Vendedor'!$C6,'Controle de Contatos'!$AG$5:$AG$1204))</f>
        <v>0</v>
      </c>
      <c r="I6" s="15">
        <f ca="1">IF($C6="","",SUMIF('Controle de Contatos'!$E$5:$E$1204,'R$ por Vendedor'!$C6,'Controle de Contatos'!$AH$5:$AH$1204))</f>
        <v>0</v>
      </c>
      <c r="J6" s="15">
        <f ca="1">IF($C6="","",SUMIF('Controle de Contatos'!$E$5:$E$1204,'R$ por Vendedor'!$C6,'Controle de Contatos'!$AI$5:$AI$1204))</f>
        <v>0</v>
      </c>
      <c r="K6" s="15">
        <f ca="1">IF($C6="","",SUMIF('Controle de Contatos'!$E$5:$E$1204,'R$ por Vendedor'!$C6,'Controle de Contatos'!$AJ$5:$AJ$1204))</f>
        <v>0</v>
      </c>
      <c r="L6" s="15">
        <f ca="1">IF($C6="","",SUMIF('Controle de Contatos'!$E$5:$E$1204,'R$ por Vendedor'!$C6,'Controle de Contatos'!$AK$5:$AK$1204))</f>
        <v>0</v>
      </c>
      <c r="M6" s="15">
        <f ca="1">IF($C6="","",SUMIF('Controle de Contatos'!$E$5:$E$1204,'R$ por Vendedor'!$C6,'Controle de Contatos'!$AL$5:$AL$1204))</f>
        <v>0</v>
      </c>
      <c r="N6" s="15">
        <f ca="1">IF($C6="","",SUMIF('Controle de Contatos'!$E$5:$E$1204,'R$ por Vendedor'!$C6,'Controle de Contatos'!$AM$5:$AO$1204))</f>
        <v>0</v>
      </c>
      <c r="O6" s="15">
        <f ca="1">IF($C6="","",SUMIF('Controle de Contatos'!$E$5:$E$1204,'R$ por Vendedor'!$C6,'Controle de Contatos'!$AN$5:$AN$1204))</f>
        <v>0</v>
      </c>
      <c r="P6" s="15">
        <f t="shared" ref="P6:P54" ca="1" si="1">IF($C6="","",SUM($D6:$O6))</f>
        <v>6000</v>
      </c>
    </row>
    <row r="7" spans="2:16" ht="30" customHeight="1">
      <c r="B7" s="1">
        <v>3</v>
      </c>
      <c r="C7" s="14" t="str">
        <f t="shared" ca="1" si="0"/>
        <v>José Rodrigues</v>
      </c>
      <c r="D7" s="15">
        <f ca="1">IF($C7="","",SUMIF('Controle de Contatos'!$E$5:$E$1204,'R$ por Vendedor'!$C7,'Controle de Contatos'!$AC$5:$AC$1204))</f>
        <v>0</v>
      </c>
      <c r="E7" s="15">
        <f ca="1">IF($C7="","",SUMIF('Controle de Contatos'!$E$5:$E$1204,'R$ por Vendedor'!$C7,'Controle de Contatos'!$AD$5:$AD$1204))</f>
        <v>0</v>
      </c>
      <c r="F7" s="15">
        <f ca="1">IF($C7="","",SUMIF('Controle de Contatos'!$E$5:$E$1204,'R$ por Vendedor'!$C7,'Controle de Contatos'!$AE$5:$AE$1204))</f>
        <v>0</v>
      </c>
      <c r="G7" s="15">
        <f ca="1">IF($C7="","",SUMIF('Controle de Contatos'!$E$5:$E$1204,'R$ por Vendedor'!$C7,'Controle de Contatos'!$AF$5:$AF$1204))</f>
        <v>0</v>
      </c>
      <c r="H7" s="15">
        <f ca="1">IF($C7="","",SUMIF('Controle de Contatos'!$E$5:$E$1204,'R$ por Vendedor'!$C7,'Controle de Contatos'!$AG$5:$AG$1204))</f>
        <v>0</v>
      </c>
      <c r="I7" s="15">
        <f ca="1">IF($C7="","",SUMIF('Controle de Contatos'!$E$5:$E$1204,'R$ por Vendedor'!$C7,'Controle de Contatos'!$AH$5:$AH$1204))</f>
        <v>0</v>
      </c>
      <c r="J7" s="15">
        <f ca="1">IF($C7="","",SUMIF('Controle de Contatos'!$E$5:$E$1204,'R$ por Vendedor'!$C7,'Controle de Contatos'!$AI$5:$AI$1204))</f>
        <v>0</v>
      </c>
      <c r="K7" s="15">
        <f ca="1">IF($C7="","",SUMIF('Controle de Contatos'!$E$5:$E$1204,'R$ por Vendedor'!$C7,'Controle de Contatos'!$AJ$5:$AJ$1204))</f>
        <v>0</v>
      </c>
      <c r="L7" s="15">
        <f ca="1">IF($C7="","",SUMIF('Controle de Contatos'!$E$5:$E$1204,'R$ por Vendedor'!$C7,'Controle de Contatos'!$AK$5:$AK$1204))</f>
        <v>0</v>
      </c>
      <c r="M7" s="15">
        <f ca="1">IF($C7="","",SUMIF('Controle de Contatos'!$E$5:$E$1204,'R$ por Vendedor'!$C7,'Controle de Contatos'!$AL$5:$AL$1204))</f>
        <v>0</v>
      </c>
      <c r="N7" s="15">
        <f ca="1">IF($C7="","",SUMIF('Controle de Contatos'!$E$5:$E$1204,'R$ por Vendedor'!$C7,'Controle de Contatos'!$AM$5:$AO$1204))</f>
        <v>0</v>
      </c>
      <c r="O7" s="15">
        <f ca="1">IF($C7="","",SUMIF('Controle de Contatos'!$E$5:$E$1204,'R$ por Vendedor'!$C7,'Controle de Contatos'!$AN$5:$AN$1204))</f>
        <v>0</v>
      </c>
      <c r="P7" s="15">
        <f t="shared" ca="1" si="1"/>
        <v>0</v>
      </c>
    </row>
    <row r="8" spans="2:16" ht="30" customHeight="1">
      <c r="B8" s="1">
        <v>4</v>
      </c>
      <c r="C8" s="14" t="str">
        <f t="shared" ca="1" si="0"/>
        <v>Otávio Carvalho</v>
      </c>
      <c r="D8" s="15">
        <f ca="1">IF($C8="","",SUMIF('Controle de Contatos'!$E$5:$E$1204,'R$ por Vendedor'!$C8,'Controle de Contatos'!$AC$5:$AC$1204))</f>
        <v>3000</v>
      </c>
      <c r="E8" s="15">
        <f ca="1">IF($C8="","",SUMIF('Controle de Contatos'!$E$5:$E$1204,'R$ por Vendedor'!$C8,'Controle de Contatos'!$AD$5:$AD$1204))</f>
        <v>0</v>
      </c>
      <c r="F8" s="15">
        <f ca="1">IF($C8="","",SUMIF('Controle de Contatos'!$E$5:$E$1204,'R$ por Vendedor'!$C8,'Controle de Contatos'!$AE$5:$AE$1204))</f>
        <v>0</v>
      </c>
      <c r="G8" s="15">
        <f ca="1">IF($C8="","",SUMIF('Controle de Contatos'!$E$5:$E$1204,'R$ por Vendedor'!$C8,'Controle de Contatos'!$AF$5:$AF$1204))</f>
        <v>0</v>
      </c>
      <c r="H8" s="15">
        <f ca="1">IF($C8="","",SUMIF('Controle de Contatos'!$E$5:$E$1204,'R$ por Vendedor'!$C8,'Controle de Contatos'!$AG$5:$AG$1204))</f>
        <v>0</v>
      </c>
      <c r="I8" s="15">
        <f ca="1">IF($C8="","",SUMIF('Controle de Contatos'!$E$5:$E$1204,'R$ por Vendedor'!$C8,'Controle de Contatos'!$AH$5:$AH$1204))</f>
        <v>0</v>
      </c>
      <c r="J8" s="15">
        <f ca="1">IF($C8="","",SUMIF('Controle de Contatos'!$E$5:$E$1204,'R$ por Vendedor'!$C8,'Controle de Contatos'!$AI$5:$AI$1204))</f>
        <v>0</v>
      </c>
      <c r="K8" s="15">
        <f ca="1">IF($C8="","",SUMIF('Controle de Contatos'!$E$5:$E$1204,'R$ por Vendedor'!$C8,'Controle de Contatos'!$AJ$5:$AJ$1204))</f>
        <v>0</v>
      </c>
      <c r="L8" s="15">
        <f ca="1">IF($C8="","",SUMIF('Controle de Contatos'!$E$5:$E$1204,'R$ por Vendedor'!$C8,'Controle de Contatos'!$AK$5:$AK$1204))</f>
        <v>0</v>
      </c>
      <c r="M8" s="15">
        <f ca="1">IF($C8="","",SUMIF('Controle de Contatos'!$E$5:$E$1204,'R$ por Vendedor'!$C8,'Controle de Contatos'!$AL$5:$AL$1204))</f>
        <v>0</v>
      </c>
      <c r="N8" s="15">
        <f ca="1">IF($C8="","",SUMIF('Controle de Contatos'!$E$5:$E$1204,'R$ por Vendedor'!$C8,'Controle de Contatos'!$AM$5:$AO$1204))</f>
        <v>0</v>
      </c>
      <c r="O8" s="15">
        <f ca="1">IF($C8="","",SUMIF('Controle de Contatos'!$E$5:$E$1204,'R$ por Vendedor'!$C8,'Controle de Contatos'!$AN$5:$AN$1204))</f>
        <v>0</v>
      </c>
      <c r="P8" s="15">
        <f t="shared" ca="1" si="1"/>
        <v>3000</v>
      </c>
    </row>
    <row r="9" spans="2:16" ht="30" customHeight="1">
      <c r="B9" s="1">
        <v>5</v>
      </c>
      <c r="C9" s="14" t="str">
        <f t="shared" ca="1" si="0"/>
        <v/>
      </c>
      <c r="D9" s="15" t="str">
        <f ca="1">IF($C9="","",SUMIF('Controle de Contatos'!$E$5:$E$1204,'R$ por Vendedor'!$C9,'Controle de Contatos'!$AC$5:$AC$1204))</f>
        <v/>
      </c>
      <c r="E9" s="15" t="str">
        <f ca="1">IF($C9="","",SUMIF('Controle de Contatos'!$E$5:$E$1204,'R$ por Vendedor'!$C9,'Controle de Contatos'!$AD$5:$AD$1204))</f>
        <v/>
      </c>
      <c r="F9" s="15" t="str">
        <f ca="1">IF($C9="","",SUMIF('Controle de Contatos'!$E$5:$E$1204,'R$ por Vendedor'!$C9,'Controle de Contatos'!$AE$5:$AE$1204))</f>
        <v/>
      </c>
      <c r="G9" s="15" t="str">
        <f ca="1">IF($C9="","",SUMIF('Controle de Contatos'!$E$5:$E$1204,'R$ por Vendedor'!$C9,'Controle de Contatos'!$AF$5:$AF$1204))</f>
        <v/>
      </c>
      <c r="H9" s="15" t="str">
        <f ca="1">IF($C9="","",SUMIF('Controle de Contatos'!$E$5:$E$1204,'R$ por Vendedor'!$C9,'Controle de Contatos'!$AG$5:$AG$1204))</f>
        <v/>
      </c>
      <c r="I9" s="15" t="str">
        <f ca="1">IF($C9="","",SUMIF('Controle de Contatos'!$E$5:$E$1204,'R$ por Vendedor'!$C9,'Controle de Contatos'!$AH$5:$AH$1204))</f>
        <v/>
      </c>
      <c r="J9" s="15" t="str">
        <f ca="1">IF($C9="","",SUMIF('Controle de Contatos'!$E$5:$E$1204,'R$ por Vendedor'!$C9,'Controle de Contatos'!$AI$5:$AI$1204))</f>
        <v/>
      </c>
      <c r="K9" s="15" t="str">
        <f ca="1">IF($C9="","",SUMIF('Controle de Contatos'!$E$5:$E$1204,'R$ por Vendedor'!$C9,'Controle de Contatos'!$AJ$5:$AJ$1204))</f>
        <v/>
      </c>
      <c r="L9" s="15" t="str">
        <f ca="1">IF($C9="","",SUMIF('Controle de Contatos'!$E$5:$E$1204,'R$ por Vendedor'!$C9,'Controle de Contatos'!$AK$5:$AK$1204))</f>
        <v/>
      </c>
      <c r="M9" s="15" t="str">
        <f ca="1">IF($C9="","",SUMIF('Controle de Contatos'!$E$5:$E$1204,'R$ por Vendedor'!$C9,'Controle de Contatos'!$AL$5:$AL$1204))</f>
        <v/>
      </c>
      <c r="N9" s="15" t="str">
        <f ca="1">IF($C9="","",SUMIF('Controle de Contatos'!$E$5:$E$1204,'R$ por Vendedor'!$C9,'Controle de Contatos'!$AM$5:$AO$1204))</f>
        <v/>
      </c>
      <c r="O9" s="15" t="str">
        <f ca="1">IF($C9="","",SUMIF('Controle de Contatos'!$E$5:$E$1204,'R$ por Vendedor'!$C9,'Controle de Contatos'!$AN$5:$AN$1204))</f>
        <v/>
      </c>
      <c r="P9" s="15" t="str">
        <f t="shared" ca="1" si="1"/>
        <v/>
      </c>
    </row>
    <row r="10" spans="2:16" ht="30" customHeight="1">
      <c r="B10" s="1">
        <v>6</v>
      </c>
      <c r="C10" s="14" t="str">
        <f t="shared" ca="1" si="0"/>
        <v/>
      </c>
      <c r="D10" s="15" t="str">
        <f ca="1">IF($C10="","",SUMIF('Controle de Contatos'!$E$5:$E$1204,'R$ por Vendedor'!$C10,'Controle de Contatos'!$AC$5:$AC$1204))</f>
        <v/>
      </c>
      <c r="E10" s="15" t="str">
        <f ca="1">IF($C10="","",SUMIF('Controle de Contatos'!$E$5:$E$1204,'R$ por Vendedor'!$C10,'Controle de Contatos'!$AD$5:$AD$1204))</f>
        <v/>
      </c>
      <c r="F10" s="15" t="str">
        <f ca="1">IF($C10="","",SUMIF('Controle de Contatos'!$E$5:$E$1204,'R$ por Vendedor'!$C10,'Controle de Contatos'!$AE$5:$AE$1204))</f>
        <v/>
      </c>
      <c r="G10" s="15" t="str">
        <f ca="1">IF($C10="","",SUMIF('Controle de Contatos'!$E$5:$E$1204,'R$ por Vendedor'!$C10,'Controle de Contatos'!$AF$5:$AF$1204))</f>
        <v/>
      </c>
      <c r="H10" s="15" t="str">
        <f ca="1">IF($C10="","",SUMIF('Controle de Contatos'!$E$5:$E$1204,'R$ por Vendedor'!$C10,'Controle de Contatos'!$AG$5:$AG$1204))</f>
        <v/>
      </c>
      <c r="I10" s="15" t="str">
        <f ca="1">IF($C10="","",SUMIF('Controle de Contatos'!$E$5:$E$1204,'R$ por Vendedor'!$C10,'Controle de Contatos'!$AH$5:$AH$1204))</f>
        <v/>
      </c>
      <c r="J10" s="15" t="str">
        <f ca="1">IF($C10="","",SUMIF('Controle de Contatos'!$E$5:$E$1204,'R$ por Vendedor'!$C10,'Controle de Contatos'!$AI$5:$AI$1204))</f>
        <v/>
      </c>
      <c r="K10" s="15" t="str">
        <f ca="1">IF($C10="","",SUMIF('Controle de Contatos'!$E$5:$E$1204,'R$ por Vendedor'!$C10,'Controle de Contatos'!$AJ$5:$AJ$1204))</f>
        <v/>
      </c>
      <c r="L10" s="15" t="str">
        <f ca="1">IF($C10="","",SUMIF('Controle de Contatos'!$E$5:$E$1204,'R$ por Vendedor'!$C10,'Controle de Contatos'!$AK$5:$AK$1204))</f>
        <v/>
      </c>
      <c r="M10" s="15" t="str">
        <f ca="1">IF($C10="","",SUMIF('Controle de Contatos'!$E$5:$E$1204,'R$ por Vendedor'!$C10,'Controle de Contatos'!$AL$5:$AL$1204))</f>
        <v/>
      </c>
      <c r="N10" s="15" t="str">
        <f ca="1">IF($C10="","",SUMIF('Controle de Contatos'!$E$5:$E$1204,'R$ por Vendedor'!$C10,'Controle de Contatos'!$AM$5:$AO$1204))</f>
        <v/>
      </c>
      <c r="O10" s="15" t="str">
        <f ca="1">IF($C10="","",SUMIF('Controle de Contatos'!$E$5:$E$1204,'R$ por Vendedor'!$C10,'Controle de Contatos'!$AN$5:$AN$1204))</f>
        <v/>
      </c>
      <c r="P10" s="15" t="str">
        <f t="shared" ca="1" si="1"/>
        <v/>
      </c>
    </row>
    <row r="11" spans="2:16" ht="30" customHeight="1">
      <c r="B11" s="1">
        <v>7</v>
      </c>
      <c r="C11" s="14" t="str">
        <f t="shared" ca="1" si="0"/>
        <v/>
      </c>
      <c r="D11" s="15" t="str">
        <f ca="1">IF($C11="","",SUMIF('Controle de Contatos'!$E$5:$E$1204,'R$ por Vendedor'!$C11,'Controle de Contatos'!$AC$5:$AC$1204))</f>
        <v/>
      </c>
      <c r="E11" s="15" t="str">
        <f ca="1">IF($C11="","",SUMIF('Controle de Contatos'!$E$5:$E$1204,'R$ por Vendedor'!$C11,'Controle de Contatos'!$AD$5:$AD$1204))</f>
        <v/>
      </c>
      <c r="F11" s="15" t="str">
        <f ca="1">IF($C11="","",SUMIF('Controle de Contatos'!$E$5:$E$1204,'R$ por Vendedor'!$C11,'Controle de Contatos'!$AE$5:$AE$1204))</f>
        <v/>
      </c>
      <c r="G11" s="15" t="str">
        <f ca="1">IF($C11="","",SUMIF('Controle de Contatos'!$E$5:$E$1204,'R$ por Vendedor'!$C11,'Controle de Contatos'!$AF$5:$AF$1204))</f>
        <v/>
      </c>
      <c r="H11" s="15" t="str">
        <f ca="1">IF($C11="","",SUMIF('Controle de Contatos'!$E$5:$E$1204,'R$ por Vendedor'!$C11,'Controle de Contatos'!$AG$5:$AG$1204))</f>
        <v/>
      </c>
      <c r="I11" s="15" t="str">
        <f ca="1">IF($C11="","",SUMIF('Controle de Contatos'!$E$5:$E$1204,'R$ por Vendedor'!$C11,'Controle de Contatos'!$AH$5:$AH$1204))</f>
        <v/>
      </c>
      <c r="J11" s="15" t="str">
        <f ca="1">IF($C11="","",SUMIF('Controle de Contatos'!$E$5:$E$1204,'R$ por Vendedor'!$C11,'Controle de Contatos'!$AI$5:$AI$1204))</f>
        <v/>
      </c>
      <c r="K11" s="15" t="str">
        <f ca="1">IF($C11="","",SUMIF('Controle de Contatos'!$E$5:$E$1204,'R$ por Vendedor'!$C11,'Controle de Contatos'!$AJ$5:$AJ$1204))</f>
        <v/>
      </c>
      <c r="L11" s="15" t="str">
        <f ca="1">IF($C11="","",SUMIF('Controle de Contatos'!$E$5:$E$1204,'R$ por Vendedor'!$C11,'Controle de Contatos'!$AK$5:$AK$1204))</f>
        <v/>
      </c>
      <c r="M11" s="15" t="str">
        <f ca="1">IF($C11="","",SUMIF('Controle de Contatos'!$E$5:$E$1204,'R$ por Vendedor'!$C11,'Controle de Contatos'!$AL$5:$AL$1204))</f>
        <v/>
      </c>
      <c r="N11" s="15" t="str">
        <f ca="1">IF($C11="","",SUMIF('Controle de Contatos'!$E$5:$E$1204,'R$ por Vendedor'!$C11,'Controle de Contatos'!$AM$5:$AO$1204))</f>
        <v/>
      </c>
      <c r="O11" s="15" t="str">
        <f ca="1">IF($C11="","",SUMIF('Controle de Contatos'!$E$5:$E$1204,'R$ por Vendedor'!$C11,'Controle de Contatos'!$AN$5:$AN$1204))</f>
        <v/>
      </c>
      <c r="P11" s="15" t="str">
        <f t="shared" ca="1" si="1"/>
        <v/>
      </c>
    </row>
    <row r="12" spans="2:16" ht="30" customHeight="1">
      <c r="B12" s="1">
        <v>8</v>
      </c>
      <c r="C12" s="14" t="str">
        <f t="shared" ca="1" si="0"/>
        <v/>
      </c>
      <c r="D12" s="15" t="str">
        <f ca="1">IF($C12="","",SUMIF('Controle de Contatos'!$E$5:$E$1204,'R$ por Vendedor'!$C12,'Controle de Contatos'!$AC$5:$AC$1204))</f>
        <v/>
      </c>
      <c r="E12" s="15" t="str">
        <f ca="1">IF($C12="","",SUMIF('Controle de Contatos'!$E$5:$E$1204,'R$ por Vendedor'!$C12,'Controle de Contatos'!$AD$5:$AD$1204))</f>
        <v/>
      </c>
      <c r="F12" s="15" t="str">
        <f ca="1">IF($C12="","",SUMIF('Controle de Contatos'!$E$5:$E$1204,'R$ por Vendedor'!$C12,'Controle de Contatos'!$AE$5:$AE$1204))</f>
        <v/>
      </c>
      <c r="G12" s="15" t="str">
        <f ca="1">IF($C12="","",SUMIF('Controle de Contatos'!$E$5:$E$1204,'R$ por Vendedor'!$C12,'Controle de Contatos'!$AF$5:$AF$1204))</f>
        <v/>
      </c>
      <c r="H12" s="15" t="str">
        <f ca="1">IF($C12="","",SUMIF('Controle de Contatos'!$E$5:$E$1204,'R$ por Vendedor'!$C12,'Controle de Contatos'!$AG$5:$AG$1204))</f>
        <v/>
      </c>
      <c r="I12" s="15" t="str">
        <f ca="1">IF($C12="","",SUMIF('Controle de Contatos'!$E$5:$E$1204,'R$ por Vendedor'!$C12,'Controle de Contatos'!$AH$5:$AH$1204))</f>
        <v/>
      </c>
      <c r="J12" s="15" t="str">
        <f ca="1">IF($C12="","",SUMIF('Controle de Contatos'!$E$5:$E$1204,'R$ por Vendedor'!$C12,'Controle de Contatos'!$AI$5:$AI$1204))</f>
        <v/>
      </c>
      <c r="K12" s="15" t="str">
        <f ca="1">IF($C12="","",SUMIF('Controle de Contatos'!$E$5:$E$1204,'R$ por Vendedor'!$C12,'Controle de Contatos'!$AJ$5:$AJ$1204))</f>
        <v/>
      </c>
      <c r="L12" s="15" t="str">
        <f ca="1">IF($C12="","",SUMIF('Controle de Contatos'!$E$5:$E$1204,'R$ por Vendedor'!$C12,'Controle de Contatos'!$AK$5:$AK$1204))</f>
        <v/>
      </c>
      <c r="M12" s="15" t="str">
        <f ca="1">IF($C12="","",SUMIF('Controle de Contatos'!$E$5:$E$1204,'R$ por Vendedor'!$C12,'Controle de Contatos'!$AL$5:$AL$1204))</f>
        <v/>
      </c>
      <c r="N12" s="15" t="str">
        <f ca="1">IF($C12="","",SUMIF('Controle de Contatos'!$E$5:$E$1204,'R$ por Vendedor'!$C12,'Controle de Contatos'!$AM$5:$AO$1204))</f>
        <v/>
      </c>
      <c r="O12" s="15" t="str">
        <f ca="1">IF($C12="","",SUMIF('Controle de Contatos'!$E$5:$E$1204,'R$ por Vendedor'!$C12,'Controle de Contatos'!$AN$5:$AN$1204))</f>
        <v/>
      </c>
      <c r="P12" s="15" t="str">
        <f t="shared" ca="1" si="1"/>
        <v/>
      </c>
    </row>
    <row r="13" spans="2:16" ht="30" customHeight="1">
      <c r="B13" s="1">
        <v>9</v>
      </c>
      <c r="C13" s="14" t="str">
        <f t="shared" ca="1" si="0"/>
        <v/>
      </c>
      <c r="D13" s="15" t="str">
        <f ca="1">IF($C13="","",SUMIF('Controle de Contatos'!$E$5:$E$1204,'R$ por Vendedor'!$C13,'Controle de Contatos'!$AC$5:$AC$1204))</f>
        <v/>
      </c>
      <c r="E13" s="15" t="str">
        <f ca="1">IF($C13="","",SUMIF('Controle de Contatos'!$E$5:$E$1204,'R$ por Vendedor'!$C13,'Controle de Contatos'!$AD$5:$AD$1204))</f>
        <v/>
      </c>
      <c r="F13" s="15" t="str">
        <f ca="1">IF($C13="","",SUMIF('Controle de Contatos'!$E$5:$E$1204,'R$ por Vendedor'!$C13,'Controle de Contatos'!$AE$5:$AE$1204))</f>
        <v/>
      </c>
      <c r="G13" s="15" t="str">
        <f ca="1">IF($C13="","",SUMIF('Controle de Contatos'!$E$5:$E$1204,'R$ por Vendedor'!$C13,'Controle de Contatos'!$AF$5:$AF$1204))</f>
        <v/>
      </c>
      <c r="H13" s="15" t="str">
        <f ca="1">IF($C13="","",SUMIF('Controle de Contatos'!$E$5:$E$1204,'R$ por Vendedor'!$C13,'Controle de Contatos'!$AG$5:$AG$1204))</f>
        <v/>
      </c>
      <c r="I13" s="15" t="str">
        <f ca="1">IF($C13="","",SUMIF('Controle de Contatos'!$E$5:$E$1204,'R$ por Vendedor'!$C13,'Controle de Contatos'!$AH$5:$AH$1204))</f>
        <v/>
      </c>
      <c r="J13" s="15" t="str">
        <f ca="1">IF($C13="","",SUMIF('Controle de Contatos'!$E$5:$E$1204,'R$ por Vendedor'!$C13,'Controle de Contatos'!$AI$5:$AI$1204))</f>
        <v/>
      </c>
      <c r="K13" s="15" t="str">
        <f ca="1">IF($C13="","",SUMIF('Controle de Contatos'!$E$5:$E$1204,'R$ por Vendedor'!$C13,'Controle de Contatos'!$AJ$5:$AJ$1204))</f>
        <v/>
      </c>
      <c r="L13" s="15" t="str">
        <f ca="1">IF($C13="","",SUMIF('Controle de Contatos'!$E$5:$E$1204,'R$ por Vendedor'!$C13,'Controle de Contatos'!$AK$5:$AK$1204))</f>
        <v/>
      </c>
      <c r="M13" s="15" t="str">
        <f ca="1">IF($C13="","",SUMIF('Controle de Contatos'!$E$5:$E$1204,'R$ por Vendedor'!$C13,'Controle de Contatos'!$AL$5:$AL$1204))</f>
        <v/>
      </c>
      <c r="N13" s="15" t="str">
        <f ca="1">IF($C13="","",SUMIF('Controle de Contatos'!$E$5:$E$1204,'R$ por Vendedor'!$C13,'Controle de Contatos'!$AM$5:$AO$1204))</f>
        <v/>
      </c>
      <c r="O13" s="15" t="str">
        <f ca="1">IF($C13="","",SUMIF('Controle de Contatos'!$E$5:$E$1204,'R$ por Vendedor'!$C13,'Controle de Contatos'!$AN$5:$AN$1204))</f>
        <v/>
      </c>
      <c r="P13" s="15" t="str">
        <f t="shared" ca="1" si="1"/>
        <v/>
      </c>
    </row>
    <row r="14" spans="2:16" ht="30" customHeight="1">
      <c r="B14" s="1">
        <v>10</v>
      </c>
      <c r="C14" s="14" t="str">
        <f t="shared" ca="1" si="0"/>
        <v/>
      </c>
      <c r="D14" s="15" t="str">
        <f ca="1">IF($C14="","",SUMIF('Controle de Contatos'!$E$5:$E$1204,'R$ por Vendedor'!$C14,'Controle de Contatos'!$AC$5:$AC$1204))</f>
        <v/>
      </c>
      <c r="E14" s="15" t="str">
        <f ca="1">IF($C14="","",SUMIF('Controle de Contatos'!$E$5:$E$1204,'R$ por Vendedor'!$C14,'Controle de Contatos'!$AD$5:$AD$1204))</f>
        <v/>
      </c>
      <c r="F14" s="15" t="str">
        <f ca="1">IF($C14="","",SUMIF('Controle de Contatos'!$E$5:$E$1204,'R$ por Vendedor'!$C14,'Controle de Contatos'!$AE$5:$AE$1204))</f>
        <v/>
      </c>
      <c r="G14" s="15" t="str">
        <f ca="1">IF($C14="","",SUMIF('Controle de Contatos'!$E$5:$E$1204,'R$ por Vendedor'!$C14,'Controle de Contatos'!$AF$5:$AF$1204))</f>
        <v/>
      </c>
      <c r="H14" s="15" t="str">
        <f ca="1">IF($C14="","",SUMIF('Controle de Contatos'!$E$5:$E$1204,'R$ por Vendedor'!$C14,'Controle de Contatos'!$AG$5:$AG$1204))</f>
        <v/>
      </c>
      <c r="I14" s="15" t="str">
        <f ca="1">IF($C14="","",SUMIF('Controle de Contatos'!$E$5:$E$1204,'R$ por Vendedor'!$C14,'Controle de Contatos'!$AH$5:$AH$1204))</f>
        <v/>
      </c>
      <c r="J14" s="15" t="str">
        <f ca="1">IF($C14="","",SUMIF('Controle de Contatos'!$E$5:$E$1204,'R$ por Vendedor'!$C14,'Controle de Contatos'!$AI$5:$AI$1204))</f>
        <v/>
      </c>
      <c r="K14" s="15" t="str">
        <f ca="1">IF($C14="","",SUMIF('Controle de Contatos'!$E$5:$E$1204,'R$ por Vendedor'!$C14,'Controle de Contatos'!$AJ$5:$AJ$1204))</f>
        <v/>
      </c>
      <c r="L14" s="15" t="str">
        <f ca="1">IF($C14="","",SUMIF('Controle de Contatos'!$E$5:$E$1204,'R$ por Vendedor'!$C14,'Controle de Contatos'!$AK$5:$AK$1204))</f>
        <v/>
      </c>
      <c r="M14" s="15" t="str">
        <f ca="1">IF($C14="","",SUMIF('Controle de Contatos'!$E$5:$E$1204,'R$ por Vendedor'!$C14,'Controle de Contatos'!$AL$5:$AL$1204))</f>
        <v/>
      </c>
      <c r="N14" s="15" t="str">
        <f ca="1">IF($C14="","",SUMIF('Controle de Contatos'!$E$5:$E$1204,'R$ por Vendedor'!$C14,'Controle de Contatos'!$AM$5:$AO$1204))</f>
        <v/>
      </c>
      <c r="O14" s="15" t="str">
        <f ca="1">IF($C14="","",SUMIF('Controle de Contatos'!$E$5:$E$1204,'R$ por Vendedor'!$C14,'Controle de Contatos'!$AN$5:$AN$1204))</f>
        <v/>
      </c>
      <c r="P14" s="15" t="str">
        <f t="shared" ca="1" si="1"/>
        <v/>
      </c>
    </row>
    <row r="15" spans="2:16" ht="30" customHeight="1">
      <c r="B15" s="1">
        <v>11</v>
      </c>
      <c r="C15" s="14" t="str">
        <f t="shared" ca="1" si="0"/>
        <v/>
      </c>
      <c r="D15" s="15" t="str">
        <f ca="1">IF($C15="","",SUMIF('Controle de Contatos'!$E$5:$E$1204,'R$ por Vendedor'!$C15,'Controle de Contatos'!$AC$5:$AC$1204))</f>
        <v/>
      </c>
      <c r="E15" s="15" t="str">
        <f ca="1">IF($C15="","",SUMIF('Controle de Contatos'!$E$5:$E$1204,'R$ por Vendedor'!$C15,'Controle de Contatos'!$AD$5:$AD$1204))</f>
        <v/>
      </c>
      <c r="F15" s="15" t="str">
        <f ca="1">IF($C15="","",SUMIF('Controle de Contatos'!$E$5:$E$1204,'R$ por Vendedor'!$C15,'Controle de Contatos'!$AE$5:$AE$1204))</f>
        <v/>
      </c>
      <c r="G15" s="15" t="str">
        <f ca="1">IF($C15="","",SUMIF('Controle de Contatos'!$E$5:$E$1204,'R$ por Vendedor'!$C15,'Controle de Contatos'!$AF$5:$AF$1204))</f>
        <v/>
      </c>
      <c r="H15" s="15" t="str">
        <f ca="1">IF($C15="","",SUMIF('Controle de Contatos'!$E$5:$E$1204,'R$ por Vendedor'!$C15,'Controle de Contatos'!$AG$5:$AG$1204))</f>
        <v/>
      </c>
      <c r="I15" s="15" t="str">
        <f ca="1">IF($C15="","",SUMIF('Controle de Contatos'!$E$5:$E$1204,'R$ por Vendedor'!$C15,'Controle de Contatos'!$AH$5:$AH$1204))</f>
        <v/>
      </c>
      <c r="J15" s="15" t="str">
        <f ca="1">IF($C15="","",SUMIF('Controle de Contatos'!$E$5:$E$1204,'R$ por Vendedor'!$C15,'Controle de Contatos'!$AI$5:$AI$1204))</f>
        <v/>
      </c>
      <c r="K15" s="15" t="str">
        <f ca="1">IF($C15="","",SUMIF('Controle de Contatos'!$E$5:$E$1204,'R$ por Vendedor'!$C15,'Controle de Contatos'!$AJ$5:$AJ$1204))</f>
        <v/>
      </c>
      <c r="L15" s="15" t="str">
        <f ca="1">IF($C15="","",SUMIF('Controle de Contatos'!$E$5:$E$1204,'R$ por Vendedor'!$C15,'Controle de Contatos'!$AK$5:$AK$1204))</f>
        <v/>
      </c>
      <c r="M15" s="15" t="str">
        <f ca="1">IF($C15="","",SUMIF('Controle de Contatos'!$E$5:$E$1204,'R$ por Vendedor'!$C15,'Controle de Contatos'!$AL$5:$AL$1204))</f>
        <v/>
      </c>
      <c r="N15" s="15" t="str">
        <f ca="1">IF($C15="","",SUMIF('Controle de Contatos'!$E$5:$E$1204,'R$ por Vendedor'!$C15,'Controle de Contatos'!$AM$5:$AO$1204))</f>
        <v/>
      </c>
      <c r="O15" s="15" t="str">
        <f ca="1">IF($C15="","",SUMIF('Controle de Contatos'!$E$5:$E$1204,'R$ por Vendedor'!$C15,'Controle de Contatos'!$AN$5:$AN$1204))</f>
        <v/>
      </c>
      <c r="P15" s="15" t="str">
        <f t="shared" ca="1" si="1"/>
        <v/>
      </c>
    </row>
    <row r="16" spans="2:16" ht="30" customHeight="1">
      <c r="B16" s="1">
        <v>12</v>
      </c>
      <c r="C16" s="14" t="str">
        <f t="shared" ca="1" si="0"/>
        <v/>
      </c>
      <c r="D16" s="15" t="str">
        <f ca="1">IF($C16="","",SUMIF('Controle de Contatos'!$E$5:$E$1204,'R$ por Vendedor'!$C16,'Controle de Contatos'!$AC$5:$AC$1204))</f>
        <v/>
      </c>
      <c r="E16" s="15" t="str">
        <f ca="1">IF($C16="","",SUMIF('Controle de Contatos'!$E$5:$E$1204,'R$ por Vendedor'!$C16,'Controle de Contatos'!$AD$5:$AD$1204))</f>
        <v/>
      </c>
      <c r="F16" s="15" t="str">
        <f ca="1">IF($C16="","",SUMIF('Controle de Contatos'!$E$5:$E$1204,'R$ por Vendedor'!$C16,'Controle de Contatos'!$AE$5:$AE$1204))</f>
        <v/>
      </c>
      <c r="G16" s="15" t="str">
        <f ca="1">IF($C16="","",SUMIF('Controle de Contatos'!$E$5:$E$1204,'R$ por Vendedor'!$C16,'Controle de Contatos'!$AF$5:$AF$1204))</f>
        <v/>
      </c>
      <c r="H16" s="15" t="str">
        <f ca="1">IF($C16="","",SUMIF('Controle de Contatos'!$E$5:$E$1204,'R$ por Vendedor'!$C16,'Controle de Contatos'!$AG$5:$AG$1204))</f>
        <v/>
      </c>
      <c r="I16" s="15" t="str">
        <f ca="1">IF($C16="","",SUMIF('Controle de Contatos'!$E$5:$E$1204,'R$ por Vendedor'!$C16,'Controle de Contatos'!$AH$5:$AH$1204))</f>
        <v/>
      </c>
      <c r="J16" s="15" t="str">
        <f ca="1">IF($C16="","",SUMIF('Controle de Contatos'!$E$5:$E$1204,'R$ por Vendedor'!$C16,'Controle de Contatos'!$AI$5:$AI$1204))</f>
        <v/>
      </c>
      <c r="K16" s="15" t="str">
        <f ca="1">IF($C16="","",SUMIF('Controle de Contatos'!$E$5:$E$1204,'R$ por Vendedor'!$C16,'Controle de Contatos'!$AJ$5:$AJ$1204))</f>
        <v/>
      </c>
      <c r="L16" s="15" t="str">
        <f ca="1">IF($C16="","",SUMIF('Controle de Contatos'!$E$5:$E$1204,'R$ por Vendedor'!$C16,'Controle de Contatos'!$AK$5:$AK$1204))</f>
        <v/>
      </c>
      <c r="M16" s="15" t="str">
        <f ca="1">IF($C16="","",SUMIF('Controle de Contatos'!$E$5:$E$1204,'R$ por Vendedor'!$C16,'Controle de Contatos'!$AL$5:$AL$1204))</f>
        <v/>
      </c>
      <c r="N16" s="15" t="str">
        <f ca="1">IF($C16="","",SUMIF('Controle de Contatos'!$E$5:$E$1204,'R$ por Vendedor'!$C16,'Controle de Contatos'!$AM$5:$AO$1204))</f>
        <v/>
      </c>
      <c r="O16" s="15" t="str">
        <f ca="1">IF($C16="","",SUMIF('Controle de Contatos'!$E$5:$E$1204,'R$ por Vendedor'!$C16,'Controle de Contatos'!$AN$5:$AN$1204))</f>
        <v/>
      </c>
      <c r="P16" s="15" t="str">
        <f t="shared" ca="1" si="1"/>
        <v/>
      </c>
    </row>
    <row r="17" spans="2:16" ht="30" customHeight="1">
      <c r="B17" s="1">
        <v>13</v>
      </c>
      <c r="C17" s="14" t="str">
        <f t="shared" ca="1" si="0"/>
        <v/>
      </c>
      <c r="D17" s="15" t="str">
        <f ca="1">IF($C17="","",SUMIF('Controle de Contatos'!$E$5:$E$1204,'R$ por Vendedor'!$C17,'Controle de Contatos'!$AC$5:$AC$1204))</f>
        <v/>
      </c>
      <c r="E17" s="15" t="str">
        <f ca="1">IF($C17="","",SUMIF('Controle de Contatos'!$E$5:$E$1204,'R$ por Vendedor'!$C17,'Controle de Contatos'!$AD$5:$AD$1204))</f>
        <v/>
      </c>
      <c r="F17" s="15" t="str">
        <f ca="1">IF($C17="","",SUMIF('Controle de Contatos'!$E$5:$E$1204,'R$ por Vendedor'!$C17,'Controle de Contatos'!$AE$5:$AE$1204))</f>
        <v/>
      </c>
      <c r="G17" s="15" t="str">
        <f ca="1">IF($C17="","",SUMIF('Controle de Contatos'!$E$5:$E$1204,'R$ por Vendedor'!$C17,'Controle de Contatos'!$AF$5:$AF$1204))</f>
        <v/>
      </c>
      <c r="H17" s="15" t="str">
        <f ca="1">IF($C17="","",SUMIF('Controle de Contatos'!$E$5:$E$1204,'R$ por Vendedor'!$C17,'Controle de Contatos'!$AG$5:$AG$1204))</f>
        <v/>
      </c>
      <c r="I17" s="15" t="str">
        <f ca="1">IF($C17="","",SUMIF('Controle de Contatos'!$E$5:$E$1204,'R$ por Vendedor'!$C17,'Controle de Contatos'!$AH$5:$AH$1204))</f>
        <v/>
      </c>
      <c r="J17" s="15" t="str">
        <f ca="1">IF($C17="","",SUMIF('Controle de Contatos'!$E$5:$E$1204,'R$ por Vendedor'!$C17,'Controle de Contatos'!$AI$5:$AI$1204))</f>
        <v/>
      </c>
      <c r="K17" s="15" t="str">
        <f ca="1">IF($C17="","",SUMIF('Controle de Contatos'!$E$5:$E$1204,'R$ por Vendedor'!$C17,'Controle de Contatos'!$AJ$5:$AJ$1204))</f>
        <v/>
      </c>
      <c r="L17" s="15" t="str">
        <f ca="1">IF($C17="","",SUMIF('Controle de Contatos'!$E$5:$E$1204,'R$ por Vendedor'!$C17,'Controle de Contatos'!$AK$5:$AK$1204))</f>
        <v/>
      </c>
      <c r="M17" s="15" t="str">
        <f ca="1">IF($C17="","",SUMIF('Controle de Contatos'!$E$5:$E$1204,'R$ por Vendedor'!$C17,'Controle de Contatos'!$AL$5:$AL$1204))</f>
        <v/>
      </c>
      <c r="N17" s="15" t="str">
        <f ca="1">IF($C17="","",SUMIF('Controle de Contatos'!$E$5:$E$1204,'R$ por Vendedor'!$C17,'Controle de Contatos'!$AM$5:$AO$1204))</f>
        <v/>
      </c>
      <c r="O17" s="15" t="str">
        <f ca="1">IF($C17="","",SUMIF('Controle de Contatos'!$E$5:$E$1204,'R$ por Vendedor'!$C17,'Controle de Contatos'!$AN$5:$AN$1204))</f>
        <v/>
      </c>
      <c r="P17" s="15" t="str">
        <f t="shared" ca="1" si="1"/>
        <v/>
      </c>
    </row>
    <row r="18" spans="2:16" ht="30" customHeight="1">
      <c r="B18" s="1">
        <v>14</v>
      </c>
      <c r="C18" s="14" t="str">
        <f t="shared" ca="1" si="0"/>
        <v/>
      </c>
      <c r="D18" s="15" t="str">
        <f ca="1">IF($C18="","",SUMIF('Controle de Contatos'!$E$5:$E$1204,'R$ por Vendedor'!$C18,'Controle de Contatos'!$AC$5:$AC$1204))</f>
        <v/>
      </c>
      <c r="E18" s="15" t="str">
        <f ca="1">IF($C18="","",SUMIF('Controle de Contatos'!$E$5:$E$1204,'R$ por Vendedor'!$C18,'Controle de Contatos'!$AD$5:$AD$1204))</f>
        <v/>
      </c>
      <c r="F18" s="15" t="str">
        <f ca="1">IF($C18="","",SUMIF('Controle de Contatos'!$E$5:$E$1204,'R$ por Vendedor'!$C18,'Controle de Contatos'!$AE$5:$AE$1204))</f>
        <v/>
      </c>
      <c r="G18" s="15" t="str">
        <f ca="1">IF($C18="","",SUMIF('Controle de Contatos'!$E$5:$E$1204,'R$ por Vendedor'!$C18,'Controle de Contatos'!$AF$5:$AF$1204))</f>
        <v/>
      </c>
      <c r="H18" s="15" t="str">
        <f ca="1">IF($C18="","",SUMIF('Controle de Contatos'!$E$5:$E$1204,'R$ por Vendedor'!$C18,'Controle de Contatos'!$AG$5:$AG$1204))</f>
        <v/>
      </c>
      <c r="I18" s="15" t="str">
        <f ca="1">IF($C18="","",SUMIF('Controle de Contatos'!$E$5:$E$1204,'R$ por Vendedor'!$C18,'Controle de Contatos'!$AH$5:$AH$1204))</f>
        <v/>
      </c>
      <c r="J18" s="15" t="str">
        <f ca="1">IF($C18="","",SUMIF('Controle de Contatos'!$E$5:$E$1204,'R$ por Vendedor'!$C18,'Controle de Contatos'!$AI$5:$AI$1204))</f>
        <v/>
      </c>
      <c r="K18" s="15" t="str">
        <f ca="1">IF($C18="","",SUMIF('Controle de Contatos'!$E$5:$E$1204,'R$ por Vendedor'!$C18,'Controle de Contatos'!$AJ$5:$AJ$1204))</f>
        <v/>
      </c>
      <c r="L18" s="15" t="str">
        <f ca="1">IF($C18="","",SUMIF('Controle de Contatos'!$E$5:$E$1204,'R$ por Vendedor'!$C18,'Controle de Contatos'!$AK$5:$AK$1204))</f>
        <v/>
      </c>
      <c r="M18" s="15" t="str">
        <f ca="1">IF($C18="","",SUMIF('Controle de Contatos'!$E$5:$E$1204,'R$ por Vendedor'!$C18,'Controle de Contatos'!$AL$5:$AL$1204))</f>
        <v/>
      </c>
      <c r="N18" s="15" t="str">
        <f ca="1">IF($C18="","",SUMIF('Controle de Contatos'!$E$5:$E$1204,'R$ por Vendedor'!$C18,'Controle de Contatos'!$AM$5:$AO$1204))</f>
        <v/>
      </c>
      <c r="O18" s="15" t="str">
        <f ca="1">IF($C18="","",SUMIF('Controle de Contatos'!$E$5:$E$1204,'R$ por Vendedor'!$C18,'Controle de Contatos'!$AN$5:$AN$1204))</f>
        <v/>
      </c>
      <c r="P18" s="15" t="str">
        <f t="shared" ca="1" si="1"/>
        <v/>
      </c>
    </row>
    <row r="19" spans="2:16" ht="30" customHeight="1">
      <c r="B19" s="1">
        <v>15</v>
      </c>
      <c r="C19" s="14" t="str">
        <f t="shared" ca="1" si="0"/>
        <v/>
      </c>
      <c r="D19" s="15" t="str">
        <f ca="1">IF($C19="","",SUMIF('Controle de Contatos'!$E$5:$E$1204,'R$ por Vendedor'!$C19,'Controle de Contatos'!$AC$5:$AC$1204))</f>
        <v/>
      </c>
      <c r="E19" s="15" t="str">
        <f ca="1">IF($C19="","",SUMIF('Controle de Contatos'!$E$5:$E$1204,'R$ por Vendedor'!$C19,'Controle de Contatos'!$AD$5:$AD$1204))</f>
        <v/>
      </c>
      <c r="F19" s="15" t="str">
        <f ca="1">IF($C19="","",SUMIF('Controle de Contatos'!$E$5:$E$1204,'R$ por Vendedor'!$C19,'Controle de Contatos'!$AE$5:$AE$1204))</f>
        <v/>
      </c>
      <c r="G19" s="15" t="str">
        <f ca="1">IF($C19="","",SUMIF('Controle de Contatos'!$E$5:$E$1204,'R$ por Vendedor'!$C19,'Controle de Contatos'!$AF$5:$AF$1204))</f>
        <v/>
      </c>
      <c r="H19" s="15" t="str">
        <f ca="1">IF($C19="","",SUMIF('Controle de Contatos'!$E$5:$E$1204,'R$ por Vendedor'!$C19,'Controle de Contatos'!$AG$5:$AG$1204))</f>
        <v/>
      </c>
      <c r="I19" s="15" t="str">
        <f ca="1">IF($C19="","",SUMIF('Controle de Contatos'!$E$5:$E$1204,'R$ por Vendedor'!$C19,'Controle de Contatos'!$AH$5:$AH$1204))</f>
        <v/>
      </c>
      <c r="J19" s="15" t="str">
        <f ca="1">IF($C19="","",SUMIF('Controle de Contatos'!$E$5:$E$1204,'R$ por Vendedor'!$C19,'Controle de Contatos'!$AI$5:$AI$1204))</f>
        <v/>
      </c>
      <c r="K19" s="15" t="str">
        <f ca="1">IF($C19="","",SUMIF('Controle de Contatos'!$E$5:$E$1204,'R$ por Vendedor'!$C19,'Controle de Contatos'!$AJ$5:$AJ$1204))</f>
        <v/>
      </c>
      <c r="L19" s="15" t="str">
        <f ca="1">IF($C19="","",SUMIF('Controle de Contatos'!$E$5:$E$1204,'R$ por Vendedor'!$C19,'Controle de Contatos'!$AK$5:$AK$1204))</f>
        <v/>
      </c>
      <c r="M19" s="15" t="str">
        <f ca="1">IF($C19="","",SUMIF('Controle de Contatos'!$E$5:$E$1204,'R$ por Vendedor'!$C19,'Controle de Contatos'!$AL$5:$AL$1204))</f>
        <v/>
      </c>
      <c r="N19" s="15" t="str">
        <f ca="1">IF($C19="","",SUMIF('Controle de Contatos'!$E$5:$E$1204,'R$ por Vendedor'!$C19,'Controle de Contatos'!$AM$5:$AO$1204))</f>
        <v/>
      </c>
      <c r="O19" s="15" t="str">
        <f ca="1">IF($C19="","",SUMIF('Controle de Contatos'!$E$5:$E$1204,'R$ por Vendedor'!$C19,'Controle de Contatos'!$AN$5:$AN$1204))</f>
        <v/>
      </c>
      <c r="P19" s="15" t="str">
        <f t="shared" ca="1" si="1"/>
        <v/>
      </c>
    </row>
    <row r="20" spans="2:16" ht="30" customHeight="1">
      <c r="B20" s="1">
        <v>16</v>
      </c>
      <c r="C20" s="14" t="str">
        <f t="shared" ca="1" si="0"/>
        <v/>
      </c>
      <c r="D20" s="15" t="str">
        <f ca="1">IF($C20="","",SUMIF('Controle de Contatos'!$E$5:$E$1204,'R$ por Vendedor'!$C20,'Controle de Contatos'!$AC$5:$AC$1204))</f>
        <v/>
      </c>
      <c r="E20" s="15" t="str">
        <f ca="1">IF($C20="","",SUMIF('Controle de Contatos'!$E$5:$E$1204,'R$ por Vendedor'!$C20,'Controle de Contatos'!$AD$5:$AD$1204))</f>
        <v/>
      </c>
      <c r="F20" s="15" t="str">
        <f ca="1">IF($C20="","",SUMIF('Controle de Contatos'!$E$5:$E$1204,'R$ por Vendedor'!$C20,'Controle de Contatos'!$AE$5:$AE$1204))</f>
        <v/>
      </c>
      <c r="G20" s="15" t="str">
        <f ca="1">IF($C20="","",SUMIF('Controle de Contatos'!$E$5:$E$1204,'R$ por Vendedor'!$C20,'Controle de Contatos'!$AF$5:$AF$1204))</f>
        <v/>
      </c>
      <c r="H20" s="15" t="str">
        <f ca="1">IF($C20="","",SUMIF('Controle de Contatos'!$E$5:$E$1204,'R$ por Vendedor'!$C20,'Controle de Contatos'!$AG$5:$AG$1204))</f>
        <v/>
      </c>
      <c r="I20" s="15" t="str">
        <f ca="1">IF($C20="","",SUMIF('Controle de Contatos'!$E$5:$E$1204,'R$ por Vendedor'!$C20,'Controle de Contatos'!$AH$5:$AH$1204))</f>
        <v/>
      </c>
      <c r="J20" s="15" t="str">
        <f ca="1">IF($C20="","",SUMIF('Controle de Contatos'!$E$5:$E$1204,'R$ por Vendedor'!$C20,'Controle de Contatos'!$AI$5:$AI$1204))</f>
        <v/>
      </c>
      <c r="K20" s="15" t="str">
        <f ca="1">IF($C20="","",SUMIF('Controle de Contatos'!$E$5:$E$1204,'R$ por Vendedor'!$C20,'Controle de Contatos'!$AJ$5:$AJ$1204))</f>
        <v/>
      </c>
      <c r="L20" s="15" t="str">
        <f ca="1">IF($C20="","",SUMIF('Controle de Contatos'!$E$5:$E$1204,'R$ por Vendedor'!$C20,'Controle de Contatos'!$AK$5:$AK$1204))</f>
        <v/>
      </c>
      <c r="M20" s="15" t="str">
        <f ca="1">IF($C20="","",SUMIF('Controle de Contatos'!$E$5:$E$1204,'R$ por Vendedor'!$C20,'Controle de Contatos'!$AL$5:$AL$1204))</f>
        <v/>
      </c>
      <c r="N20" s="15" t="str">
        <f ca="1">IF($C20="","",SUMIF('Controle de Contatos'!$E$5:$E$1204,'R$ por Vendedor'!$C20,'Controle de Contatos'!$AM$5:$AO$1204))</f>
        <v/>
      </c>
      <c r="O20" s="15" t="str">
        <f ca="1">IF($C20="","",SUMIF('Controle de Contatos'!$E$5:$E$1204,'R$ por Vendedor'!$C20,'Controle de Contatos'!$AN$5:$AN$1204))</f>
        <v/>
      </c>
      <c r="P20" s="15" t="str">
        <f t="shared" ca="1" si="1"/>
        <v/>
      </c>
    </row>
    <row r="21" spans="2:16" ht="30" customHeight="1">
      <c r="B21" s="1">
        <v>17</v>
      </c>
      <c r="C21" s="14" t="str">
        <f t="shared" ca="1" si="0"/>
        <v/>
      </c>
      <c r="D21" s="15" t="str">
        <f ca="1">IF($C21="","",SUMIF('Controle de Contatos'!$E$5:$E$1204,'R$ por Vendedor'!$C21,'Controle de Contatos'!$AC$5:$AC$1204))</f>
        <v/>
      </c>
      <c r="E21" s="15" t="str">
        <f ca="1">IF($C21="","",SUMIF('Controle de Contatos'!$E$5:$E$1204,'R$ por Vendedor'!$C21,'Controle de Contatos'!$AD$5:$AD$1204))</f>
        <v/>
      </c>
      <c r="F21" s="15" t="str">
        <f ca="1">IF($C21="","",SUMIF('Controle de Contatos'!$E$5:$E$1204,'R$ por Vendedor'!$C21,'Controle de Contatos'!$AE$5:$AE$1204))</f>
        <v/>
      </c>
      <c r="G21" s="15" t="str">
        <f ca="1">IF($C21="","",SUMIF('Controle de Contatos'!$E$5:$E$1204,'R$ por Vendedor'!$C21,'Controle de Contatos'!$AF$5:$AF$1204))</f>
        <v/>
      </c>
      <c r="H21" s="15" t="str">
        <f ca="1">IF($C21="","",SUMIF('Controle de Contatos'!$E$5:$E$1204,'R$ por Vendedor'!$C21,'Controle de Contatos'!$AG$5:$AG$1204))</f>
        <v/>
      </c>
      <c r="I21" s="15" t="str">
        <f ca="1">IF($C21="","",SUMIF('Controle de Contatos'!$E$5:$E$1204,'R$ por Vendedor'!$C21,'Controle de Contatos'!$AH$5:$AH$1204))</f>
        <v/>
      </c>
      <c r="J21" s="15" t="str">
        <f ca="1">IF($C21="","",SUMIF('Controle de Contatos'!$E$5:$E$1204,'R$ por Vendedor'!$C21,'Controle de Contatos'!$AI$5:$AI$1204))</f>
        <v/>
      </c>
      <c r="K21" s="15" t="str">
        <f ca="1">IF($C21="","",SUMIF('Controle de Contatos'!$E$5:$E$1204,'R$ por Vendedor'!$C21,'Controle de Contatos'!$AJ$5:$AJ$1204))</f>
        <v/>
      </c>
      <c r="L21" s="15" t="str">
        <f ca="1">IF($C21="","",SUMIF('Controle de Contatos'!$E$5:$E$1204,'R$ por Vendedor'!$C21,'Controle de Contatos'!$AK$5:$AK$1204))</f>
        <v/>
      </c>
      <c r="M21" s="15" t="str">
        <f ca="1">IF($C21="","",SUMIF('Controle de Contatos'!$E$5:$E$1204,'R$ por Vendedor'!$C21,'Controle de Contatos'!$AL$5:$AL$1204))</f>
        <v/>
      </c>
      <c r="N21" s="15" t="str">
        <f ca="1">IF($C21="","",SUMIF('Controle de Contatos'!$E$5:$E$1204,'R$ por Vendedor'!$C21,'Controle de Contatos'!$AM$5:$AO$1204))</f>
        <v/>
      </c>
      <c r="O21" s="15" t="str">
        <f ca="1">IF($C21="","",SUMIF('Controle de Contatos'!$E$5:$E$1204,'R$ por Vendedor'!$C21,'Controle de Contatos'!$AN$5:$AN$1204))</f>
        <v/>
      </c>
      <c r="P21" s="15" t="str">
        <f t="shared" ca="1" si="1"/>
        <v/>
      </c>
    </row>
    <row r="22" spans="2:16" ht="30" customHeight="1">
      <c r="B22" s="1">
        <v>18</v>
      </c>
      <c r="C22" s="14" t="str">
        <f t="shared" ca="1" si="0"/>
        <v/>
      </c>
      <c r="D22" s="15" t="str">
        <f ca="1">IF($C22="","",SUMIF('Controle de Contatos'!$E$5:$E$1204,'R$ por Vendedor'!$C22,'Controle de Contatos'!$AC$5:$AC$1204))</f>
        <v/>
      </c>
      <c r="E22" s="15" t="str">
        <f ca="1">IF($C22="","",SUMIF('Controle de Contatos'!$E$5:$E$1204,'R$ por Vendedor'!$C22,'Controle de Contatos'!$AD$5:$AD$1204))</f>
        <v/>
      </c>
      <c r="F22" s="15" t="str">
        <f ca="1">IF($C22="","",SUMIF('Controle de Contatos'!$E$5:$E$1204,'R$ por Vendedor'!$C22,'Controle de Contatos'!$AE$5:$AE$1204))</f>
        <v/>
      </c>
      <c r="G22" s="15" t="str">
        <f ca="1">IF($C22="","",SUMIF('Controle de Contatos'!$E$5:$E$1204,'R$ por Vendedor'!$C22,'Controle de Contatos'!$AF$5:$AF$1204))</f>
        <v/>
      </c>
      <c r="H22" s="15" t="str">
        <f ca="1">IF($C22="","",SUMIF('Controle de Contatos'!$E$5:$E$1204,'R$ por Vendedor'!$C22,'Controle de Contatos'!$AG$5:$AG$1204))</f>
        <v/>
      </c>
      <c r="I22" s="15" t="str">
        <f ca="1">IF($C22="","",SUMIF('Controle de Contatos'!$E$5:$E$1204,'R$ por Vendedor'!$C22,'Controle de Contatos'!$AH$5:$AH$1204))</f>
        <v/>
      </c>
      <c r="J22" s="15" t="str">
        <f ca="1">IF($C22="","",SUMIF('Controle de Contatos'!$E$5:$E$1204,'R$ por Vendedor'!$C22,'Controle de Contatos'!$AI$5:$AI$1204))</f>
        <v/>
      </c>
      <c r="K22" s="15" t="str">
        <f ca="1">IF($C22="","",SUMIF('Controle de Contatos'!$E$5:$E$1204,'R$ por Vendedor'!$C22,'Controle de Contatos'!$AJ$5:$AJ$1204))</f>
        <v/>
      </c>
      <c r="L22" s="15" t="str">
        <f ca="1">IF($C22="","",SUMIF('Controle de Contatos'!$E$5:$E$1204,'R$ por Vendedor'!$C22,'Controle de Contatos'!$AK$5:$AK$1204))</f>
        <v/>
      </c>
      <c r="M22" s="15" t="str">
        <f ca="1">IF($C22="","",SUMIF('Controle de Contatos'!$E$5:$E$1204,'R$ por Vendedor'!$C22,'Controle de Contatos'!$AL$5:$AL$1204))</f>
        <v/>
      </c>
      <c r="N22" s="15" t="str">
        <f ca="1">IF($C22="","",SUMIF('Controle de Contatos'!$E$5:$E$1204,'R$ por Vendedor'!$C22,'Controle de Contatos'!$AM$5:$AO$1204))</f>
        <v/>
      </c>
      <c r="O22" s="15" t="str">
        <f ca="1">IF($C22="","",SUMIF('Controle de Contatos'!$E$5:$E$1204,'R$ por Vendedor'!$C22,'Controle de Contatos'!$AN$5:$AN$1204))</f>
        <v/>
      </c>
      <c r="P22" s="15" t="str">
        <f t="shared" ca="1" si="1"/>
        <v/>
      </c>
    </row>
    <row r="23" spans="2:16" ht="30" customHeight="1">
      <c r="B23" s="1">
        <v>19</v>
      </c>
      <c r="C23" s="14" t="str">
        <f t="shared" ca="1" si="0"/>
        <v/>
      </c>
      <c r="D23" s="15" t="str">
        <f ca="1">IF($C23="","",SUMIF('Controle de Contatos'!$E$5:$E$1204,'R$ por Vendedor'!$C23,'Controle de Contatos'!$AC$5:$AC$1204))</f>
        <v/>
      </c>
      <c r="E23" s="15" t="str">
        <f ca="1">IF($C23="","",SUMIF('Controle de Contatos'!$E$5:$E$1204,'R$ por Vendedor'!$C23,'Controle de Contatos'!$AD$5:$AD$1204))</f>
        <v/>
      </c>
      <c r="F23" s="15" t="str">
        <f ca="1">IF($C23="","",SUMIF('Controle de Contatos'!$E$5:$E$1204,'R$ por Vendedor'!$C23,'Controle de Contatos'!$AE$5:$AE$1204))</f>
        <v/>
      </c>
      <c r="G23" s="15" t="str">
        <f ca="1">IF($C23="","",SUMIF('Controle de Contatos'!$E$5:$E$1204,'R$ por Vendedor'!$C23,'Controle de Contatos'!$AF$5:$AF$1204))</f>
        <v/>
      </c>
      <c r="H23" s="15" t="str">
        <f ca="1">IF($C23="","",SUMIF('Controle de Contatos'!$E$5:$E$1204,'R$ por Vendedor'!$C23,'Controle de Contatos'!$AG$5:$AG$1204))</f>
        <v/>
      </c>
      <c r="I23" s="15" t="str">
        <f ca="1">IF($C23="","",SUMIF('Controle de Contatos'!$E$5:$E$1204,'R$ por Vendedor'!$C23,'Controle de Contatos'!$AH$5:$AH$1204))</f>
        <v/>
      </c>
      <c r="J23" s="15" t="str">
        <f ca="1">IF($C23="","",SUMIF('Controle de Contatos'!$E$5:$E$1204,'R$ por Vendedor'!$C23,'Controle de Contatos'!$AI$5:$AI$1204))</f>
        <v/>
      </c>
      <c r="K23" s="15" t="str">
        <f ca="1">IF($C23="","",SUMIF('Controle de Contatos'!$E$5:$E$1204,'R$ por Vendedor'!$C23,'Controle de Contatos'!$AJ$5:$AJ$1204))</f>
        <v/>
      </c>
      <c r="L23" s="15" t="str">
        <f ca="1">IF($C23="","",SUMIF('Controle de Contatos'!$E$5:$E$1204,'R$ por Vendedor'!$C23,'Controle de Contatos'!$AK$5:$AK$1204))</f>
        <v/>
      </c>
      <c r="M23" s="15" t="str">
        <f ca="1">IF($C23="","",SUMIF('Controle de Contatos'!$E$5:$E$1204,'R$ por Vendedor'!$C23,'Controle de Contatos'!$AL$5:$AL$1204))</f>
        <v/>
      </c>
      <c r="N23" s="15" t="str">
        <f ca="1">IF($C23="","",SUMIF('Controle de Contatos'!$E$5:$E$1204,'R$ por Vendedor'!$C23,'Controle de Contatos'!$AM$5:$AO$1204))</f>
        <v/>
      </c>
      <c r="O23" s="15" t="str">
        <f ca="1">IF($C23="","",SUMIF('Controle de Contatos'!$E$5:$E$1204,'R$ por Vendedor'!$C23,'Controle de Contatos'!$AN$5:$AN$1204))</f>
        <v/>
      </c>
      <c r="P23" s="15" t="str">
        <f t="shared" ca="1" si="1"/>
        <v/>
      </c>
    </row>
    <row r="24" spans="2:16" ht="30" customHeight="1">
      <c r="B24" s="1">
        <v>20</v>
      </c>
      <c r="C24" s="14" t="str">
        <f t="shared" ca="1" si="0"/>
        <v/>
      </c>
      <c r="D24" s="15" t="str">
        <f ca="1">IF($C24="","",SUMIF('Controle de Contatos'!$E$5:$E$1204,'R$ por Vendedor'!$C24,'Controle de Contatos'!$AC$5:$AC$1204))</f>
        <v/>
      </c>
      <c r="E24" s="15" t="str">
        <f ca="1">IF($C24="","",SUMIF('Controle de Contatos'!$E$5:$E$1204,'R$ por Vendedor'!$C24,'Controle de Contatos'!$AD$5:$AD$1204))</f>
        <v/>
      </c>
      <c r="F24" s="15" t="str">
        <f ca="1">IF($C24="","",SUMIF('Controle de Contatos'!$E$5:$E$1204,'R$ por Vendedor'!$C24,'Controle de Contatos'!$AE$5:$AE$1204))</f>
        <v/>
      </c>
      <c r="G24" s="15" t="str">
        <f ca="1">IF($C24="","",SUMIF('Controle de Contatos'!$E$5:$E$1204,'R$ por Vendedor'!$C24,'Controle de Contatos'!$AF$5:$AF$1204))</f>
        <v/>
      </c>
      <c r="H24" s="15" t="str">
        <f ca="1">IF($C24="","",SUMIF('Controle de Contatos'!$E$5:$E$1204,'R$ por Vendedor'!$C24,'Controle de Contatos'!$AG$5:$AG$1204))</f>
        <v/>
      </c>
      <c r="I24" s="15" t="str">
        <f ca="1">IF($C24="","",SUMIF('Controle de Contatos'!$E$5:$E$1204,'R$ por Vendedor'!$C24,'Controle de Contatos'!$AH$5:$AH$1204))</f>
        <v/>
      </c>
      <c r="J24" s="15" t="str">
        <f ca="1">IF($C24="","",SUMIF('Controle de Contatos'!$E$5:$E$1204,'R$ por Vendedor'!$C24,'Controle de Contatos'!$AI$5:$AI$1204))</f>
        <v/>
      </c>
      <c r="K24" s="15" t="str">
        <f ca="1">IF($C24="","",SUMIF('Controle de Contatos'!$E$5:$E$1204,'R$ por Vendedor'!$C24,'Controle de Contatos'!$AJ$5:$AJ$1204))</f>
        <v/>
      </c>
      <c r="L24" s="15" t="str">
        <f ca="1">IF($C24="","",SUMIF('Controle de Contatos'!$E$5:$E$1204,'R$ por Vendedor'!$C24,'Controle de Contatos'!$AK$5:$AK$1204))</f>
        <v/>
      </c>
      <c r="M24" s="15" t="str">
        <f ca="1">IF($C24="","",SUMIF('Controle de Contatos'!$E$5:$E$1204,'R$ por Vendedor'!$C24,'Controle de Contatos'!$AL$5:$AL$1204))</f>
        <v/>
      </c>
      <c r="N24" s="15" t="str">
        <f ca="1">IF($C24="","",SUMIF('Controle de Contatos'!$E$5:$E$1204,'R$ por Vendedor'!$C24,'Controle de Contatos'!$AM$5:$AO$1204))</f>
        <v/>
      </c>
      <c r="O24" s="15" t="str">
        <f ca="1">IF($C24="","",SUMIF('Controle de Contatos'!$E$5:$E$1204,'R$ por Vendedor'!$C24,'Controle de Contatos'!$AN$5:$AN$1204))</f>
        <v/>
      </c>
      <c r="P24" s="15" t="str">
        <f t="shared" ca="1" si="1"/>
        <v/>
      </c>
    </row>
    <row r="25" spans="2:16" ht="30" customHeight="1">
      <c r="B25" s="1">
        <v>21</v>
      </c>
      <c r="C25" s="14" t="str">
        <f t="shared" ca="1" si="0"/>
        <v/>
      </c>
      <c r="D25" s="15" t="str">
        <f ca="1">IF($C25="","",SUMIF('Controle de Contatos'!$E$5:$E$1204,'R$ por Vendedor'!$C25,'Controle de Contatos'!$AC$5:$AC$1204))</f>
        <v/>
      </c>
      <c r="E25" s="15" t="str">
        <f ca="1">IF($C25="","",SUMIF('Controle de Contatos'!$E$5:$E$1204,'R$ por Vendedor'!$C25,'Controle de Contatos'!$AD$5:$AD$1204))</f>
        <v/>
      </c>
      <c r="F25" s="15" t="str">
        <f ca="1">IF($C25="","",SUMIF('Controle de Contatos'!$E$5:$E$1204,'R$ por Vendedor'!$C25,'Controle de Contatos'!$AE$5:$AE$1204))</f>
        <v/>
      </c>
      <c r="G25" s="15" t="str">
        <f ca="1">IF($C25="","",SUMIF('Controle de Contatos'!$E$5:$E$1204,'R$ por Vendedor'!$C25,'Controle de Contatos'!$AF$5:$AF$1204))</f>
        <v/>
      </c>
      <c r="H25" s="15" t="str">
        <f ca="1">IF($C25="","",SUMIF('Controle de Contatos'!$E$5:$E$1204,'R$ por Vendedor'!$C25,'Controle de Contatos'!$AG$5:$AG$1204))</f>
        <v/>
      </c>
      <c r="I25" s="15" t="str">
        <f ca="1">IF($C25="","",SUMIF('Controle de Contatos'!$E$5:$E$1204,'R$ por Vendedor'!$C25,'Controle de Contatos'!$AH$5:$AH$1204))</f>
        <v/>
      </c>
      <c r="J25" s="15" t="str">
        <f ca="1">IF($C25="","",SUMIF('Controle de Contatos'!$E$5:$E$1204,'R$ por Vendedor'!$C25,'Controle de Contatos'!$AI$5:$AI$1204))</f>
        <v/>
      </c>
      <c r="K25" s="15" t="str">
        <f ca="1">IF($C25="","",SUMIF('Controle de Contatos'!$E$5:$E$1204,'R$ por Vendedor'!$C25,'Controle de Contatos'!$AJ$5:$AJ$1204))</f>
        <v/>
      </c>
      <c r="L25" s="15" t="str">
        <f ca="1">IF($C25="","",SUMIF('Controle de Contatos'!$E$5:$E$1204,'R$ por Vendedor'!$C25,'Controle de Contatos'!$AK$5:$AK$1204))</f>
        <v/>
      </c>
      <c r="M25" s="15" t="str">
        <f ca="1">IF($C25="","",SUMIF('Controle de Contatos'!$E$5:$E$1204,'R$ por Vendedor'!$C25,'Controle de Contatos'!$AL$5:$AL$1204))</f>
        <v/>
      </c>
      <c r="N25" s="15" t="str">
        <f ca="1">IF($C25="","",SUMIF('Controle de Contatos'!$E$5:$E$1204,'R$ por Vendedor'!$C25,'Controle de Contatos'!$AM$5:$AO$1204))</f>
        <v/>
      </c>
      <c r="O25" s="15" t="str">
        <f ca="1">IF($C25="","",SUMIF('Controle de Contatos'!$E$5:$E$1204,'R$ por Vendedor'!$C25,'Controle de Contatos'!$AN$5:$AN$1204))</f>
        <v/>
      </c>
      <c r="P25" s="15" t="str">
        <f t="shared" ca="1" si="1"/>
        <v/>
      </c>
    </row>
    <row r="26" spans="2:16" ht="30" customHeight="1">
      <c r="B26" s="1">
        <v>22</v>
      </c>
      <c r="C26" s="14" t="str">
        <f t="shared" ca="1" si="0"/>
        <v/>
      </c>
      <c r="D26" s="15" t="str">
        <f ca="1">IF($C26="","",SUMIF('Controle de Contatos'!$E$5:$E$1204,'R$ por Vendedor'!$C26,'Controle de Contatos'!$AC$5:$AC$1204))</f>
        <v/>
      </c>
      <c r="E26" s="15" t="str">
        <f ca="1">IF($C26="","",SUMIF('Controle de Contatos'!$E$5:$E$1204,'R$ por Vendedor'!$C26,'Controle de Contatos'!$AD$5:$AD$1204))</f>
        <v/>
      </c>
      <c r="F26" s="15" t="str">
        <f ca="1">IF($C26="","",SUMIF('Controle de Contatos'!$E$5:$E$1204,'R$ por Vendedor'!$C26,'Controle de Contatos'!$AE$5:$AE$1204))</f>
        <v/>
      </c>
      <c r="G26" s="15" t="str">
        <f ca="1">IF($C26="","",SUMIF('Controle de Contatos'!$E$5:$E$1204,'R$ por Vendedor'!$C26,'Controle de Contatos'!$AF$5:$AF$1204))</f>
        <v/>
      </c>
      <c r="H26" s="15" t="str">
        <f ca="1">IF($C26="","",SUMIF('Controle de Contatos'!$E$5:$E$1204,'R$ por Vendedor'!$C26,'Controle de Contatos'!$AG$5:$AG$1204))</f>
        <v/>
      </c>
      <c r="I26" s="15" t="str">
        <f ca="1">IF($C26="","",SUMIF('Controle de Contatos'!$E$5:$E$1204,'R$ por Vendedor'!$C26,'Controle de Contatos'!$AH$5:$AH$1204))</f>
        <v/>
      </c>
      <c r="J26" s="15" t="str">
        <f ca="1">IF($C26="","",SUMIF('Controle de Contatos'!$E$5:$E$1204,'R$ por Vendedor'!$C26,'Controle de Contatos'!$AI$5:$AI$1204))</f>
        <v/>
      </c>
      <c r="K26" s="15" t="str">
        <f ca="1">IF($C26="","",SUMIF('Controle de Contatos'!$E$5:$E$1204,'R$ por Vendedor'!$C26,'Controle de Contatos'!$AJ$5:$AJ$1204))</f>
        <v/>
      </c>
      <c r="L26" s="15" t="str">
        <f ca="1">IF($C26="","",SUMIF('Controle de Contatos'!$E$5:$E$1204,'R$ por Vendedor'!$C26,'Controle de Contatos'!$AK$5:$AK$1204))</f>
        <v/>
      </c>
      <c r="M26" s="15" t="str">
        <f ca="1">IF($C26="","",SUMIF('Controle de Contatos'!$E$5:$E$1204,'R$ por Vendedor'!$C26,'Controle de Contatos'!$AL$5:$AL$1204))</f>
        <v/>
      </c>
      <c r="N26" s="15" t="str">
        <f ca="1">IF($C26="","",SUMIF('Controle de Contatos'!$E$5:$E$1204,'R$ por Vendedor'!$C26,'Controle de Contatos'!$AM$5:$AO$1204))</f>
        <v/>
      </c>
      <c r="O26" s="15" t="str">
        <f ca="1">IF($C26="","",SUMIF('Controle de Contatos'!$E$5:$E$1204,'R$ por Vendedor'!$C26,'Controle de Contatos'!$AN$5:$AN$1204))</f>
        <v/>
      </c>
      <c r="P26" s="15" t="str">
        <f t="shared" ca="1" si="1"/>
        <v/>
      </c>
    </row>
    <row r="27" spans="2:16" ht="30" customHeight="1">
      <c r="B27" s="1">
        <v>23</v>
      </c>
      <c r="C27" s="14" t="str">
        <f t="shared" ca="1" si="0"/>
        <v/>
      </c>
      <c r="D27" s="15" t="str">
        <f ca="1">IF($C27="","",SUMIF('Controle de Contatos'!$E$5:$E$1204,'R$ por Vendedor'!$C27,'Controle de Contatos'!$AC$5:$AC$1204))</f>
        <v/>
      </c>
      <c r="E27" s="15" t="str">
        <f ca="1">IF($C27="","",SUMIF('Controle de Contatos'!$E$5:$E$1204,'R$ por Vendedor'!$C27,'Controle de Contatos'!$AD$5:$AD$1204))</f>
        <v/>
      </c>
      <c r="F27" s="15" t="str">
        <f ca="1">IF($C27="","",SUMIF('Controle de Contatos'!$E$5:$E$1204,'R$ por Vendedor'!$C27,'Controle de Contatos'!$AE$5:$AE$1204))</f>
        <v/>
      </c>
      <c r="G27" s="15" t="str">
        <f ca="1">IF($C27="","",SUMIF('Controle de Contatos'!$E$5:$E$1204,'R$ por Vendedor'!$C27,'Controle de Contatos'!$AF$5:$AF$1204))</f>
        <v/>
      </c>
      <c r="H27" s="15" t="str">
        <f ca="1">IF($C27="","",SUMIF('Controle de Contatos'!$E$5:$E$1204,'R$ por Vendedor'!$C27,'Controle de Contatos'!$AG$5:$AG$1204))</f>
        <v/>
      </c>
      <c r="I27" s="15" t="str">
        <f ca="1">IF($C27="","",SUMIF('Controle de Contatos'!$E$5:$E$1204,'R$ por Vendedor'!$C27,'Controle de Contatos'!$AH$5:$AH$1204))</f>
        <v/>
      </c>
      <c r="J27" s="15" t="str">
        <f ca="1">IF($C27="","",SUMIF('Controle de Contatos'!$E$5:$E$1204,'R$ por Vendedor'!$C27,'Controle de Contatos'!$AI$5:$AI$1204))</f>
        <v/>
      </c>
      <c r="K27" s="15" t="str">
        <f ca="1">IF($C27="","",SUMIF('Controle de Contatos'!$E$5:$E$1204,'R$ por Vendedor'!$C27,'Controle de Contatos'!$AJ$5:$AJ$1204))</f>
        <v/>
      </c>
      <c r="L27" s="15" t="str">
        <f ca="1">IF($C27="","",SUMIF('Controle de Contatos'!$E$5:$E$1204,'R$ por Vendedor'!$C27,'Controle de Contatos'!$AK$5:$AK$1204))</f>
        <v/>
      </c>
      <c r="M27" s="15" t="str">
        <f ca="1">IF($C27="","",SUMIF('Controle de Contatos'!$E$5:$E$1204,'R$ por Vendedor'!$C27,'Controle de Contatos'!$AL$5:$AL$1204))</f>
        <v/>
      </c>
      <c r="N27" s="15" t="str">
        <f ca="1">IF($C27="","",SUMIF('Controle de Contatos'!$E$5:$E$1204,'R$ por Vendedor'!$C27,'Controle de Contatos'!$AM$5:$AO$1204))</f>
        <v/>
      </c>
      <c r="O27" s="15" t="str">
        <f ca="1">IF($C27="","",SUMIF('Controle de Contatos'!$E$5:$E$1204,'R$ por Vendedor'!$C27,'Controle de Contatos'!$AN$5:$AN$1204))</f>
        <v/>
      </c>
      <c r="P27" s="15" t="str">
        <f t="shared" ca="1" si="1"/>
        <v/>
      </c>
    </row>
    <row r="28" spans="2:16" ht="30" customHeight="1">
      <c r="B28" s="1">
        <v>24</v>
      </c>
      <c r="C28" s="14" t="str">
        <f t="shared" ca="1" si="0"/>
        <v/>
      </c>
      <c r="D28" s="15" t="str">
        <f ca="1">IF($C28="","",SUMIF('Controle de Contatos'!$E$5:$E$1204,'R$ por Vendedor'!$C28,'Controle de Contatos'!$AC$5:$AC$1204))</f>
        <v/>
      </c>
      <c r="E28" s="15" t="str">
        <f ca="1">IF($C28="","",SUMIF('Controle de Contatos'!$E$5:$E$1204,'R$ por Vendedor'!$C28,'Controle de Contatos'!$AD$5:$AD$1204))</f>
        <v/>
      </c>
      <c r="F28" s="15" t="str">
        <f ca="1">IF($C28="","",SUMIF('Controle de Contatos'!$E$5:$E$1204,'R$ por Vendedor'!$C28,'Controle de Contatos'!$AE$5:$AE$1204))</f>
        <v/>
      </c>
      <c r="G28" s="15" t="str">
        <f ca="1">IF($C28="","",SUMIF('Controle de Contatos'!$E$5:$E$1204,'R$ por Vendedor'!$C28,'Controle de Contatos'!$AF$5:$AF$1204))</f>
        <v/>
      </c>
      <c r="H28" s="15" t="str">
        <f ca="1">IF($C28="","",SUMIF('Controle de Contatos'!$E$5:$E$1204,'R$ por Vendedor'!$C28,'Controle de Contatos'!$AG$5:$AG$1204))</f>
        <v/>
      </c>
      <c r="I28" s="15" t="str">
        <f ca="1">IF($C28="","",SUMIF('Controle de Contatos'!$E$5:$E$1204,'R$ por Vendedor'!$C28,'Controle de Contatos'!$AH$5:$AH$1204))</f>
        <v/>
      </c>
      <c r="J28" s="15" t="str">
        <f ca="1">IF($C28="","",SUMIF('Controle de Contatos'!$E$5:$E$1204,'R$ por Vendedor'!$C28,'Controle de Contatos'!$AI$5:$AI$1204))</f>
        <v/>
      </c>
      <c r="K28" s="15" t="str">
        <f ca="1">IF($C28="","",SUMIF('Controle de Contatos'!$E$5:$E$1204,'R$ por Vendedor'!$C28,'Controle de Contatos'!$AJ$5:$AJ$1204))</f>
        <v/>
      </c>
      <c r="L28" s="15" t="str">
        <f ca="1">IF($C28="","",SUMIF('Controle de Contatos'!$E$5:$E$1204,'R$ por Vendedor'!$C28,'Controle de Contatos'!$AK$5:$AK$1204))</f>
        <v/>
      </c>
      <c r="M28" s="15" t="str">
        <f ca="1">IF($C28="","",SUMIF('Controle de Contatos'!$E$5:$E$1204,'R$ por Vendedor'!$C28,'Controle de Contatos'!$AL$5:$AL$1204))</f>
        <v/>
      </c>
      <c r="N28" s="15" t="str">
        <f ca="1">IF($C28="","",SUMIF('Controle de Contatos'!$E$5:$E$1204,'R$ por Vendedor'!$C28,'Controle de Contatos'!$AM$5:$AO$1204))</f>
        <v/>
      </c>
      <c r="O28" s="15" t="str">
        <f ca="1">IF($C28="","",SUMIF('Controle de Contatos'!$E$5:$E$1204,'R$ por Vendedor'!$C28,'Controle de Contatos'!$AN$5:$AN$1204))</f>
        <v/>
      </c>
      <c r="P28" s="15" t="str">
        <f t="shared" ca="1" si="1"/>
        <v/>
      </c>
    </row>
    <row r="29" spans="2:16" ht="30" customHeight="1">
      <c r="B29" s="1">
        <v>25</v>
      </c>
      <c r="C29" s="14" t="str">
        <f t="shared" ca="1" si="0"/>
        <v/>
      </c>
      <c r="D29" s="15" t="str">
        <f ca="1">IF($C29="","",SUMIF('Controle de Contatos'!$E$5:$E$1204,'R$ por Vendedor'!$C29,'Controle de Contatos'!$AC$5:$AC$1204))</f>
        <v/>
      </c>
      <c r="E29" s="15" t="str">
        <f ca="1">IF($C29="","",SUMIF('Controle de Contatos'!$E$5:$E$1204,'R$ por Vendedor'!$C29,'Controle de Contatos'!$AD$5:$AD$1204))</f>
        <v/>
      </c>
      <c r="F29" s="15" t="str">
        <f ca="1">IF($C29="","",SUMIF('Controle de Contatos'!$E$5:$E$1204,'R$ por Vendedor'!$C29,'Controle de Contatos'!$AE$5:$AE$1204))</f>
        <v/>
      </c>
      <c r="G29" s="15" t="str">
        <f ca="1">IF($C29="","",SUMIF('Controle de Contatos'!$E$5:$E$1204,'R$ por Vendedor'!$C29,'Controle de Contatos'!$AF$5:$AF$1204))</f>
        <v/>
      </c>
      <c r="H29" s="15" t="str">
        <f ca="1">IF($C29="","",SUMIF('Controle de Contatos'!$E$5:$E$1204,'R$ por Vendedor'!$C29,'Controle de Contatos'!$AG$5:$AG$1204))</f>
        <v/>
      </c>
      <c r="I29" s="15" t="str">
        <f ca="1">IF($C29="","",SUMIF('Controle de Contatos'!$E$5:$E$1204,'R$ por Vendedor'!$C29,'Controle de Contatos'!$AH$5:$AH$1204))</f>
        <v/>
      </c>
      <c r="J29" s="15" t="str">
        <f ca="1">IF($C29="","",SUMIF('Controle de Contatos'!$E$5:$E$1204,'R$ por Vendedor'!$C29,'Controle de Contatos'!$AI$5:$AI$1204))</f>
        <v/>
      </c>
      <c r="K29" s="15" t="str">
        <f ca="1">IF($C29="","",SUMIF('Controle de Contatos'!$E$5:$E$1204,'R$ por Vendedor'!$C29,'Controle de Contatos'!$AJ$5:$AJ$1204))</f>
        <v/>
      </c>
      <c r="L29" s="15" t="str">
        <f ca="1">IF($C29="","",SUMIF('Controle de Contatos'!$E$5:$E$1204,'R$ por Vendedor'!$C29,'Controle de Contatos'!$AK$5:$AK$1204))</f>
        <v/>
      </c>
      <c r="M29" s="15" t="str">
        <f ca="1">IF($C29="","",SUMIF('Controle de Contatos'!$E$5:$E$1204,'R$ por Vendedor'!$C29,'Controle de Contatos'!$AL$5:$AL$1204))</f>
        <v/>
      </c>
      <c r="N29" s="15" t="str">
        <f ca="1">IF($C29="","",SUMIF('Controle de Contatos'!$E$5:$E$1204,'R$ por Vendedor'!$C29,'Controle de Contatos'!$AM$5:$AO$1204))</f>
        <v/>
      </c>
      <c r="O29" s="15" t="str">
        <f ca="1">IF($C29="","",SUMIF('Controle de Contatos'!$E$5:$E$1204,'R$ por Vendedor'!$C29,'Controle de Contatos'!$AN$5:$AN$1204))</f>
        <v/>
      </c>
      <c r="P29" s="15" t="str">
        <f t="shared" ca="1" si="1"/>
        <v/>
      </c>
    </row>
    <row r="30" spans="2:16" ht="30" customHeight="1">
      <c r="B30" s="1">
        <v>26</v>
      </c>
      <c r="C30" s="14" t="str">
        <f t="shared" ca="1" si="0"/>
        <v/>
      </c>
      <c r="D30" s="15" t="str">
        <f ca="1">IF($C30="","",SUMIF('Controle de Contatos'!$E$5:$E$1204,'R$ por Vendedor'!$C30,'Controle de Contatos'!$AC$5:$AC$1204))</f>
        <v/>
      </c>
      <c r="E30" s="15" t="str">
        <f ca="1">IF($C30="","",SUMIF('Controle de Contatos'!$E$5:$E$1204,'R$ por Vendedor'!$C30,'Controle de Contatos'!$AD$5:$AD$1204))</f>
        <v/>
      </c>
      <c r="F30" s="15" t="str">
        <f ca="1">IF($C30="","",SUMIF('Controle de Contatos'!$E$5:$E$1204,'R$ por Vendedor'!$C30,'Controle de Contatos'!$AE$5:$AE$1204))</f>
        <v/>
      </c>
      <c r="G30" s="15" t="str">
        <f ca="1">IF($C30="","",SUMIF('Controle de Contatos'!$E$5:$E$1204,'R$ por Vendedor'!$C30,'Controle de Contatos'!$AF$5:$AF$1204))</f>
        <v/>
      </c>
      <c r="H30" s="15" t="str">
        <f ca="1">IF($C30="","",SUMIF('Controle de Contatos'!$E$5:$E$1204,'R$ por Vendedor'!$C30,'Controle de Contatos'!$AG$5:$AG$1204))</f>
        <v/>
      </c>
      <c r="I30" s="15" t="str">
        <f ca="1">IF($C30="","",SUMIF('Controle de Contatos'!$E$5:$E$1204,'R$ por Vendedor'!$C30,'Controle de Contatos'!$AH$5:$AH$1204))</f>
        <v/>
      </c>
      <c r="J30" s="15" t="str">
        <f ca="1">IF($C30="","",SUMIF('Controle de Contatos'!$E$5:$E$1204,'R$ por Vendedor'!$C30,'Controle de Contatos'!$AI$5:$AI$1204))</f>
        <v/>
      </c>
      <c r="K30" s="15" t="str">
        <f ca="1">IF($C30="","",SUMIF('Controle de Contatos'!$E$5:$E$1204,'R$ por Vendedor'!$C30,'Controle de Contatos'!$AJ$5:$AJ$1204))</f>
        <v/>
      </c>
      <c r="L30" s="15" t="str">
        <f ca="1">IF($C30="","",SUMIF('Controle de Contatos'!$E$5:$E$1204,'R$ por Vendedor'!$C30,'Controle de Contatos'!$AK$5:$AK$1204))</f>
        <v/>
      </c>
      <c r="M30" s="15" t="str">
        <f ca="1">IF($C30="","",SUMIF('Controle de Contatos'!$E$5:$E$1204,'R$ por Vendedor'!$C30,'Controle de Contatos'!$AL$5:$AL$1204))</f>
        <v/>
      </c>
      <c r="N30" s="15" t="str">
        <f ca="1">IF($C30="","",SUMIF('Controle de Contatos'!$E$5:$E$1204,'R$ por Vendedor'!$C30,'Controle de Contatos'!$AM$5:$AO$1204))</f>
        <v/>
      </c>
      <c r="O30" s="15" t="str">
        <f ca="1">IF($C30="","",SUMIF('Controle de Contatos'!$E$5:$E$1204,'R$ por Vendedor'!$C30,'Controle de Contatos'!$AN$5:$AN$1204))</f>
        <v/>
      </c>
      <c r="P30" s="15" t="str">
        <f t="shared" ca="1" si="1"/>
        <v/>
      </c>
    </row>
    <row r="31" spans="2:16" ht="30" customHeight="1">
      <c r="B31" s="1">
        <v>27</v>
      </c>
      <c r="C31" s="14" t="str">
        <f t="shared" ca="1" si="0"/>
        <v/>
      </c>
      <c r="D31" s="15" t="str">
        <f ca="1">IF($C31="","",SUMIF('Controle de Contatos'!$E$5:$E$1204,'R$ por Vendedor'!$C31,'Controle de Contatos'!$AC$5:$AC$1204))</f>
        <v/>
      </c>
      <c r="E31" s="15" t="str">
        <f ca="1">IF($C31="","",SUMIF('Controle de Contatos'!$E$5:$E$1204,'R$ por Vendedor'!$C31,'Controle de Contatos'!$AD$5:$AD$1204))</f>
        <v/>
      </c>
      <c r="F31" s="15" t="str">
        <f ca="1">IF($C31="","",SUMIF('Controle de Contatos'!$E$5:$E$1204,'R$ por Vendedor'!$C31,'Controle de Contatos'!$AE$5:$AE$1204))</f>
        <v/>
      </c>
      <c r="G31" s="15" t="str">
        <f ca="1">IF($C31="","",SUMIF('Controle de Contatos'!$E$5:$E$1204,'R$ por Vendedor'!$C31,'Controle de Contatos'!$AF$5:$AF$1204))</f>
        <v/>
      </c>
      <c r="H31" s="15" t="str">
        <f ca="1">IF($C31="","",SUMIF('Controle de Contatos'!$E$5:$E$1204,'R$ por Vendedor'!$C31,'Controle de Contatos'!$AG$5:$AG$1204))</f>
        <v/>
      </c>
      <c r="I31" s="15" t="str">
        <f ca="1">IF($C31="","",SUMIF('Controle de Contatos'!$E$5:$E$1204,'R$ por Vendedor'!$C31,'Controle de Contatos'!$AH$5:$AH$1204))</f>
        <v/>
      </c>
      <c r="J31" s="15" t="str">
        <f ca="1">IF($C31="","",SUMIF('Controle de Contatos'!$E$5:$E$1204,'R$ por Vendedor'!$C31,'Controle de Contatos'!$AI$5:$AI$1204))</f>
        <v/>
      </c>
      <c r="K31" s="15" t="str">
        <f ca="1">IF($C31="","",SUMIF('Controle de Contatos'!$E$5:$E$1204,'R$ por Vendedor'!$C31,'Controle de Contatos'!$AJ$5:$AJ$1204))</f>
        <v/>
      </c>
      <c r="L31" s="15" t="str">
        <f ca="1">IF($C31="","",SUMIF('Controle de Contatos'!$E$5:$E$1204,'R$ por Vendedor'!$C31,'Controle de Contatos'!$AK$5:$AK$1204))</f>
        <v/>
      </c>
      <c r="M31" s="15" t="str">
        <f ca="1">IF($C31="","",SUMIF('Controle de Contatos'!$E$5:$E$1204,'R$ por Vendedor'!$C31,'Controle de Contatos'!$AL$5:$AL$1204))</f>
        <v/>
      </c>
      <c r="N31" s="15" t="str">
        <f ca="1">IF($C31="","",SUMIF('Controle de Contatos'!$E$5:$E$1204,'R$ por Vendedor'!$C31,'Controle de Contatos'!$AM$5:$AO$1204))</f>
        <v/>
      </c>
      <c r="O31" s="15" t="str">
        <f ca="1">IF($C31="","",SUMIF('Controle de Contatos'!$E$5:$E$1204,'R$ por Vendedor'!$C31,'Controle de Contatos'!$AN$5:$AN$1204))</f>
        <v/>
      </c>
      <c r="P31" s="15" t="str">
        <f t="shared" ca="1" si="1"/>
        <v/>
      </c>
    </row>
    <row r="32" spans="2:16" ht="30" customHeight="1">
      <c r="B32" s="1">
        <v>28</v>
      </c>
      <c r="C32" s="14" t="str">
        <f t="shared" ca="1" si="0"/>
        <v/>
      </c>
      <c r="D32" s="15" t="str">
        <f ca="1">IF($C32="","",SUMIF('Controle de Contatos'!$E$5:$E$1204,'R$ por Vendedor'!$C32,'Controle de Contatos'!$AC$5:$AC$1204))</f>
        <v/>
      </c>
      <c r="E32" s="15" t="str">
        <f ca="1">IF($C32="","",SUMIF('Controle de Contatos'!$E$5:$E$1204,'R$ por Vendedor'!$C32,'Controle de Contatos'!$AD$5:$AD$1204))</f>
        <v/>
      </c>
      <c r="F32" s="15" t="str">
        <f ca="1">IF($C32="","",SUMIF('Controle de Contatos'!$E$5:$E$1204,'R$ por Vendedor'!$C32,'Controle de Contatos'!$AE$5:$AE$1204))</f>
        <v/>
      </c>
      <c r="G32" s="15" t="str">
        <f ca="1">IF($C32="","",SUMIF('Controle de Contatos'!$E$5:$E$1204,'R$ por Vendedor'!$C32,'Controle de Contatos'!$AF$5:$AF$1204))</f>
        <v/>
      </c>
      <c r="H32" s="15" t="str">
        <f ca="1">IF($C32="","",SUMIF('Controle de Contatos'!$E$5:$E$1204,'R$ por Vendedor'!$C32,'Controle de Contatos'!$AG$5:$AG$1204))</f>
        <v/>
      </c>
      <c r="I32" s="15" t="str">
        <f ca="1">IF($C32="","",SUMIF('Controle de Contatos'!$E$5:$E$1204,'R$ por Vendedor'!$C32,'Controle de Contatos'!$AH$5:$AH$1204))</f>
        <v/>
      </c>
      <c r="J32" s="15" t="str">
        <f ca="1">IF($C32="","",SUMIF('Controle de Contatos'!$E$5:$E$1204,'R$ por Vendedor'!$C32,'Controle de Contatos'!$AI$5:$AI$1204))</f>
        <v/>
      </c>
      <c r="K32" s="15" t="str">
        <f ca="1">IF($C32="","",SUMIF('Controle de Contatos'!$E$5:$E$1204,'R$ por Vendedor'!$C32,'Controle de Contatos'!$AJ$5:$AJ$1204))</f>
        <v/>
      </c>
      <c r="L32" s="15" t="str">
        <f ca="1">IF($C32="","",SUMIF('Controle de Contatos'!$E$5:$E$1204,'R$ por Vendedor'!$C32,'Controle de Contatos'!$AK$5:$AK$1204))</f>
        <v/>
      </c>
      <c r="M32" s="15" t="str">
        <f ca="1">IF($C32="","",SUMIF('Controle de Contatos'!$E$5:$E$1204,'R$ por Vendedor'!$C32,'Controle de Contatos'!$AL$5:$AL$1204))</f>
        <v/>
      </c>
      <c r="N32" s="15" t="str">
        <f ca="1">IF($C32="","",SUMIF('Controle de Contatos'!$E$5:$E$1204,'R$ por Vendedor'!$C32,'Controle de Contatos'!$AM$5:$AO$1204))</f>
        <v/>
      </c>
      <c r="O32" s="15" t="str">
        <f ca="1">IF($C32="","",SUMIF('Controle de Contatos'!$E$5:$E$1204,'R$ por Vendedor'!$C32,'Controle de Contatos'!$AN$5:$AN$1204))</f>
        <v/>
      </c>
      <c r="P32" s="15" t="str">
        <f t="shared" ca="1" si="1"/>
        <v/>
      </c>
    </row>
    <row r="33" spans="2:16" ht="30" customHeight="1">
      <c r="B33" s="1">
        <v>29</v>
      </c>
      <c r="C33" s="14" t="str">
        <f t="shared" ca="1" si="0"/>
        <v/>
      </c>
      <c r="D33" s="15" t="str">
        <f ca="1">IF($C33="","",SUMIF('Controle de Contatos'!$E$5:$E$1204,'R$ por Vendedor'!$C33,'Controle de Contatos'!$AC$5:$AC$1204))</f>
        <v/>
      </c>
      <c r="E33" s="15" t="str">
        <f ca="1">IF($C33="","",SUMIF('Controle de Contatos'!$E$5:$E$1204,'R$ por Vendedor'!$C33,'Controle de Contatos'!$AD$5:$AD$1204))</f>
        <v/>
      </c>
      <c r="F33" s="15" t="str">
        <f ca="1">IF($C33="","",SUMIF('Controle de Contatos'!$E$5:$E$1204,'R$ por Vendedor'!$C33,'Controle de Contatos'!$AE$5:$AE$1204))</f>
        <v/>
      </c>
      <c r="G33" s="15" t="str">
        <f ca="1">IF($C33="","",SUMIF('Controle de Contatos'!$E$5:$E$1204,'R$ por Vendedor'!$C33,'Controle de Contatos'!$AF$5:$AF$1204))</f>
        <v/>
      </c>
      <c r="H33" s="15" t="str">
        <f ca="1">IF($C33="","",SUMIF('Controle de Contatos'!$E$5:$E$1204,'R$ por Vendedor'!$C33,'Controle de Contatos'!$AG$5:$AG$1204))</f>
        <v/>
      </c>
      <c r="I33" s="15" t="str">
        <f ca="1">IF($C33="","",SUMIF('Controle de Contatos'!$E$5:$E$1204,'R$ por Vendedor'!$C33,'Controle de Contatos'!$AH$5:$AH$1204))</f>
        <v/>
      </c>
      <c r="J33" s="15" t="str">
        <f ca="1">IF($C33="","",SUMIF('Controle de Contatos'!$E$5:$E$1204,'R$ por Vendedor'!$C33,'Controle de Contatos'!$AI$5:$AI$1204))</f>
        <v/>
      </c>
      <c r="K33" s="15" t="str">
        <f ca="1">IF($C33="","",SUMIF('Controle de Contatos'!$E$5:$E$1204,'R$ por Vendedor'!$C33,'Controle de Contatos'!$AJ$5:$AJ$1204))</f>
        <v/>
      </c>
      <c r="L33" s="15" t="str">
        <f ca="1">IF($C33="","",SUMIF('Controle de Contatos'!$E$5:$E$1204,'R$ por Vendedor'!$C33,'Controle de Contatos'!$AK$5:$AK$1204))</f>
        <v/>
      </c>
      <c r="M33" s="15" t="str">
        <f ca="1">IF($C33="","",SUMIF('Controle de Contatos'!$E$5:$E$1204,'R$ por Vendedor'!$C33,'Controle de Contatos'!$AL$5:$AL$1204))</f>
        <v/>
      </c>
      <c r="N33" s="15" t="str">
        <f ca="1">IF($C33="","",SUMIF('Controle de Contatos'!$E$5:$E$1204,'R$ por Vendedor'!$C33,'Controle de Contatos'!$AM$5:$AO$1204))</f>
        <v/>
      </c>
      <c r="O33" s="15" t="str">
        <f ca="1">IF($C33="","",SUMIF('Controle de Contatos'!$E$5:$E$1204,'R$ por Vendedor'!$C33,'Controle de Contatos'!$AN$5:$AN$1204))</f>
        <v/>
      </c>
      <c r="P33" s="15" t="str">
        <f t="shared" ca="1" si="1"/>
        <v/>
      </c>
    </row>
    <row r="34" spans="2:16" ht="30" customHeight="1">
      <c r="B34" s="1">
        <v>30</v>
      </c>
      <c r="C34" s="14" t="str">
        <f t="shared" ca="1" si="0"/>
        <v/>
      </c>
      <c r="D34" s="15" t="str">
        <f ca="1">IF($C34="","",SUMIF('Controle de Contatos'!$E$5:$E$1204,'R$ por Vendedor'!$C34,'Controle de Contatos'!$AC$5:$AC$1204))</f>
        <v/>
      </c>
      <c r="E34" s="15" t="str">
        <f ca="1">IF($C34="","",SUMIF('Controle de Contatos'!$E$5:$E$1204,'R$ por Vendedor'!$C34,'Controle de Contatos'!$AD$5:$AD$1204))</f>
        <v/>
      </c>
      <c r="F34" s="15" t="str">
        <f ca="1">IF($C34="","",SUMIF('Controle de Contatos'!$E$5:$E$1204,'R$ por Vendedor'!$C34,'Controle de Contatos'!$AE$5:$AE$1204))</f>
        <v/>
      </c>
      <c r="G34" s="15" t="str">
        <f ca="1">IF($C34="","",SUMIF('Controle de Contatos'!$E$5:$E$1204,'R$ por Vendedor'!$C34,'Controle de Contatos'!$AF$5:$AF$1204))</f>
        <v/>
      </c>
      <c r="H34" s="15" t="str">
        <f ca="1">IF($C34="","",SUMIF('Controle de Contatos'!$E$5:$E$1204,'R$ por Vendedor'!$C34,'Controle de Contatos'!$AG$5:$AG$1204))</f>
        <v/>
      </c>
      <c r="I34" s="15" t="str">
        <f ca="1">IF($C34="","",SUMIF('Controle de Contatos'!$E$5:$E$1204,'R$ por Vendedor'!$C34,'Controle de Contatos'!$AH$5:$AH$1204))</f>
        <v/>
      </c>
      <c r="J34" s="15" t="str">
        <f ca="1">IF($C34="","",SUMIF('Controle de Contatos'!$E$5:$E$1204,'R$ por Vendedor'!$C34,'Controle de Contatos'!$AI$5:$AI$1204))</f>
        <v/>
      </c>
      <c r="K34" s="15" t="str">
        <f ca="1">IF($C34="","",SUMIF('Controle de Contatos'!$E$5:$E$1204,'R$ por Vendedor'!$C34,'Controle de Contatos'!$AJ$5:$AJ$1204))</f>
        <v/>
      </c>
      <c r="L34" s="15" t="str">
        <f ca="1">IF($C34="","",SUMIF('Controle de Contatos'!$E$5:$E$1204,'R$ por Vendedor'!$C34,'Controle de Contatos'!$AK$5:$AK$1204))</f>
        <v/>
      </c>
      <c r="M34" s="15" t="str">
        <f ca="1">IF($C34="","",SUMIF('Controle de Contatos'!$E$5:$E$1204,'R$ por Vendedor'!$C34,'Controle de Contatos'!$AL$5:$AL$1204))</f>
        <v/>
      </c>
      <c r="N34" s="15" t="str">
        <f ca="1">IF($C34="","",SUMIF('Controle de Contatos'!$E$5:$E$1204,'R$ por Vendedor'!$C34,'Controle de Contatos'!$AM$5:$AO$1204))</f>
        <v/>
      </c>
      <c r="O34" s="15" t="str">
        <f ca="1">IF($C34="","",SUMIF('Controle de Contatos'!$E$5:$E$1204,'R$ por Vendedor'!$C34,'Controle de Contatos'!$AN$5:$AN$1204))</f>
        <v/>
      </c>
      <c r="P34" s="15" t="str">
        <f t="shared" ca="1" si="1"/>
        <v/>
      </c>
    </row>
    <row r="35" spans="2:16" ht="30" customHeight="1">
      <c r="B35" s="1">
        <v>31</v>
      </c>
      <c r="C35" s="14" t="str">
        <f t="shared" ca="1" si="0"/>
        <v/>
      </c>
      <c r="D35" s="15" t="str">
        <f ca="1">IF($C35="","",SUMIF('Controle de Contatos'!$E$5:$E$1204,'R$ por Vendedor'!$C35,'Controle de Contatos'!$AC$5:$AC$1204))</f>
        <v/>
      </c>
      <c r="E35" s="15" t="str">
        <f ca="1">IF($C35="","",SUMIF('Controle de Contatos'!$E$5:$E$1204,'R$ por Vendedor'!$C35,'Controle de Contatos'!$AD$5:$AD$1204))</f>
        <v/>
      </c>
      <c r="F35" s="15" t="str">
        <f ca="1">IF($C35="","",SUMIF('Controle de Contatos'!$E$5:$E$1204,'R$ por Vendedor'!$C35,'Controle de Contatos'!$AE$5:$AE$1204))</f>
        <v/>
      </c>
      <c r="G35" s="15" t="str">
        <f ca="1">IF($C35="","",SUMIF('Controle de Contatos'!$E$5:$E$1204,'R$ por Vendedor'!$C35,'Controle de Contatos'!$AF$5:$AF$1204))</f>
        <v/>
      </c>
      <c r="H35" s="15" t="str">
        <f ca="1">IF($C35="","",SUMIF('Controle de Contatos'!$E$5:$E$1204,'R$ por Vendedor'!$C35,'Controle de Contatos'!$AG$5:$AG$1204))</f>
        <v/>
      </c>
      <c r="I35" s="15" t="str">
        <f ca="1">IF($C35="","",SUMIF('Controle de Contatos'!$E$5:$E$1204,'R$ por Vendedor'!$C35,'Controle de Contatos'!$AH$5:$AH$1204))</f>
        <v/>
      </c>
      <c r="J35" s="15" t="str">
        <f ca="1">IF($C35="","",SUMIF('Controle de Contatos'!$E$5:$E$1204,'R$ por Vendedor'!$C35,'Controle de Contatos'!$AI$5:$AI$1204))</f>
        <v/>
      </c>
      <c r="K35" s="15" t="str">
        <f ca="1">IF($C35="","",SUMIF('Controle de Contatos'!$E$5:$E$1204,'R$ por Vendedor'!$C35,'Controle de Contatos'!$AJ$5:$AJ$1204))</f>
        <v/>
      </c>
      <c r="L35" s="15" t="str">
        <f ca="1">IF($C35="","",SUMIF('Controle de Contatos'!$E$5:$E$1204,'R$ por Vendedor'!$C35,'Controle de Contatos'!$AK$5:$AK$1204))</f>
        <v/>
      </c>
      <c r="M35" s="15" t="str">
        <f ca="1">IF($C35="","",SUMIF('Controle de Contatos'!$E$5:$E$1204,'R$ por Vendedor'!$C35,'Controle de Contatos'!$AL$5:$AL$1204))</f>
        <v/>
      </c>
      <c r="N35" s="15" t="str">
        <f ca="1">IF($C35="","",SUMIF('Controle de Contatos'!$E$5:$E$1204,'R$ por Vendedor'!$C35,'Controle de Contatos'!$AM$5:$AO$1204))</f>
        <v/>
      </c>
      <c r="O35" s="15" t="str">
        <f ca="1">IF($C35="","",SUMIF('Controle de Contatos'!$E$5:$E$1204,'R$ por Vendedor'!$C35,'Controle de Contatos'!$AN$5:$AN$1204))</f>
        <v/>
      </c>
      <c r="P35" s="15" t="str">
        <f t="shared" ca="1" si="1"/>
        <v/>
      </c>
    </row>
    <row r="36" spans="2:16" ht="30" customHeight="1">
      <c r="B36" s="1">
        <v>32</v>
      </c>
      <c r="C36" s="14" t="str">
        <f t="shared" ca="1" si="0"/>
        <v/>
      </c>
      <c r="D36" s="15" t="str">
        <f ca="1">IF($C36="","",SUMIF('Controle de Contatos'!$E$5:$E$1204,'R$ por Vendedor'!$C36,'Controle de Contatos'!$AC$5:$AC$1204))</f>
        <v/>
      </c>
      <c r="E36" s="15" t="str">
        <f ca="1">IF($C36="","",SUMIF('Controle de Contatos'!$E$5:$E$1204,'R$ por Vendedor'!$C36,'Controle de Contatos'!$AD$5:$AD$1204))</f>
        <v/>
      </c>
      <c r="F36" s="15" t="str">
        <f ca="1">IF($C36="","",SUMIF('Controle de Contatos'!$E$5:$E$1204,'R$ por Vendedor'!$C36,'Controle de Contatos'!$AE$5:$AE$1204))</f>
        <v/>
      </c>
      <c r="G36" s="15" t="str">
        <f ca="1">IF($C36="","",SUMIF('Controle de Contatos'!$E$5:$E$1204,'R$ por Vendedor'!$C36,'Controle de Contatos'!$AF$5:$AF$1204))</f>
        <v/>
      </c>
      <c r="H36" s="15" t="str">
        <f ca="1">IF($C36="","",SUMIF('Controle de Contatos'!$E$5:$E$1204,'R$ por Vendedor'!$C36,'Controle de Contatos'!$AG$5:$AG$1204))</f>
        <v/>
      </c>
      <c r="I36" s="15" t="str">
        <f ca="1">IF($C36="","",SUMIF('Controle de Contatos'!$E$5:$E$1204,'R$ por Vendedor'!$C36,'Controle de Contatos'!$AH$5:$AH$1204))</f>
        <v/>
      </c>
      <c r="J36" s="15" t="str">
        <f ca="1">IF($C36="","",SUMIF('Controle de Contatos'!$E$5:$E$1204,'R$ por Vendedor'!$C36,'Controle de Contatos'!$AI$5:$AI$1204))</f>
        <v/>
      </c>
      <c r="K36" s="15" t="str">
        <f ca="1">IF($C36="","",SUMIF('Controle de Contatos'!$E$5:$E$1204,'R$ por Vendedor'!$C36,'Controle de Contatos'!$AJ$5:$AJ$1204))</f>
        <v/>
      </c>
      <c r="L36" s="15" t="str">
        <f ca="1">IF($C36="","",SUMIF('Controle de Contatos'!$E$5:$E$1204,'R$ por Vendedor'!$C36,'Controle de Contatos'!$AK$5:$AK$1204))</f>
        <v/>
      </c>
      <c r="M36" s="15" t="str">
        <f ca="1">IF($C36="","",SUMIF('Controle de Contatos'!$E$5:$E$1204,'R$ por Vendedor'!$C36,'Controle de Contatos'!$AL$5:$AL$1204))</f>
        <v/>
      </c>
      <c r="N36" s="15" t="str">
        <f ca="1">IF($C36="","",SUMIF('Controle de Contatos'!$E$5:$E$1204,'R$ por Vendedor'!$C36,'Controle de Contatos'!$AM$5:$AO$1204))</f>
        <v/>
      </c>
      <c r="O36" s="15" t="str">
        <f ca="1">IF($C36="","",SUMIF('Controle de Contatos'!$E$5:$E$1204,'R$ por Vendedor'!$C36,'Controle de Contatos'!$AN$5:$AN$1204))</f>
        <v/>
      </c>
      <c r="P36" s="15" t="str">
        <f t="shared" ca="1" si="1"/>
        <v/>
      </c>
    </row>
    <row r="37" spans="2:16" ht="30" customHeight="1">
      <c r="B37" s="1">
        <v>33</v>
      </c>
      <c r="C37" s="14" t="str">
        <f t="shared" ca="1" si="0"/>
        <v/>
      </c>
      <c r="D37" s="15" t="str">
        <f ca="1">IF($C37="","",SUMIF('Controle de Contatos'!$E$5:$E$1204,'R$ por Vendedor'!$C37,'Controle de Contatos'!$AC$5:$AC$1204))</f>
        <v/>
      </c>
      <c r="E37" s="15" t="str">
        <f ca="1">IF($C37="","",SUMIF('Controle de Contatos'!$E$5:$E$1204,'R$ por Vendedor'!$C37,'Controle de Contatos'!$AD$5:$AD$1204))</f>
        <v/>
      </c>
      <c r="F37" s="15" t="str">
        <f ca="1">IF($C37="","",SUMIF('Controle de Contatos'!$E$5:$E$1204,'R$ por Vendedor'!$C37,'Controle de Contatos'!$AE$5:$AE$1204))</f>
        <v/>
      </c>
      <c r="G37" s="15" t="str">
        <f ca="1">IF($C37="","",SUMIF('Controle de Contatos'!$E$5:$E$1204,'R$ por Vendedor'!$C37,'Controle de Contatos'!$AF$5:$AF$1204))</f>
        <v/>
      </c>
      <c r="H37" s="15" t="str">
        <f ca="1">IF($C37="","",SUMIF('Controle de Contatos'!$E$5:$E$1204,'R$ por Vendedor'!$C37,'Controle de Contatos'!$AG$5:$AG$1204))</f>
        <v/>
      </c>
      <c r="I37" s="15" t="str">
        <f ca="1">IF($C37="","",SUMIF('Controle de Contatos'!$E$5:$E$1204,'R$ por Vendedor'!$C37,'Controle de Contatos'!$AH$5:$AH$1204))</f>
        <v/>
      </c>
      <c r="J37" s="15" t="str">
        <f ca="1">IF($C37="","",SUMIF('Controle de Contatos'!$E$5:$E$1204,'R$ por Vendedor'!$C37,'Controle de Contatos'!$AI$5:$AI$1204))</f>
        <v/>
      </c>
      <c r="K37" s="15" t="str">
        <f ca="1">IF($C37="","",SUMIF('Controle de Contatos'!$E$5:$E$1204,'R$ por Vendedor'!$C37,'Controle de Contatos'!$AJ$5:$AJ$1204))</f>
        <v/>
      </c>
      <c r="L37" s="15" t="str">
        <f ca="1">IF($C37="","",SUMIF('Controle de Contatos'!$E$5:$E$1204,'R$ por Vendedor'!$C37,'Controle de Contatos'!$AK$5:$AK$1204))</f>
        <v/>
      </c>
      <c r="M37" s="15" t="str">
        <f ca="1">IF($C37="","",SUMIF('Controle de Contatos'!$E$5:$E$1204,'R$ por Vendedor'!$C37,'Controle de Contatos'!$AL$5:$AL$1204))</f>
        <v/>
      </c>
      <c r="N37" s="15" t="str">
        <f ca="1">IF($C37="","",SUMIF('Controle de Contatos'!$E$5:$E$1204,'R$ por Vendedor'!$C37,'Controle de Contatos'!$AM$5:$AO$1204))</f>
        <v/>
      </c>
      <c r="O37" s="15" t="str">
        <f ca="1">IF($C37="","",SUMIF('Controle de Contatos'!$E$5:$E$1204,'R$ por Vendedor'!$C37,'Controle de Contatos'!$AN$5:$AN$1204))</f>
        <v/>
      </c>
      <c r="P37" s="15" t="str">
        <f t="shared" ca="1" si="1"/>
        <v/>
      </c>
    </row>
    <row r="38" spans="2:16" ht="30" customHeight="1">
      <c r="B38" s="1">
        <v>34</v>
      </c>
      <c r="C38" s="14" t="str">
        <f t="shared" ca="1" si="0"/>
        <v/>
      </c>
      <c r="D38" s="15" t="str">
        <f ca="1">IF($C38="","",SUMIF('Controle de Contatos'!$E$5:$E$1204,'R$ por Vendedor'!$C38,'Controle de Contatos'!$AC$5:$AC$1204))</f>
        <v/>
      </c>
      <c r="E38" s="15" t="str">
        <f ca="1">IF($C38="","",SUMIF('Controle de Contatos'!$E$5:$E$1204,'R$ por Vendedor'!$C38,'Controle de Contatos'!$AD$5:$AD$1204))</f>
        <v/>
      </c>
      <c r="F38" s="15" t="str">
        <f ca="1">IF($C38="","",SUMIF('Controle de Contatos'!$E$5:$E$1204,'R$ por Vendedor'!$C38,'Controle de Contatos'!$AE$5:$AE$1204))</f>
        <v/>
      </c>
      <c r="G38" s="15" t="str">
        <f ca="1">IF($C38="","",SUMIF('Controle de Contatos'!$E$5:$E$1204,'R$ por Vendedor'!$C38,'Controle de Contatos'!$AF$5:$AF$1204))</f>
        <v/>
      </c>
      <c r="H38" s="15" t="str">
        <f ca="1">IF($C38="","",SUMIF('Controle de Contatos'!$E$5:$E$1204,'R$ por Vendedor'!$C38,'Controle de Contatos'!$AG$5:$AG$1204))</f>
        <v/>
      </c>
      <c r="I38" s="15" t="str">
        <f ca="1">IF($C38="","",SUMIF('Controle de Contatos'!$E$5:$E$1204,'R$ por Vendedor'!$C38,'Controle de Contatos'!$AH$5:$AH$1204))</f>
        <v/>
      </c>
      <c r="J38" s="15" t="str">
        <f ca="1">IF($C38="","",SUMIF('Controle de Contatos'!$E$5:$E$1204,'R$ por Vendedor'!$C38,'Controle de Contatos'!$AI$5:$AI$1204))</f>
        <v/>
      </c>
      <c r="K38" s="15" t="str">
        <f ca="1">IF($C38="","",SUMIF('Controle de Contatos'!$E$5:$E$1204,'R$ por Vendedor'!$C38,'Controle de Contatos'!$AJ$5:$AJ$1204))</f>
        <v/>
      </c>
      <c r="L38" s="15" t="str">
        <f ca="1">IF($C38="","",SUMIF('Controle de Contatos'!$E$5:$E$1204,'R$ por Vendedor'!$C38,'Controle de Contatos'!$AK$5:$AK$1204))</f>
        <v/>
      </c>
      <c r="M38" s="15" t="str">
        <f ca="1">IF($C38="","",SUMIF('Controle de Contatos'!$E$5:$E$1204,'R$ por Vendedor'!$C38,'Controle de Contatos'!$AL$5:$AL$1204))</f>
        <v/>
      </c>
      <c r="N38" s="15" t="str">
        <f ca="1">IF($C38="","",SUMIF('Controle de Contatos'!$E$5:$E$1204,'R$ por Vendedor'!$C38,'Controle de Contatos'!$AM$5:$AO$1204))</f>
        <v/>
      </c>
      <c r="O38" s="15" t="str">
        <f ca="1">IF($C38="","",SUMIF('Controle de Contatos'!$E$5:$E$1204,'R$ por Vendedor'!$C38,'Controle de Contatos'!$AN$5:$AN$1204))</f>
        <v/>
      </c>
      <c r="P38" s="15" t="str">
        <f t="shared" ca="1" si="1"/>
        <v/>
      </c>
    </row>
    <row r="39" spans="2:16" ht="30" customHeight="1">
      <c r="B39" s="1">
        <v>35</v>
      </c>
      <c r="C39" s="14" t="str">
        <f t="shared" ca="1" si="0"/>
        <v/>
      </c>
      <c r="D39" s="15" t="str">
        <f ca="1">IF($C39="","",SUMIF('Controle de Contatos'!$E$5:$E$1204,'R$ por Vendedor'!$C39,'Controle de Contatos'!$AC$5:$AC$1204))</f>
        <v/>
      </c>
      <c r="E39" s="15" t="str">
        <f ca="1">IF($C39="","",SUMIF('Controle de Contatos'!$E$5:$E$1204,'R$ por Vendedor'!$C39,'Controle de Contatos'!$AD$5:$AD$1204))</f>
        <v/>
      </c>
      <c r="F39" s="15" t="str">
        <f ca="1">IF($C39="","",SUMIF('Controle de Contatos'!$E$5:$E$1204,'R$ por Vendedor'!$C39,'Controle de Contatos'!$AE$5:$AE$1204))</f>
        <v/>
      </c>
      <c r="G39" s="15" t="str">
        <f ca="1">IF($C39="","",SUMIF('Controle de Contatos'!$E$5:$E$1204,'R$ por Vendedor'!$C39,'Controle de Contatos'!$AF$5:$AF$1204))</f>
        <v/>
      </c>
      <c r="H39" s="15" t="str">
        <f ca="1">IF($C39="","",SUMIF('Controle de Contatos'!$E$5:$E$1204,'R$ por Vendedor'!$C39,'Controle de Contatos'!$AG$5:$AG$1204))</f>
        <v/>
      </c>
      <c r="I39" s="15" t="str">
        <f ca="1">IF($C39="","",SUMIF('Controle de Contatos'!$E$5:$E$1204,'R$ por Vendedor'!$C39,'Controle de Contatos'!$AH$5:$AH$1204))</f>
        <v/>
      </c>
      <c r="J39" s="15" t="str">
        <f ca="1">IF($C39="","",SUMIF('Controle de Contatos'!$E$5:$E$1204,'R$ por Vendedor'!$C39,'Controle de Contatos'!$AI$5:$AI$1204))</f>
        <v/>
      </c>
      <c r="K39" s="15" t="str">
        <f ca="1">IF($C39="","",SUMIF('Controle de Contatos'!$E$5:$E$1204,'R$ por Vendedor'!$C39,'Controle de Contatos'!$AJ$5:$AJ$1204))</f>
        <v/>
      </c>
      <c r="L39" s="15" t="str">
        <f ca="1">IF($C39="","",SUMIF('Controle de Contatos'!$E$5:$E$1204,'R$ por Vendedor'!$C39,'Controle de Contatos'!$AK$5:$AK$1204))</f>
        <v/>
      </c>
      <c r="M39" s="15" t="str">
        <f ca="1">IF($C39="","",SUMIF('Controle de Contatos'!$E$5:$E$1204,'R$ por Vendedor'!$C39,'Controle de Contatos'!$AL$5:$AL$1204))</f>
        <v/>
      </c>
      <c r="N39" s="15" t="str">
        <f ca="1">IF($C39="","",SUMIF('Controle de Contatos'!$E$5:$E$1204,'R$ por Vendedor'!$C39,'Controle de Contatos'!$AM$5:$AO$1204))</f>
        <v/>
      </c>
      <c r="O39" s="15" t="str">
        <f ca="1">IF($C39="","",SUMIF('Controle de Contatos'!$E$5:$E$1204,'R$ por Vendedor'!$C39,'Controle de Contatos'!$AN$5:$AN$1204))</f>
        <v/>
      </c>
      <c r="P39" s="15" t="str">
        <f t="shared" ca="1" si="1"/>
        <v/>
      </c>
    </row>
    <row r="40" spans="2:16" ht="30" customHeight="1">
      <c r="B40" s="1">
        <v>36</v>
      </c>
      <c r="C40" s="14" t="str">
        <f t="shared" ca="1" si="0"/>
        <v/>
      </c>
      <c r="D40" s="15" t="str">
        <f ca="1">IF($C40="","",SUMIF('Controle de Contatos'!$E$5:$E$1204,'R$ por Vendedor'!$C40,'Controle de Contatos'!$AC$5:$AC$1204))</f>
        <v/>
      </c>
      <c r="E40" s="15" t="str">
        <f ca="1">IF($C40="","",SUMIF('Controle de Contatos'!$E$5:$E$1204,'R$ por Vendedor'!$C40,'Controle de Contatos'!$AD$5:$AD$1204))</f>
        <v/>
      </c>
      <c r="F40" s="15" t="str">
        <f ca="1">IF($C40="","",SUMIF('Controle de Contatos'!$E$5:$E$1204,'R$ por Vendedor'!$C40,'Controle de Contatos'!$AE$5:$AE$1204))</f>
        <v/>
      </c>
      <c r="G40" s="15" t="str">
        <f ca="1">IF($C40="","",SUMIF('Controle de Contatos'!$E$5:$E$1204,'R$ por Vendedor'!$C40,'Controle de Contatos'!$AF$5:$AF$1204))</f>
        <v/>
      </c>
      <c r="H40" s="15" t="str">
        <f ca="1">IF($C40="","",SUMIF('Controle de Contatos'!$E$5:$E$1204,'R$ por Vendedor'!$C40,'Controle de Contatos'!$AG$5:$AG$1204))</f>
        <v/>
      </c>
      <c r="I40" s="15" t="str">
        <f ca="1">IF($C40="","",SUMIF('Controle de Contatos'!$E$5:$E$1204,'R$ por Vendedor'!$C40,'Controle de Contatos'!$AH$5:$AH$1204))</f>
        <v/>
      </c>
      <c r="J40" s="15" t="str">
        <f ca="1">IF($C40="","",SUMIF('Controle de Contatos'!$E$5:$E$1204,'R$ por Vendedor'!$C40,'Controle de Contatos'!$AI$5:$AI$1204))</f>
        <v/>
      </c>
      <c r="K40" s="15" t="str">
        <f ca="1">IF($C40="","",SUMIF('Controle de Contatos'!$E$5:$E$1204,'R$ por Vendedor'!$C40,'Controle de Contatos'!$AJ$5:$AJ$1204))</f>
        <v/>
      </c>
      <c r="L40" s="15" t="str">
        <f ca="1">IF($C40="","",SUMIF('Controle de Contatos'!$E$5:$E$1204,'R$ por Vendedor'!$C40,'Controle de Contatos'!$AK$5:$AK$1204))</f>
        <v/>
      </c>
      <c r="M40" s="15" t="str">
        <f ca="1">IF($C40="","",SUMIF('Controle de Contatos'!$E$5:$E$1204,'R$ por Vendedor'!$C40,'Controle de Contatos'!$AL$5:$AL$1204))</f>
        <v/>
      </c>
      <c r="N40" s="15" t="str">
        <f ca="1">IF($C40="","",SUMIF('Controle de Contatos'!$E$5:$E$1204,'R$ por Vendedor'!$C40,'Controle de Contatos'!$AM$5:$AO$1204))</f>
        <v/>
      </c>
      <c r="O40" s="15" t="str">
        <f ca="1">IF($C40="","",SUMIF('Controle de Contatos'!$E$5:$E$1204,'R$ por Vendedor'!$C40,'Controle de Contatos'!$AN$5:$AN$1204))</f>
        <v/>
      </c>
      <c r="P40" s="15" t="str">
        <f t="shared" ca="1" si="1"/>
        <v/>
      </c>
    </row>
    <row r="41" spans="2:16" ht="30" customHeight="1">
      <c r="B41" s="1">
        <v>37</v>
      </c>
      <c r="C41" s="14" t="str">
        <f t="shared" ca="1" si="0"/>
        <v/>
      </c>
      <c r="D41" s="15" t="str">
        <f ca="1">IF($C41="","",SUMIF('Controle de Contatos'!$E$5:$E$1204,'R$ por Vendedor'!$C41,'Controle de Contatos'!$AC$5:$AC$1204))</f>
        <v/>
      </c>
      <c r="E41" s="15" t="str">
        <f ca="1">IF($C41="","",SUMIF('Controle de Contatos'!$E$5:$E$1204,'R$ por Vendedor'!$C41,'Controle de Contatos'!$AD$5:$AD$1204))</f>
        <v/>
      </c>
      <c r="F41" s="15" t="str">
        <f ca="1">IF($C41="","",SUMIF('Controle de Contatos'!$E$5:$E$1204,'R$ por Vendedor'!$C41,'Controle de Contatos'!$AE$5:$AE$1204))</f>
        <v/>
      </c>
      <c r="G41" s="15" t="str">
        <f ca="1">IF($C41="","",SUMIF('Controle de Contatos'!$E$5:$E$1204,'R$ por Vendedor'!$C41,'Controle de Contatos'!$AF$5:$AF$1204))</f>
        <v/>
      </c>
      <c r="H41" s="15" t="str">
        <f ca="1">IF($C41="","",SUMIF('Controle de Contatos'!$E$5:$E$1204,'R$ por Vendedor'!$C41,'Controle de Contatos'!$AG$5:$AG$1204))</f>
        <v/>
      </c>
      <c r="I41" s="15" t="str">
        <f ca="1">IF($C41="","",SUMIF('Controle de Contatos'!$E$5:$E$1204,'R$ por Vendedor'!$C41,'Controle de Contatos'!$AH$5:$AH$1204))</f>
        <v/>
      </c>
      <c r="J41" s="15" t="str">
        <f ca="1">IF($C41="","",SUMIF('Controle de Contatos'!$E$5:$E$1204,'R$ por Vendedor'!$C41,'Controle de Contatos'!$AI$5:$AI$1204))</f>
        <v/>
      </c>
      <c r="K41" s="15" t="str">
        <f ca="1">IF($C41="","",SUMIF('Controle de Contatos'!$E$5:$E$1204,'R$ por Vendedor'!$C41,'Controle de Contatos'!$AJ$5:$AJ$1204))</f>
        <v/>
      </c>
      <c r="L41" s="15" t="str">
        <f ca="1">IF($C41="","",SUMIF('Controle de Contatos'!$E$5:$E$1204,'R$ por Vendedor'!$C41,'Controle de Contatos'!$AK$5:$AK$1204))</f>
        <v/>
      </c>
      <c r="M41" s="15" t="str">
        <f ca="1">IF($C41="","",SUMIF('Controle de Contatos'!$E$5:$E$1204,'R$ por Vendedor'!$C41,'Controle de Contatos'!$AL$5:$AL$1204))</f>
        <v/>
      </c>
      <c r="N41" s="15" t="str">
        <f ca="1">IF($C41="","",SUMIF('Controle de Contatos'!$E$5:$E$1204,'R$ por Vendedor'!$C41,'Controle de Contatos'!$AM$5:$AO$1204))</f>
        <v/>
      </c>
      <c r="O41" s="15" t="str">
        <f ca="1">IF($C41="","",SUMIF('Controle de Contatos'!$E$5:$E$1204,'R$ por Vendedor'!$C41,'Controle de Contatos'!$AN$5:$AN$1204))</f>
        <v/>
      </c>
      <c r="P41" s="15" t="str">
        <f t="shared" ca="1" si="1"/>
        <v/>
      </c>
    </row>
    <row r="42" spans="2:16" ht="30" customHeight="1">
      <c r="B42" s="1">
        <v>38</v>
      </c>
      <c r="C42" s="14" t="str">
        <f t="shared" ca="1" si="0"/>
        <v/>
      </c>
      <c r="D42" s="15" t="str">
        <f ca="1">IF($C42="","",SUMIF('Controle de Contatos'!$E$5:$E$1204,'R$ por Vendedor'!$C42,'Controle de Contatos'!$AC$5:$AC$1204))</f>
        <v/>
      </c>
      <c r="E42" s="15" t="str">
        <f ca="1">IF($C42="","",SUMIF('Controle de Contatos'!$E$5:$E$1204,'R$ por Vendedor'!$C42,'Controle de Contatos'!$AD$5:$AD$1204))</f>
        <v/>
      </c>
      <c r="F42" s="15" t="str">
        <f ca="1">IF($C42="","",SUMIF('Controle de Contatos'!$E$5:$E$1204,'R$ por Vendedor'!$C42,'Controle de Contatos'!$AE$5:$AE$1204))</f>
        <v/>
      </c>
      <c r="G42" s="15" t="str">
        <f ca="1">IF($C42="","",SUMIF('Controle de Contatos'!$E$5:$E$1204,'R$ por Vendedor'!$C42,'Controle de Contatos'!$AF$5:$AF$1204))</f>
        <v/>
      </c>
      <c r="H42" s="15" t="str">
        <f ca="1">IF($C42="","",SUMIF('Controle de Contatos'!$E$5:$E$1204,'R$ por Vendedor'!$C42,'Controle de Contatos'!$AG$5:$AG$1204))</f>
        <v/>
      </c>
      <c r="I42" s="15" t="str">
        <f ca="1">IF($C42="","",SUMIF('Controle de Contatos'!$E$5:$E$1204,'R$ por Vendedor'!$C42,'Controle de Contatos'!$AH$5:$AH$1204))</f>
        <v/>
      </c>
      <c r="J42" s="15" t="str">
        <f ca="1">IF($C42="","",SUMIF('Controle de Contatos'!$E$5:$E$1204,'R$ por Vendedor'!$C42,'Controle de Contatos'!$AI$5:$AI$1204))</f>
        <v/>
      </c>
      <c r="K42" s="15" t="str">
        <f ca="1">IF($C42="","",SUMIF('Controle de Contatos'!$E$5:$E$1204,'R$ por Vendedor'!$C42,'Controle de Contatos'!$AJ$5:$AJ$1204))</f>
        <v/>
      </c>
      <c r="L42" s="15" t="str">
        <f ca="1">IF($C42="","",SUMIF('Controle de Contatos'!$E$5:$E$1204,'R$ por Vendedor'!$C42,'Controle de Contatos'!$AK$5:$AK$1204))</f>
        <v/>
      </c>
      <c r="M42" s="15" t="str">
        <f ca="1">IF($C42="","",SUMIF('Controle de Contatos'!$E$5:$E$1204,'R$ por Vendedor'!$C42,'Controle de Contatos'!$AL$5:$AL$1204))</f>
        <v/>
      </c>
      <c r="N42" s="15" t="str">
        <f ca="1">IF($C42="","",SUMIF('Controle de Contatos'!$E$5:$E$1204,'R$ por Vendedor'!$C42,'Controle de Contatos'!$AM$5:$AO$1204))</f>
        <v/>
      </c>
      <c r="O42" s="15" t="str">
        <f ca="1">IF($C42="","",SUMIF('Controle de Contatos'!$E$5:$E$1204,'R$ por Vendedor'!$C42,'Controle de Contatos'!$AN$5:$AN$1204))</f>
        <v/>
      </c>
      <c r="P42" s="15" t="str">
        <f t="shared" ca="1" si="1"/>
        <v/>
      </c>
    </row>
    <row r="43" spans="2:16" ht="30" customHeight="1">
      <c r="B43" s="1">
        <v>39</v>
      </c>
      <c r="C43" s="14" t="str">
        <f t="shared" ca="1" si="0"/>
        <v/>
      </c>
      <c r="D43" s="15" t="str">
        <f ca="1">IF($C43="","",SUMIF('Controle de Contatos'!$E$5:$E$1204,'R$ por Vendedor'!$C43,'Controle de Contatos'!$AC$5:$AC$1204))</f>
        <v/>
      </c>
      <c r="E43" s="15" t="str">
        <f ca="1">IF($C43="","",SUMIF('Controle de Contatos'!$E$5:$E$1204,'R$ por Vendedor'!$C43,'Controle de Contatos'!$AD$5:$AD$1204))</f>
        <v/>
      </c>
      <c r="F43" s="15" t="str">
        <f ca="1">IF($C43="","",SUMIF('Controle de Contatos'!$E$5:$E$1204,'R$ por Vendedor'!$C43,'Controle de Contatos'!$AE$5:$AE$1204))</f>
        <v/>
      </c>
      <c r="G43" s="15" t="str">
        <f ca="1">IF($C43="","",SUMIF('Controle de Contatos'!$E$5:$E$1204,'R$ por Vendedor'!$C43,'Controle de Contatos'!$AF$5:$AF$1204))</f>
        <v/>
      </c>
      <c r="H43" s="15" t="str">
        <f ca="1">IF($C43="","",SUMIF('Controle de Contatos'!$E$5:$E$1204,'R$ por Vendedor'!$C43,'Controle de Contatos'!$AG$5:$AG$1204))</f>
        <v/>
      </c>
      <c r="I43" s="15" t="str">
        <f ca="1">IF($C43="","",SUMIF('Controle de Contatos'!$E$5:$E$1204,'R$ por Vendedor'!$C43,'Controle de Contatos'!$AH$5:$AH$1204))</f>
        <v/>
      </c>
      <c r="J43" s="15" t="str">
        <f ca="1">IF($C43="","",SUMIF('Controle de Contatos'!$E$5:$E$1204,'R$ por Vendedor'!$C43,'Controle de Contatos'!$AI$5:$AI$1204))</f>
        <v/>
      </c>
      <c r="K43" s="15" t="str">
        <f ca="1">IF($C43="","",SUMIF('Controle de Contatos'!$E$5:$E$1204,'R$ por Vendedor'!$C43,'Controle de Contatos'!$AJ$5:$AJ$1204))</f>
        <v/>
      </c>
      <c r="L43" s="15" t="str">
        <f ca="1">IF($C43="","",SUMIF('Controle de Contatos'!$E$5:$E$1204,'R$ por Vendedor'!$C43,'Controle de Contatos'!$AK$5:$AK$1204))</f>
        <v/>
      </c>
      <c r="M43" s="15" t="str">
        <f ca="1">IF($C43="","",SUMIF('Controle de Contatos'!$E$5:$E$1204,'R$ por Vendedor'!$C43,'Controle de Contatos'!$AL$5:$AL$1204))</f>
        <v/>
      </c>
      <c r="N43" s="15" t="str">
        <f ca="1">IF($C43="","",SUMIF('Controle de Contatos'!$E$5:$E$1204,'R$ por Vendedor'!$C43,'Controle de Contatos'!$AM$5:$AO$1204))</f>
        <v/>
      </c>
      <c r="O43" s="15" t="str">
        <f ca="1">IF($C43="","",SUMIF('Controle de Contatos'!$E$5:$E$1204,'R$ por Vendedor'!$C43,'Controle de Contatos'!$AN$5:$AN$1204))</f>
        <v/>
      </c>
      <c r="P43" s="15" t="str">
        <f t="shared" ca="1" si="1"/>
        <v/>
      </c>
    </row>
    <row r="44" spans="2:16" ht="30" customHeight="1">
      <c r="B44" s="1">
        <v>40</v>
      </c>
      <c r="C44" s="14" t="str">
        <f t="shared" ca="1" si="0"/>
        <v/>
      </c>
      <c r="D44" s="15" t="str">
        <f ca="1">IF($C44="","",SUMIF('Controle de Contatos'!$E$5:$E$1204,'R$ por Vendedor'!$C44,'Controle de Contatos'!$AC$5:$AC$1204))</f>
        <v/>
      </c>
      <c r="E44" s="15" t="str">
        <f ca="1">IF($C44="","",SUMIF('Controle de Contatos'!$E$5:$E$1204,'R$ por Vendedor'!$C44,'Controle de Contatos'!$AD$5:$AD$1204))</f>
        <v/>
      </c>
      <c r="F44" s="15" t="str">
        <f ca="1">IF($C44="","",SUMIF('Controle de Contatos'!$E$5:$E$1204,'R$ por Vendedor'!$C44,'Controle de Contatos'!$AE$5:$AE$1204))</f>
        <v/>
      </c>
      <c r="G44" s="15" t="str">
        <f ca="1">IF($C44="","",SUMIF('Controle de Contatos'!$E$5:$E$1204,'R$ por Vendedor'!$C44,'Controle de Contatos'!$AF$5:$AF$1204))</f>
        <v/>
      </c>
      <c r="H44" s="15" t="str">
        <f ca="1">IF($C44="","",SUMIF('Controle de Contatos'!$E$5:$E$1204,'R$ por Vendedor'!$C44,'Controle de Contatos'!$AG$5:$AG$1204))</f>
        <v/>
      </c>
      <c r="I44" s="15" t="str">
        <f ca="1">IF($C44="","",SUMIF('Controle de Contatos'!$E$5:$E$1204,'R$ por Vendedor'!$C44,'Controle de Contatos'!$AH$5:$AH$1204))</f>
        <v/>
      </c>
      <c r="J44" s="15" t="str">
        <f ca="1">IF($C44="","",SUMIF('Controle de Contatos'!$E$5:$E$1204,'R$ por Vendedor'!$C44,'Controle de Contatos'!$AI$5:$AI$1204))</f>
        <v/>
      </c>
      <c r="K44" s="15" t="str">
        <f ca="1">IF($C44="","",SUMIF('Controle de Contatos'!$E$5:$E$1204,'R$ por Vendedor'!$C44,'Controle de Contatos'!$AJ$5:$AJ$1204))</f>
        <v/>
      </c>
      <c r="L44" s="15" t="str">
        <f ca="1">IF($C44="","",SUMIF('Controle de Contatos'!$E$5:$E$1204,'R$ por Vendedor'!$C44,'Controle de Contatos'!$AK$5:$AK$1204))</f>
        <v/>
      </c>
      <c r="M44" s="15" t="str">
        <f ca="1">IF($C44="","",SUMIF('Controle de Contatos'!$E$5:$E$1204,'R$ por Vendedor'!$C44,'Controle de Contatos'!$AL$5:$AL$1204))</f>
        <v/>
      </c>
      <c r="N44" s="15" t="str">
        <f ca="1">IF($C44="","",SUMIF('Controle de Contatos'!$E$5:$E$1204,'R$ por Vendedor'!$C44,'Controle de Contatos'!$AM$5:$AO$1204))</f>
        <v/>
      </c>
      <c r="O44" s="15" t="str">
        <f ca="1">IF($C44="","",SUMIF('Controle de Contatos'!$E$5:$E$1204,'R$ por Vendedor'!$C44,'Controle de Contatos'!$AN$5:$AN$1204))</f>
        <v/>
      </c>
      <c r="P44" s="15" t="str">
        <f t="shared" ca="1" si="1"/>
        <v/>
      </c>
    </row>
    <row r="45" spans="2:16" ht="30" customHeight="1">
      <c r="B45" s="1">
        <v>41</v>
      </c>
      <c r="C45" s="14" t="str">
        <f t="shared" ca="1" si="0"/>
        <v/>
      </c>
      <c r="D45" s="15" t="str">
        <f ca="1">IF($C45="","",SUMIF('Controle de Contatos'!$E$5:$E$1204,'R$ por Vendedor'!$C45,'Controle de Contatos'!$AC$5:$AC$1204))</f>
        <v/>
      </c>
      <c r="E45" s="15" t="str">
        <f ca="1">IF($C45="","",SUMIF('Controle de Contatos'!$E$5:$E$1204,'R$ por Vendedor'!$C45,'Controle de Contatos'!$AD$5:$AD$1204))</f>
        <v/>
      </c>
      <c r="F45" s="15" t="str">
        <f ca="1">IF($C45="","",SUMIF('Controle de Contatos'!$E$5:$E$1204,'R$ por Vendedor'!$C45,'Controle de Contatos'!$AE$5:$AE$1204))</f>
        <v/>
      </c>
      <c r="G45" s="15" t="str">
        <f ca="1">IF($C45="","",SUMIF('Controle de Contatos'!$E$5:$E$1204,'R$ por Vendedor'!$C45,'Controle de Contatos'!$AF$5:$AF$1204))</f>
        <v/>
      </c>
      <c r="H45" s="15" t="str">
        <f ca="1">IF($C45="","",SUMIF('Controle de Contatos'!$E$5:$E$1204,'R$ por Vendedor'!$C45,'Controle de Contatos'!$AG$5:$AG$1204))</f>
        <v/>
      </c>
      <c r="I45" s="15" t="str">
        <f ca="1">IF($C45="","",SUMIF('Controle de Contatos'!$E$5:$E$1204,'R$ por Vendedor'!$C45,'Controle de Contatos'!$AH$5:$AH$1204))</f>
        <v/>
      </c>
      <c r="J45" s="15" t="str">
        <f ca="1">IF($C45="","",SUMIF('Controle de Contatos'!$E$5:$E$1204,'R$ por Vendedor'!$C45,'Controle de Contatos'!$AI$5:$AI$1204))</f>
        <v/>
      </c>
      <c r="K45" s="15" t="str">
        <f ca="1">IF($C45="","",SUMIF('Controle de Contatos'!$E$5:$E$1204,'R$ por Vendedor'!$C45,'Controle de Contatos'!$AJ$5:$AJ$1204))</f>
        <v/>
      </c>
      <c r="L45" s="15" t="str">
        <f ca="1">IF($C45="","",SUMIF('Controle de Contatos'!$E$5:$E$1204,'R$ por Vendedor'!$C45,'Controle de Contatos'!$AK$5:$AK$1204))</f>
        <v/>
      </c>
      <c r="M45" s="15" t="str">
        <f ca="1">IF($C45="","",SUMIF('Controle de Contatos'!$E$5:$E$1204,'R$ por Vendedor'!$C45,'Controle de Contatos'!$AL$5:$AL$1204))</f>
        <v/>
      </c>
      <c r="N45" s="15" t="str">
        <f ca="1">IF($C45="","",SUMIF('Controle de Contatos'!$E$5:$E$1204,'R$ por Vendedor'!$C45,'Controle de Contatos'!$AM$5:$AO$1204))</f>
        <v/>
      </c>
      <c r="O45" s="15" t="str">
        <f ca="1">IF($C45="","",SUMIF('Controle de Contatos'!$E$5:$E$1204,'R$ por Vendedor'!$C45,'Controle de Contatos'!$AN$5:$AN$1204))</f>
        <v/>
      </c>
      <c r="P45" s="15" t="str">
        <f t="shared" ca="1" si="1"/>
        <v/>
      </c>
    </row>
    <row r="46" spans="2:16" ht="30" customHeight="1">
      <c r="B46" s="1">
        <v>42</v>
      </c>
      <c r="C46" s="14" t="str">
        <f t="shared" ca="1" si="0"/>
        <v/>
      </c>
      <c r="D46" s="15" t="str">
        <f ca="1">IF($C46="","",SUMIF('Controle de Contatos'!$E$5:$E$1204,'R$ por Vendedor'!$C46,'Controle de Contatos'!$AC$5:$AC$1204))</f>
        <v/>
      </c>
      <c r="E46" s="15" t="str">
        <f ca="1">IF($C46="","",SUMIF('Controle de Contatos'!$E$5:$E$1204,'R$ por Vendedor'!$C46,'Controle de Contatos'!$AD$5:$AD$1204))</f>
        <v/>
      </c>
      <c r="F46" s="15" t="str">
        <f ca="1">IF($C46="","",SUMIF('Controle de Contatos'!$E$5:$E$1204,'R$ por Vendedor'!$C46,'Controle de Contatos'!$AE$5:$AE$1204))</f>
        <v/>
      </c>
      <c r="G46" s="15" t="str">
        <f ca="1">IF($C46="","",SUMIF('Controle de Contatos'!$E$5:$E$1204,'R$ por Vendedor'!$C46,'Controle de Contatos'!$AF$5:$AF$1204))</f>
        <v/>
      </c>
      <c r="H46" s="15" t="str">
        <f ca="1">IF($C46="","",SUMIF('Controle de Contatos'!$E$5:$E$1204,'R$ por Vendedor'!$C46,'Controle de Contatos'!$AG$5:$AG$1204))</f>
        <v/>
      </c>
      <c r="I46" s="15" t="str">
        <f ca="1">IF($C46="","",SUMIF('Controle de Contatos'!$E$5:$E$1204,'R$ por Vendedor'!$C46,'Controle de Contatos'!$AH$5:$AH$1204))</f>
        <v/>
      </c>
      <c r="J46" s="15" t="str">
        <f ca="1">IF($C46="","",SUMIF('Controle de Contatos'!$E$5:$E$1204,'R$ por Vendedor'!$C46,'Controle de Contatos'!$AI$5:$AI$1204))</f>
        <v/>
      </c>
      <c r="K46" s="15" t="str">
        <f ca="1">IF($C46="","",SUMIF('Controle de Contatos'!$E$5:$E$1204,'R$ por Vendedor'!$C46,'Controle de Contatos'!$AJ$5:$AJ$1204))</f>
        <v/>
      </c>
      <c r="L46" s="15" t="str">
        <f ca="1">IF($C46="","",SUMIF('Controle de Contatos'!$E$5:$E$1204,'R$ por Vendedor'!$C46,'Controle de Contatos'!$AK$5:$AK$1204))</f>
        <v/>
      </c>
      <c r="M46" s="15" t="str">
        <f ca="1">IF($C46="","",SUMIF('Controle de Contatos'!$E$5:$E$1204,'R$ por Vendedor'!$C46,'Controle de Contatos'!$AL$5:$AL$1204))</f>
        <v/>
      </c>
      <c r="N46" s="15" t="str">
        <f ca="1">IF($C46="","",SUMIF('Controle de Contatos'!$E$5:$E$1204,'R$ por Vendedor'!$C46,'Controle de Contatos'!$AM$5:$AO$1204))</f>
        <v/>
      </c>
      <c r="O46" s="15" t="str">
        <f ca="1">IF($C46="","",SUMIF('Controle de Contatos'!$E$5:$E$1204,'R$ por Vendedor'!$C46,'Controle de Contatos'!$AN$5:$AN$1204))</f>
        <v/>
      </c>
      <c r="P46" s="15" t="str">
        <f t="shared" ca="1" si="1"/>
        <v/>
      </c>
    </row>
    <row r="47" spans="2:16" ht="30" customHeight="1">
      <c r="B47" s="1">
        <v>43</v>
      </c>
      <c r="C47" s="14" t="str">
        <f t="shared" ca="1" si="0"/>
        <v/>
      </c>
      <c r="D47" s="15" t="str">
        <f ca="1">IF($C47="","",SUMIF('Controle de Contatos'!$E$5:$E$1204,'R$ por Vendedor'!$C47,'Controle de Contatos'!$AC$5:$AC$1204))</f>
        <v/>
      </c>
      <c r="E47" s="15" t="str">
        <f ca="1">IF($C47="","",SUMIF('Controle de Contatos'!$E$5:$E$1204,'R$ por Vendedor'!$C47,'Controle de Contatos'!$AD$5:$AD$1204))</f>
        <v/>
      </c>
      <c r="F47" s="15" t="str">
        <f ca="1">IF($C47="","",SUMIF('Controle de Contatos'!$E$5:$E$1204,'R$ por Vendedor'!$C47,'Controle de Contatos'!$AE$5:$AE$1204))</f>
        <v/>
      </c>
      <c r="G47" s="15" t="str">
        <f ca="1">IF($C47="","",SUMIF('Controle de Contatos'!$E$5:$E$1204,'R$ por Vendedor'!$C47,'Controle de Contatos'!$AF$5:$AF$1204))</f>
        <v/>
      </c>
      <c r="H47" s="15" t="str">
        <f ca="1">IF($C47="","",SUMIF('Controle de Contatos'!$E$5:$E$1204,'R$ por Vendedor'!$C47,'Controle de Contatos'!$AG$5:$AG$1204))</f>
        <v/>
      </c>
      <c r="I47" s="15" t="str">
        <f ca="1">IF($C47="","",SUMIF('Controle de Contatos'!$E$5:$E$1204,'R$ por Vendedor'!$C47,'Controle de Contatos'!$AH$5:$AH$1204))</f>
        <v/>
      </c>
      <c r="J47" s="15" t="str">
        <f ca="1">IF($C47="","",SUMIF('Controle de Contatos'!$E$5:$E$1204,'R$ por Vendedor'!$C47,'Controle de Contatos'!$AI$5:$AI$1204))</f>
        <v/>
      </c>
      <c r="K47" s="15" t="str">
        <f ca="1">IF($C47="","",SUMIF('Controle de Contatos'!$E$5:$E$1204,'R$ por Vendedor'!$C47,'Controle de Contatos'!$AJ$5:$AJ$1204))</f>
        <v/>
      </c>
      <c r="L47" s="15" t="str">
        <f ca="1">IF($C47="","",SUMIF('Controle de Contatos'!$E$5:$E$1204,'R$ por Vendedor'!$C47,'Controle de Contatos'!$AK$5:$AK$1204))</f>
        <v/>
      </c>
      <c r="M47" s="15" t="str">
        <f ca="1">IF($C47="","",SUMIF('Controle de Contatos'!$E$5:$E$1204,'R$ por Vendedor'!$C47,'Controle de Contatos'!$AL$5:$AL$1204))</f>
        <v/>
      </c>
      <c r="N47" s="15" t="str">
        <f ca="1">IF($C47="","",SUMIF('Controle de Contatos'!$E$5:$E$1204,'R$ por Vendedor'!$C47,'Controle de Contatos'!$AM$5:$AO$1204))</f>
        <v/>
      </c>
      <c r="O47" s="15" t="str">
        <f ca="1">IF($C47="","",SUMIF('Controle de Contatos'!$E$5:$E$1204,'R$ por Vendedor'!$C47,'Controle de Contatos'!$AN$5:$AN$1204))</f>
        <v/>
      </c>
      <c r="P47" s="15" t="str">
        <f t="shared" ca="1" si="1"/>
        <v/>
      </c>
    </row>
    <row r="48" spans="2:16" ht="30" customHeight="1">
      <c r="B48" s="1">
        <v>44</v>
      </c>
      <c r="C48" s="14" t="str">
        <f t="shared" ca="1" si="0"/>
        <v/>
      </c>
      <c r="D48" s="15" t="str">
        <f ca="1">IF($C48="","",SUMIF('Controle de Contatos'!$E$5:$E$1204,'R$ por Vendedor'!$C48,'Controle de Contatos'!$AC$5:$AC$1204))</f>
        <v/>
      </c>
      <c r="E48" s="15" t="str">
        <f ca="1">IF($C48="","",SUMIF('Controle de Contatos'!$E$5:$E$1204,'R$ por Vendedor'!$C48,'Controle de Contatos'!$AD$5:$AD$1204))</f>
        <v/>
      </c>
      <c r="F48" s="15" t="str">
        <f ca="1">IF($C48="","",SUMIF('Controle de Contatos'!$E$5:$E$1204,'R$ por Vendedor'!$C48,'Controle de Contatos'!$AE$5:$AE$1204))</f>
        <v/>
      </c>
      <c r="G48" s="15" t="str">
        <f ca="1">IF($C48="","",SUMIF('Controle de Contatos'!$E$5:$E$1204,'R$ por Vendedor'!$C48,'Controle de Contatos'!$AF$5:$AF$1204))</f>
        <v/>
      </c>
      <c r="H48" s="15" t="str">
        <f ca="1">IF($C48="","",SUMIF('Controle de Contatos'!$E$5:$E$1204,'R$ por Vendedor'!$C48,'Controle de Contatos'!$AG$5:$AG$1204))</f>
        <v/>
      </c>
      <c r="I48" s="15" t="str">
        <f ca="1">IF($C48="","",SUMIF('Controle de Contatos'!$E$5:$E$1204,'R$ por Vendedor'!$C48,'Controle de Contatos'!$AH$5:$AH$1204))</f>
        <v/>
      </c>
      <c r="J48" s="15" t="str">
        <f ca="1">IF($C48="","",SUMIF('Controle de Contatos'!$E$5:$E$1204,'R$ por Vendedor'!$C48,'Controle de Contatos'!$AI$5:$AI$1204))</f>
        <v/>
      </c>
      <c r="K48" s="15" t="str">
        <f ca="1">IF($C48="","",SUMIF('Controle de Contatos'!$E$5:$E$1204,'R$ por Vendedor'!$C48,'Controle de Contatos'!$AJ$5:$AJ$1204))</f>
        <v/>
      </c>
      <c r="L48" s="15" t="str">
        <f ca="1">IF($C48="","",SUMIF('Controle de Contatos'!$E$5:$E$1204,'R$ por Vendedor'!$C48,'Controle de Contatos'!$AK$5:$AK$1204))</f>
        <v/>
      </c>
      <c r="M48" s="15" t="str">
        <f ca="1">IF($C48="","",SUMIF('Controle de Contatos'!$E$5:$E$1204,'R$ por Vendedor'!$C48,'Controle de Contatos'!$AL$5:$AL$1204))</f>
        <v/>
      </c>
      <c r="N48" s="15" t="str">
        <f ca="1">IF($C48="","",SUMIF('Controle de Contatos'!$E$5:$E$1204,'R$ por Vendedor'!$C48,'Controle de Contatos'!$AM$5:$AO$1204))</f>
        <v/>
      </c>
      <c r="O48" s="15" t="str">
        <f ca="1">IF($C48="","",SUMIF('Controle de Contatos'!$E$5:$E$1204,'R$ por Vendedor'!$C48,'Controle de Contatos'!$AN$5:$AN$1204))</f>
        <v/>
      </c>
      <c r="P48" s="15" t="str">
        <f t="shared" ca="1" si="1"/>
        <v/>
      </c>
    </row>
    <row r="49" spans="2:16" ht="30" customHeight="1">
      <c r="B49" s="1">
        <v>45</v>
      </c>
      <c r="C49" s="14" t="str">
        <f t="shared" ca="1" si="0"/>
        <v/>
      </c>
      <c r="D49" s="15" t="str">
        <f ca="1">IF($C49="","",SUMIF('Controle de Contatos'!$E$5:$E$1204,'R$ por Vendedor'!$C49,'Controle de Contatos'!$AC$5:$AC$1204))</f>
        <v/>
      </c>
      <c r="E49" s="15" t="str">
        <f ca="1">IF($C49="","",SUMIF('Controle de Contatos'!$E$5:$E$1204,'R$ por Vendedor'!$C49,'Controle de Contatos'!$AD$5:$AD$1204))</f>
        <v/>
      </c>
      <c r="F49" s="15" t="str">
        <f ca="1">IF($C49="","",SUMIF('Controle de Contatos'!$E$5:$E$1204,'R$ por Vendedor'!$C49,'Controle de Contatos'!$AE$5:$AE$1204))</f>
        <v/>
      </c>
      <c r="G49" s="15" t="str">
        <f ca="1">IF($C49="","",SUMIF('Controle de Contatos'!$E$5:$E$1204,'R$ por Vendedor'!$C49,'Controle de Contatos'!$AF$5:$AF$1204))</f>
        <v/>
      </c>
      <c r="H49" s="15" t="str">
        <f ca="1">IF($C49="","",SUMIF('Controle de Contatos'!$E$5:$E$1204,'R$ por Vendedor'!$C49,'Controle de Contatos'!$AG$5:$AG$1204))</f>
        <v/>
      </c>
      <c r="I49" s="15" t="str">
        <f ca="1">IF($C49="","",SUMIF('Controle de Contatos'!$E$5:$E$1204,'R$ por Vendedor'!$C49,'Controle de Contatos'!$AH$5:$AH$1204))</f>
        <v/>
      </c>
      <c r="J49" s="15" t="str">
        <f ca="1">IF($C49="","",SUMIF('Controle de Contatos'!$E$5:$E$1204,'R$ por Vendedor'!$C49,'Controle de Contatos'!$AI$5:$AI$1204))</f>
        <v/>
      </c>
      <c r="K49" s="15" t="str">
        <f ca="1">IF($C49="","",SUMIF('Controle de Contatos'!$E$5:$E$1204,'R$ por Vendedor'!$C49,'Controle de Contatos'!$AJ$5:$AJ$1204))</f>
        <v/>
      </c>
      <c r="L49" s="15" t="str">
        <f ca="1">IF($C49="","",SUMIF('Controle de Contatos'!$E$5:$E$1204,'R$ por Vendedor'!$C49,'Controle de Contatos'!$AK$5:$AK$1204))</f>
        <v/>
      </c>
      <c r="M49" s="15" t="str">
        <f ca="1">IF($C49="","",SUMIF('Controle de Contatos'!$E$5:$E$1204,'R$ por Vendedor'!$C49,'Controle de Contatos'!$AL$5:$AL$1204))</f>
        <v/>
      </c>
      <c r="N49" s="15" t="str">
        <f ca="1">IF($C49="","",SUMIF('Controle de Contatos'!$E$5:$E$1204,'R$ por Vendedor'!$C49,'Controle de Contatos'!$AM$5:$AO$1204))</f>
        <v/>
      </c>
      <c r="O49" s="15" t="str">
        <f ca="1">IF($C49="","",SUMIF('Controle de Contatos'!$E$5:$E$1204,'R$ por Vendedor'!$C49,'Controle de Contatos'!$AN$5:$AN$1204))</f>
        <v/>
      </c>
      <c r="P49" s="15" t="str">
        <f t="shared" ca="1" si="1"/>
        <v/>
      </c>
    </row>
    <row r="50" spans="2:16" ht="30" customHeight="1">
      <c r="B50" s="1">
        <v>46</v>
      </c>
      <c r="C50" s="14" t="str">
        <f t="shared" ca="1" si="0"/>
        <v/>
      </c>
      <c r="D50" s="15" t="str">
        <f ca="1">IF($C50="","",SUMIF('Controle de Contatos'!$E$5:$E$1204,'R$ por Vendedor'!$C50,'Controle de Contatos'!$AC$5:$AC$1204))</f>
        <v/>
      </c>
      <c r="E50" s="15" t="str">
        <f ca="1">IF($C50="","",SUMIF('Controle de Contatos'!$E$5:$E$1204,'R$ por Vendedor'!$C50,'Controle de Contatos'!$AD$5:$AD$1204))</f>
        <v/>
      </c>
      <c r="F50" s="15" t="str">
        <f ca="1">IF($C50="","",SUMIF('Controle de Contatos'!$E$5:$E$1204,'R$ por Vendedor'!$C50,'Controle de Contatos'!$AE$5:$AE$1204))</f>
        <v/>
      </c>
      <c r="G50" s="15" t="str">
        <f ca="1">IF($C50="","",SUMIF('Controle de Contatos'!$E$5:$E$1204,'R$ por Vendedor'!$C50,'Controle de Contatos'!$AF$5:$AF$1204))</f>
        <v/>
      </c>
      <c r="H50" s="15" t="str">
        <f ca="1">IF($C50="","",SUMIF('Controle de Contatos'!$E$5:$E$1204,'R$ por Vendedor'!$C50,'Controle de Contatos'!$AG$5:$AG$1204))</f>
        <v/>
      </c>
      <c r="I50" s="15" t="str">
        <f ca="1">IF($C50="","",SUMIF('Controle de Contatos'!$E$5:$E$1204,'R$ por Vendedor'!$C50,'Controle de Contatos'!$AH$5:$AH$1204))</f>
        <v/>
      </c>
      <c r="J50" s="15" t="str">
        <f ca="1">IF($C50="","",SUMIF('Controle de Contatos'!$E$5:$E$1204,'R$ por Vendedor'!$C50,'Controle de Contatos'!$AI$5:$AI$1204))</f>
        <v/>
      </c>
      <c r="K50" s="15" t="str">
        <f ca="1">IF($C50="","",SUMIF('Controle de Contatos'!$E$5:$E$1204,'R$ por Vendedor'!$C50,'Controle de Contatos'!$AJ$5:$AJ$1204))</f>
        <v/>
      </c>
      <c r="L50" s="15" t="str">
        <f ca="1">IF($C50="","",SUMIF('Controle de Contatos'!$E$5:$E$1204,'R$ por Vendedor'!$C50,'Controle de Contatos'!$AK$5:$AK$1204))</f>
        <v/>
      </c>
      <c r="M50" s="15" t="str">
        <f ca="1">IF($C50="","",SUMIF('Controle de Contatos'!$E$5:$E$1204,'R$ por Vendedor'!$C50,'Controle de Contatos'!$AL$5:$AL$1204))</f>
        <v/>
      </c>
      <c r="N50" s="15" t="str">
        <f ca="1">IF($C50="","",SUMIF('Controle de Contatos'!$E$5:$E$1204,'R$ por Vendedor'!$C50,'Controle de Contatos'!$AM$5:$AO$1204))</f>
        <v/>
      </c>
      <c r="O50" s="15" t="str">
        <f ca="1">IF($C50="","",SUMIF('Controle de Contatos'!$E$5:$E$1204,'R$ por Vendedor'!$C50,'Controle de Contatos'!$AN$5:$AN$1204))</f>
        <v/>
      </c>
      <c r="P50" s="15" t="str">
        <f t="shared" ca="1" si="1"/>
        <v/>
      </c>
    </row>
    <row r="51" spans="2:16" ht="30" customHeight="1">
      <c r="B51" s="1">
        <v>47</v>
      </c>
      <c r="C51" s="14" t="str">
        <f t="shared" ca="1" si="0"/>
        <v/>
      </c>
      <c r="D51" s="15" t="str">
        <f ca="1">IF($C51="","",SUMIF('Controle de Contatos'!$E$5:$E$1204,'R$ por Vendedor'!$C51,'Controle de Contatos'!$AC$5:$AC$1204))</f>
        <v/>
      </c>
      <c r="E51" s="15" t="str">
        <f ca="1">IF($C51="","",SUMIF('Controle de Contatos'!$E$5:$E$1204,'R$ por Vendedor'!$C51,'Controle de Contatos'!$AD$5:$AD$1204))</f>
        <v/>
      </c>
      <c r="F51" s="15" t="str">
        <f ca="1">IF($C51="","",SUMIF('Controle de Contatos'!$E$5:$E$1204,'R$ por Vendedor'!$C51,'Controle de Contatos'!$AE$5:$AE$1204))</f>
        <v/>
      </c>
      <c r="G51" s="15" t="str">
        <f ca="1">IF($C51="","",SUMIF('Controle de Contatos'!$E$5:$E$1204,'R$ por Vendedor'!$C51,'Controle de Contatos'!$AF$5:$AF$1204))</f>
        <v/>
      </c>
      <c r="H51" s="15" t="str">
        <f ca="1">IF($C51="","",SUMIF('Controle de Contatos'!$E$5:$E$1204,'R$ por Vendedor'!$C51,'Controle de Contatos'!$AG$5:$AG$1204))</f>
        <v/>
      </c>
      <c r="I51" s="15" t="str">
        <f ca="1">IF($C51="","",SUMIF('Controle de Contatos'!$E$5:$E$1204,'R$ por Vendedor'!$C51,'Controle de Contatos'!$AH$5:$AH$1204))</f>
        <v/>
      </c>
      <c r="J51" s="15" t="str">
        <f ca="1">IF($C51="","",SUMIF('Controle de Contatos'!$E$5:$E$1204,'R$ por Vendedor'!$C51,'Controle de Contatos'!$AI$5:$AI$1204))</f>
        <v/>
      </c>
      <c r="K51" s="15" t="str">
        <f ca="1">IF($C51="","",SUMIF('Controle de Contatos'!$E$5:$E$1204,'R$ por Vendedor'!$C51,'Controle de Contatos'!$AJ$5:$AJ$1204))</f>
        <v/>
      </c>
      <c r="L51" s="15" t="str">
        <f ca="1">IF($C51="","",SUMIF('Controle de Contatos'!$E$5:$E$1204,'R$ por Vendedor'!$C51,'Controle de Contatos'!$AK$5:$AK$1204))</f>
        <v/>
      </c>
      <c r="M51" s="15" t="str">
        <f ca="1">IF($C51="","",SUMIF('Controle de Contatos'!$E$5:$E$1204,'R$ por Vendedor'!$C51,'Controle de Contatos'!$AL$5:$AL$1204))</f>
        <v/>
      </c>
      <c r="N51" s="15" t="str">
        <f ca="1">IF($C51="","",SUMIF('Controle de Contatos'!$E$5:$E$1204,'R$ por Vendedor'!$C51,'Controle de Contatos'!$AM$5:$AO$1204))</f>
        <v/>
      </c>
      <c r="O51" s="15" t="str">
        <f ca="1">IF($C51="","",SUMIF('Controle de Contatos'!$E$5:$E$1204,'R$ por Vendedor'!$C51,'Controle de Contatos'!$AN$5:$AN$1204))</f>
        <v/>
      </c>
      <c r="P51" s="15" t="str">
        <f t="shared" ca="1" si="1"/>
        <v/>
      </c>
    </row>
    <row r="52" spans="2:16" ht="30" customHeight="1">
      <c r="B52" s="1">
        <v>48</v>
      </c>
      <c r="C52" s="14" t="str">
        <f t="shared" ca="1" si="0"/>
        <v/>
      </c>
      <c r="D52" s="15" t="str">
        <f ca="1">IF($C52="","",SUMIF('Controle de Contatos'!$E$5:$E$1204,'R$ por Vendedor'!$C52,'Controle de Contatos'!$AC$5:$AC$1204))</f>
        <v/>
      </c>
      <c r="E52" s="15" t="str">
        <f ca="1">IF($C52="","",SUMIF('Controle de Contatos'!$E$5:$E$1204,'R$ por Vendedor'!$C52,'Controle de Contatos'!$AD$5:$AD$1204))</f>
        <v/>
      </c>
      <c r="F52" s="15" t="str">
        <f ca="1">IF($C52="","",SUMIF('Controle de Contatos'!$E$5:$E$1204,'R$ por Vendedor'!$C52,'Controle de Contatos'!$AE$5:$AE$1204))</f>
        <v/>
      </c>
      <c r="G52" s="15" t="str">
        <f ca="1">IF($C52="","",SUMIF('Controle de Contatos'!$E$5:$E$1204,'R$ por Vendedor'!$C52,'Controle de Contatos'!$AF$5:$AF$1204))</f>
        <v/>
      </c>
      <c r="H52" s="15" t="str">
        <f ca="1">IF($C52="","",SUMIF('Controle de Contatos'!$E$5:$E$1204,'R$ por Vendedor'!$C52,'Controle de Contatos'!$AG$5:$AG$1204))</f>
        <v/>
      </c>
      <c r="I52" s="15" t="str">
        <f ca="1">IF($C52="","",SUMIF('Controle de Contatos'!$E$5:$E$1204,'R$ por Vendedor'!$C52,'Controle de Contatos'!$AH$5:$AH$1204))</f>
        <v/>
      </c>
      <c r="J52" s="15" t="str">
        <f ca="1">IF($C52="","",SUMIF('Controle de Contatos'!$E$5:$E$1204,'R$ por Vendedor'!$C52,'Controle de Contatos'!$AI$5:$AI$1204))</f>
        <v/>
      </c>
      <c r="K52" s="15" t="str">
        <f ca="1">IF($C52="","",SUMIF('Controle de Contatos'!$E$5:$E$1204,'R$ por Vendedor'!$C52,'Controle de Contatos'!$AJ$5:$AJ$1204))</f>
        <v/>
      </c>
      <c r="L52" s="15" t="str">
        <f ca="1">IF($C52="","",SUMIF('Controle de Contatos'!$E$5:$E$1204,'R$ por Vendedor'!$C52,'Controle de Contatos'!$AK$5:$AK$1204))</f>
        <v/>
      </c>
      <c r="M52" s="15" t="str">
        <f ca="1">IF($C52="","",SUMIF('Controle de Contatos'!$E$5:$E$1204,'R$ por Vendedor'!$C52,'Controle de Contatos'!$AL$5:$AL$1204))</f>
        <v/>
      </c>
      <c r="N52" s="15" t="str">
        <f ca="1">IF($C52="","",SUMIF('Controle de Contatos'!$E$5:$E$1204,'R$ por Vendedor'!$C52,'Controle de Contatos'!$AM$5:$AO$1204))</f>
        <v/>
      </c>
      <c r="O52" s="15" t="str">
        <f ca="1">IF($C52="","",SUMIF('Controle de Contatos'!$E$5:$E$1204,'R$ por Vendedor'!$C52,'Controle de Contatos'!$AN$5:$AN$1204))</f>
        <v/>
      </c>
      <c r="P52" s="15" t="str">
        <f t="shared" ca="1" si="1"/>
        <v/>
      </c>
    </row>
    <row r="53" spans="2:16" ht="30" customHeight="1">
      <c r="B53" s="1">
        <v>49</v>
      </c>
      <c r="C53" s="14" t="str">
        <f t="shared" ca="1" si="0"/>
        <v/>
      </c>
      <c r="D53" s="15" t="str">
        <f ca="1">IF($C53="","",SUMIF('Controle de Contatos'!$E$5:$E$1204,'R$ por Vendedor'!$C53,'Controle de Contatos'!$AC$5:$AC$1204))</f>
        <v/>
      </c>
      <c r="E53" s="15" t="str">
        <f ca="1">IF($C53="","",SUMIF('Controle de Contatos'!$E$5:$E$1204,'R$ por Vendedor'!$C53,'Controle de Contatos'!$AD$5:$AD$1204))</f>
        <v/>
      </c>
      <c r="F53" s="15" t="str">
        <f ca="1">IF($C53="","",SUMIF('Controle de Contatos'!$E$5:$E$1204,'R$ por Vendedor'!$C53,'Controle de Contatos'!$AE$5:$AE$1204))</f>
        <v/>
      </c>
      <c r="G53" s="15" t="str">
        <f ca="1">IF($C53="","",SUMIF('Controle de Contatos'!$E$5:$E$1204,'R$ por Vendedor'!$C53,'Controle de Contatos'!$AF$5:$AF$1204))</f>
        <v/>
      </c>
      <c r="H53" s="15" t="str">
        <f ca="1">IF($C53="","",SUMIF('Controle de Contatos'!$E$5:$E$1204,'R$ por Vendedor'!$C53,'Controle de Contatos'!$AG$5:$AG$1204))</f>
        <v/>
      </c>
      <c r="I53" s="15" t="str">
        <f ca="1">IF($C53="","",SUMIF('Controle de Contatos'!$E$5:$E$1204,'R$ por Vendedor'!$C53,'Controle de Contatos'!$AH$5:$AH$1204))</f>
        <v/>
      </c>
      <c r="J53" s="15" t="str">
        <f ca="1">IF($C53="","",SUMIF('Controle de Contatos'!$E$5:$E$1204,'R$ por Vendedor'!$C53,'Controle de Contatos'!$AI$5:$AI$1204))</f>
        <v/>
      </c>
      <c r="K53" s="15" t="str">
        <f ca="1">IF($C53="","",SUMIF('Controle de Contatos'!$E$5:$E$1204,'R$ por Vendedor'!$C53,'Controle de Contatos'!$AJ$5:$AJ$1204))</f>
        <v/>
      </c>
      <c r="L53" s="15" t="str">
        <f ca="1">IF($C53="","",SUMIF('Controle de Contatos'!$E$5:$E$1204,'R$ por Vendedor'!$C53,'Controle de Contatos'!$AK$5:$AK$1204))</f>
        <v/>
      </c>
      <c r="M53" s="15" t="str">
        <f ca="1">IF($C53="","",SUMIF('Controle de Contatos'!$E$5:$E$1204,'R$ por Vendedor'!$C53,'Controle de Contatos'!$AL$5:$AL$1204))</f>
        <v/>
      </c>
      <c r="N53" s="15" t="str">
        <f ca="1">IF($C53="","",SUMIF('Controle de Contatos'!$E$5:$E$1204,'R$ por Vendedor'!$C53,'Controle de Contatos'!$AM$5:$AO$1204))</f>
        <v/>
      </c>
      <c r="O53" s="15" t="str">
        <f ca="1">IF($C53="","",SUMIF('Controle de Contatos'!$E$5:$E$1204,'R$ por Vendedor'!$C53,'Controle de Contatos'!$AN$5:$AN$1204))</f>
        <v/>
      </c>
      <c r="P53" s="15" t="str">
        <f t="shared" ca="1" si="1"/>
        <v/>
      </c>
    </row>
    <row r="54" spans="2:16" ht="30" customHeight="1">
      <c r="B54" s="1">
        <v>50</v>
      </c>
      <c r="C54" s="14" t="str">
        <f t="shared" ca="1" si="0"/>
        <v/>
      </c>
      <c r="D54" s="15" t="str">
        <f ca="1">IF($C54="","",SUMIF('Controle de Contatos'!$E$5:$E$1204,'R$ por Vendedor'!$C54,'Controle de Contatos'!$AC$5:$AC$1204))</f>
        <v/>
      </c>
      <c r="E54" s="15" t="str">
        <f ca="1">IF($C54="","",SUMIF('Controle de Contatos'!$E$5:$E$1204,'R$ por Vendedor'!$C54,'Controle de Contatos'!$AD$5:$AD$1204))</f>
        <v/>
      </c>
      <c r="F54" s="15" t="str">
        <f ca="1">IF($C54="","",SUMIF('Controle de Contatos'!$E$5:$E$1204,'R$ por Vendedor'!$C54,'Controle de Contatos'!$AE$5:$AE$1204))</f>
        <v/>
      </c>
      <c r="G54" s="15" t="str">
        <f ca="1">IF($C54="","",SUMIF('Controle de Contatos'!$E$5:$E$1204,'R$ por Vendedor'!$C54,'Controle de Contatos'!$AF$5:$AF$1204))</f>
        <v/>
      </c>
      <c r="H54" s="15" t="str">
        <f ca="1">IF($C54="","",SUMIF('Controle de Contatos'!$E$5:$E$1204,'R$ por Vendedor'!$C54,'Controle de Contatos'!$AG$5:$AG$1204))</f>
        <v/>
      </c>
      <c r="I54" s="15" t="str">
        <f ca="1">IF($C54="","",SUMIF('Controle de Contatos'!$E$5:$E$1204,'R$ por Vendedor'!$C54,'Controle de Contatos'!$AH$5:$AH$1204))</f>
        <v/>
      </c>
      <c r="J54" s="15" t="str">
        <f ca="1">IF($C54="","",SUMIF('Controle de Contatos'!$E$5:$E$1204,'R$ por Vendedor'!$C54,'Controle de Contatos'!$AI$5:$AI$1204))</f>
        <v/>
      </c>
      <c r="K54" s="15" t="str">
        <f ca="1">IF($C54="","",SUMIF('Controle de Contatos'!$E$5:$E$1204,'R$ por Vendedor'!$C54,'Controle de Contatos'!$AJ$5:$AJ$1204))</f>
        <v/>
      </c>
      <c r="L54" s="15" t="str">
        <f ca="1">IF($C54="","",SUMIF('Controle de Contatos'!$E$5:$E$1204,'R$ por Vendedor'!$C54,'Controle de Contatos'!$AK$5:$AK$1204))</f>
        <v/>
      </c>
      <c r="M54" s="15" t="str">
        <f ca="1">IF($C54="","",SUMIF('Controle de Contatos'!$E$5:$E$1204,'R$ por Vendedor'!$C54,'Controle de Contatos'!$AL$5:$AL$1204))</f>
        <v/>
      </c>
      <c r="N54" s="15" t="str">
        <f ca="1">IF($C54="","",SUMIF('Controle de Contatos'!$E$5:$E$1204,'R$ por Vendedor'!$C54,'Controle de Contatos'!$AM$5:$AO$1204))</f>
        <v/>
      </c>
      <c r="O54" s="15" t="str">
        <f ca="1">IF($C54="","",SUMIF('Controle de Contatos'!$E$5:$E$1204,'R$ por Vendedor'!$C54,'Controle de Contatos'!$AN$5:$AN$1204))</f>
        <v/>
      </c>
      <c r="P54" s="15" t="str">
        <f t="shared" ca="1" si="1"/>
        <v/>
      </c>
    </row>
  </sheetData>
  <sheetProtection formatCells="0" formatColumns="0" formatRows="0" selectLockedCells="1"/>
  <conditionalFormatting sqref="C5:P54">
    <cfRule type="expression" dxfId="12" priority="1">
      <formula>$C5&lt;&gt;""</formula>
    </cfRule>
    <cfRule type="expression" dxfId="11" priority="2">
      <formula>$C5=""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Plan13"/>
  <dimension ref="B1:P804"/>
  <sheetViews>
    <sheetView showGridLines="0" zoomScale="90" zoomScaleNormal="90" zoomScalePageLayoutView="80" workbookViewId="0">
      <pane ySplit="4" topLeftCell="A5" activePane="bottomLeft" state="frozen"/>
      <selection activeCell="A3" sqref="A3:IV3"/>
      <selection pane="bottomLeft" activeCell="M14" sqref="M14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18.625" style="1" customWidth="1"/>
    <col min="4" max="16" width="12.125" style="1" customWidth="1"/>
    <col min="17" max="23" width="10.75" style="1" customWidth="1"/>
    <col min="24" max="16384" width="11" style="1"/>
  </cols>
  <sheetData>
    <row r="1" spans="2:16" s="8" customFormat="1" ht="39" customHeight="1">
      <c r="E1" s="2"/>
    </row>
    <row r="2" spans="2:16" s="109" customFormat="1" ht="30" customHeight="1">
      <c r="C2" s="107"/>
      <c r="D2" s="108"/>
      <c r="E2" s="108"/>
      <c r="F2" s="108"/>
      <c r="G2" s="108"/>
      <c r="H2" s="108"/>
      <c r="I2" s="108"/>
    </row>
    <row r="3" spans="2:16" ht="15" customHeight="1" thickBot="1">
      <c r="C3" s="3"/>
      <c r="D3" s="4"/>
      <c r="E3" s="4"/>
      <c r="F3" s="4"/>
      <c r="G3" s="4"/>
      <c r="H3" s="4"/>
      <c r="I3" s="4"/>
    </row>
    <row r="4" spans="2:16" ht="30" customHeight="1" thickTop="1" thickBot="1">
      <c r="C4" s="9" t="s">
        <v>45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9" t="s">
        <v>29</v>
      </c>
      <c r="N4" s="9" t="s">
        <v>30</v>
      </c>
      <c r="O4" s="9" t="s">
        <v>31</v>
      </c>
      <c r="P4" s="9" t="s">
        <v>44</v>
      </c>
    </row>
    <row r="5" spans="2:16" ht="30" customHeight="1" thickTop="1">
      <c r="B5" s="1">
        <v>1</v>
      </c>
      <c r="C5" s="14" t="str">
        <f t="shared" ref="C5:C68" ca="1" si="0">IFERROR(Clientes,"")</f>
        <v>Laura Souza</v>
      </c>
      <c r="D5" s="15">
        <f ca="1">IF($C5="","",SUMIF('Controle de Contatos'!$D$5:$D$1204,$C5,'Controle de Contatos'!$AC$5:$AC$1204))</f>
        <v>0</v>
      </c>
      <c r="E5" s="15">
        <f ca="1">IF($C5="","",SUMIF('Controle de Contatos'!$D$5:$D$1204,$C5,'Controle de Contatos'!$AD$5:$AD$1204))</f>
        <v>0</v>
      </c>
      <c r="F5" s="15">
        <f ca="1">IF($C5="","",SUMIF('Controle de Contatos'!$D$5:$D$1204,$C5,'Controle de Contatos'!$AE$5:$AE$1204))</f>
        <v>0</v>
      </c>
      <c r="G5" s="15">
        <f ca="1">IF($C5="","",SUMIF('Controle de Contatos'!$D$5:$D$1204,$C5,'Controle de Contatos'!$AF$5:$AF$1204))</f>
        <v>0</v>
      </c>
      <c r="H5" s="15">
        <f ca="1">IF($C5="","",SUMIF('Controle de Contatos'!$D$5:$D$1204,$C5,'Controle de Contatos'!$AG$5:$AG$1204))</f>
        <v>0</v>
      </c>
      <c r="I5" s="15">
        <f ca="1">IF($C5="","",SUMIF('Controle de Contatos'!$D$5:$D$1204,$C5,'Controle de Contatos'!$AH$5:$AH$1204))</f>
        <v>0</v>
      </c>
      <c r="J5" s="15">
        <f ca="1">IF($C5="","",SUMIF('Controle de Contatos'!$D$5:$D$1204,$C5,'Controle de Contatos'!$AI$5:$AI$1204))</f>
        <v>0</v>
      </c>
      <c r="K5" s="15">
        <f ca="1">IF($C5="","",SUMIF('Controle de Contatos'!$D$5:$D$1204,$C5,'Controle de Contatos'!$AJ$5:$AJ$1204))</f>
        <v>0</v>
      </c>
      <c r="L5" s="15">
        <f ca="1">IF($C5="","",SUMIF('Controle de Contatos'!$D$5:$D$1204,$C5,'Controle de Contatos'!$AK$5:$AK$1204))</f>
        <v>0</v>
      </c>
      <c r="M5" s="15">
        <f ca="1">IF($C5="","",SUMIF('Controle de Contatos'!$D$5:$D$1204,$C5,'Controle de Contatos'!$AL$5:$AL$1204))</f>
        <v>0</v>
      </c>
      <c r="N5" s="15">
        <f ca="1">IF($C5="","",SUMIF('Controle de Contatos'!$D$5:$D$1204,$C5,'Controle de Contatos'!$AM$5:$AO$1204))</f>
        <v>0</v>
      </c>
      <c r="O5" s="15">
        <f ca="1">IF($C5="","",SUMIF('Controle de Contatos'!$D$5:$D$1204,$C5,'Controle de Contatos'!$AN$5:$AN$1204))</f>
        <v>0</v>
      </c>
      <c r="P5" s="15">
        <f ca="1">IF($C5="","",SUM($D5:$O5))</f>
        <v>0</v>
      </c>
    </row>
    <row r="6" spans="2:16" ht="30" customHeight="1">
      <c r="B6" s="1">
        <v>2</v>
      </c>
      <c r="C6" s="14" t="str">
        <f t="shared" ca="1" si="0"/>
        <v>Bianca Martins</v>
      </c>
      <c r="D6" s="15">
        <f ca="1">IF($C6="","",SUMIF('Controle de Contatos'!$D$5:$D$1204,$C6,'Controle de Contatos'!$AC$5:$AC$1204))</f>
        <v>1000</v>
      </c>
      <c r="E6" s="15">
        <f ca="1">IF($C6="","",SUMIF('Controle de Contatos'!$D$5:$D$1204,$C6,'Controle de Contatos'!$AD$5:$AD$1204))</f>
        <v>0</v>
      </c>
      <c r="F6" s="15">
        <f ca="1">IF($C6="","",SUMIF('Controle de Contatos'!$D$5:$D$1204,$C6,'Controle de Contatos'!$AE$5:$AE$1204))</f>
        <v>0</v>
      </c>
      <c r="G6" s="15">
        <f ca="1">IF($C6="","",SUMIF('Controle de Contatos'!$D$5:$D$1204,$C6,'Controle de Contatos'!$AF$5:$AF$1204))</f>
        <v>0</v>
      </c>
      <c r="H6" s="15">
        <f ca="1">IF($C6="","",SUMIF('Controle de Contatos'!$D$5:$D$1204,$C6,'Controle de Contatos'!$AG$5:$AG$1204))</f>
        <v>0</v>
      </c>
      <c r="I6" s="15">
        <f ca="1">IF($C6="","",SUMIF('Controle de Contatos'!$D$5:$D$1204,$C6,'Controle de Contatos'!$AH$5:$AH$1204))</f>
        <v>0</v>
      </c>
      <c r="J6" s="15">
        <f ca="1">IF($C6="","",SUMIF('Controle de Contatos'!$D$5:$D$1204,$C6,'Controle de Contatos'!$AI$5:$AI$1204))</f>
        <v>0</v>
      </c>
      <c r="K6" s="15">
        <f ca="1">IF($C6="","",SUMIF('Controle de Contatos'!$D$5:$D$1204,$C6,'Controle de Contatos'!$AJ$5:$AJ$1204))</f>
        <v>0</v>
      </c>
      <c r="L6" s="15">
        <f ca="1">IF($C6="","",SUMIF('Controle de Contatos'!$D$5:$D$1204,$C6,'Controle de Contatos'!$AK$5:$AK$1204))</f>
        <v>0</v>
      </c>
      <c r="M6" s="15">
        <f ca="1">IF($C6="","",SUMIF('Controle de Contatos'!$D$5:$D$1204,$C6,'Controle de Contatos'!$AL$5:$AL$1204))</f>
        <v>0</v>
      </c>
      <c r="N6" s="15">
        <f ca="1">IF($C6="","",SUMIF('Controle de Contatos'!$D$5:$D$1204,$C6,'Controle de Contatos'!$AM$5:$AO$1204))</f>
        <v>0</v>
      </c>
      <c r="O6" s="15">
        <f ca="1">IF($C6="","",SUMIF('Controle de Contatos'!$D$5:$D$1204,$C6,'Controle de Contatos'!$AN$5:$AN$1204))</f>
        <v>0</v>
      </c>
      <c r="P6" s="15">
        <f t="shared" ref="P6:P69" ca="1" si="1">IF($C6="","",SUM($D6:$O6))</f>
        <v>1000</v>
      </c>
    </row>
    <row r="7" spans="2:16" ht="30" customHeight="1">
      <c r="B7" s="1">
        <v>3</v>
      </c>
      <c r="C7" s="14" t="str">
        <f t="shared" ca="1" si="0"/>
        <v>Marisa Dias</v>
      </c>
      <c r="D7" s="15">
        <f ca="1">IF($C7="","",SUMIF('Controle de Contatos'!$D$5:$D$1204,$C7,'Controle de Contatos'!$AC$5:$AC$1204))</f>
        <v>0</v>
      </c>
      <c r="E7" s="15">
        <f ca="1">IF($C7="","",SUMIF('Controle de Contatos'!$D$5:$D$1204,$C7,'Controle de Contatos'!$AD$5:$AD$1204))</f>
        <v>0</v>
      </c>
      <c r="F7" s="15">
        <f ca="1">IF($C7="","",SUMIF('Controle de Contatos'!$D$5:$D$1204,$C7,'Controle de Contatos'!$AE$5:$AE$1204))</f>
        <v>0</v>
      </c>
      <c r="G7" s="15">
        <f ca="1">IF($C7="","",SUMIF('Controle de Contatos'!$D$5:$D$1204,$C7,'Controle de Contatos'!$AF$5:$AF$1204))</f>
        <v>0</v>
      </c>
      <c r="H7" s="15">
        <f ca="1">IF($C7="","",SUMIF('Controle de Contatos'!$D$5:$D$1204,$C7,'Controle de Contatos'!$AG$5:$AG$1204))</f>
        <v>0</v>
      </c>
      <c r="I7" s="15">
        <f ca="1">IF($C7="","",SUMIF('Controle de Contatos'!$D$5:$D$1204,$C7,'Controle de Contatos'!$AH$5:$AH$1204))</f>
        <v>0</v>
      </c>
      <c r="J7" s="15">
        <f ca="1">IF($C7="","",SUMIF('Controle de Contatos'!$D$5:$D$1204,$C7,'Controle de Contatos'!$AI$5:$AI$1204))</f>
        <v>0</v>
      </c>
      <c r="K7" s="15">
        <f ca="1">IF($C7="","",SUMIF('Controle de Contatos'!$D$5:$D$1204,$C7,'Controle de Contatos'!$AJ$5:$AJ$1204))</f>
        <v>0</v>
      </c>
      <c r="L7" s="15">
        <f ca="1">IF($C7="","",SUMIF('Controle de Contatos'!$D$5:$D$1204,$C7,'Controle de Contatos'!$AK$5:$AK$1204))</f>
        <v>0</v>
      </c>
      <c r="M7" s="15">
        <f ca="1">IF($C7="","",SUMIF('Controle de Contatos'!$D$5:$D$1204,$C7,'Controle de Contatos'!$AL$5:$AL$1204))</f>
        <v>0</v>
      </c>
      <c r="N7" s="15">
        <f ca="1">IF($C7="","",SUMIF('Controle de Contatos'!$D$5:$D$1204,$C7,'Controle de Contatos'!$AM$5:$AO$1204))</f>
        <v>0</v>
      </c>
      <c r="O7" s="15">
        <f ca="1">IF($C7="","",SUMIF('Controle de Contatos'!$D$5:$D$1204,$C7,'Controle de Contatos'!$AN$5:$AN$1204))</f>
        <v>0</v>
      </c>
      <c r="P7" s="15">
        <f t="shared" ca="1" si="1"/>
        <v>0</v>
      </c>
    </row>
    <row r="8" spans="2:16" ht="30" customHeight="1">
      <c r="B8" s="1">
        <v>4</v>
      </c>
      <c r="C8" s="14" t="str">
        <f t="shared" ca="1" si="0"/>
        <v>Carolina Castro</v>
      </c>
      <c r="D8" s="15">
        <f ca="1">IF($C8="","",SUMIF('Controle de Contatos'!$D$5:$D$1204,$C8,'Controle de Contatos'!$AC$5:$AC$1204))</f>
        <v>3000</v>
      </c>
      <c r="E8" s="15">
        <f ca="1">IF($C8="","",SUMIF('Controle de Contatos'!$D$5:$D$1204,$C8,'Controle de Contatos'!$AD$5:$AD$1204))</f>
        <v>0</v>
      </c>
      <c r="F8" s="15">
        <f ca="1">IF($C8="","",SUMIF('Controle de Contatos'!$D$5:$D$1204,$C8,'Controle de Contatos'!$AE$5:$AE$1204))</f>
        <v>0</v>
      </c>
      <c r="G8" s="15">
        <f ca="1">IF($C8="","",SUMIF('Controle de Contatos'!$D$5:$D$1204,$C8,'Controle de Contatos'!$AF$5:$AF$1204))</f>
        <v>0</v>
      </c>
      <c r="H8" s="15">
        <f ca="1">IF($C8="","",SUMIF('Controle de Contatos'!$D$5:$D$1204,$C8,'Controle de Contatos'!$AG$5:$AG$1204))</f>
        <v>0</v>
      </c>
      <c r="I8" s="15">
        <f ca="1">IF($C8="","",SUMIF('Controle de Contatos'!$D$5:$D$1204,$C8,'Controle de Contatos'!$AH$5:$AH$1204))</f>
        <v>0</v>
      </c>
      <c r="J8" s="15">
        <f ca="1">IF($C8="","",SUMIF('Controle de Contatos'!$D$5:$D$1204,$C8,'Controle de Contatos'!$AI$5:$AI$1204))</f>
        <v>0</v>
      </c>
      <c r="K8" s="15">
        <f ca="1">IF($C8="","",SUMIF('Controle de Contatos'!$D$5:$D$1204,$C8,'Controle de Contatos'!$AJ$5:$AJ$1204))</f>
        <v>0</v>
      </c>
      <c r="L8" s="15">
        <f ca="1">IF($C8="","",SUMIF('Controle de Contatos'!$D$5:$D$1204,$C8,'Controle de Contatos'!$AK$5:$AK$1204))</f>
        <v>0</v>
      </c>
      <c r="M8" s="15">
        <f ca="1">IF($C8="","",SUMIF('Controle de Contatos'!$D$5:$D$1204,$C8,'Controle de Contatos'!$AL$5:$AL$1204))</f>
        <v>0</v>
      </c>
      <c r="N8" s="15">
        <f ca="1">IF($C8="","",SUMIF('Controle de Contatos'!$D$5:$D$1204,$C8,'Controle de Contatos'!$AM$5:$AO$1204))</f>
        <v>0</v>
      </c>
      <c r="O8" s="15">
        <f ca="1">IF($C8="","",SUMIF('Controle de Contatos'!$D$5:$D$1204,$C8,'Controle de Contatos'!$AN$5:$AN$1204))</f>
        <v>0</v>
      </c>
      <c r="P8" s="15">
        <f t="shared" ca="1" si="1"/>
        <v>3000</v>
      </c>
    </row>
    <row r="9" spans="2:16" ht="30" customHeight="1">
      <c r="B9" s="1">
        <v>5</v>
      </c>
      <c r="C9" s="14" t="str">
        <f t="shared" ca="1" si="0"/>
        <v>Vinicius Almeida</v>
      </c>
      <c r="D9" s="15">
        <f ca="1">IF($C9="","",SUMIF('Controle de Contatos'!$D$5:$D$1204,$C9,'Controle de Contatos'!$AC$5:$AC$1204))</f>
        <v>0</v>
      </c>
      <c r="E9" s="15">
        <f ca="1">IF($C9="","",SUMIF('Controle de Contatos'!$D$5:$D$1204,$C9,'Controle de Contatos'!$AD$5:$AD$1204))</f>
        <v>0</v>
      </c>
      <c r="F9" s="15">
        <f ca="1">IF($C9="","",SUMIF('Controle de Contatos'!$D$5:$D$1204,$C9,'Controle de Contatos'!$AE$5:$AE$1204))</f>
        <v>0</v>
      </c>
      <c r="G9" s="15">
        <f ca="1">IF($C9="","",SUMIF('Controle de Contatos'!$D$5:$D$1204,$C9,'Controle de Contatos'!$AF$5:$AF$1204))</f>
        <v>0</v>
      </c>
      <c r="H9" s="15">
        <f ca="1">IF($C9="","",SUMIF('Controle de Contatos'!$D$5:$D$1204,$C9,'Controle de Contatos'!$AG$5:$AG$1204))</f>
        <v>0</v>
      </c>
      <c r="I9" s="15">
        <f ca="1">IF($C9="","",SUMIF('Controle de Contatos'!$D$5:$D$1204,$C9,'Controle de Contatos'!$AH$5:$AH$1204))</f>
        <v>0</v>
      </c>
      <c r="J9" s="15">
        <f ca="1">IF($C9="","",SUMIF('Controle de Contatos'!$D$5:$D$1204,$C9,'Controle de Contatos'!$AI$5:$AI$1204))</f>
        <v>0</v>
      </c>
      <c r="K9" s="15">
        <f ca="1">IF($C9="","",SUMIF('Controle de Contatos'!$D$5:$D$1204,$C9,'Controle de Contatos'!$AJ$5:$AJ$1204))</f>
        <v>0</v>
      </c>
      <c r="L9" s="15">
        <f ca="1">IF($C9="","",SUMIF('Controle de Contatos'!$D$5:$D$1204,$C9,'Controle de Contatos'!$AK$5:$AK$1204))</f>
        <v>0</v>
      </c>
      <c r="M9" s="15">
        <f ca="1">IF($C9="","",SUMIF('Controle de Contatos'!$D$5:$D$1204,$C9,'Controle de Contatos'!$AL$5:$AL$1204))</f>
        <v>0</v>
      </c>
      <c r="N9" s="15">
        <f ca="1">IF($C9="","",SUMIF('Controle de Contatos'!$D$5:$D$1204,$C9,'Controle de Contatos'!$AM$5:$AO$1204))</f>
        <v>0</v>
      </c>
      <c r="O9" s="15">
        <f ca="1">IF($C9="","",SUMIF('Controle de Contatos'!$D$5:$D$1204,$C9,'Controle de Contatos'!$AN$5:$AN$1204))</f>
        <v>0</v>
      </c>
      <c r="P9" s="15">
        <f t="shared" ca="1" si="1"/>
        <v>0</v>
      </c>
    </row>
    <row r="10" spans="2:16" ht="30" customHeight="1">
      <c r="B10" s="1">
        <v>6</v>
      </c>
      <c r="C10" s="14" t="str">
        <f t="shared" ca="1" si="0"/>
        <v>João Barros</v>
      </c>
      <c r="D10" s="15">
        <f ca="1">IF($C10="","",SUMIF('Controle de Contatos'!$D$5:$D$1204,$C10,'Controle de Contatos'!$AC$5:$AC$1204))</f>
        <v>5000</v>
      </c>
      <c r="E10" s="15">
        <f ca="1">IF($C10="","",SUMIF('Controle de Contatos'!$D$5:$D$1204,$C10,'Controle de Contatos'!$AD$5:$AD$1204))</f>
        <v>0</v>
      </c>
      <c r="F10" s="15">
        <f ca="1">IF($C10="","",SUMIF('Controle de Contatos'!$D$5:$D$1204,$C10,'Controle de Contatos'!$AE$5:$AE$1204))</f>
        <v>0</v>
      </c>
      <c r="G10" s="15">
        <f ca="1">IF($C10="","",SUMIF('Controle de Contatos'!$D$5:$D$1204,$C10,'Controle de Contatos'!$AF$5:$AF$1204))</f>
        <v>0</v>
      </c>
      <c r="H10" s="15">
        <f ca="1">IF($C10="","",SUMIF('Controle de Contatos'!$D$5:$D$1204,$C10,'Controle de Contatos'!$AG$5:$AG$1204))</f>
        <v>0</v>
      </c>
      <c r="I10" s="15">
        <f ca="1">IF($C10="","",SUMIF('Controle de Contatos'!$D$5:$D$1204,$C10,'Controle de Contatos'!$AH$5:$AH$1204))</f>
        <v>0</v>
      </c>
      <c r="J10" s="15">
        <f ca="1">IF($C10="","",SUMIF('Controle de Contatos'!$D$5:$D$1204,$C10,'Controle de Contatos'!$AI$5:$AI$1204))</f>
        <v>0</v>
      </c>
      <c r="K10" s="15">
        <f ca="1">IF($C10="","",SUMIF('Controle de Contatos'!$D$5:$D$1204,$C10,'Controle de Contatos'!$AJ$5:$AJ$1204))</f>
        <v>0</v>
      </c>
      <c r="L10" s="15">
        <f ca="1">IF($C10="","",SUMIF('Controle de Contatos'!$D$5:$D$1204,$C10,'Controle de Contatos'!$AK$5:$AK$1204))</f>
        <v>0</v>
      </c>
      <c r="M10" s="15">
        <f ca="1">IF($C10="","",SUMIF('Controle de Contatos'!$D$5:$D$1204,$C10,'Controle de Contatos'!$AL$5:$AL$1204))</f>
        <v>0</v>
      </c>
      <c r="N10" s="15">
        <f ca="1">IF($C10="","",SUMIF('Controle de Contatos'!$D$5:$D$1204,$C10,'Controle de Contatos'!$AM$5:$AO$1204))</f>
        <v>0</v>
      </c>
      <c r="O10" s="15">
        <f ca="1">IF($C10="","",SUMIF('Controle de Contatos'!$D$5:$D$1204,$C10,'Controle de Contatos'!$AN$5:$AN$1204))</f>
        <v>0</v>
      </c>
      <c r="P10" s="15">
        <f t="shared" ca="1" si="1"/>
        <v>5000</v>
      </c>
    </row>
    <row r="11" spans="2:16" ht="30" customHeight="1">
      <c r="B11" s="1">
        <v>7</v>
      </c>
      <c r="C11" s="14" t="str">
        <f t="shared" ca="1" si="0"/>
        <v>Erick Castro</v>
      </c>
      <c r="D11" s="15">
        <f ca="1">IF($C11="","",SUMIF('Controle de Contatos'!$D$5:$D$1204,$C11,'Controle de Contatos'!$AC$5:$AC$1204))</f>
        <v>0</v>
      </c>
      <c r="E11" s="15">
        <f ca="1">IF($C11="","",SUMIF('Controle de Contatos'!$D$5:$D$1204,$C11,'Controle de Contatos'!$AD$5:$AD$1204))</f>
        <v>0</v>
      </c>
      <c r="F11" s="15">
        <f ca="1">IF($C11="","",SUMIF('Controle de Contatos'!$D$5:$D$1204,$C11,'Controle de Contatos'!$AE$5:$AE$1204))</f>
        <v>0</v>
      </c>
      <c r="G11" s="15">
        <f ca="1">IF($C11="","",SUMIF('Controle de Contatos'!$D$5:$D$1204,$C11,'Controle de Contatos'!$AF$5:$AF$1204))</f>
        <v>0</v>
      </c>
      <c r="H11" s="15">
        <f ca="1">IF($C11="","",SUMIF('Controle de Contatos'!$D$5:$D$1204,$C11,'Controle de Contatos'!$AG$5:$AG$1204))</f>
        <v>0</v>
      </c>
      <c r="I11" s="15">
        <f ca="1">IF($C11="","",SUMIF('Controle de Contatos'!$D$5:$D$1204,$C11,'Controle de Contatos'!$AH$5:$AH$1204))</f>
        <v>0</v>
      </c>
      <c r="J11" s="15">
        <f ca="1">IF($C11="","",SUMIF('Controle de Contatos'!$D$5:$D$1204,$C11,'Controle de Contatos'!$AI$5:$AI$1204))</f>
        <v>0</v>
      </c>
      <c r="K11" s="15">
        <f ca="1">IF($C11="","",SUMIF('Controle de Contatos'!$D$5:$D$1204,$C11,'Controle de Contatos'!$AJ$5:$AJ$1204))</f>
        <v>0</v>
      </c>
      <c r="L11" s="15">
        <f ca="1">IF($C11="","",SUMIF('Controle de Contatos'!$D$5:$D$1204,$C11,'Controle de Contatos'!$AK$5:$AK$1204))</f>
        <v>0</v>
      </c>
      <c r="M11" s="15">
        <f ca="1">IF($C11="","",SUMIF('Controle de Contatos'!$D$5:$D$1204,$C11,'Controle de Contatos'!$AL$5:$AL$1204))</f>
        <v>0</v>
      </c>
      <c r="N11" s="15">
        <f ca="1">IF($C11="","",SUMIF('Controle de Contatos'!$D$5:$D$1204,$C11,'Controle de Contatos'!$AM$5:$AO$1204))</f>
        <v>0</v>
      </c>
      <c r="O11" s="15">
        <f ca="1">IF($C11="","",SUMIF('Controle de Contatos'!$D$5:$D$1204,$C11,'Controle de Contatos'!$AN$5:$AN$1204))</f>
        <v>0</v>
      </c>
      <c r="P11" s="15">
        <f t="shared" ca="1" si="1"/>
        <v>0</v>
      </c>
    </row>
    <row r="12" spans="2:16" ht="30" customHeight="1">
      <c r="B12" s="1">
        <v>8</v>
      </c>
      <c r="C12" s="14" t="str">
        <f t="shared" ca="1" si="0"/>
        <v>Camila Oliveira</v>
      </c>
      <c r="D12" s="15">
        <f ca="1">IF($C12="","",SUMIF('Controle de Contatos'!$D$5:$D$1204,$C12,'Controle de Contatos'!$AC$5:$AC$1204))</f>
        <v>0</v>
      </c>
      <c r="E12" s="15">
        <f ca="1">IF($C12="","",SUMIF('Controle de Contatos'!$D$5:$D$1204,$C12,'Controle de Contatos'!$AD$5:$AD$1204))</f>
        <v>0</v>
      </c>
      <c r="F12" s="15">
        <f ca="1">IF($C12="","",SUMIF('Controle de Contatos'!$D$5:$D$1204,$C12,'Controle de Contatos'!$AE$5:$AE$1204))</f>
        <v>0</v>
      </c>
      <c r="G12" s="15">
        <f ca="1">IF($C12="","",SUMIF('Controle de Contatos'!$D$5:$D$1204,$C12,'Controle de Contatos'!$AF$5:$AF$1204))</f>
        <v>0</v>
      </c>
      <c r="H12" s="15">
        <f ca="1">IF($C12="","",SUMIF('Controle de Contatos'!$D$5:$D$1204,$C12,'Controle de Contatos'!$AG$5:$AG$1204))</f>
        <v>0</v>
      </c>
      <c r="I12" s="15">
        <f ca="1">IF($C12="","",SUMIF('Controle de Contatos'!$D$5:$D$1204,$C12,'Controle de Contatos'!$AH$5:$AH$1204))</f>
        <v>0</v>
      </c>
      <c r="J12" s="15">
        <f ca="1">IF($C12="","",SUMIF('Controle de Contatos'!$D$5:$D$1204,$C12,'Controle de Contatos'!$AI$5:$AI$1204))</f>
        <v>0</v>
      </c>
      <c r="K12" s="15">
        <f ca="1">IF($C12="","",SUMIF('Controle de Contatos'!$D$5:$D$1204,$C12,'Controle de Contatos'!$AJ$5:$AJ$1204))</f>
        <v>0</v>
      </c>
      <c r="L12" s="15">
        <f ca="1">IF($C12="","",SUMIF('Controle de Contatos'!$D$5:$D$1204,$C12,'Controle de Contatos'!$AK$5:$AK$1204))</f>
        <v>0</v>
      </c>
      <c r="M12" s="15">
        <f ca="1">IF($C12="","",SUMIF('Controle de Contatos'!$D$5:$D$1204,$C12,'Controle de Contatos'!$AL$5:$AL$1204))</f>
        <v>0</v>
      </c>
      <c r="N12" s="15">
        <f ca="1">IF($C12="","",SUMIF('Controle de Contatos'!$D$5:$D$1204,$C12,'Controle de Contatos'!$AM$5:$AO$1204))</f>
        <v>0</v>
      </c>
      <c r="O12" s="15">
        <f ca="1">IF($C12="","",SUMIF('Controle de Contatos'!$D$5:$D$1204,$C12,'Controle de Contatos'!$AN$5:$AN$1204))</f>
        <v>0</v>
      </c>
      <c r="P12" s="15">
        <f t="shared" ca="1" si="1"/>
        <v>0</v>
      </c>
    </row>
    <row r="13" spans="2:16" ht="30" customHeight="1">
      <c r="B13" s="1">
        <v>9</v>
      </c>
      <c r="C13" s="14" t="str">
        <f t="shared" ca="1" si="0"/>
        <v/>
      </c>
      <c r="D13" s="15" t="str">
        <f ca="1">IF($C13="","",SUMIF('Controle de Contatos'!$D$5:$D$1204,$C13,'Controle de Contatos'!$AC$5:$AC$1204))</f>
        <v/>
      </c>
      <c r="E13" s="15" t="str">
        <f ca="1">IF($C13="","",SUMIF('Controle de Contatos'!$D$5:$D$1204,$C13,'Controle de Contatos'!$AD$5:$AD$1204))</f>
        <v/>
      </c>
      <c r="F13" s="15" t="str">
        <f ca="1">IF($C13="","",SUMIF('Controle de Contatos'!$D$5:$D$1204,$C13,'Controle de Contatos'!$AE$5:$AE$1204))</f>
        <v/>
      </c>
      <c r="G13" s="15" t="str">
        <f ca="1">IF($C13="","",SUMIF('Controle de Contatos'!$D$5:$D$1204,$C13,'Controle de Contatos'!$AF$5:$AF$1204))</f>
        <v/>
      </c>
      <c r="H13" s="15" t="str">
        <f ca="1">IF($C13="","",SUMIF('Controle de Contatos'!$D$5:$D$1204,$C13,'Controle de Contatos'!$AG$5:$AG$1204))</f>
        <v/>
      </c>
      <c r="I13" s="15" t="str">
        <f ca="1">IF($C13="","",SUMIF('Controle de Contatos'!$D$5:$D$1204,$C13,'Controle de Contatos'!$AH$5:$AH$1204))</f>
        <v/>
      </c>
      <c r="J13" s="15" t="str">
        <f ca="1">IF($C13="","",SUMIF('Controle de Contatos'!$D$5:$D$1204,$C13,'Controle de Contatos'!$AI$5:$AI$1204))</f>
        <v/>
      </c>
      <c r="K13" s="15" t="str">
        <f ca="1">IF($C13="","",SUMIF('Controle de Contatos'!$D$5:$D$1204,$C13,'Controle de Contatos'!$AJ$5:$AJ$1204))</f>
        <v/>
      </c>
      <c r="L13" s="15" t="str">
        <f ca="1">IF($C13="","",SUMIF('Controle de Contatos'!$D$5:$D$1204,$C13,'Controle de Contatos'!$AK$5:$AK$1204))</f>
        <v/>
      </c>
      <c r="M13" s="15" t="str">
        <f ca="1">IF($C13="","",SUMIF('Controle de Contatos'!$D$5:$D$1204,$C13,'Controle de Contatos'!$AL$5:$AL$1204))</f>
        <v/>
      </c>
      <c r="N13" s="15" t="str">
        <f ca="1">IF($C13="","",SUMIF('Controle de Contatos'!$D$5:$D$1204,$C13,'Controle de Contatos'!$AM$5:$AO$1204))</f>
        <v/>
      </c>
      <c r="O13" s="15" t="str">
        <f ca="1">IF($C13="","",SUMIF('Controle de Contatos'!$D$5:$D$1204,$C13,'Controle de Contatos'!$AN$5:$AN$1204))</f>
        <v/>
      </c>
      <c r="P13" s="15" t="str">
        <f t="shared" ca="1" si="1"/>
        <v/>
      </c>
    </row>
    <row r="14" spans="2:16" ht="30" customHeight="1">
      <c r="B14" s="1">
        <v>10</v>
      </c>
      <c r="C14" s="14" t="str">
        <f t="shared" ca="1" si="0"/>
        <v/>
      </c>
      <c r="D14" s="15" t="str">
        <f ca="1">IF($C14="","",SUMIF('Controle de Contatos'!$D$5:$D$1204,$C14,'Controle de Contatos'!$AC$5:$AC$1204))</f>
        <v/>
      </c>
      <c r="E14" s="15" t="str">
        <f ca="1">IF($C14="","",SUMIF('Controle de Contatos'!$D$5:$D$1204,$C14,'Controle de Contatos'!$AD$5:$AD$1204))</f>
        <v/>
      </c>
      <c r="F14" s="15" t="str">
        <f ca="1">IF($C14="","",SUMIF('Controle de Contatos'!$D$5:$D$1204,$C14,'Controle de Contatos'!$AE$5:$AE$1204))</f>
        <v/>
      </c>
      <c r="G14" s="15" t="str">
        <f ca="1">IF($C14="","",SUMIF('Controle de Contatos'!$D$5:$D$1204,$C14,'Controle de Contatos'!$AF$5:$AF$1204))</f>
        <v/>
      </c>
      <c r="H14" s="15" t="str">
        <f ca="1">IF($C14="","",SUMIF('Controle de Contatos'!$D$5:$D$1204,$C14,'Controle de Contatos'!$AG$5:$AG$1204))</f>
        <v/>
      </c>
      <c r="I14" s="15" t="str">
        <f ca="1">IF($C14="","",SUMIF('Controle de Contatos'!$D$5:$D$1204,$C14,'Controle de Contatos'!$AH$5:$AH$1204))</f>
        <v/>
      </c>
      <c r="J14" s="15" t="str">
        <f ca="1">IF($C14="","",SUMIF('Controle de Contatos'!$D$5:$D$1204,$C14,'Controle de Contatos'!$AI$5:$AI$1204))</f>
        <v/>
      </c>
      <c r="K14" s="15" t="str">
        <f ca="1">IF($C14="","",SUMIF('Controle de Contatos'!$D$5:$D$1204,$C14,'Controle de Contatos'!$AJ$5:$AJ$1204))</f>
        <v/>
      </c>
      <c r="L14" s="15" t="str">
        <f ca="1">IF($C14="","",SUMIF('Controle de Contatos'!$D$5:$D$1204,$C14,'Controle de Contatos'!$AK$5:$AK$1204))</f>
        <v/>
      </c>
      <c r="M14" s="15" t="str">
        <f ca="1">IF($C14="","",SUMIF('Controle de Contatos'!$D$5:$D$1204,$C14,'Controle de Contatos'!$AL$5:$AL$1204))</f>
        <v/>
      </c>
      <c r="N14" s="15" t="str">
        <f ca="1">IF($C14="","",SUMIF('Controle de Contatos'!$D$5:$D$1204,$C14,'Controle de Contatos'!$AM$5:$AO$1204))</f>
        <v/>
      </c>
      <c r="O14" s="15" t="str">
        <f ca="1">IF($C14="","",SUMIF('Controle de Contatos'!$D$5:$D$1204,$C14,'Controle de Contatos'!$AN$5:$AN$1204))</f>
        <v/>
      </c>
      <c r="P14" s="15" t="str">
        <f t="shared" ca="1" si="1"/>
        <v/>
      </c>
    </row>
    <row r="15" spans="2:16" ht="30" customHeight="1">
      <c r="B15" s="1">
        <v>11</v>
      </c>
      <c r="C15" s="14" t="str">
        <f t="shared" ca="1" si="0"/>
        <v/>
      </c>
      <c r="D15" s="15" t="str">
        <f ca="1">IF($C15="","",SUMIF('Controle de Contatos'!$D$5:$D$1204,$C15,'Controle de Contatos'!$AC$5:$AC$1204))</f>
        <v/>
      </c>
      <c r="E15" s="15" t="str">
        <f ca="1">IF($C15="","",SUMIF('Controle de Contatos'!$D$5:$D$1204,$C15,'Controle de Contatos'!$AD$5:$AD$1204))</f>
        <v/>
      </c>
      <c r="F15" s="15" t="str">
        <f ca="1">IF($C15="","",SUMIF('Controle de Contatos'!$D$5:$D$1204,$C15,'Controle de Contatos'!$AE$5:$AE$1204))</f>
        <v/>
      </c>
      <c r="G15" s="15" t="str">
        <f ca="1">IF($C15="","",SUMIF('Controle de Contatos'!$D$5:$D$1204,$C15,'Controle de Contatos'!$AF$5:$AF$1204))</f>
        <v/>
      </c>
      <c r="H15" s="15" t="str">
        <f ca="1">IF($C15="","",SUMIF('Controle de Contatos'!$D$5:$D$1204,$C15,'Controle de Contatos'!$AG$5:$AG$1204))</f>
        <v/>
      </c>
      <c r="I15" s="15" t="str">
        <f ca="1">IF($C15="","",SUMIF('Controle de Contatos'!$D$5:$D$1204,$C15,'Controle de Contatos'!$AH$5:$AH$1204))</f>
        <v/>
      </c>
      <c r="J15" s="15" t="str">
        <f ca="1">IF($C15="","",SUMIF('Controle de Contatos'!$D$5:$D$1204,$C15,'Controle de Contatos'!$AI$5:$AI$1204))</f>
        <v/>
      </c>
      <c r="K15" s="15" t="str">
        <f ca="1">IF($C15="","",SUMIF('Controle de Contatos'!$D$5:$D$1204,$C15,'Controle de Contatos'!$AJ$5:$AJ$1204))</f>
        <v/>
      </c>
      <c r="L15" s="15" t="str">
        <f ca="1">IF($C15="","",SUMIF('Controle de Contatos'!$D$5:$D$1204,$C15,'Controle de Contatos'!$AK$5:$AK$1204))</f>
        <v/>
      </c>
      <c r="M15" s="15" t="str">
        <f ca="1">IF($C15="","",SUMIF('Controle de Contatos'!$D$5:$D$1204,$C15,'Controle de Contatos'!$AL$5:$AL$1204))</f>
        <v/>
      </c>
      <c r="N15" s="15" t="str">
        <f ca="1">IF($C15="","",SUMIF('Controle de Contatos'!$D$5:$D$1204,$C15,'Controle de Contatos'!$AM$5:$AO$1204))</f>
        <v/>
      </c>
      <c r="O15" s="15" t="str">
        <f ca="1">IF($C15="","",SUMIF('Controle de Contatos'!$D$5:$D$1204,$C15,'Controle de Contatos'!$AN$5:$AN$1204))</f>
        <v/>
      </c>
      <c r="P15" s="15" t="str">
        <f t="shared" ca="1" si="1"/>
        <v/>
      </c>
    </row>
    <row r="16" spans="2:16" ht="30" customHeight="1">
      <c r="B16" s="1">
        <v>12</v>
      </c>
      <c r="C16" s="14" t="str">
        <f t="shared" ca="1" si="0"/>
        <v/>
      </c>
      <c r="D16" s="15" t="str">
        <f ca="1">IF($C16="","",SUMIF('Controle de Contatos'!$D$5:$D$1204,$C16,'Controle de Contatos'!$AC$5:$AC$1204))</f>
        <v/>
      </c>
      <c r="E16" s="15" t="str">
        <f ca="1">IF($C16="","",SUMIF('Controle de Contatos'!$D$5:$D$1204,$C16,'Controle de Contatos'!$AD$5:$AD$1204))</f>
        <v/>
      </c>
      <c r="F16" s="15" t="str">
        <f ca="1">IF($C16="","",SUMIF('Controle de Contatos'!$D$5:$D$1204,$C16,'Controle de Contatos'!$AE$5:$AE$1204))</f>
        <v/>
      </c>
      <c r="G16" s="15" t="str">
        <f ca="1">IF($C16="","",SUMIF('Controle de Contatos'!$D$5:$D$1204,$C16,'Controle de Contatos'!$AF$5:$AF$1204))</f>
        <v/>
      </c>
      <c r="H16" s="15" t="str">
        <f ca="1">IF($C16="","",SUMIF('Controle de Contatos'!$D$5:$D$1204,$C16,'Controle de Contatos'!$AG$5:$AG$1204))</f>
        <v/>
      </c>
      <c r="I16" s="15" t="str">
        <f ca="1">IF($C16="","",SUMIF('Controle de Contatos'!$D$5:$D$1204,$C16,'Controle de Contatos'!$AH$5:$AH$1204))</f>
        <v/>
      </c>
      <c r="J16" s="15" t="str">
        <f ca="1">IF($C16="","",SUMIF('Controle de Contatos'!$D$5:$D$1204,$C16,'Controle de Contatos'!$AI$5:$AI$1204))</f>
        <v/>
      </c>
      <c r="K16" s="15" t="str">
        <f ca="1">IF($C16="","",SUMIF('Controle de Contatos'!$D$5:$D$1204,$C16,'Controle de Contatos'!$AJ$5:$AJ$1204))</f>
        <v/>
      </c>
      <c r="L16" s="15" t="str">
        <f ca="1">IF($C16="","",SUMIF('Controle de Contatos'!$D$5:$D$1204,$C16,'Controle de Contatos'!$AK$5:$AK$1204))</f>
        <v/>
      </c>
      <c r="M16" s="15" t="str">
        <f ca="1">IF($C16="","",SUMIF('Controle de Contatos'!$D$5:$D$1204,$C16,'Controle de Contatos'!$AL$5:$AL$1204))</f>
        <v/>
      </c>
      <c r="N16" s="15" t="str">
        <f ca="1">IF($C16="","",SUMIF('Controle de Contatos'!$D$5:$D$1204,$C16,'Controle de Contatos'!$AM$5:$AO$1204))</f>
        <v/>
      </c>
      <c r="O16" s="15" t="str">
        <f ca="1">IF($C16="","",SUMIF('Controle de Contatos'!$D$5:$D$1204,$C16,'Controle de Contatos'!$AN$5:$AN$1204))</f>
        <v/>
      </c>
      <c r="P16" s="15" t="str">
        <f t="shared" ca="1" si="1"/>
        <v/>
      </c>
    </row>
    <row r="17" spans="2:16" ht="30" customHeight="1">
      <c r="B17" s="1">
        <v>13</v>
      </c>
      <c r="C17" s="14" t="str">
        <f t="shared" ca="1" si="0"/>
        <v/>
      </c>
      <c r="D17" s="15" t="str">
        <f ca="1">IF($C17="","",SUMIF('Controle de Contatos'!$D$5:$D$1204,$C17,'Controle de Contatos'!$AC$5:$AC$1204))</f>
        <v/>
      </c>
      <c r="E17" s="15" t="str">
        <f ca="1">IF($C17="","",SUMIF('Controle de Contatos'!$D$5:$D$1204,$C17,'Controle de Contatos'!$AD$5:$AD$1204))</f>
        <v/>
      </c>
      <c r="F17" s="15" t="str">
        <f ca="1">IF($C17="","",SUMIF('Controle de Contatos'!$D$5:$D$1204,$C17,'Controle de Contatos'!$AE$5:$AE$1204))</f>
        <v/>
      </c>
      <c r="G17" s="15" t="str">
        <f ca="1">IF($C17="","",SUMIF('Controle de Contatos'!$D$5:$D$1204,$C17,'Controle de Contatos'!$AF$5:$AF$1204))</f>
        <v/>
      </c>
      <c r="H17" s="15" t="str">
        <f ca="1">IF($C17="","",SUMIF('Controle de Contatos'!$D$5:$D$1204,$C17,'Controle de Contatos'!$AG$5:$AG$1204))</f>
        <v/>
      </c>
      <c r="I17" s="15" t="str">
        <f ca="1">IF($C17="","",SUMIF('Controle de Contatos'!$D$5:$D$1204,$C17,'Controle de Contatos'!$AH$5:$AH$1204))</f>
        <v/>
      </c>
      <c r="J17" s="15" t="str">
        <f ca="1">IF($C17="","",SUMIF('Controle de Contatos'!$D$5:$D$1204,$C17,'Controle de Contatos'!$AI$5:$AI$1204))</f>
        <v/>
      </c>
      <c r="K17" s="15" t="str">
        <f ca="1">IF($C17="","",SUMIF('Controle de Contatos'!$D$5:$D$1204,$C17,'Controle de Contatos'!$AJ$5:$AJ$1204))</f>
        <v/>
      </c>
      <c r="L17" s="15" t="str">
        <f ca="1">IF($C17="","",SUMIF('Controle de Contatos'!$D$5:$D$1204,$C17,'Controle de Contatos'!$AK$5:$AK$1204))</f>
        <v/>
      </c>
      <c r="M17" s="15" t="str">
        <f ca="1">IF($C17="","",SUMIF('Controle de Contatos'!$D$5:$D$1204,$C17,'Controle de Contatos'!$AL$5:$AL$1204))</f>
        <v/>
      </c>
      <c r="N17" s="15" t="str">
        <f ca="1">IF($C17="","",SUMIF('Controle de Contatos'!$D$5:$D$1204,$C17,'Controle de Contatos'!$AM$5:$AO$1204))</f>
        <v/>
      </c>
      <c r="O17" s="15" t="str">
        <f ca="1">IF($C17="","",SUMIF('Controle de Contatos'!$D$5:$D$1204,$C17,'Controle de Contatos'!$AN$5:$AN$1204))</f>
        <v/>
      </c>
      <c r="P17" s="15" t="str">
        <f t="shared" ca="1" si="1"/>
        <v/>
      </c>
    </row>
    <row r="18" spans="2:16" ht="30" customHeight="1">
      <c r="B18" s="1">
        <v>14</v>
      </c>
      <c r="C18" s="14" t="str">
        <f t="shared" ca="1" si="0"/>
        <v/>
      </c>
      <c r="D18" s="15" t="str">
        <f ca="1">IF($C18="","",SUMIF('Controle de Contatos'!$D$5:$D$1204,$C18,'Controle de Contatos'!$AC$5:$AC$1204))</f>
        <v/>
      </c>
      <c r="E18" s="15" t="str">
        <f ca="1">IF($C18="","",SUMIF('Controle de Contatos'!$D$5:$D$1204,$C18,'Controle de Contatos'!$AD$5:$AD$1204))</f>
        <v/>
      </c>
      <c r="F18" s="15" t="str">
        <f ca="1">IF($C18="","",SUMIF('Controle de Contatos'!$D$5:$D$1204,$C18,'Controle de Contatos'!$AE$5:$AE$1204))</f>
        <v/>
      </c>
      <c r="G18" s="15" t="str">
        <f ca="1">IF($C18="","",SUMIF('Controle de Contatos'!$D$5:$D$1204,$C18,'Controle de Contatos'!$AF$5:$AF$1204))</f>
        <v/>
      </c>
      <c r="H18" s="15" t="str">
        <f ca="1">IF($C18="","",SUMIF('Controle de Contatos'!$D$5:$D$1204,$C18,'Controle de Contatos'!$AG$5:$AG$1204))</f>
        <v/>
      </c>
      <c r="I18" s="15" t="str">
        <f ca="1">IF($C18="","",SUMIF('Controle de Contatos'!$D$5:$D$1204,$C18,'Controle de Contatos'!$AH$5:$AH$1204))</f>
        <v/>
      </c>
      <c r="J18" s="15" t="str">
        <f ca="1">IF($C18="","",SUMIF('Controle de Contatos'!$D$5:$D$1204,$C18,'Controle de Contatos'!$AI$5:$AI$1204))</f>
        <v/>
      </c>
      <c r="K18" s="15" t="str">
        <f ca="1">IF($C18="","",SUMIF('Controle de Contatos'!$D$5:$D$1204,$C18,'Controle de Contatos'!$AJ$5:$AJ$1204))</f>
        <v/>
      </c>
      <c r="L18" s="15" t="str">
        <f ca="1">IF($C18="","",SUMIF('Controle de Contatos'!$D$5:$D$1204,$C18,'Controle de Contatos'!$AK$5:$AK$1204))</f>
        <v/>
      </c>
      <c r="M18" s="15" t="str">
        <f ca="1">IF($C18="","",SUMIF('Controle de Contatos'!$D$5:$D$1204,$C18,'Controle de Contatos'!$AL$5:$AL$1204))</f>
        <v/>
      </c>
      <c r="N18" s="15" t="str">
        <f ca="1">IF($C18="","",SUMIF('Controle de Contatos'!$D$5:$D$1204,$C18,'Controle de Contatos'!$AM$5:$AO$1204))</f>
        <v/>
      </c>
      <c r="O18" s="15" t="str">
        <f ca="1">IF($C18="","",SUMIF('Controle de Contatos'!$D$5:$D$1204,$C18,'Controle de Contatos'!$AN$5:$AN$1204))</f>
        <v/>
      </c>
      <c r="P18" s="15" t="str">
        <f t="shared" ca="1" si="1"/>
        <v/>
      </c>
    </row>
    <row r="19" spans="2:16" ht="30" customHeight="1">
      <c r="B19" s="1">
        <v>15</v>
      </c>
      <c r="C19" s="14" t="str">
        <f t="shared" ca="1" si="0"/>
        <v/>
      </c>
      <c r="D19" s="15" t="str">
        <f ca="1">IF($C19="","",SUMIF('Controle de Contatos'!$D$5:$D$1204,$C19,'Controle de Contatos'!$AC$5:$AC$1204))</f>
        <v/>
      </c>
      <c r="E19" s="15" t="str">
        <f ca="1">IF($C19="","",SUMIF('Controle de Contatos'!$D$5:$D$1204,$C19,'Controle de Contatos'!$AD$5:$AD$1204))</f>
        <v/>
      </c>
      <c r="F19" s="15" t="str">
        <f ca="1">IF($C19="","",SUMIF('Controle de Contatos'!$D$5:$D$1204,$C19,'Controle de Contatos'!$AE$5:$AE$1204))</f>
        <v/>
      </c>
      <c r="G19" s="15" t="str">
        <f ca="1">IF($C19="","",SUMIF('Controle de Contatos'!$D$5:$D$1204,$C19,'Controle de Contatos'!$AF$5:$AF$1204))</f>
        <v/>
      </c>
      <c r="H19" s="15" t="str">
        <f ca="1">IF($C19="","",SUMIF('Controle de Contatos'!$D$5:$D$1204,$C19,'Controle de Contatos'!$AG$5:$AG$1204))</f>
        <v/>
      </c>
      <c r="I19" s="15" t="str">
        <f ca="1">IF($C19="","",SUMIF('Controle de Contatos'!$D$5:$D$1204,$C19,'Controle de Contatos'!$AH$5:$AH$1204))</f>
        <v/>
      </c>
      <c r="J19" s="15" t="str">
        <f ca="1">IF($C19="","",SUMIF('Controle de Contatos'!$D$5:$D$1204,$C19,'Controle de Contatos'!$AI$5:$AI$1204))</f>
        <v/>
      </c>
      <c r="K19" s="15" t="str">
        <f ca="1">IF($C19="","",SUMIF('Controle de Contatos'!$D$5:$D$1204,$C19,'Controle de Contatos'!$AJ$5:$AJ$1204))</f>
        <v/>
      </c>
      <c r="L19" s="15" t="str">
        <f ca="1">IF($C19="","",SUMIF('Controle de Contatos'!$D$5:$D$1204,$C19,'Controle de Contatos'!$AK$5:$AK$1204))</f>
        <v/>
      </c>
      <c r="M19" s="15" t="str">
        <f ca="1">IF($C19="","",SUMIF('Controle de Contatos'!$D$5:$D$1204,$C19,'Controle de Contatos'!$AL$5:$AL$1204))</f>
        <v/>
      </c>
      <c r="N19" s="15" t="str">
        <f ca="1">IF($C19="","",SUMIF('Controle de Contatos'!$D$5:$D$1204,$C19,'Controle de Contatos'!$AM$5:$AO$1204))</f>
        <v/>
      </c>
      <c r="O19" s="15" t="str">
        <f ca="1">IF($C19="","",SUMIF('Controle de Contatos'!$D$5:$D$1204,$C19,'Controle de Contatos'!$AN$5:$AN$1204))</f>
        <v/>
      </c>
      <c r="P19" s="15" t="str">
        <f t="shared" ca="1" si="1"/>
        <v/>
      </c>
    </row>
    <row r="20" spans="2:16" ht="30" customHeight="1">
      <c r="B20" s="1">
        <v>16</v>
      </c>
      <c r="C20" s="14" t="str">
        <f t="shared" ca="1" si="0"/>
        <v/>
      </c>
      <c r="D20" s="15" t="str">
        <f ca="1">IF($C20="","",SUMIF('Controle de Contatos'!$D$5:$D$1204,$C20,'Controle de Contatos'!$AC$5:$AC$1204))</f>
        <v/>
      </c>
      <c r="E20" s="15" t="str">
        <f ca="1">IF($C20="","",SUMIF('Controle de Contatos'!$D$5:$D$1204,$C20,'Controle de Contatos'!$AD$5:$AD$1204))</f>
        <v/>
      </c>
      <c r="F20" s="15" t="str">
        <f ca="1">IF($C20="","",SUMIF('Controle de Contatos'!$D$5:$D$1204,$C20,'Controle de Contatos'!$AE$5:$AE$1204))</f>
        <v/>
      </c>
      <c r="G20" s="15" t="str">
        <f ca="1">IF($C20="","",SUMIF('Controle de Contatos'!$D$5:$D$1204,$C20,'Controle de Contatos'!$AF$5:$AF$1204))</f>
        <v/>
      </c>
      <c r="H20" s="15" t="str">
        <f ca="1">IF($C20="","",SUMIF('Controle de Contatos'!$D$5:$D$1204,$C20,'Controle de Contatos'!$AG$5:$AG$1204))</f>
        <v/>
      </c>
      <c r="I20" s="15" t="str">
        <f ca="1">IF($C20="","",SUMIF('Controle de Contatos'!$D$5:$D$1204,$C20,'Controle de Contatos'!$AH$5:$AH$1204))</f>
        <v/>
      </c>
      <c r="J20" s="15" t="str">
        <f ca="1">IF($C20="","",SUMIF('Controle de Contatos'!$D$5:$D$1204,$C20,'Controle de Contatos'!$AI$5:$AI$1204))</f>
        <v/>
      </c>
      <c r="K20" s="15" t="str">
        <f ca="1">IF($C20="","",SUMIF('Controle de Contatos'!$D$5:$D$1204,$C20,'Controle de Contatos'!$AJ$5:$AJ$1204))</f>
        <v/>
      </c>
      <c r="L20" s="15" t="str">
        <f ca="1">IF($C20="","",SUMIF('Controle de Contatos'!$D$5:$D$1204,$C20,'Controle de Contatos'!$AK$5:$AK$1204))</f>
        <v/>
      </c>
      <c r="M20" s="15" t="str">
        <f ca="1">IF($C20="","",SUMIF('Controle de Contatos'!$D$5:$D$1204,$C20,'Controle de Contatos'!$AL$5:$AL$1204))</f>
        <v/>
      </c>
      <c r="N20" s="15" t="str">
        <f ca="1">IF($C20="","",SUMIF('Controle de Contatos'!$D$5:$D$1204,$C20,'Controle de Contatos'!$AM$5:$AO$1204))</f>
        <v/>
      </c>
      <c r="O20" s="15" t="str">
        <f ca="1">IF($C20="","",SUMIF('Controle de Contatos'!$D$5:$D$1204,$C20,'Controle de Contatos'!$AN$5:$AN$1204))</f>
        <v/>
      </c>
      <c r="P20" s="15" t="str">
        <f t="shared" ca="1" si="1"/>
        <v/>
      </c>
    </row>
    <row r="21" spans="2:16" ht="30" customHeight="1">
      <c r="B21" s="1">
        <v>17</v>
      </c>
      <c r="C21" s="14" t="str">
        <f t="shared" ca="1" si="0"/>
        <v/>
      </c>
      <c r="D21" s="15" t="str">
        <f ca="1">IF($C21="","",SUMIF('Controle de Contatos'!$D$5:$D$1204,$C21,'Controle de Contatos'!$AC$5:$AC$1204))</f>
        <v/>
      </c>
      <c r="E21" s="15" t="str">
        <f ca="1">IF($C21="","",SUMIF('Controle de Contatos'!$D$5:$D$1204,$C21,'Controle de Contatos'!$AD$5:$AD$1204))</f>
        <v/>
      </c>
      <c r="F21" s="15" t="str">
        <f ca="1">IF($C21="","",SUMIF('Controle de Contatos'!$D$5:$D$1204,$C21,'Controle de Contatos'!$AE$5:$AE$1204))</f>
        <v/>
      </c>
      <c r="G21" s="15" t="str">
        <f ca="1">IF($C21="","",SUMIF('Controle de Contatos'!$D$5:$D$1204,$C21,'Controle de Contatos'!$AF$5:$AF$1204))</f>
        <v/>
      </c>
      <c r="H21" s="15" t="str">
        <f ca="1">IF($C21="","",SUMIF('Controle de Contatos'!$D$5:$D$1204,$C21,'Controle de Contatos'!$AG$5:$AG$1204))</f>
        <v/>
      </c>
      <c r="I21" s="15" t="str">
        <f ca="1">IF($C21="","",SUMIF('Controle de Contatos'!$D$5:$D$1204,$C21,'Controle de Contatos'!$AH$5:$AH$1204))</f>
        <v/>
      </c>
      <c r="J21" s="15" t="str">
        <f ca="1">IF($C21="","",SUMIF('Controle de Contatos'!$D$5:$D$1204,$C21,'Controle de Contatos'!$AI$5:$AI$1204))</f>
        <v/>
      </c>
      <c r="K21" s="15" t="str">
        <f ca="1">IF($C21="","",SUMIF('Controle de Contatos'!$D$5:$D$1204,$C21,'Controle de Contatos'!$AJ$5:$AJ$1204))</f>
        <v/>
      </c>
      <c r="L21" s="15" t="str">
        <f ca="1">IF($C21="","",SUMIF('Controle de Contatos'!$D$5:$D$1204,$C21,'Controle de Contatos'!$AK$5:$AK$1204))</f>
        <v/>
      </c>
      <c r="M21" s="15" t="str">
        <f ca="1">IF($C21="","",SUMIF('Controle de Contatos'!$D$5:$D$1204,$C21,'Controle de Contatos'!$AL$5:$AL$1204))</f>
        <v/>
      </c>
      <c r="N21" s="15" t="str">
        <f ca="1">IF($C21="","",SUMIF('Controle de Contatos'!$D$5:$D$1204,$C21,'Controle de Contatos'!$AM$5:$AO$1204))</f>
        <v/>
      </c>
      <c r="O21" s="15" t="str">
        <f ca="1">IF($C21="","",SUMIF('Controle de Contatos'!$D$5:$D$1204,$C21,'Controle de Contatos'!$AN$5:$AN$1204))</f>
        <v/>
      </c>
      <c r="P21" s="15" t="str">
        <f t="shared" ca="1" si="1"/>
        <v/>
      </c>
    </row>
    <row r="22" spans="2:16" ht="30" customHeight="1">
      <c r="B22" s="1">
        <v>18</v>
      </c>
      <c r="C22" s="14" t="str">
        <f t="shared" ca="1" si="0"/>
        <v/>
      </c>
      <c r="D22" s="15" t="str">
        <f ca="1">IF($C22="","",SUMIF('Controle de Contatos'!$D$5:$D$1204,$C22,'Controle de Contatos'!$AC$5:$AC$1204))</f>
        <v/>
      </c>
      <c r="E22" s="15" t="str">
        <f ca="1">IF($C22="","",SUMIF('Controle de Contatos'!$D$5:$D$1204,$C22,'Controle de Contatos'!$AD$5:$AD$1204))</f>
        <v/>
      </c>
      <c r="F22" s="15" t="str">
        <f ca="1">IF($C22="","",SUMIF('Controle de Contatos'!$D$5:$D$1204,$C22,'Controle de Contatos'!$AE$5:$AE$1204))</f>
        <v/>
      </c>
      <c r="G22" s="15" t="str">
        <f ca="1">IF($C22="","",SUMIF('Controle de Contatos'!$D$5:$D$1204,$C22,'Controle de Contatos'!$AF$5:$AF$1204))</f>
        <v/>
      </c>
      <c r="H22" s="15" t="str">
        <f ca="1">IF($C22="","",SUMIF('Controle de Contatos'!$D$5:$D$1204,$C22,'Controle de Contatos'!$AG$5:$AG$1204))</f>
        <v/>
      </c>
      <c r="I22" s="15" t="str">
        <f ca="1">IF($C22="","",SUMIF('Controle de Contatos'!$D$5:$D$1204,$C22,'Controle de Contatos'!$AH$5:$AH$1204))</f>
        <v/>
      </c>
      <c r="J22" s="15" t="str">
        <f ca="1">IF($C22="","",SUMIF('Controle de Contatos'!$D$5:$D$1204,$C22,'Controle de Contatos'!$AI$5:$AI$1204))</f>
        <v/>
      </c>
      <c r="K22" s="15" t="str">
        <f ca="1">IF($C22="","",SUMIF('Controle de Contatos'!$D$5:$D$1204,$C22,'Controle de Contatos'!$AJ$5:$AJ$1204))</f>
        <v/>
      </c>
      <c r="L22" s="15" t="str">
        <f ca="1">IF($C22="","",SUMIF('Controle de Contatos'!$D$5:$D$1204,$C22,'Controle de Contatos'!$AK$5:$AK$1204))</f>
        <v/>
      </c>
      <c r="M22" s="15" t="str">
        <f ca="1">IF($C22="","",SUMIF('Controle de Contatos'!$D$5:$D$1204,$C22,'Controle de Contatos'!$AL$5:$AL$1204))</f>
        <v/>
      </c>
      <c r="N22" s="15" t="str">
        <f ca="1">IF($C22="","",SUMIF('Controle de Contatos'!$D$5:$D$1204,$C22,'Controle de Contatos'!$AM$5:$AO$1204))</f>
        <v/>
      </c>
      <c r="O22" s="15" t="str">
        <f ca="1">IF($C22="","",SUMIF('Controle de Contatos'!$D$5:$D$1204,$C22,'Controle de Contatos'!$AN$5:$AN$1204))</f>
        <v/>
      </c>
      <c r="P22" s="15" t="str">
        <f t="shared" ca="1" si="1"/>
        <v/>
      </c>
    </row>
    <row r="23" spans="2:16" ht="30" customHeight="1">
      <c r="B23" s="1">
        <v>19</v>
      </c>
      <c r="C23" s="14" t="str">
        <f t="shared" ca="1" si="0"/>
        <v/>
      </c>
      <c r="D23" s="15" t="str">
        <f ca="1">IF($C23="","",SUMIF('Controle de Contatos'!$D$5:$D$1204,$C23,'Controle de Contatos'!$AC$5:$AC$1204))</f>
        <v/>
      </c>
      <c r="E23" s="15" t="str">
        <f ca="1">IF($C23="","",SUMIF('Controle de Contatos'!$D$5:$D$1204,$C23,'Controle de Contatos'!$AD$5:$AD$1204))</f>
        <v/>
      </c>
      <c r="F23" s="15" t="str">
        <f ca="1">IF($C23="","",SUMIF('Controle de Contatos'!$D$5:$D$1204,$C23,'Controle de Contatos'!$AE$5:$AE$1204))</f>
        <v/>
      </c>
      <c r="G23" s="15" t="str">
        <f ca="1">IF($C23="","",SUMIF('Controle de Contatos'!$D$5:$D$1204,$C23,'Controle de Contatos'!$AF$5:$AF$1204))</f>
        <v/>
      </c>
      <c r="H23" s="15" t="str">
        <f ca="1">IF($C23="","",SUMIF('Controle de Contatos'!$D$5:$D$1204,$C23,'Controle de Contatos'!$AG$5:$AG$1204))</f>
        <v/>
      </c>
      <c r="I23" s="15" t="str">
        <f ca="1">IF($C23="","",SUMIF('Controle de Contatos'!$D$5:$D$1204,$C23,'Controle de Contatos'!$AH$5:$AH$1204))</f>
        <v/>
      </c>
      <c r="J23" s="15" t="str">
        <f ca="1">IF($C23="","",SUMIF('Controle de Contatos'!$D$5:$D$1204,$C23,'Controle de Contatos'!$AI$5:$AI$1204))</f>
        <v/>
      </c>
      <c r="K23" s="15" t="str">
        <f ca="1">IF($C23="","",SUMIF('Controle de Contatos'!$D$5:$D$1204,$C23,'Controle de Contatos'!$AJ$5:$AJ$1204))</f>
        <v/>
      </c>
      <c r="L23" s="15" t="str">
        <f ca="1">IF($C23="","",SUMIF('Controle de Contatos'!$D$5:$D$1204,$C23,'Controle de Contatos'!$AK$5:$AK$1204))</f>
        <v/>
      </c>
      <c r="M23" s="15" t="str">
        <f ca="1">IF($C23="","",SUMIF('Controle de Contatos'!$D$5:$D$1204,$C23,'Controle de Contatos'!$AL$5:$AL$1204))</f>
        <v/>
      </c>
      <c r="N23" s="15" t="str">
        <f ca="1">IF($C23="","",SUMIF('Controle de Contatos'!$D$5:$D$1204,$C23,'Controle de Contatos'!$AM$5:$AO$1204))</f>
        <v/>
      </c>
      <c r="O23" s="15" t="str">
        <f ca="1">IF($C23="","",SUMIF('Controle de Contatos'!$D$5:$D$1204,$C23,'Controle de Contatos'!$AN$5:$AN$1204))</f>
        <v/>
      </c>
      <c r="P23" s="15" t="str">
        <f t="shared" ca="1" si="1"/>
        <v/>
      </c>
    </row>
    <row r="24" spans="2:16" ht="30" customHeight="1">
      <c r="B24" s="1">
        <v>20</v>
      </c>
      <c r="C24" s="14" t="str">
        <f t="shared" ca="1" si="0"/>
        <v/>
      </c>
      <c r="D24" s="15" t="str">
        <f ca="1">IF($C24="","",SUMIF('Controle de Contatos'!$D$5:$D$1204,$C24,'Controle de Contatos'!$AC$5:$AC$1204))</f>
        <v/>
      </c>
      <c r="E24" s="15" t="str">
        <f ca="1">IF($C24="","",SUMIF('Controle de Contatos'!$D$5:$D$1204,$C24,'Controle de Contatos'!$AD$5:$AD$1204))</f>
        <v/>
      </c>
      <c r="F24" s="15" t="str">
        <f ca="1">IF($C24="","",SUMIF('Controle de Contatos'!$D$5:$D$1204,$C24,'Controle de Contatos'!$AE$5:$AE$1204))</f>
        <v/>
      </c>
      <c r="G24" s="15" t="str">
        <f ca="1">IF($C24="","",SUMIF('Controle de Contatos'!$D$5:$D$1204,$C24,'Controle de Contatos'!$AF$5:$AF$1204))</f>
        <v/>
      </c>
      <c r="H24" s="15" t="str">
        <f ca="1">IF($C24="","",SUMIF('Controle de Contatos'!$D$5:$D$1204,$C24,'Controle de Contatos'!$AG$5:$AG$1204))</f>
        <v/>
      </c>
      <c r="I24" s="15" t="str">
        <f ca="1">IF($C24="","",SUMIF('Controle de Contatos'!$D$5:$D$1204,$C24,'Controle de Contatos'!$AH$5:$AH$1204))</f>
        <v/>
      </c>
      <c r="J24" s="15" t="str">
        <f ca="1">IF($C24="","",SUMIF('Controle de Contatos'!$D$5:$D$1204,$C24,'Controle de Contatos'!$AI$5:$AI$1204))</f>
        <v/>
      </c>
      <c r="K24" s="15" t="str">
        <f ca="1">IF($C24="","",SUMIF('Controle de Contatos'!$D$5:$D$1204,$C24,'Controle de Contatos'!$AJ$5:$AJ$1204))</f>
        <v/>
      </c>
      <c r="L24" s="15" t="str">
        <f ca="1">IF($C24="","",SUMIF('Controle de Contatos'!$D$5:$D$1204,$C24,'Controle de Contatos'!$AK$5:$AK$1204))</f>
        <v/>
      </c>
      <c r="M24" s="15" t="str">
        <f ca="1">IF($C24="","",SUMIF('Controle de Contatos'!$D$5:$D$1204,$C24,'Controle de Contatos'!$AL$5:$AL$1204))</f>
        <v/>
      </c>
      <c r="N24" s="15" t="str">
        <f ca="1">IF($C24="","",SUMIF('Controle de Contatos'!$D$5:$D$1204,$C24,'Controle de Contatos'!$AM$5:$AO$1204))</f>
        <v/>
      </c>
      <c r="O24" s="15" t="str">
        <f ca="1">IF($C24="","",SUMIF('Controle de Contatos'!$D$5:$D$1204,$C24,'Controle de Contatos'!$AN$5:$AN$1204))</f>
        <v/>
      </c>
      <c r="P24" s="15" t="str">
        <f t="shared" ca="1" si="1"/>
        <v/>
      </c>
    </row>
    <row r="25" spans="2:16" ht="30" customHeight="1">
      <c r="B25" s="1">
        <v>21</v>
      </c>
      <c r="C25" s="14" t="str">
        <f t="shared" ca="1" si="0"/>
        <v/>
      </c>
      <c r="D25" s="15" t="str">
        <f ca="1">IF($C25="","",SUMIF('Controle de Contatos'!$D$5:$D$1204,$C25,'Controle de Contatos'!$AC$5:$AC$1204))</f>
        <v/>
      </c>
      <c r="E25" s="15" t="str">
        <f ca="1">IF($C25="","",SUMIF('Controle de Contatos'!$D$5:$D$1204,$C25,'Controle de Contatos'!$AD$5:$AD$1204))</f>
        <v/>
      </c>
      <c r="F25" s="15" t="str">
        <f ca="1">IF($C25="","",SUMIF('Controle de Contatos'!$D$5:$D$1204,$C25,'Controle de Contatos'!$AE$5:$AE$1204))</f>
        <v/>
      </c>
      <c r="G25" s="15" t="str">
        <f ca="1">IF($C25="","",SUMIF('Controle de Contatos'!$D$5:$D$1204,$C25,'Controle de Contatos'!$AF$5:$AF$1204))</f>
        <v/>
      </c>
      <c r="H25" s="15" t="str">
        <f ca="1">IF($C25="","",SUMIF('Controle de Contatos'!$D$5:$D$1204,$C25,'Controle de Contatos'!$AG$5:$AG$1204))</f>
        <v/>
      </c>
      <c r="I25" s="15" t="str">
        <f ca="1">IF($C25="","",SUMIF('Controle de Contatos'!$D$5:$D$1204,$C25,'Controle de Contatos'!$AH$5:$AH$1204))</f>
        <v/>
      </c>
      <c r="J25" s="15" t="str">
        <f ca="1">IF($C25="","",SUMIF('Controle de Contatos'!$D$5:$D$1204,$C25,'Controle de Contatos'!$AI$5:$AI$1204))</f>
        <v/>
      </c>
      <c r="K25" s="15" t="str">
        <f ca="1">IF($C25="","",SUMIF('Controle de Contatos'!$D$5:$D$1204,$C25,'Controle de Contatos'!$AJ$5:$AJ$1204))</f>
        <v/>
      </c>
      <c r="L25" s="15" t="str">
        <f ca="1">IF($C25="","",SUMIF('Controle de Contatos'!$D$5:$D$1204,$C25,'Controle de Contatos'!$AK$5:$AK$1204))</f>
        <v/>
      </c>
      <c r="M25" s="15" t="str">
        <f ca="1">IF($C25="","",SUMIF('Controle de Contatos'!$D$5:$D$1204,$C25,'Controle de Contatos'!$AL$5:$AL$1204))</f>
        <v/>
      </c>
      <c r="N25" s="15" t="str">
        <f ca="1">IF($C25="","",SUMIF('Controle de Contatos'!$D$5:$D$1204,$C25,'Controle de Contatos'!$AM$5:$AO$1204))</f>
        <v/>
      </c>
      <c r="O25" s="15" t="str">
        <f ca="1">IF($C25="","",SUMIF('Controle de Contatos'!$D$5:$D$1204,$C25,'Controle de Contatos'!$AN$5:$AN$1204))</f>
        <v/>
      </c>
      <c r="P25" s="15" t="str">
        <f t="shared" ca="1" si="1"/>
        <v/>
      </c>
    </row>
    <row r="26" spans="2:16" ht="30" customHeight="1">
      <c r="B26" s="1">
        <v>22</v>
      </c>
      <c r="C26" s="14" t="str">
        <f t="shared" ca="1" si="0"/>
        <v/>
      </c>
      <c r="D26" s="15" t="str">
        <f ca="1">IF($C26="","",SUMIF('Controle de Contatos'!$D$5:$D$1204,$C26,'Controle de Contatos'!$AC$5:$AC$1204))</f>
        <v/>
      </c>
      <c r="E26" s="15" t="str">
        <f ca="1">IF($C26="","",SUMIF('Controle de Contatos'!$D$5:$D$1204,$C26,'Controle de Contatos'!$AD$5:$AD$1204))</f>
        <v/>
      </c>
      <c r="F26" s="15" t="str">
        <f ca="1">IF($C26="","",SUMIF('Controle de Contatos'!$D$5:$D$1204,$C26,'Controle de Contatos'!$AE$5:$AE$1204))</f>
        <v/>
      </c>
      <c r="G26" s="15" t="str">
        <f ca="1">IF($C26="","",SUMIF('Controle de Contatos'!$D$5:$D$1204,$C26,'Controle de Contatos'!$AF$5:$AF$1204))</f>
        <v/>
      </c>
      <c r="H26" s="15" t="str">
        <f ca="1">IF($C26="","",SUMIF('Controle de Contatos'!$D$5:$D$1204,$C26,'Controle de Contatos'!$AG$5:$AG$1204))</f>
        <v/>
      </c>
      <c r="I26" s="15" t="str">
        <f ca="1">IF($C26="","",SUMIF('Controle de Contatos'!$D$5:$D$1204,$C26,'Controle de Contatos'!$AH$5:$AH$1204))</f>
        <v/>
      </c>
      <c r="J26" s="15" t="str">
        <f ca="1">IF($C26="","",SUMIF('Controle de Contatos'!$D$5:$D$1204,$C26,'Controle de Contatos'!$AI$5:$AI$1204))</f>
        <v/>
      </c>
      <c r="K26" s="15" t="str">
        <f ca="1">IF($C26="","",SUMIF('Controle de Contatos'!$D$5:$D$1204,$C26,'Controle de Contatos'!$AJ$5:$AJ$1204))</f>
        <v/>
      </c>
      <c r="L26" s="15" t="str">
        <f ca="1">IF($C26="","",SUMIF('Controle de Contatos'!$D$5:$D$1204,$C26,'Controle de Contatos'!$AK$5:$AK$1204))</f>
        <v/>
      </c>
      <c r="M26" s="15" t="str">
        <f ca="1">IF($C26="","",SUMIF('Controle de Contatos'!$D$5:$D$1204,$C26,'Controle de Contatos'!$AL$5:$AL$1204))</f>
        <v/>
      </c>
      <c r="N26" s="15" t="str">
        <f ca="1">IF($C26="","",SUMIF('Controle de Contatos'!$D$5:$D$1204,$C26,'Controle de Contatos'!$AM$5:$AO$1204))</f>
        <v/>
      </c>
      <c r="O26" s="15" t="str">
        <f ca="1">IF($C26="","",SUMIF('Controle de Contatos'!$D$5:$D$1204,$C26,'Controle de Contatos'!$AN$5:$AN$1204))</f>
        <v/>
      </c>
      <c r="P26" s="15" t="str">
        <f t="shared" ca="1" si="1"/>
        <v/>
      </c>
    </row>
    <row r="27" spans="2:16" ht="30" customHeight="1">
      <c r="B27" s="1">
        <v>23</v>
      </c>
      <c r="C27" s="14" t="str">
        <f t="shared" ca="1" si="0"/>
        <v/>
      </c>
      <c r="D27" s="15" t="str">
        <f ca="1">IF($C27="","",SUMIF('Controle de Contatos'!$D$5:$D$1204,$C27,'Controle de Contatos'!$AC$5:$AC$1204))</f>
        <v/>
      </c>
      <c r="E27" s="15" t="str">
        <f ca="1">IF($C27="","",SUMIF('Controle de Contatos'!$D$5:$D$1204,$C27,'Controle de Contatos'!$AD$5:$AD$1204))</f>
        <v/>
      </c>
      <c r="F27" s="15" t="str">
        <f ca="1">IF($C27="","",SUMIF('Controle de Contatos'!$D$5:$D$1204,$C27,'Controle de Contatos'!$AE$5:$AE$1204))</f>
        <v/>
      </c>
      <c r="G27" s="15" t="str">
        <f ca="1">IF($C27="","",SUMIF('Controle de Contatos'!$D$5:$D$1204,$C27,'Controle de Contatos'!$AF$5:$AF$1204))</f>
        <v/>
      </c>
      <c r="H27" s="15" t="str">
        <f ca="1">IF($C27="","",SUMIF('Controle de Contatos'!$D$5:$D$1204,$C27,'Controle de Contatos'!$AG$5:$AG$1204))</f>
        <v/>
      </c>
      <c r="I27" s="15" t="str">
        <f ca="1">IF($C27="","",SUMIF('Controle de Contatos'!$D$5:$D$1204,$C27,'Controle de Contatos'!$AH$5:$AH$1204))</f>
        <v/>
      </c>
      <c r="J27" s="15" t="str">
        <f ca="1">IF($C27="","",SUMIF('Controle de Contatos'!$D$5:$D$1204,$C27,'Controle de Contatos'!$AI$5:$AI$1204))</f>
        <v/>
      </c>
      <c r="K27" s="15" t="str">
        <f ca="1">IF($C27="","",SUMIF('Controle de Contatos'!$D$5:$D$1204,$C27,'Controle de Contatos'!$AJ$5:$AJ$1204))</f>
        <v/>
      </c>
      <c r="L27" s="15" t="str">
        <f ca="1">IF($C27="","",SUMIF('Controle de Contatos'!$D$5:$D$1204,$C27,'Controle de Contatos'!$AK$5:$AK$1204))</f>
        <v/>
      </c>
      <c r="M27" s="15" t="str">
        <f ca="1">IF($C27="","",SUMIF('Controle de Contatos'!$D$5:$D$1204,$C27,'Controle de Contatos'!$AL$5:$AL$1204))</f>
        <v/>
      </c>
      <c r="N27" s="15" t="str">
        <f ca="1">IF($C27="","",SUMIF('Controle de Contatos'!$D$5:$D$1204,$C27,'Controle de Contatos'!$AM$5:$AO$1204))</f>
        <v/>
      </c>
      <c r="O27" s="15" t="str">
        <f ca="1">IF($C27="","",SUMIF('Controle de Contatos'!$D$5:$D$1204,$C27,'Controle de Contatos'!$AN$5:$AN$1204))</f>
        <v/>
      </c>
      <c r="P27" s="15" t="str">
        <f t="shared" ca="1" si="1"/>
        <v/>
      </c>
    </row>
    <row r="28" spans="2:16" ht="30" customHeight="1">
      <c r="B28" s="1">
        <v>24</v>
      </c>
      <c r="C28" s="14" t="str">
        <f t="shared" ca="1" si="0"/>
        <v/>
      </c>
      <c r="D28" s="15" t="str">
        <f ca="1">IF($C28="","",SUMIF('Controle de Contatos'!$D$5:$D$1204,$C28,'Controle de Contatos'!$AC$5:$AC$1204))</f>
        <v/>
      </c>
      <c r="E28" s="15" t="str">
        <f ca="1">IF($C28="","",SUMIF('Controle de Contatos'!$D$5:$D$1204,$C28,'Controle de Contatos'!$AD$5:$AD$1204))</f>
        <v/>
      </c>
      <c r="F28" s="15" t="str">
        <f ca="1">IF($C28="","",SUMIF('Controle de Contatos'!$D$5:$D$1204,$C28,'Controle de Contatos'!$AE$5:$AE$1204))</f>
        <v/>
      </c>
      <c r="G28" s="15" t="str">
        <f ca="1">IF($C28="","",SUMIF('Controle de Contatos'!$D$5:$D$1204,$C28,'Controle de Contatos'!$AF$5:$AF$1204))</f>
        <v/>
      </c>
      <c r="H28" s="15" t="str">
        <f ca="1">IF($C28="","",SUMIF('Controle de Contatos'!$D$5:$D$1204,$C28,'Controle de Contatos'!$AG$5:$AG$1204))</f>
        <v/>
      </c>
      <c r="I28" s="15" t="str">
        <f ca="1">IF($C28="","",SUMIF('Controle de Contatos'!$D$5:$D$1204,$C28,'Controle de Contatos'!$AH$5:$AH$1204))</f>
        <v/>
      </c>
      <c r="J28" s="15" t="str">
        <f ca="1">IF($C28="","",SUMIF('Controle de Contatos'!$D$5:$D$1204,$C28,'Controle de Contatos'!$AI$5:$AI$1204))</f>
        <v/>
      </c>
      <c r="K28" s="15" t="str">
        <f ca="1">IF($C28="","",SUMIF('Controle de Contatos'!$D$5:$D$1204,$C28,'Controle de Contatos'!$AJ$5:$AJ$1204))</f>
        <v/>
      </c>
      <c r="L28" s="15" t="str">
        <f ca="1">IF($C28="","",SUMIF('Controle de Contatos'!$D$5:$D$1204,$C28,'Controle de Contatos'!$AK$5:$AK$1204))</f>
        <v/>
      </c>
      <c r="M28" s="15" t="str">
        <f ca="1">IF($C28="","",SUMIF('Controle de Contatos'!$D$5:$D$1204,$C28,'Controle de Contatos'!$AL$5:$AL$1204))</f>
        <v/>
      </c>
      <c r="N28" s="15" t="str">
        <f ca="1">IF($C28="","",SUMIF('Controle de Contatos'!$D$5:$D$1204,$C28,'Controle de Contatos'!$AM$5:$AO$1204))</f>
        <v/>
      </c>
      <c r="O28" s="15" t="str">
        <f ca="1">IF($C28="","",SUMIF('Controle de Contatos'!$D$5:$D$1204,$C28,'Controle de Contatos'!$AN$5:$AN$1204))</f>
        <v/>
      </c>
      <c r="P28" s="15" t="str">
        <f t="shared" ca="1" si="1"/>
        <v/>
      </c>
    </row>
    <row r="29" spans="2:16" ht="30" customHeight="1">
      <c r="B29" s="1">
        <v>25</v>
      </c>
      <c r="C29" s="14" t="str">
        <f t="shared" ca="1" si="0"/>
        <v/>
      </c>
      <c r="D29" s="15" t="str">
        <f ca="1">IF($C29="","",SUMIF('Controle de Contatos'!$D$5:$D$1204,$C29,'Controle de Contatos'!$AC$5:$AC$1204))</f>
        <v/>
      </c>
      <c r="E29" s="15" t="str">
        <f ca="1">IF($C29="","",SUMIF('Controle de Contatos'!$D$5:$D$1204,$C29,'Controle de Contatos'!$AD$5:$AD$1204))</f>
        <v/>
      </c>
      <c r="F29" s="15" t="str">
        <f ca="1">IF($C29="","",SUMIF('Controle de Contatos'!$D$5:$D$1204,$C29,'Controle de Contatos'!$AE$5:$AE$1204))</f>
        <v/>
      </c>
      <c r="G29" s="15" t="str">
        <f ca="1">IF($C29="","",SUMIF('Controle de Contatos'!$D$5:$D$1204,$C29,'Controle de Contatos'!$AF$5:$AF$1204))</f>
        <v/>
      </c>
      <c r="H29" s="15" t="str">
        <f ca="1">IF($C29="","",SUMIF('Controle de Contatos'!$D$5:$D$1204,$C29,'Controle de Contatos'!$AG$5:$AG$1204))</f>
        <v/>
      </c>
      <c r="I29" s="15" t="str">
        <f ca="1">IF($C29="","",SUMIF('Controle de Contatos'!$D$5:$D$1204,$C29,'Controle de Contatos'!$AH$5:$AH$1204))</f>
        <v/>
      </c>
      <c r="J29" s="15" t="str">
        <f ca="1">IF($C29="","",SUMIF('Controle de Contatos'!$D$5:$D$1204,$C29,'Controle de Contatos'!$AI$5:$AI$1204))</f>
        <v/>
      </c>
      <c r="K29" s="15" t="str">
        <f ca="1">IF($C29="","",SUMIF('Controle de Contatos'!$D$5:$D$1204,$C29,'Controle de Contatos'!$AJ$5:$AJ$1204))</f>
        <v/>
      </c>
      <c r="L29" s="15" t="str">
        <f ca="1">IF($C29="","",SUMIF('Controle de Contatos'!$D$5:$D$1204,$C29,'Controle de Contatos'!$AK$5:$AK$1204))</f>
        <v/>
      </c>
      <c r="M29" s="15" t="str">
        <f ca="1">IF($C29="","",SUMIF('Controle de Contatos'!$D$5:$D$1204,$C29,'Controle de Contatos'!$AL$5:$AL$1204))</f>
        <v/>
      </c>
      <c r="N29" s="15" t="str">
        <f ca="1">IF($C29="","",SUMIF('Controle de Contatos'!$D$5:$D$1204,$C29,'Controle de Contatos'!$AM$5:$AO$1204))</f>
        <v/>
      </c>
      <c r="O29" s="15" t="str">
        <f ca="1">IF($C29="","",SUMIF('Controle de Contatos'!$D$5:$D$1204,$C29,'Controle de Contatos'!$AN$5:$AN$1204))</f>
        <v/>
      </c>
      <c r="P29" s="15" t="str">
        <f t="shared" ca="1" si="1"/>
        <v/>
      </c>
    </row>
    <row r="30" spans="2:16" ht="30" customHeight="1">
      <c r="B30" s="1">
        <v>26</v>
      </c>
      <c r="C30" s="14" t="str">
        <f t="shared" ca="1" si="0"/>
        <v/>
      </c>
      <c r="D30" s="15" t="str">
        <f ca="1">IF($C30="","",SUMIF('Controle de Contatos'!$D$5:$D$1204,$C30,'Controle de Contatos'!$AC$5:$AC$1204))</f>
        <v/>
      </c>
      <c r="E30" s="15" t="str">
        <f ca="1">IF($C30="","",SUMIF('Controle de Contatos'!$D$5:$D$1204,$C30,'Controle de Contatos'!$AD$5:$AD$1204))</f>
        <v/>
      </c>
      <c r="F30" s="15" t="str">
        <f ca="1">IF($C30="","",SUMIF('Controle de Contatos'!$D$5:$D$1204,$C30,'Controle de Contatos'!$AE$5:$AE$1204))</f>
        <v/>
      </c>
      <c r="G30" s="15" t="str">
        <f ca="1">IF($C30="","",SUMIF('Controle de Contatos'!$D$5:$D$1204,$C30,'Controle de Contatos'!$AF$5:$AF$1204))</f>
        <v/>
      </c>
      <c r="H30" s="15" t="str">
        <f ca="1">IF($C30="","",SUMIF('Controle de Contatos'!$D$5:$D$1204,$C30,'Controle de Contatos'!$AG$5:$AG$1204))</f>
        <v/>
      </c>
      <c r="I30" s="15" t="str">
        <f ca="1">IF($C30="","",SUMIF('Controle de Contatos'!$D$5:$D$1204,$C30,'Controle de Contatos'!$AH$5:$AH$1204))</f>
        <v/>
      </c>
      <c r="J30" s="15" t="str">
        <f ca="1">IF($C30="","",SUMIF('Controle de Contatos'!$D$5:$D$1204,$C30,'Controle de Contatos'!$AI$5:$AI$1204))</f>
        <v/>
      </c>
      <c r="K30" s="15" t="str">
        <f ca="1">IF($C30="","",SUMIF('Controle de Contatos'!$D$5:$D$1204,$C30,'Controle de Contatos'!$AJ$5:$AJ$1204))</f>
        <v/>
      </c>
      <c r="L30" s="15" t="str">
        <f ca="1">IF($C30="","",SUMIF('Controle de Contatos'!$D$5:$D$1204,$C30,'Controle de Contatos'!$AK$5:$AK$1204))</f>
        <v/>
      </c>
      <c r="M30" s="15" t="str">
        <f ca="1">IF($C30="","",SUMIF('Controle de Contatos'!$D$5:$D$1204,$C30,'Controle de Contatos'!$AL$5:$AL$1204))</f>
        <v/>
      </c>
      <c r="N30" s="15" t="str">
        <f ca="1">IF($C30="","",SUMIF('Controle de Contatos'!$D$5:$D$1204,$C30,'Controle de Contatos'!$AM$5:$AO$1204))</f>
        <v/>
      </c>
      <c r="O30" s="15" t="str">
        <f ca="1">IF($C30="","",SUMIF('Controle de Contatos'!$D$5:$D$1204,$C30,'Controle de Contatos'!$AN$5:$AN$1204))</f>
        <v/>
      </c>
      <c r="P30" s="15" t="str">
        <f t="shared" ca="1" si="1"/>
        <v/>
      </c>
    </row>
    <row r="31" spans="2:16" ht="30" customHeight="1">
      <c r="B31" s="1">
        <v>27</v>
      </c>
      <c r="C31" s="14" t="str">
        <f t="shared" ca="1" si="0"/>
        <v/>
      </c>
      <c r="D31" s="15" t="str">
        <f ca="1">IF($C31="","",SUMIF('Controle de Contatos'!$D$5:$D$1204,$C31,'Controle de Contatos'!$AC$5:$AC$1204))</f>
        <v/>
      </c>
      <c r="E31" s="15" t="str">
        <f ca="1">IF($C31="","",SUMIF('Controle de Contatos'!$D$5:$D$1204,$C31,'Controle de Contatos'!$AD$5:$AD$1204))</f>
        <v/>
      </c>
      <c r="F31" s="15" t="str">
        <f ca="1">IF($C31="","",SUMIF('Controle de Contatos'!$D$5:$D$1204,$C31,'Controle de Contatos'!$AE$5:$AE$1204))</f>
        <v/>
      </c>
      <c r="G31" s="15" t="str">
        <f ca="1">IF($C31="","",SUMIF('Controle de Contatos'!$D$5:$D$1204,$C31,'Controle de Contatos'!$AF$5:$AF$1204))</f>
        <v/>
      </c>
      <c r="H31" s="15" t="str">
        <f ca="1">IF($C31="","",SUMIF('Controle de Contatos'!$D$5:$D$1204,$C31,'Controle de Contatos'!$AG$5:$AG$1204))</f>
        <v/>
      </c>
      <c r="I31" s="15" t="str">
        <f ca="1">IF($C31="","",SUMIF('Controle de Contatos'!$D$5:$D$1204,$C31,'Controle de Contatos'!$AH$5:$AH$1204))</f>
        <v/>
      </c>
      <c r="J31" s="15" t="str">
        <f ca="1">IF($C31="","",SUMIF('Controle de Contatos'!$D$5:$D$1204,$C31,'Controle de Contatos'!$AI$5:$AI$1204))</f>
        <v/>
      </c>
      <c r="K31" s="15" t="str">
        <f ca="1">IF($C31="","",SUMIF('Controle de Contatos'!$D$5:$D$1204,$C31,'Controle de Contatos'!$AJ$5:$AJ$1204))</f>
        <v/>
      </c>
      <c r="L31" s="15" t="str">
        <f ca="1">IF($C31="","",SUMIF('Controle de Contatos'!$D$5:$D$1204,$C31,'Controle de Contatos'!$AK$5:$AK$1204))</f>
        <v/>
      </c>
      <c r="M31" s="15" t="str">
        <f ca="1">IF($C31="","",SUMIF('Controle de Contatos'!$D$5:$D$1204,$C31,'Controle de Contatos'!$AL$5:$AL$1204))</f>
        <v/>
      </c>
      <c r="N31" s="15" t="str">
        <f ca="1">IF($C31="","",SUMIF('Controle de Contatos'!$D$5:$D$1204,$C31,'Controle de Contatos'!$AM$5:$AO$1204))</f>
        <v/>
      </c>
      <c r="O31" s="15" t="str">
        <f ca="1">IF($C31="","",SUMIF('Controle de Contatos'!$D$5:$D$1204,$C31,'Controle de Contatos'!$AN$5:$AN$1204))</f>
        <v/>
      </c>
      <c r="P31" s="15" t="str">
        <f t="shared" ca="1" si="1"/>
        <v/>
      </c>
    </row>
    <row r="32" spans="2:16" ht="30" customHeight="1">
      <c r="B32" s="1">
        <v>28</v>
      </c>
      <c r="C32" s="14" t="str">
        <f t="shared" ca="1" si="0"/>
        <v/>
      </c>
      <c r="D32" s="15" t="str">
        <f ca="1">IF($C32="","",SUMIF('Controle de Contatos'!$D$5:$D$1204,$C32,'Controle de Contatos'!$AC$5:$AC$1204))</f>
        <v/>
      </c>
      <c r="E32" s="15" t="str">
        <f ca="1">IF($C32="","",SUMIF('Controle de Contatos'!$D$5:$D$1204,$C32,'Controle de Contatos'!$AD$5:$AD$1204))</f>
        <v/>
      </c>
      <c r="F32" s="15" t="str">
        <f ca="1">IF($C32="","",SUMIF('Controle de Contatos'!$D$5:$D$1204,$C32,'Controle de Contatos'!$AE$5:$AE$1204))</f>
        <v/>
      </c>
      <c r="G32" s="15" t="str">
        <f ca="1">IF($C32="","",SUMIF('Controle de Contatos'!$D$5:$D$1204,$C32,'Controle de Contatos'!$AF$5:$AF$1204))</f>
        <v/>
      </c>
      <c r="H32" s="15" t="str">
        <f ca="1">IF($C32="","",SUMIF('Controle de Contatos'!$D$5:$D$1204,$C32,'Controle de Contatos'!$AG$5:$AG$1204))</f>
        <v/>
      </c>
      <c r="I32" s="15" t="str">
        <f ca="1">IF($C32="","",SUMIF('Controle de Contatos'!$D$5:$D$1204,$C32,'Controle de Contatos'!$AH$5:$AH$1204))</f>
        <v/>
      </c>
      <c r="J32" s="15" t="str">
        <f ca="1">IF($C32="","",SUMIF('Controle de Contatos'!$D$5:$D$1204,$C32,'Controle de Contatos'!$AI$5:$AI$1204))</f>
        <v/>
      </c>
      <c r="K32" s="15" t="str">
        <f ca="1">IF($C32="","",SUMIF('Controle de Contatos'!$D$5:$D$1204,$C32,'Controle de Contatos'!$AJ$5:$AJ$1204))</f>
        <v/>
      </c>
      <c r="L32" s="15" t="str">
        <f ca="1">IF($C32="","",SUMIF('Controle de Contatos'!$D$5:$D$1204,$C32,'Controle de Contatos'!$AK$5:$AK$1204))</f>
        <v/>
      </c>
      <c r="M32" s="15" t="str">
        <f ca="1">IF($C32="","",SUMIF('Controle de Contatos'!$D$5:$D$1204,$C32,'Controle de Contatos'!$AL$5:$AL$1204))</f>
        <v/>
      </c>
      <c r="N32" s="15" t="str">
        <f ca="1">IF($C32="","",SUMIF('Controle de Contatos'!$D$5:$D$1204,$C32,'Controle de Contatos'!$AM$5:$AO$1204))</f>
        <v/>
      </c>
      <c r="O32" s="15" t="str">
        <f ca="1">IF($C32="","",SUMIF('Controle de Contatos'!$D$5:$D$1204,$C32,'Controle de Contatos'!$AN$5:$AN$1204))</f>
        <v/>
      </c>
      <c r="P32" s="15" t="str">
        <f t="shared" ca="1" si="1"/>
        <v/>
      </c>
    </row>
    <row r="33" spans="2:16" ht="30" customHeight="1">
      <c r="B33" s="1">
        <v>29</v>
      </c>
      <c r="C33" s="14" t="str">
        <f t="shared" ca="1" si="0"/>
        <v/>
      </c>
      <c r="D33" s="15" t="str">
        <f ca="1">IF($C33="","",SUMIF('Controle de Contatos'!$D$5:$D$1204,$C33,'Controle de Contatos'!$AC$5:$AC$1204))</f>
        <v/>
      </c>
      <c r="E33" s="15" t="str">
        <f ca="1">IF($C33="","",SUMIF('Controle de Contatos'!$D$5:$D$1204,$C33,'Controle de Contatos'!$AD$5:$AD$1204))</f>
        <v/>
      </c>
      <c r="F33" s="15" t="str">
        <f ca="1">IF($C33="","",SUMIF('Controle de Contatos'!$D$5:$D$1204,$C33,'Controle de Contatos'!$AE$5:$AE$1204))</f>
        <v/>
      </c>
      <c r="G33" s="15" t="str">
        <f ca="1">IF($C33="","",SUMIF('Controle de Contatos'!$D$5:$D$1204,$C33,'Controle de Contatos'!$AF$5:$AF$1204))</f>
        <v/>
      </c>
      <c r="H33" s="15" t="str">
        <f ca="1">IF($C33="","",SUMIF('Controle de Contatos'!$D$5:$D$1204,$C33,'Controle de Contatos'!$AG$5:$AG$1204))</f>
        <v/>
      </c>
      <c r="I33" s="15" t="str">
        <f ca="1">IF($C33="","",SUMIF('Controle de Contatos'!$D$5:$D$1204,$C33,'Controle de Contatos'!$AH$5:$AH$1204))</f>
        <v/>
      </c>
      <c r="J33" s="15" t="str">
        <f ca="1">IF($C33="","",SUMIF('Controle de Contatos'!$D$5:$D$1204,$C33,'Controle de Contatos'!$AI$5:$AI$1204))</f>
        <v/>
      </c>
      <c r="K33" s="15" t="str">
        <f ca="1">IF($C33="","",SUMIF('Controle de Contatos'!$D$5:$D$1204,$C33,'Controle de Contatos'!$AJ$5:$AJ$1204))</f>
        <v/>
      </c>
      <c r="L33" s="15" t="str">
        <f ca="1">IF($C33="","",SUMIF('Controle de Contatos'!$D$5:$D$1204,$C33,'Controle de Contatos'!$AK$5:$AK$1204))</f>
        <v/>
      </c>
      <c r="M33" s="15" t="str">
        <f ca="1">IF($C33="","",SUMIF('Controle de Contatos'!$D$5:$D$1204,$C33,'Controle de Contatos'!$AL$5:$AL$1204))</f>
        <v/>
      </c>
      <c r="N33" s="15" t="str">
        <f ca="1">IF($C33="","",SUMIF('Controle de Contatos'!$D$5:$D$1204,$C33,'Controle de Contatos'!$AM$5:$AO$1204))</f>
        <v/>
      </c>
      <c r="O33" s="15" t="str">
        <f ca="1">IF($C33="","",SUMIF('Controle de Contatos'!$D$5:$D$1204,$C33,'Controle de Contatos'!$AN$5:$AN$1204))</f>
        <v/>
      </c>
      <c r="P33" s="15" t="str">
        <f t="shared" ca="1" si="1"/>
        <v/>
      </c>
    </row>
    <row r="34" spans="2:16" ht="30" customHeight="1">
      <c r="B34" s="1">
        <v>30</v>
      </c>
      <c r="C34" s="14" t="str">
        <f t="shared" ca="1" si="0"/>
        <v/>
      </c>
      <c r="D34" s="15" t="str">
        <f ca="1">IF($C34="","",SUMIF('Controle de Contatos'!$D$5:$D$1204,$C34,'Controle de Contatos'!$AC$5:$AC$1204))</f>
        <v/>
      </c>
      <c r="E34" s="15" t="str">
        <f ca="1">IF($C34="","",SUMIF('Controle de Contatos'!$D$5:$D$1204,$C34,'Controle de Contatos'!$AD$5:$AD$1204))</f>
        <v/>
      </c>
      <c r="F34" s="15" t="str">
        <f ca="1">IF($C34="","",SUMIF('Controle de Contatos'!$D$5:$D$1204,$C34,'Controle de Contatos'!$AE$5:$AE$1204))</f>
        <v/>
      </c>
      <c r="G34" s="15" t="str">
        <f ca="1">IF($C34="","",SUMIF('Controle de Contatos'!$D$5:$D$1204,$C34,'Controle de Contatos'!$AF$5:$AF$1204))</f>
        <v/>
      </c>
      <c r="H34" s="15" t="str">
        <f ca="1">IF($C34="","",SUMIF('Controle de Contatos'!$D$5:$D$1204,$C34,'Controle de Contatos'!$AG$5:$AG$1204))</f>
        <v/>
      </c>
      <c r="I34" s="15" t="str">
        <f ca="1">IF($C34="","",SUMIF('Controle de Contatos'!$D$5:$D$1204,$C34,'Controle de Contatos'!$AH$5:$AH$1204))</f>
        <v/>
      </c>
      <c r="J34" s="15" t="str">
        <f ca="1">IF($C34="","",SUMIF('Controle de Contatos'!$D$5:$D$1204,$C34,'Controle de Contatos'!$AI$5:$AI$1204))</f>
        <v/>
      </c>
      <c r="K34" s="15" t="str">
        <f ca="1">IF($C34="","",SUMIF('Controle de Contatos'!$D$5:$D$1204,$C34,'Controle de Contatos'!$AJ$5:$AJ$1204))</f>
        <v/>
      </c>
      <c r="L34" s="15" t="str">
        <f ca="1">IF($C34="","",SUMIF('Controle de Contatos'!$D$5:$D$1204,$C34,'Controle de Contatos'!$AK$5:$AK$1204))</f>
        <v/>
      </c>
      <c r="M34" s="15" t="str">
        <f ca="1">IF($C34="","",SUMIF('Controle de Contatos'!$D$5:$D$1204,$C34,'Controle de Contatos'!$AL$5:$AL$1204))</f>
        <v/>
      </c>
      <c r="N34" s="15" t="str">
        <f ca="1">IF($C34="","",SUMIF('Controle de Contatos'!$D$5:$D$1204,$C34,'Controle de Contatos'!$AM$5:$AO$1204))</f>
        <v/>
      </c>
      <c r="O34" s="15" t="str">
        <f ca="1">IF($C34="","",SUMIF('Controle de Contatos'!$D$5:$D$1204,$C34,'Controle de Contatos'!$AN$5:$AN$1204))</f>
        <v/>
      </c>
      <c r="P34" s="15" t="str">
        <f t="shared" ca="1" si="1"/>
        <v/>
      </c>
    </row>
    <row r="35" spans="2:16" ht="30" customHeight="1">
      <c r="B35" s="1">
        <v>31</v>
      </c>
      <c r="C35" s="14" t="str">
        <f t="shared" ca="1" si="0"/>
        <v/>
      </c>
      <c r="D35" s="15" t="str">
        <f ca="1">IF($C35="","",SUMIF('Controle de Contatos'!$D$5:$D$1204,$C35,'Controle de Contatos'!$AC$5:$AC$1204))</f>
        <v/>
      </c>
      <c r="E35" s="15" t="str">
        <f ca="1">IF($C35="","",SUMIF('Controle de Contatos'!$D$5:$D$1204,$C35,'Controle de Contatos'!$AD$5:$AD$1204))</f>
        <v/>
      </c>
      <c r="F35" s="15" t="str">
        <f ca="1">IF($C35="","",SUMIF('Controle de Contatos'!$D$5:$D$1204,$C35,'Controle de Contatos'!$AE$5:$AE$1204))</f>
        <v/>
      </c>
      <c r="G35" s="15" t="str">
        <f ca="1">IF($C35="","",SUMIF('Controle de Contatos'!$D$5:$D$1204,$C35,'Controle de Contatos'!$AF$5:$AF$1204))</f>
        <v/>
      </c>
      <c r="H35" s="15" t="str">
        <f ca="1">IF($C35="","",SUMIF('Controle de Contatos'!$D$5:$D$1204,$C35,'Controle de Contatos'!$AG$5:$AG$1204))</f>
        <v/>
      </c>
      <c r="I35" s="15" t="str">
        <f ca="1">IF($C35="","",SUMIF('Controle de Contatos'!$D$5:$D$1204,$C35,'Controle de Contatos'!$AH$5:$AH$1204))</f>
        <v/>
      </c>
      <c r="J35" s="15" t="str">
        <f ca="1">IF($C35="","",SUMIF('Controle de Contatos'!$D$5:$D$1204,$C35,'Controle de Contatos'!$AI$5:$AI$1204))</f>
        <v/>
      </c>
      <c r="K35" s="15" t="str">
        <f ca="1">IF($C35="","",SUMIF('Controle de Contatos'!$D$5:$D$1204,$C35,'Controle de Contatos'!$AJ$5:$AJ$1204))</f>
        <v/>
      </c>
      <c r="L35" s="15" t="str">
        <f ca="1">IF($C35="","",SUMIF('Controle de Contatos'!$D$5:$D$1204,$C35,'Controle de Contatos'!$AK$5:$AK$1204))</f>
        <v/>
      </c>
      <c r="M35" s="15" t="str">
        <f ca="1">IF($C35="","",SUMIF('Controle de Contatos'!$D$5:$D$1204,$C35,'Controle de Contatos'!$AL$5:$AL$1204))</f>
        <v/>
      </c>
      <c r="N35" s="15" t="str">
        <f ca="1">IF($C35="","",SUMIF('Controle de Contatos'!$D$5:$D$1204,$C35,'Controle de Contatos'!$AM$5:$AO$1204))</f>
        <v/>
      </c>
      <c r="O35" s="15" t="str">
        <f ca="1">IF($C35="","",SUMIF('Controle de Contatos'!$D$5:$D$1204,$C35,'Controle de Contatos'!$AN$5:$AN$1204))</f>
        <v/>
      </c>
      <c r="P35" s="15" t="str">
        <f t="shared" ca="1" si="1"/>
        <v/>
      </c>
    </row>
    <row r="36" spans="2:16" ht="30" customHeight="1">
      <c r="B36" s="1">
        <v>32</v>
      </c>
      <c r="C36" s="14" t="str">
        <f t="shared" ca="1" si="0"/>
        <v/>
      </c>
      <c r="D36" s="15" t="str">
        <f ca="1">IF($C36="","",SUMIF('Controle de Contatos'!$D$5:$D$1204,$C36,'Controle de Contatos'!$AC$5:$AC$1204))</f>
        <v/>
      </c>
      <c r="E36" s="15" t="str">
        <f ca="1">IF($C36="","",SUMIF('Controle de Contatos'!$D$5:$D$1204,$C36,'Controle de Contatos'!$AD$5:$AD$1204))</f>
        <v/>
      </c>
      <c r="F36" s="15" t="str">
        <f ca="1">IF($C36="","",SUMIF('Controle de Contatos'!$D$5:$D$1204,$C36,'Controle de Contatos'!$AE$5:$AE$1204))</f>
        <v/>
      </c>
      <c r="G36" s="15" t="str">
        <f ca="1">IF($C36="","",SUMIF('Controle de Contatos'!$D$5:$D$1204,$C36,'Controle de Contatos'!$AF$5:$AF$1204))</f>
        <v/>
      </c>
      <c r="H36" s="15" t="str">
        <f ca="1">IF($C36="","",SUMIF('Controle de Contatos'!$D$5:$D$1204,$C36,'Controle de Contatos'!$AG$5:$AG$1204))</f>
        <v/>
      </c>
      <c r="I36" s="15" t="str">
        <f ca="1">IF($C36="","",SUMIF('Controle de Contatos'!$D$5:$D$1204,$C36,'Controle de Contatos'!$AH$5:$AH$1204))</f>
        <v/>
      </c>
      <c r="J36" s="15" t="str">
        <f ca="1">IF($C36="","",SUMIF('Controle de Contatos'!$D$5:$D$1204,$C36,'Controle de Contatos'!$AI$5:$AI$1204))</f>
        <v/>
      </c>
      <c r="K36" s="15" t="str">
        <f ca="1">IF($C36="","",SUMIF('Controle de Contatos'!$D$5:$D$1204,$C36,'Controle de Contatos'!$AJ$5:$AJ$1204))</f>
        <v/>
      </c>
      <c r="L36" s="15" t="str">
        <f ca="1">IF($C36="","",SUMIF('Controle de Contatos'!$D$5:$D$1204,$C36,'Controle de Contatos'!$AK$5:$AK$1204))</f>
        <v/>
      </c>
      <c r="M36" s="15" t="str">
        <f ca="1">IF($C36="","",SUMIF('Controle de Contatos'!$D$5:$D$1204,$C36,'Controle de Contatos'!$AL$5:$AL$1204))</f>
        <v/>
      </c>
      <c r="N36" s="15" t="str">
        <f ca="1">IF($C36="","",SUMIF('Controle de Contatos'!$D$5:$D$1204,$C36,'Controle de Contatos'!$AM$5:$AO$1204))</f>
        <v/>
      </c>
      <c r="O36" s="15" t="str">
        <f ca="1">IF($C36="","",SUMIF('Controle de Contatos'!$D$5:$D$1204,$C36,'Controle de Contatos'!$AN$5:$AN$1204))</f>
        <v/>
      </c>
      <c r="P36" s="15" t="str">
        <f t="shared" ca="1" si="1"/>
        <v/>
      </c>
    </row>
    <row r="37" spans="2:16" ht="30" customHeight="1">
      <c r="B37" s="1">
        <v>33</v>
      </c>
      <c r="C37" s="14" t="str">
        <f t="shared" ca="1" si="0"/>
        <v/>
      </c>
      <c r="D37" s="15" t="str">
        <f ca="1">IF($C37="","",SUMIF('Controle de Contatos'!$D$5:$D$1204,$C37,'Controle de Contatos'!$AC$5:$AC$1204))</f>
        <v/>
      </c>
      <c r="E37" s="15" t="str">
        <f ca="1">IF($C37="","",SUMIF('Controle de Contatos'!$D$5:$D$1204,$C37,'Controle de Contatos'!$AD$5:$AD$1204))</f>
        <v/>
      </c>
      <c r="F37" s="15" t="str">
        <f ca="1">IF($C37="","",SUMIF('Controle de Contatos'!$D$5:$D$1204,$C37,'Controle de Contatos'!$AE$5:$AE$1204))</f>
        <v/>
      </c>
      <c r="G37" s="15" t="str">
        <f ca="1">IF($C37="","",SUMIF('Controle de Contatos'!$D$5:$D$1204,$C37,'Controle de Contatos'!$AF$5:$AF$1204))</f>
        <v/>
      </c>
      <c r="H37" s="15" t="str">
        <f ca="1">IF($C37="","",SUMIF('Controle de Contatos'!$D$5:$D$1204,$C37,'Controle de Contatos'!$AG$5:$AG$1204))</f>
        <v/>
      </c>
      <c r="I37" s="15" t="str">
        <f ca="1">IF($C37="","",SUMIF('Controle de Contatos'!$D$5:$D$1204,$C37,'Controle de Contatos'!$AH$5:$AH$1204))</f>
        <v/>
      </c>
      <c r="J37" s="15" t="str">
        <f ca="1">IF($C37="","",SUMIF('Controle de Contatos'!$D$5:$D$1204,$C37,'Controle de Contatos'!$AI$5:$AI$1204))</f>
        <v/>
      </c>
      <c r="K37" s="15" t="str">
        <f ca="1">IF($C37="","",SUMIF('Controle de Contatos'!$D$5:$D$1204,$C37,'Controle de Contatos'!$AJ$5:$AJ$1204))</f>
        <v/>
      </c>
      <c r="L37" s="15" t="str">
        <f ca="1">IF($C37="","",SUMIF('Controle de Contatos'!$D$5:$D$1204,$C37,'Controle de Contatos'!$AK$5:$AK$1204))</f>
        <v/>
      </c>
      <c r="M37" s="15" t="str">
        <f ca="1">IF($C37="","",SUMIF('Controle de Contatos'!$D$5:$D$1204,$C37,'Controle de Contatos'!$AL$5:$AL$1204))</f>
        <v/>
      </c>
      <c r="N37" s="15" t="str">
        <f ca="1">IF($C37="","",SUMIF('Controle de Contatos'!$D$5:$D$1204,$C37,'Controle de Contatos'!$AM$5:$AO$1204))</f>
        <v/>
      </c>
      <c r="O37" s="15" t="str">
        <f ca="1">IF($C37="","",SUMIF('Controle de Contatos'!$D$5:$D$1204,$C37,'Controle de Contatos'!$AN$5:$AN$1204))</f>
        <v/>
      </c>
      <c r="P37" s="15" t="str">
        <f t="shared" ca="1" si="1"/>
        <v/>
      </c>
    </row>
    <row r="38" spans="2:16" ht="30" customHeight="1">
      <c r="B38" s="1">
        <v>34</v>
      </c>
      <c r="C38" s="14" t="str">
        <f t="shared" ca="1" si="0"/>
        <v/>
      </c>
      <c r="D38" s="15" t="str">
        <f ca="1">IF($C38="","",SUMIF('Controle de Contatos'!$D$5:$D$1204,$C38,'Controle de Contatos'!$AC$5:$AC$1204))</f>
        <v/>
      </c>
      <c r="E38" s="15" t="str">
        <f ca="1">IF($C38="","",SUMIF('Controle de Contatos'!$D$5:$D$1204,$C38,'Controle de Contatos'!$AD$5:$AD$1204))</f>
        <v/>
      </c>
      <c r="F38" s="15" t="str">
        <f ca="1">IF($C38="","",SUMIF('Controle de Contatos'!$D$5:$D$1204,$C38,'Controle de Contatos'!$AE$5:$AE$1204))</f>
        <v/>
      </c>
      <c r="G38" s="15" t="str">
        <f ca="1">IF($C38="","",SUMIF('Controle de Contatos'!$D$5:$D$1204,$C38,'Controle de Contatos'!$AF$5:$AF$1204))</f>
        <v/>
      </c>
      <c r="H38" s="15" t="str">
        <f ca="1">IF($C38="","",SUMIF('Controle de Contatos'!$D$5:$D$1204,$C38,'Controle de Contatos'!$AG$5:$AG$1204))</f>
        <v/>
      </c>
      <c r="I38" s="15" t="str">
        <f ca="1">IF($C38="","",SUMIF('Controle de Contatos'!$D$5:$D$1204,$C38,'Controle de Contatos'!$AH$5:$AH$1204))</f>
        <v/>
      </c>
      <c r="J38" s="15" t="str">
        <f ca="1">IF($C38="","",SUMIF('Controle de Contatos'!$D$5:$D$1204,$C38,'Controle de Contatos'!$AI$5:$AI$1204))</f>
        <v/>
      </c>
      <c r="K38" s="15" t="str">
        <f ca="1">IF($C38="","",SUMIF('Controle de Contatos'!$D$5:$D$1204,$C38,'Controle de Contatos'!$AJ$5:$AJ$1204))</f>
        <v/>
      </c>
      <c r="L38" s="15" t="str">
        <f ca="1">IF($C38="","",SUMIF('Controle de Contatos'!$D$5:$D$1204,$C38,'Controle de Contatos'!$AK$5:$AK$1204))</f>
        <v/>
      </c>
      <c r="M38" s="15" t="str">
        <f ca="1">IF($C38="","",SUMIF('Controle de Contatos'!$D$5:$D$1204,$C38,'Controle de Contatos'!$AL$5:$AL$1204))</f>
        <v/>
      </c>
      <c r="N38" s="15" t="str">
        <f ca="1">IF($C38="","",SUMIF('Controle de Contatos'!$D$5:$D$1204,$C38,'Controle de Contatos'!$AM$5:$AO$1204))</f>
        <v/>
      </c>
      <c r="O38" s="15" t="str">
        <f ca="1">IF($C38="","",SUMIF('Controle de Contatos'!$D$5:$D$1204,$C38,'Controle de Contatos'!$AN$5:$AN$1204))</f>
        <v/>
      </c>
      <c r="P38" s="15" t="str">
        <f t="shared" ca="1" si="1"/>
        <v/>
      </c>
    </row>
    <row r="39" spans="2:16" ht="30" customHeight="1">
      <c r="B39" s="1">
        <v>35</v>
      </c>
      <c r="C39" s="14" t="str">
        <f t="shared" ca="1" si="0"/>
        <v/>
      </c>
      <c r="D39" s="15" t="str">
        <f ca="1">IF($C39="","",SUMIF('Controle de Contatos'!$D$5:$D$1204,$C39,'Controle de Contatos'!$AC$5:$AC$1204))</f>
        <v/>
      </c>
      <c r="E39" s="15" t="str">
        <f ca="1">IF($C39="","",SUMIF('Controle de Contatos'!$D$5:$D$1204,$C39,'Controle de Contatos'!$AD$5:$AD$1204))</f>
        <v/>
      </c>
      <c r="F39" s="15" t="str">
        <f ca="1">IF($C39="","",SUMIF('Controle de Contatos'!$D$5:$D$1204,$C39,'Controle de Contatos'!$AE$5:$AE$1204))</f>
        <v/>
      </c>
      <c r="G39" s="15" t="str">
        <f ca="1">IF($C39="","",SUMIF('Controle de Contatos'!$D$5:$D$1204,$C39,'Controle de Contatos'!$AF$5:$AF$1204))</f>
        <v/>
      </c>
      <c r="H39" s="15" t="str">
        <f ca="1">IF($C39="","",SUMIF('Controle de Contatos'!$D$5:$D$1204,$C39,'Controle de Contatos'!$AG$5:$AG$1204))</f>
        <v/>
      </c>
      <c r="I39" s="15" t="str">
        <f ca="1">IF($C39="","",SUMIF('Controle de Contatos'!$D$5:$D$1204,$C39,'Controle de Contatos'!$AH$5:$AH$1204))</f>
        <v/>
      </c>
      <c r="J39" s="15" t="str">
        <f ca="1">IF($C39="","",SUMIF('Controle de Contatos'!$D$5:$D$1204,$C39,'Controle de Contatos'!$AI$5:$AI$1204))</f>
        <v/>
      </c>
      <c r="K39" s="15" t="str">
        <f ca="1">IF($C39="","",SUMIF('Controle de Contatos'!$D$5:$D$1204,$C39,'Controle de Contatos'!$AJ$5:$AJ$1204))</f>
        <v/>
      </c>
      <c r="L39" s="15" t="str">
        <f ca="1">IF($C39="","",SUMIF('Controle de Contatos'!$D$5:$D$1204,$C39,'Controle de Contatos'!$AK$5:$AK$1204))</f>
        <v/>
      </c>
      <c r="M39" s="15" t="str">
        <f ca="1">IF($C39="","",SUMIF('Controle de Contatos'!$D$5:$D$1204,$C39,'Controle de Contatos'!$AL$5:$AL$1204))</f>
        <v/>
      </c>
      <c r="N39" s="15" t="str">
        <f ca="1">IF($C39="","",SUMIF('Controle de Contatos'!$D$5:$D$1204,$C39,'Controle de Contatos'!$AM$5:$AO$1204))</f>
        <v/>
      </c>
      <c r="O39" s="15" t="str">
        <f ca="1">IF($C39="","",SUMIF('Controle de Contatos'!$D$5:$D$1204,$C39,'Controle de Contatos'!$AN$5:$AN$1204))</f>
        <v/>
      </c>
      <c r="P39" s="15" t="str">
        <f t="shared" ca="1" si="1"/>
        <v/>
      </c>
    </row>
    <row r="40" spans="2:16" ht="30" customHeight="1">
      <c r="B40" s="1">
        <v>36</v>
      </c>
      <c r="C40" s="14" t="str">
        <f t="shared" ca="1" si="0"/>
        <v/>
      </c>
      <c r="D40" s="15" t="str">
        <f ca="1">IF($C40="","",SUMIF('Controle de Contatos'!$D$5:$D$1204,$C40,'Controle de Contatos'!$AC$5:$AC$1204))</f>
        <v/>
      </c>
      <c r="E40" s="15" t="str">
        <f ca="1">IF($C40="","",SUMIF('Controle de Contatos'!$D$5:$D$1204,$C40,'Controle de Contatos'!$AD$5:$AD$1204))</f>
        <v/>
      </c>
      <c r="F40" s="15" t="str">
        <f ca="1">IF($C40="","",SUMIF('Controle de Contatos'!$D$5:$D$1204,$C40,'Controle de Contatos'!$AE$5:$AE$1204))</f>
        <v/>
      </c>
      <c r="G40" s="15" t="str">
        <f ca="1">IF($C40="","",SUMIF('Controle de Contatos'!$D$5:$D$1204,$C40,'Controle de Contatos'!$AF$5:$AF$1204))</f>
        <v/>
      </c>
      <c r="H40" s="15" t="str">
        <f ca="1">IF($C40="","",SUMIF('Controle de Contatos'!$D$5:$D$1204,$C40,'Controle de Contatos'!$AG$5:$AG$1204))</f>
        <v/>
      </c>
      <c r="I40" s="15" t="str">
        <f ca="1">IF($C40="","",SUMIF('Controle de Contatos'!$D$5:$D$1204,$C40,'Controle de Contatos'!$AH$5:$AH$1204))</f>
        <v/>
      </c>
      <c r="J40" s="15" t="str">
        <f ca="1">IF($C40="","",SUMIF('Controle de Contatos'!$D$5:$D$1204,$C40,'Controle de Contatos'!$AI$5:$AI$1204))</f>
        <v/>
      </c>
      <c r="K40" s="15" t="str">
        <f ca="1">IF($C40="","",SUMIF('Controle de Contatos'!$D$5:$D$1204,$C40,'Controle de Contatos'!$AJ$5:$AJ$1204))</f>
        <v/>
      </c>
      <c r="L40" s="15" t="str">
        <f ca="1">IF($C40="","",SUMIF('Controle de Contatos'!$D$5:$D$1204,$C40,'Controle de Contatos'!$AK$5:$AK$1204))</f>
        <v/>
      </c>
      <c r="M40" s="15" t="str">
        <f ca="1">IF($C40="","",SUMIF('Controle de Contatos'!$D$5:$D$1204,$C40,'Controle de Contatos'!$AL$5:$AL$1204))</f>
        <v/>
      </c>
      <c r="N40" s="15" t="str">
        <f ca="1">IF($C40="","",SUMIF('Controle de Contatos'!$D$5:$D$1204,$C40,'Controle de Contatos'!$AM$5:$AO$1204))</f>
        <v/>
      </c>
      <c r="O40" s="15" t="str">
        <f ca="1">IF($C40="","",SUMIF('Controle de Contatos'!$D$5:$D$1204,$C40,'Controle de Contatos'!$AN$5:$AN$1204))</f>
        <v/>
      </c>
      <c r="P40" s="15" t="str">
        <f t="shared" ca="1" si="1"/>
        <v/>
      </c>
    </row>
    <row r="41" spans="2:16" ht="30" customHeight="1">
      <c r="B41" s="1">
        <v>37</v>
      </c>
      <c r="C41" s="14" t="str">
        <f t="shared" ca="1" si="0"/>
        <v/>
      </c>
      <c r="D41" s="15" t="str">
        <f ca="1">IF($C41="","",SUMIF('Controle de Contatos'!$D$5:$D$1204,$C41,'Controle de Contatos'!$AC$5:$AC$1204))</f>
        <v/>
      </c>
      <c r="E41" s="15" t="str">
        <f ca="1">IF($C41="","",SUMIF('Controle de Contatos'!$D$5:$D$1204,$C41,'Controle de Contatos'!$AD$5:$AD$1204))</f>
        <v/>
      </c>
      <c r="F41" s="15" t="str">
        <f ca="1">IF($C41="","",SUMIF('Controle de Contatos'!$D$5:$D$1204,$C41,'Controle de Contatos'!$AE$5:$AE$1204))</f>
        <v/>
      </c>
      <c r="G41" s="15" t="str">
        <f ca="1">IF($C41="","",SUMIF('Controle de Contatos'!$D$5:$D$1204,$C41,'Controle de Contatos'!$AF$5:$AF$1204))</f>
        <v/>
      </c>
      <c r="H41" s="15" t="str">
        <f ca="1">IF($C41="","",SUMIF('Controle de Contatos'!$D$5:$D$1204,$C41,'Controle de Contatos'!$AG$5:$AG$1204))</f>
        <v/>
      </c>
      <c r="I41" s="15" t="str">
        <f ca="1">IF($C41="","",SUMIF('Controle de Contatos'!$D$5:$D$1204,$C41,'Controle de Contatos'!$AH$5:$AH$1204))</f>
        <v/>
      </c>
      <c r="J41" s="15" t="str">
        <f ca="1">IF($C41="","",SUMIF('Controle de Contatos'!$D$5:$D$1204,$C41,'Controle de Contatos'!$AI$5:$AI$1204))</f>
        <v/>
      </c>
      <c r="K41" s="15" t="str">
        <f ca="1">IF($C41="","",SUMIF('Controle de Contatos'!$D$5:$D$1204,$C41,'Controle de Contatos'!$AJ$5:$AJ$1204))</f>
        <v/>
      </c>
      <c r="L41" s="15" t="str">
        <f ca="1">IF($C41="","",SUMIF('Controle de Contatos'!$D$5:$D$1204,$C41,'Controle de Contatos'!$AK$5:$AK$1204))</f>
        <v/>
      </c>
      <c r="M41" s="15" t="str">
        <f ca="1">IF($C41="","",SUMIF('Controle de Contatos'!$D$5:$D$1204,$C41,'Controle de Contatos'!$AL$5:$AL$1204))</f>
        <v/>
      </c>
      <c r="N41" s="15" t="str">
        <f ca="1">IF($C41="","",SUMIF('Controle de Contatos'!$D$5:$D$1204,$C41,'Controle de Contatos'!$AM$5:$AO$1204))</f>
        <v/>
      </c>
      <c r="O41" s="15" t="str">
        <f ca="1">IF($C41="","",SUMIF('Controle de Contatos'!$D$5:$D$1204,$C41,'Controle de Contatos'!$AN$5:$AN$1204))</f>
        <v/>
      </c>
      <c r="P41" s="15" t="str">
        <f t="shared" ca="1" si="1"/>
        <v/>
      </c>
    </row>
    <row r="42" spans="2:16" ht="30" customHeight="1">
      <c r="B42" s="1">
        <v>38</v>
      </c>
      <c r="C42" s="14" t="str">
        <f t="shared" ca="1" si="0"/>
        <v/>
      </c>
      <c r="D42" s="15" t="str">
        <f ca="1">IF($C42="","",SUMIF('Controle de Contatos'!$D$5:$D$1204,$C42,'Controle de Contatos'!$AC$5:$AC$1204))</f>
        <v/>
      </c>
      <c r="E42" s="15" t="str">
        <f ca="1">IF($C42="","",SUMIF('Controle de Contatos'!$D$5:$D$1204,$C42,'Controle de Contatos'!$AD$5:$AD$1204))</f>
        <v/>
      </c>
      <c r="F42" s="15" t="str">
        <f ca="1">IF($C42="","",SUMIF('Controle de Contatos'!$D$5:$D$1204,$C42,'Controle de Contatos'!$AE$5:$AE$1204))</f>
        <v/>
      </c>
      <c r="G42" s="15" t="str">
        <f ca="1">IF($C42="","",SUMIF('Controle de Contatos'!$D$5:$D$1204,$C42,'Controle de Contatos'!$AF$5:$AF$1204))</f>
        <v/>
      </c>
      <c r="H42" s="15" t="str">
        <f ca="1">IF($C42="","",SUMIF('Controle de Contatos'!$D$5:$D$1204,$C42,'Controle de Contatos'!$AG$5:$AG$1204))</f>
        <v/>
      </c>
      <c r="I42" s="15" t="str">
        <f ca="1">IF($C42="","",SUMIF('Controle de Contatos'!$D$5:$D$1204,$C42,'Controle de Contatos'!$AH$5:$AH$1204))</f>
        <v/>
      </c>
      <c r="J42" s="15" t="str">
        <f ca="1">IF($C42="","",SUMIF('Controle de Contatos'!$D$5:$D$1204,$C42,'Controle de Contatos'!$AI$5:$AI$1204))</f>
        <v/>
      </c>
      <c r="K42" s="15" t="str">
        <f ca="1">IF($C42="","",SUMIF('Controle de Contatos'!$D$5:$D$1204,$C42,'Controle de Contatos'!$AJ$5:$AJ$1204))</f>
        <v/>
      </c>
      <c r="L42" s="15" t="str">
        <f ca="1">IF($C42="","",SUMIF('Controle de Contatos'!$D$5:$D$1204,$C42,'Controle de Contatos'!$AK$5:$AK$1204))</f>
        <v/>
      </c>
      <c r="M42" s="15" t="str">
        <f ca="1">IF($C42="","",SUMIF('Controle de Contatos'!$D$5:$D$1204,$C42,'Controle de Contatos'!$AL$5:$AL$1204))</f>
        <v/>
      </c>
      <c r="N42" s="15" t="str">
        <f ca="1">IF($C42="","",SUMIF('Controle de Contatos'!$D$5:$D$1204,$C42,'Controle de Contatos'!$AM$5:$AO$1204))</f>
        <v/>
      </c>
      <c r="O42" s="15" t="str">
        <f ca="1">IF($C42="","",SUMIF('Controle de Contatos'!$D$5:$D$1204,$C42,'Controle de Contatos'!$AN$5:$AN$1204))</f>
        <v/>
      </c>
      <c r="P42" s="15" t="str">
        <f t="shared" ca="1" si="1"/>
        <v/>
      </c>
    </row>
    <row r="43" spans="2:16" ht="30" customHeight="1">
      <c r="B43" s="1">
        <v>39</v>
      </c>
      <c r="C43" s="14" t="str">
        <f t="shared" ca="1" si="0"/>
        <v/>
      </c>
      <c r="D43" s="15" t="str">
        <f ca="1">IF($C43="","",SUMIF('Controle de Contatos'!$D$5:$D$1204,$C43,'Controle de Contatos'!$AC$5:$AC$1204))</f>
        <v/>
      </c>
      <c r="E43" s="15" t="str">
        <f ca="1">IF($C43="","",SUMIF('Controle de Contatos'!$D$5:$D$1204,$C43,'Controle de Contatos'!$AD$5:$AD$1204))</f>
        <v/>
      </c>
      <c r="F43" s="15" t="str">
        <f ca="1">IF($C43="","",SUMIF('Controle de Contatos'!$D$5:$D$1204,$C43,'Controle de Contatos'!$AE$5:$AE$1204))</f>
        <v/>
      </c>
      <c r="G43" s="15" t="str">
        <f ca="1">IF($C43="","",SUMIF('Controle de Contatos'!$D$5:$D$1204,$C43,'Controle de Contatos'!$AF$5:$AF$1204))</f>
        <v/>
      </c>
      <c r="H43" s="15" t="str">
        <f ca="1">IF($C43="","",SUMIF('Controle de Contatos'!$D$5:$D$1204,$C43,'Controle de Contatos'!$AG$5:$AG$1204))</f>
        <v/>
      </c>
      <c r="I43" s="15" t="str">
        <f ca="1">IF($C43="","",SUMIF('Controle de Contatos'!$D$5:$D$1204,$C43,'Controle de Contatos'!$AH$5:$AH$1204))</f>
        <v/>
      </c>
      <c r="J43" s="15" t="str">
        <f ca="1">IF($C43="","",SUMIF('Controle de Contatos'!$D$5:$D$1204,$C43,'Controle de Contatos'!$AI$5:$AI$1204))</f>
        <v/>
      </c>
      <c r="K43" s="15" t="str">
        <f ca="1">IF($C43="","",SUMIF('Controle de Contatos'!$D$5:$D$1204,$C43,'Controle de Contatos'!$AJ$5:$AJ$1204))</f>
        <v/>
      </c>
      <c r="L43" s="15" t="str">
        <f ca="1">IF($C43="","",SUMIF('Controle de Contatos'!$D$5:$D$1204,$C43,'Controle de Contatos'!$AK$5:$AK$1204))</f>
        <v/>
      </c>
      <c r="M43" s="15" t="str">
        <f ca="1">IF($C43="","",SUMIF('Controle de Contatos'!$D$5:$D$1204,$C43,'Controle de Contatos'!$AL$5:$AL$1204))</f>
        <v/>
      </c>
      <c r="N43" s="15" t="str">
        <f ca="1">IF($C43="","",SUMIF('Controle de Contatos'!$D$5:$D$1204,$C43,'Controle de Contatos'!$AM$5:$AO$1204))</f>
        <v/>
      </c>
      <c r="O43" s="15" t="str">
        <f ca="1">IF($C43="","",SUMIF('Controle de Contatos'!$D$5:$D$1204,$C43,'Controle de Contatos'!$AN$5:$AN$1204))</f>
        <v/>
      </c>
      <c r="P43" s="15" t="str">
        <f t="shared" ca="1" si="1"/>
        <v/>
      </c>
    </row>
    <row r="44" spans="2:16" ht="30" customHeight="1">
      <c r="B44" s="1">
        <v>40</v>
      </c>
      <c r="C44" s="14" t="str">
        <f t="shared" ca="1" si="0"/>
        <v/>
      </c>
      <c r="D44" s="15" t="str">
        <f ca="1">IF($C44="","",SUMIF('Controle de Contatos'!$D$5:$D$1204,$C44,'Controle de Contatos'!$AC$5:$AC$1204))</f>
        <v/>
      </c>
      <c r="E44" s="15" t="str">
        <f ca="1">IF($C44="","",SUMIF('Controle de Contatos'!$D$5:$D$1204,$C44,'Controle de Contatos'!$AD$5:$AD$1204))</f>
        <v/>
      </c>
      <c r="F44" s="15" t="str">
        <f ca="1">IF($C44="","",SUMIF('Controle de Contatos'!$D$5:$D$1204,$C44,'Controle de Contatos'!$AE$5:$AE$1204))</f>
        <v/>
      </c>
      <c r="G44" s="15" t="str">
        <f ca="1">IF($C44="","",SUMIF('Controle de Contatos'!$D$5:$D$1204,$C44,'Controle de Contatos'!$AF$5:$AF$1204))</f>
        <v/>
      </c>
      <c r="H44" s="15" t="str">
        <f ca="1">IF($C44="","",SUMIF('Controle de Contatos'!$D$5:$D$1204,$C44,'Controle de Contatos'!$AG$5:$AG$1204))</f>
        <v/>
      </c>
      <c r="I44" s="15" t="str">
        <f ca="1">IF($C44="","",SUMIF('Controle de Contatos'!$D$5:$D$1204,$C44,'Controle de Contatos'!$AH$5:$AH$1204))</f>
        <v/>
      </c>
      <c r="J44" s="15" t="str">
        <f ca="1">IF($C44="","",SUMIF('Controle de Contatos'!$D$5:$D$1204,$C44,'Controle de Contatos'!$AI$5:$AI$1204))</f>
        <v/>
      </c>
      <c r="K44" s="15" t="str">
        <f ca="1">IF($C44="","",SUMIF('Controle de Contatos'!$D$5:$D$1204,$C44,'Controle de Contatos'!$AJ$5:$AJ$1204))</f>
        <v/>
      </c>
      <c r="L44" s="15" t="str">
        <f ca="1">IF($C44="","",SUMIF('Controle de Contatos'!$D$5:$D$1204,$C44,'Controle de Contatos'!$AK$5:$AK$1204))</f>
        <v/>
      </c>
      <c r="M44" s="15" t="str">
        <f ca="1">IF($C44="","",SUMIF('Controle de Contatos'!$D$5:$D$1204,$C44,'Controle de Contatos'!$AL$5:$AL$1204))</f>
        <v/>
      </c>
      <c r="N44" s="15" t="str">
        <f ca="1">IF($C44="","",SUMIF('Controle de Contatos'!$D$5:$D$1204,$C44,'Controle de Contatos'!$AM$5:$AO$1204))</f>
        <v/>
      </c>
      <c r="O44" s="15" t="str">
        <f ca="1">IF($C44="","",SUMIF('Controle de Contatos'!$D$5:$D$1204,$C44,'Controle de Contatos'!$AN$5:$AN$1204))</f>
        <v/>
      </c>
      <c r="P44" s="15" t="str">
        <f t="shared" ca="1" si="1"/>
        <v/>
      </c>
    </row>
    <row r="45" spans="2:16" ht="30" customHeight="1">
      <c r="B45" s="1">
        <v>41</v>
      </c>
      <c r="C45" s="14" t="str">
        <f t="shared" ca="1" si="0"/>
        <v/>
      </c>
      <c r="D45" s="15" t="str">
        <f ca="1">IF($C45="","",SUMIF('Controle de Contatos'!$D$5:$D$1204,$C45,'Controle de Contatos'!$AC$5:$AC$1204))</f>
        <v/>
      </c>
      <c r="E45" s="15" t="str">
        <f ca="1">IF($C45="","",SUMIF('Controle de Contatos'!$D$5:$D$1204,$C45,'Controle de Contatos'!$AD$5:$AD$1204))</f>
        <v/>
      </c>
      <c r="F45" s="15" t="str">
        <f ca="1">IF($C45="","",SUMIF('Controle de Contatos'!$D$5:$D$1204,$C45,'Controle de Contatos'!$AE$5:$AE$1204))</f>
        <v/>
      </c>
      <c r="G45" s="15" t="str">
        <f ca="1">IF($C45="","",SUMIF('Controle de Contatos'!$D$5:$D$1204,$C45,'Controle de Contatos'!$AF$5:$AF$1204))</f>
        <v/>
      </c>
      <c r="H45" s="15" t="str">
        <f ca="1">IF($C45="","",SUMIF('Controle de Contatos'!$D$5:$D$1204,$C45,'Controle de Contatos'!$AG$5:$AG$1204))</f>
        <v/>
      </c>
      <c r="I45" s="15" t="str">
        <f ca="1">IF($C45="","",SUMIF('Controle de Contatos'!$D$5:$D$1204,$C45,'Controle de Contatos'!$AH$5:$AH$1204))</f>
        <v/>
      </c>
      <c r="J45" s="15" t="str">
        <f ca="1">IF($C45="","",SUMIF('Controle de Contatos'!$D$5:$D$1204,$C45,'Controle de Contatos'!$AI$5:$AI$1204))</f>
        <v/>
      </c>
      <c r="K45" s="15" t="str">
        <f ca="1">IF($C45="","",SUMIF('Controle de Contatos'!$D$5:$D$1204,$C45,'Controle de Contatos'!$AJ$5:$AJ$1204))</f>
        <v/>
      </c>
      <c r="L45" s="15" t="str">
        <f ca="1">IF($C45="","",SUMIF('Controle de Contatos'!$D$5:$D$1204,$C45,'Controle de Contatos'!$AK$5:$AK$1204))</f>
        <v/>
      </c>
      <c r="M45" s="15" t="str">
        <f ca="1">IF($C45="","",SUMIF('Controle de Contatos'!$D$5:$D$1204,$C45,'Controle de Contatos'!$AL$5:$AL$1204))</f>
        <v/>
      </c>
      <c r="N45" s="15" t="str">
        <f ca="1">IF($C45="","",SUMIF('Controle de Contatos'!$D$5:$D$1204,$C45,'Controle de Contatos'!$AM$5:$AO$1204))</f>
        <v/>
      </c>
      <c r="O45" s="15" t="str">
        <f ca="1">IF($C45="","",SUMIF('Controle de Contatos'!$D$5:$D$1204,$C45,'Controle de Contatos'!$AN$5:$AN$1204))</f>
        <v/>
      </c>
      <c r="P45" s="15" t="str">
        <f t="shared" ca="1" si="1"/>
        <v/>
      </c>
    </row>
    <row r="46" spans="2:16" ht="30" customHeight="1">
      <c r="B46" s="1">
        <v>42</v>
      </c>
      <c r="C46" s="14" t="str">
        <f t="shared" ca="1" si="0"/>
        <v/>
      </c>
      <c r="D46" s="15" t="str">
        <f ca="1">IF($C46="","",SUMIF('Controle de Contatos'!$D$5:$D$1204,$C46,'Controle de Contatos'!$AC$5:$AC$1204))</f>
        <v/>
      </c>
      <c r="E46" s="15" t="str">
        <f ca="1">IF($C46="","",SUMIF('Controle de Contatos'!$D$5:$D$1204,$C46,'Controle de Contatos'!$AD$5:$AD$1204))</f>
        <v/>
      </c>
      <c r="F46" s="15" t="str">
        <f ca="1">IF($C46="","",SUMIF('Controle de Contatos'!$D$5:$D$1204,$C46,'Controle de Contatos'!$AE$5:$AE$1204))</f>
        <v/>
      </c>
      <c r="G46" s="15" t="str">
        <f ca="1">IF($C46="","",SUMIF('Controle de Contatos'!$D$5:$D$1204,$C46,'Controle de Contatos'!$AF$5:$AF$1204))</f>
        <v/>
      </c>
      <c r="H46" s="15" t="str">
        <f ca="1">IF($C46="","",SUMIF('Controle de Contatos'!$D$5:$D$1204,$C46,'Controle de Contatos'!$AG$5:$AG$1204))</f>
        <v/>
      </c>
      <c r="I46" s="15" t="str">
        <f ca="1">IF($C46="","",SUMIF('Controle de Contatos'!$D$5:$D$1204,$C46,'Controle de Contatos'!$AH$5:$AH$1204))</f>
        <v/>
      </c>
      <c r="J46" s="15" t="str">
        <f ca="1">IF($C46="","",SUMIF('Controle de Contatos'!$D$5:$D$1204,$C46,'Controle de Contatos'!$AI$5:$AI$1204))</f>
        <v/>
      </c>
      <c r="K46" s="15" t="str">
        <f ca="1">IF($C46="","",SUMIF('Controle de Contatos'!$D$5:$D$1204,$C46,'Controle de Contatos'!$AJ$5:$AJ$1204))</f>
        <v/>
      </c>
      <c r="L46" s="15" t="str">
        <f ca="1">IF($C46="","",SUMIF('Controle de Contatos'!$D$5:$D$1204,$C46,'Controle de Contatos'!$AK$5:$AK$1204))</f>
        <v/>
      </c>
      <c r="M46" s="15" t="str">
        <f ca="1">IF($C46="","",SUMIF('Controle de Contatos'!$D$5:$D$1204,$C46,'Controle de Contatos'!$AL$5:$AL$1204))</f>
        <v/>
      </c>
      <c r="N46" s="15" t="str">
        <f ca="1">IF($C46="","",SUMIF('Controle de Contatos'!$D$5:$D$1204,$C46,'Controle de Contatos'!$AM$5:$AO$1204))</f>
        <v/>
      </c>
      <c r="O46" s="15" t="str">
        <f ca="1">IF($C46="","",SUMIF('Controle de Contatos'!$D$5:$D$1204,$C46,'Controle de Contatos'!$AN$5:$AN$1204))</f>
        <v/>
      </c>
      <c r="P46" s="15" t="str">
        <f t="shared" ca="1" si="1"/>
        <v/>
      </c>
    </row>
    <row r="47" spans="2:16" ht="30" customHeight="1">
      <c r="B47" s="1">
        <v>43</v>
      </c>
      <c r="C47" s="14" t="str">
        <f t="shared" ca="1" si="0"/>
        <v/>
      </c>
      <c r="D47" s="15" t="str">
        <f ca="1">IF($C47="","",SUMIF('Controle de Contatos'!$D$5:$D$1204,$C47,'Controle de Contatos'!$AC$5:$AC$1204))</f>
        <v/>
      </c>
      <c r="E47" s="15" t="str">
        <f ca="1">IF($C47="","",SUMIF('Controle de Contatos'!$D$5:$D$1204,$C47,'Controle de Contatos'!$AD$5:$AD$1204))</f>
        <v/>
      </c>
      <c r="F47" s="15" t="str">
        <f ca="1">IF($C47="","",SUMIF('Controle de Contatos'!$D$5:$D$1204,$C47,'Controle de Contatos'!$AE$5:$AE$1204))</f>
        <v/>
      </c>
      <c r="G47" s="15" t="str">
        <f ca="1">IF($C47="","",SUMIF('Controle de Contatos'!$D$5:$D$1204,$C47,'Controle de Contatos'!$AF$5:$AF$1204))</f>
        <v/>
      </c>
      <c r="H47" s="15" t="str">
        <f ca="1">IF($C47="","",SUMIF('Controle de Contatos'!$D$5:$D$1204,$C47,'Controle de Contatos'!$AG$5:$AG$1204))</f>
        <v/>
      </c>
      <c r="I47" s="15" t="str">
        <f ca="1">IF($C47="","",SUMIF('Controle de Contatos'!$D$5:$D$1204,$C47,'Controle de Contatos'!$AH$5:$AH$1204))</f>
        <v/>
      </c>
      <c r="J47" s="15" t="str">
        <f ca="1">IF($C47="","",SUMIF('Controle de Contatos'!$D$5:$D$1204,$C47,'Controle de Contatos'!$AI$5:$AI$1204))</f>
        <v/>
      </c>
      <c r="K47" s="15" t="str">
        <f ca="1">IF($C47="","",SUMIF('Controle de Contatos'!$D$5:$D$1204,$C47,'Controle de Contatos'!$AJ$5:$AJ$1204))</f>
        <v/>
      </c>
      <c r="L47" s="15" t="str">
        <f ca="1">IF($C47="","",SUMIF('Controle de Contatos'!$D$5:$D$1204,$C47,'Controle de Contatos'!$AK$5:$AK$1204))</f>
        <v/>
      </c>
      <c r="M47" s="15" t="str">
        <f ca="1">IF($C47="","",SUMIF('Controle de Contatos'!$D$5:$D$1204,$C47,'Controle de Contatos'!$AL$5:$AL$1204))</f>
        <v/>
      </c>
      <c r="N47" s="15" t="str">
        <f ca="1">IF($C47="","",SUMIF('Controle de Contatos'!$D$5:$D$1204,$C47,'Controle de Contatos'!$AM$5:$AO$1204))</f>
        <v/>
      </c>
      <c r="O47" s="15" t="str">
        <f ca="1">IF($C47="","",SUMIF('Controle de Contatos'!$D$5:$D$1204,$C47,'Controle de Contatos'!$AN$5:$AN$1204))</f>
        <v/>
      </c>
      <c r="P47" s="15" t="str">
        <f t="shared" ca="1" si="1"/>
        <v/>
      </c>
    </row>
    <row r="48" spans="2:16" ht="30" customHeight="1">
      <c r="B48" s="1">
        <v>44</v>
      </c>
      <c r="C48" s="14" t="str">
        <f t="shared" ca="1" si="0"/>
        <v/>
      </c>
      <c r="D48" s="15" t="str">
        <f ca="1">IF($C48="","",SUMIF('Controle de Contatos'!$D$5:$D$1204,$C48,'Controle de Contatos'!$AC$5:$AC$1204))</f>
        <v/>
      </c>
      <c r="E48" s="15" t="str">
        <f ca="1">IF($C48="","",SUMIF('Controle de Contatos'!$D$5:$D$1204,$C48,'Controle de Contatos'!$AD$5:$AD$1204))</f>
        <v/>
      </c>
      <c r="F48" s="15" t="str">
        <f ca="1">IF($C48="","",SUMIF('Controle de Contatos'!$D$5:$D$1204,$C48,'Controle de Contatos'!$AE$5:$AE$1204))</f>
        <v/>
      </c>
      <c r="G48" s="15" t="str">
        <f ca="1">IF($C48="","",SUMIF('Controle de Contatos'!$D$5:$D$1204,$C48,'Controle de Contatos'!$AF$5:$AF$1204))</f>
        <v/>
      </c>
      <c r="H48" s="15" t="str">
        <f ca="1">IF($C48="","",SUMIF('Controle de Contatos'!$D$5:$D$1204,$C48,'Controle de Contatos'!$AG$5:$AG$1204))</f>
        <v/>
      </c>
      <c r="I48" s="15" t="str">
        <f ca="1">IF($C48="","",SUMIF('Controle de Contatos'!$D$5:$D$1204,$C48,'Controle de Contatos'!$AH$5:$AH$1204))</f>
        <v/>
      </c>
      <c r="J48" s="15" t="str">
        <f ca="1">IF($C48="","",SUMIF('Controle de Contatos'!$D$5:$D$1204,$C48,'Controle de Contatos'!$AI$5:$AI$1204))</f>
        <v/>
      </c>
      <c r="K48" s="15" t="str">
        <f ca="1">IF($C48="","",SUMIF('Controle de Contatos'!$D$5:$D$1204,$C48,'Controle de Contatos'!$AJ$5:$AJ$1204))</f>
        <v/>
      </c>
      <c r="L48" s="15" t="str">
        <f ca="1">IF($C48="","",SUMIF('Controle de Contatos'!$D$5:$D$1204,$C48,'Controle de Contatos'!$AK$5:$AK$1204))</f>
        <v/>
      </c>
      <c r="M48" s="15" t="str">
        <f ca="1">IF($C48="","",SUMIF('Controle de Contatos'!$D$5:$D$1204,$C48,'Controle de Contatos'!$AL$5:$AL$1204))</f>
        <v/>
      </c>
      <c r="N48" s="15" t="str">
        <f ca="1">IF($C48="","",SUMIF('Controle de Contatos'!$D$5:$D$1204,$C48,'Controle de Contatos'!$AM$5:$AO$1204))</f>
        <v/>
      </c>
      <c r="O48" s="15" t="str">
        <f ca="1">IF($C48="","",SUMIF('Controle de Contatos'!$D$5:$D$1204,$C48,'Controle de Contatos'!$AN$5:$AN$1204))</f>
        <v/>
      </c>
      <c r="P48" s="15" t="str">
        <f t="shared" ca="1" si="1"/>
        <v/>
      </c>
    </row>
    <row r="49" spans="2:16" ht="30" customHeight="1">
      <c r="B49" s="1">
        <v>45</v>
      </c>
      <c r="C49" s="14" t="str">
        <f t="shared" ca="1" si="0"/>
        <v/>
      </c>
      <c r="D49" s="15" t="str">
        <f ca="1">IF($C49="","",SUMIF('Controle de Contatos'!$D$5:$D$1204,$C49,'Controle de Contatos'!$AC$5:$AC$1204))</f>
        <v/>
      </c>
      <c r="E49" s="15" t="str">
        <f ca="1">IF($C49="","",SUMIF('Controle de Contatos'!$D$5:$D$1204,$C49,'Controle de Contatos'!$AD$5:$AD$1204))</f>
        <v/>
      </c>
      <c r="F49" s="15" t="str">
        <f ca="1">IF($C49="","",SUMIF('Controle de Contatos'!$D$5:$D$1204,$C49,'Controle de Contatos'!$AE$5:$AE$1204))</f>
        <v/>
      </c>
      <c r="G49" s="15" t="str">
        <f ca="1">IF($C49="","",SUMIF('Controle de Contatos'!$D$5:$D$1204,$C49,'Controle de Contatos'!$AF$5:$AF$1204))</f>
        <v/>
      </c>
      <c r="H49" s="15" t="str">
        <f ca="1">IF($C49="","",SUMIF('Controle de Contatos'!$D$5:$D$1204,$C49,'Controle de Contatos'!$AG$5:$AG$1204))</f>
        <v/>
      </c>
      <c r="I49" s="15" t="str">
        <f ca="1">IF($C49="","",SUMIF('Controle de Contatos'!$D$5:$D$1204,$C49,'Controle de Contatos'!$AH$5:$AH$1204))</f>
        <v/>
      </c>
      <c r="J49" s="15" t="str">
        <f ca="1">IF($C49="","",SUMIF('Controle de Contatos'!$D$5:$D$1204,$C49,'Controle de Contatos'!$AI$5:$AI$1204))</f>
        <v/>
      </c>
      <c r="K49" s="15" t="str">
        <f ca="1">IF($C49="","",SUMIF('Controle de Contatos'!$D$5:$D$1204,$C49,'Controle de Contatos'!$AJ$5:$AJ$1204))</f>
        <v/>
      </c>
      <c r="L49" s="15" t="str">
        <f ca="1">IF($C49="","",SUMIF('Controle de Contatos'!$D$5:$D$1204,$C49,'Controle de Contatos'!$AK$5:$AK$1204))</f>
        <v/>
      </c>
      <c r="M49" s="15" t="str">
        <f ca="1">IF($C49="","",SUMIF('Controle de Contatos'!$D$5:$D$1204,$C49,'Controle de Contatos'!$AL$5:$AL$1204))</f>
        <v/>
      </c>
      <c r="N49" s="15" t="str">
        <f ca="1">IF($C49="","",SUMIF('Controle de Contatos'!$D$5:$D$1204,$C49,'Controle de Contatos'!$AM$5:$AO$1204))</f>
        <v/>
      </c>
      <c r="O49" s="15" t="str">
        <f ca="1">IF($C49="","",SUMIF('Controle de Contatos'!$D$5:$D$1204,$C49,'Controle de Contatos'!$AN$5:$AN$1204))</f>
        <v/>
      </c>
      <c r="P49" s="15" t="str">
        <f t="shared" ca="1" si="1"/>
        <v/>
      </c>
    </row>
    <row r="50" spans="2:16" ht="30" customHeight="1">
      <c r="B50" s="1">
        <v>46</v>
      </c>
      <c r="C50" s="14" t="str">
        <f t="shared" ca="1" si="0"/>
        <v/>
      </c>
      <c r="D50" s="15" t="str">
        <f ca="1">IF($C50="","",SUMIF('Controle de Contatos'!$D$5:$D$1204,$C50,'Controle de Contatos'!$AC$5:$AC$1204))</f>
        <v/>
      </c>
      <c r="E50" s="15" t="str">
        <f ca="1">IF($C50="","",SUMIF('Controle de Contatos'!$D$5:$D$1204,$C50,'Controle de Contatos'!$AD$5:$AD$1204))</f>
        <v/>
      </c>
      <c r="F50" s="15" t="str">
        <f ca="1">IF($C50="","",SUMIF('Controle de Contatos'!$D$5:$D$1204,$C50,'Controle de Contatos'!$AE$5:$AE$1204))</f>
        <v/>
      </c>
      <c r="G50" s="15" t="str">
        <f ca="1">IF($C50="","",SUMIF('Controle de Contatos'!$D$5:$D$1204,$C50,'Controle de Contatos'!$AF$5:$AF$1204))</f>
        <v/>
      </c>
      <c r="H50" s="15" t="str">
        <f ca="1">IF($C50="","",SUMIF('Controle de Contatos'!$D$5:$D$1204,$C50,'Controle de Contatos'!$AG$5:$AG$1204))</f>
        <v/>
      </c>
      <c r="I50" s="15" t="str">
        <f ca="1">IF($C50="","",SUMIF('Controle de Contatos'!$D$5:$D$1204,$C50,'Controle de Contatos'!$AH$5:$AH$1204))</f>
        <v/>
      </c>
      <c r="J50" s="15" t="str">
        <f ca="1">IF($C50="","",SUMIF('Controle de Contatos'!$D$5:$D$1204,$C50,'Controle de Contatos'!$AI$5:$AI$1204))</f>
        <v/>
      </c>
      <c r="K50" s="15" t="str">
        <f ca="1">IF($C50="","",SUMIF('Controle de Contatos'!$D$5:$D$1204,$C50,'Controle de Contatos'!$AJ$5:$AJ$1204))</f>
        <v/>
      </c>
      <c r="L50" s="15" t="str">
        <f ca="1">IF($C50="","",SUMIF('Controle de Contatos'!$D$5:$D$1204,$C50,'Controle de Contatos'!$AK$5:$AK$1204))</f>
        <v/>
      </c>
      <c r="M50" s="15" t="str">
        <f ca="1">IF($C50="","",SUMIF('Controle de Contatos'!$D$5:$D$1204,$C50,'Controle de Contatos'!$AL$5:$AL$1204))</f>
        <v/>
      </c>
      <c r="N50" s="15" t="str">
        <f ca="1">IF($C50="","",SUMIF('Controle de Contatos'!$D$5:$D$1204,$C50,'Controle de Contatos'!$AM$5:$AO$1204))</f>
        <v/>
      </c>
      <c r="O50" s="15" t="str">
        <f ca="1">IF($C50="","",SUMIF('Controle de Contatos'!$D$5:$D$1204,$C50,'Controle de Contatos'!$AN$5:$AN$1204))</f>
        <v/>
      </c>
      <c r="P50" s="15" t="str">
        <f t="shared" ca="1" si="1"/>
        <v/>
      </c>
    </row>
    <row r="51" spans="2:16" ht="30" customHeight="1">
      <c r="B51" s="1">
        <v>47</v>
      </c>
      <c r="C51" s="14" t="str">
        <f t="shared" ca="1" si="0"/>
        <v/>
      </c>
      <c r="D51" s="15" t="str">
        <f ca="1">IF($C51="","",SUMIF('Controle de Contatos'!$D$5:$D$1204,$C51,'Controle de Contatos'!$AC$5:$AC$1204))</f>
        <v/>
      </c>
      <c r="E51" s="15" t="str">
        <f ca="1">IF($C51="","",SUMIF('Controle de Contatos'!$D$5:$D$1204,$C51,'Controle de Contatos'!$AD$5:$AD$1204))</f>
        <v/>
      </c>
      <c r="F51" s="15" t="str">
        <f ca="1">IF($C51="","",SUMIF('Controle de Contatos'!$D$5:$D$1204,$C51,'Controle de Contatos'!$AE$5:$AE$1204))</f>
        <v/>
      </c>
      <c r="G51" s="15" t="str">
        <f ca="1">IF($C51="","",SUMIF('Controle de Contatos'!$D$5:$D$1204,$C51,'Controle de Contatos'!$AF$5:$AF$1204))</f>
        <v/>
      </c>
      <c r="H51" s="15" t="str">
        <f ca="1">IF($C51="","",SUMIF('Controle de Contatos'!$D$5:$D$1204,$C51,'Controle de Contatos'!$AG$5:$AG$1204))</f>
        <v/>
      </c>
      <c r="I51" s="15" t="str">
        <f ca="1">IF($C51="","",SUMIF('Controle de Contatos'!$D$5:$D$1204,$C51,'Controle de Contatos'!$AH$5:$AH$1204))</f>
        <v/>
      </c>
      <c r="J51" s="15" t="str">
        <f ca="1">IF($C51="","",SUMIF('Controle de Contatos'!$D$5:$D$1204,$C51,'Controle de Contatos'!$AI$5:$AI$1204))</f>
        <v/>
      </c>
      <c r="K51" s="15" t="str">
        <f ca="1">IF($C51="","",SUMIF('Controle de Contatos'!$D$5:$D$1204,$C51,'Controle de Contatos'!$AJ$5:$AJ$1204))</f>
        <v/>
      </c>
      <c r="L51" s="15" t="str">
        <f ca="1">IF($C51="","",SUMIF('Controle de Contatos'!$D$5:$D$1204,$C51,'Controle de Contatos'!$AK$5:$AK$1204))</f>
        <v/>
      </c>
      <c r="M51" s="15" t="str">
        <f ca="1">IF($C51="","",SUMIF('Controle de Contatos'!$D$5:$D$1204,$C51,'Controle de Contatos'!$AL$5:$AL$1204))</f>
        <v/>
      </c>
      <c r="N51" s="15" t="str">
        <f ca="1">IF($C51="","",SUMIF('Controle de Contatos'!$D$5:$D$1204,$C51,'Controle de Contatos'!$AM$5:$AO$1204))</f>
        <v/>
      </c>
      <c r="O51" s="15" t="str">
        <f ca="1">IF($C51="","",SUMIF('Controle de Contatos'!$D$5:$D$1204,$C51,'Controle de Contatos'!$AN$5:$AN$1204))</f>
        <v/>
      </c>
      <c r="P51" s="15" t="str">
        <f t="shared" ca="1" si="1"/>
        <v/>
      </c>
    </row>
    <row r="52" spans="2:16" ht="30" customHeight="1">
      <c r="B52" s="1">
        <v>48</v>
      </c>
      <c r="C52" s="14" t="str">
        <f t="shared" ca="1" si="0"/>
        <v/>
      </c>
      <c r="D52" s="15" t="str">
        <f ca="1">IF($C52="","",SUMIF('Controle de Contatos'!$D$5:$D$1204,$C52,'Controle de Contatos'!$AC$5:$AC$1204))</f>
        <v/>
      </c>
      <c r="E52" s="15" t="str">
        <f ca="1">IF($C52="","",SUMIF('Controle de Contatos'!$D$5:$D$1204,$C52,'Controle de Contatos'!$AD$5:$AD$1204))</f>
        <v/>
      </c>
      <c r="F52" s="15" t="str">
        <f ca="1">IF($C52="","",SUMIF('Controle de Contatos'!$D$5:$D$1204,$C52,'Controle de Contatos'!$AE$5:$AE$1204))</f>
        <v/>
      </c>
      <c r="G52" s="15" t="str">
        <f ca="1">IF($C52="","",SUMIF('Controle de Contatos'!$D$5:$D$1204,$C52,'Controle de Contatos'!$AF$5:$AF$1204))</f>
        <v/>
      </c>
      <c r="H52" s="15" t="str">
        <f ca="1">IF($C52="","",SUMIF('Controle de Contatos'!$D$5:$D$1204,$C52,'Controle de Contatos'!$AG$5:$AG$1204))</f>
        <v/>
      </c>
      <c r="I52" s="15" t="str">
        <f ca="1">IF($C52="","",SUMIF('Controle de Contatos'!$D$5:$D$1204,$C52,'Controle de Contatos'!$AH$5:$AH$1204))</f>
        <v/>
      </c>
      <c r="J52" s="15" t="str">
        <f ca="1">IF($C52="","",SUMIF('Controle de Contatos'!$D$5:$D$1204,$C52,'Controle de Contatos'!$AI$5:$AI$1204))</f>
        <v/>
      </c>
      <c r="K52" s="15" t="str">
        <f ca="1">IF($C52="","",SUMIF('Controle de Contatos'!$D$5:$D$1204,$C52,'Controle de Contatos'!$AJ$5:$AJ$1204))</f>
        <v/>
      </c>
      <c r="L52" s="15" t="str">
        <f ca="1">IF($C52="","",SUMIF('Controle de Contatos'!$D$5:$D$1204,$C52,'Controle de Contatos'!$AK$5:$AK$1204))</f>
        <v/>
      </c>
      <c r="M52" s="15" t="str">
        <f ca="1">IF($C52="","",SUMIF('Controle de Contatos'!$D$5:$D$1204,$C52,'Controle de Contatos'!$AL$5:$AL$1204))</f>
        <v/>
      </c>
      <c r="N52" s="15" t="str">
        <f ca="1">IF($C52="","",SUMIF('Controle de Contatos'!$D$5:$D$1204,$C52,'Controle de Contatos'!$AM$5:$AO$1204))</f>
        <v/>
      </c>
      <c r="O52" s="15" t="str">
        <f ca="1">IF($C52="","",SUMIF('Controle de Contatos'!$D$5:$D$1204,$C52,'Controle de Contatos'!$AN$5:$AN$1204))</f>
        <v/>
      </c>
      <c r="P52" s="15" t="str">
        <f t="shared" ca="1" si="1"/>
        <v/>
      </c>
    </row>
    <row r="53" spans="2:16" ht="30" customHeight="1">
      <c r="B53" s="1">
        <v>49</v>
      </c>
      <c r="C53" s="14" t="str">
        <f t="shared" ca="1" si="0"/>
        <v/>
      </c>
      <c r="D53" s="15" t="str">
        <f ca="1">IF($C53="","",SUMIF('Controle de Contatos'!$D$5:$D$1204,$C53,'Controle de Contatos'!$AC$5:$AC$1204))</f>
        <v/>
      </c>
      <c r="E53" s="15" t="str">
        <f ca="1">IF($C53="","",SUMIF('Controle de Contatos'!$D$5:$D$1204,$C53,'Controle de Contatos'!$AD$5:$AD$1204))</f>
        <v/>
      </c>
      <c r="F53" s="15" t="str">
        <f ca="1">IF($C53="","",SUMIF('Controle de Contatos'!$D$5:$D$1204,$C53,'Controle de Contatos'!$AE$5:$AE$1204))</f>
        <v/>
      </c>
      <c r="G53" s="15" t="str">
        <f ca="1">IF($C53="","",SUMIF('Controle de Contatos'!$D$5:$D$1204,$C53,'Controle de Contatos'!$AF$5:$AF$1204))</f>
        <v/>
      </c>
      <c r="H53" s="15" t="str">
        <f ca="1">IF($C53="","",SUMIF('Controle de Contatos'!$D$5:$D$1204,$C53,'Controle de Contatos'!$AG$5:$AG$1204))</f>
        <v/>
      </c>
      <c r="I53" s="15" t="str">
        <f ca="1">IF($C53="","",SUMIF('Controle de Contatos'!$D$5:$D$1204,$C53,'Controle de Contatos'!$AH$5:$AH$1204))</f>
        <v/>
      </c>
      <c r="J53" s="15" t="str">
        <f ca="1">IF($C53="","",SUMIF('Controle de Contatos'!$D$5:$D$1204,$C53,'Controle de Contatos'!$AI$5:$AI$1204))</f>
        <v/>
      </c>
      <c r="K53" s="15" t="str">
        <f ca="1">IF($C53="","",SUMIF('Controle de Contatos'!$D$5:$D$1204,$C53,'Controle de Contatos'!$AJ$5:$AJ$1204))</f>
        <v/>
      </c>
      <c r="L53" s="15" t="str">
        <f ca="1">IF($C53="","",SUMIF('Controle de Contatos'!$D$5:$D$1204,$C53,'Controle de Contatos'!$AK$5:$AK$1204))</f>
        <v/>
      </c>
      <c r="M53" s="15" t="str">
        <f ca="1">IF($C53="","",SUMIF('Controle de Contatos'!$D$5:$D$1204,$C53,'Controle de Contatos'!$AL$5:$AL$1204))</f>
        <v/>
      </c>
      <c r="N53" s="15" t="str">
        <f ca="1">IF($C53="","",SUMIF('Controle de Contatos'!$D$5:$D$1204,$C53,'Controle de Contatos'!$AM$5:$AO$1204))</f>
        <v/>
      </c>
      <c r="O53" s="15" t="str">
        <f ca="1">IF($C53="","",SUMIF('Controle de Contatos'!$D$5:$D$1204,$C53,'Controle de Contatos'!$AN$5:$AN$1204))</f>
        <v/>
      </c>
      <c r="P53" s="15" t="str">
        <f t="shared" ca="1" si="1"/>
        <v/>
      </c>
    </row>
    <row r="54" spans="2:16" ht="30" customHeight="1">
      <c r="B54" s="1">
        <v>50</v>
      </c>
      <c r="C54" s="14" t="str">
        <f t="shared" ca="1" si="0"/>
        <v/>
      </c>
      <c r="D54" s="15" t="str">
        <f ca="1">IF($C54="","",SUMIF('Controle de Contatos'!$D$5:$D$1204,$C54,'Controle de Contatos'!$AC$5:$AC$1204))</f>
        <v/>
      </c>
      <c r="E54" s="15" t="str">
        <f ca="1">IF($C54="","",SUMIF('Controle de Contatos'!$D$5:$D$1204,$C54,'Controle de Contatos'!$AD$5:$AD$1204))</f>
        <v/>
      </c>
      <c r="F54" s="15" t="str">
        <f ca="1">IF($C54="","",SUMIF('Controle de Contatos'!$D$5:$D$1204,$C54,'Controle de Contatos'!$AE$5:$AE$1204))</f>
        <v/>
      </c>
      <c r="G54" s="15" t="str">
        <f ca="1">IF($C54="","",SUMIF('Controle de Contatos'!$D$5:$D$1204,$C54,'Controle de Contatos'!$AF$5:$AF$1204))</f>
        <v/>
      </c>
      <c r="H54" s="15" t="str">
        <f ca="1">IF($C54="","",SUMIF('Controle de Contatos'!$D$5:$D$1204,$C54,'Controle de Contatos'!$AG$5:$AG$1204))</f>
        <v/>
      </c>
      <c r="I54" s="15" t="str">
        <f ca="1">IF($C54="","",SUMIF('Controle de Contatos'!$D$5:$D$1204,$C54,'Controle de Contatos'!$AH$5:$AH$1204))</f>
        <v/>
      </c>
      <c r="J54" s="15" t="str">
        <f ca="1">IF($C54="","",SUMIF('Controle de Contatos'!$D$5:$D$1204,$C54,'Controle de Contatos'!$AI$5:$AI$1204))</f>
        <v/>
      </c>
      <c r="K54" s="15" t="str">
        <f ca="1">IF($C54="","",SUMIF('Controle de Contatos'!$D$5:$D$1204,$C54,'Controle de Contatos'!$AJ$5:$AJ$1204))</f>
        <v/>
      </c>
      <c r="L54" s="15" t="str">
        <f ca="1">IF($C54="","",SUMIF('Controle de Contatos'!$D$5:$D$1204,$C54,'Controle de Contatos'!$AK$5:$AK$1204))</f>
        <v/>
      </c>
      <c r="M54" s="15" t="str">
        <f ca="1">IF($C54="","",SUMIF('Controle de Contatos'!$D$5:$D$1204,$C54,'Controle de Contatos'!$AL$5:$AL$1204))</f>
        <v/>
      </c>
      <c r="N54" s="15" t="str">
        <f ca="1">IF($C54="","",SUMIF('Controle de Contatos'!$D$5:$D$1204,$C54,'Controle de Contatos'!$AM$5:$AO$1204))</f>
        <v/>
      </c>
      <c r="O54" s="15" t="str">
        <f ca="1">IF($C54="","",SUMIF('Controle de Contatos'!$D$5:$D$1204,$C54,'Controle de Contatos'!$AN$5:$AN$1204))</f>
        <v/>
      </c>
      <c r="P54" s="15" t="str">
        <f t="shared" ca="1" si="1"/>
        <v/>
      </c>
    </row>
    <row r="55" spans="2:16" ht="30" customHeight="1">
      <c r="B55" s="1">
        <v>51</v>
      </c>
      <c r="C55" s="14" t="str">
        <f t="shared" ca="1" si="0"/>
        <v/>
      </c>
      <c r="D55" s="15" t="str">
        <f ca="1">IF($C55="","",SUMIF('Controle de Contatos'!$D$5:$D$1204,$C55,'Controle de Contatos'!$AC$5:$AC$1204))</f>
        <v/>
      </c>
      <c r="E55" s="15" t="str">
        <f ca="1">IF($C55="","",SUMIF('Controle de Contatos'!$D$5:$D$1204,$C55,'Controle de Contatos'!$AD$5:$AD$1204))</f>
        <v/>
      </c>
      <c r="F55" s="15" t="str">
        <f ca="1">IF($C55="","",SUMIF('Controle de Contatos'!$D$5:$D$1204,$C55,'Controle de Contatos'!$AE$5:$AE$1204))</f>
        <v/>
      </c>
      <c r="G55" s="15" t="str">
        <f ca="1">IF($C55="","",SUMIF('Controle de Contatos'!$D$5:$D$1204,$C55,'Controle de Contatos'!$AF$5:$AF$1204))</f>
        <v/>
      </c>
      <c r="H55" s="15" t="str">
        <f ca="1">IF($C55="","",SUMIF('Controle de Contatos'!$D$5:$D$1204,$C55,'Controle de Contatos'!$AG$5:$AG$1204))</f>
        <v/>
      </c>
      <c r="I55" s="15" t="str">
        <f ca="1">IF($C55="","",SUMIF('Controle de Contatos'!$D$5:$D$1204,$C55,'Controle de Contatos'!$AH$5:$AH$1204))</f>
        <v/>
      </c>
      <c r="J55" s="15" t="str">
        <f ca="1">IF($C55="","",SUMIF('Controle de Contatos'!$D$5:$D$1204,$C55,'Controle de Contatos'!$AI$5:$AI$1204))</f>
        <v/>
      </c>
      <c r="K55" s="15" t="str">
        <f ca="1">IF($C55="","",SUMIF('Controle de Contatos'!$D$5:$D$1204,$C55,'Controle de Contatos'!$AJ$5:$AJ$1204))</f>
        <v/>
      </c>
      <c r="L55" s="15" t="str">
        <f ca="1">IF($C55="","",SUMIF('Controle de Contatos'!$D$5:$D$1204,$C55,'Controle de Contatos'!$AK$5:$AK$1204))</f>
        <v/>
      </c>
      <c r="M55" s="15" t="str">
        <f ca="1">IF($C55="","",SUMIF('Controle de Contatos'!$D$5:$D$1204,$C55,'Controle de Contatos'!$AL$5:$AL$1204))</f>
        <v/>
      </c>
      <c r="N55" s="15" t="str">
        <f ca="1">IF($C55="","",SUMIF('Controle de Contatos'!$D$5:$D$1204,$C55,'Controle de Contatos'!$AM$5:$AO$1204))</f>
        <v/>
      </c>
      <c r="O55" s="15" t="str">
        <f ca="1">IF($C55="","",SUMIF('Controle de Contatos'!$D$5:$D$1204,$C55,'Controle de Contatos'!$AN$5:$AN$1204))</f>
        <v/>
      </c>
      <c r="P55" s="15" t="str">
        <f t="shared" ca="1" si="1"/>
        <v/>
      </c>
    </row>
    <row r="56" spans="2:16" ht="30" customHeight="1">
      <c r="B56" s="1">
        <v>52</v>
      </c>
      <c r="C56" s="14" t="str">
        <f t="shared" ca="1" si="0"/>
        <v/>
      </c>
      <c r="D56" s="15" t="str">
        <f ca="1">IF($C56="","",SUMIF('Controle de Contatos'!$D$5:$D$1204,$C56,'Controle de Contatos'!$AC$5:$AC$1204))</f>
        <v/>
      </c>
      <c r="E56" s="15" t="str">
        <f ca="1">IF($C56="","",SUMIF('Controle de Contatos'!$D$5:$D$1204,$C56,'Controle de Contatos'!$AD$5:$AD$1204))</f>
        <v/>
      </c>
      <c r="F56" s="15" t="str">
        <f ca="1">IF($C56="","",SUMIF('Controle de Contatos'!$D$5:$D$1204,$C56,'Controle de Contatos'!$AE$5:$AE$1204))</f>
        <v/>
      </c>
      <c r="G56" s="15" t="str">
        <f ca="1">IF($C56="","",SUMIF('Controle de Contatos'!$D$5:$D$1204,$C56,'Controle de Contatos'!$AF$5:$AF$1204))</f>
        <v/>
      </c>
      <c r="H56" s="15" t="str">
        <f ca="1">IF($C56="","",SUMIF('Controle de Contatos'!$D$5:$D$1204,$C56,'Controle de Contatos'!$AG$5:$AG$1204))</f>
        <v/>
      </c>
      <c r="I56" s="15" t="str">
        <f ca="1">IF($C56="","",SUMIF('Controle de Contatos'!$D$5:$D$1204,$C56,'Controle de Contatos'!$AH$5:$AH$1204))</f>
        <v/>
      </c>
      <c r="J56" s="15" t="str">
        <f ca="1">IF($C56="","",SUMIF('Controle de Contatos'!$D$5:$D$1204,$C56,'Controle de Contatos'!$AI$5:$AI$1204))</f>
        <v/>
      </c>
      <c r="K56" s="15" t="str">
        <f ca="1">IF($C56="","",SUMIF('Controle de Contatos'!$D$5:$D$1204,$C56,'Controle de Contatos'!$AJ$5:$AJ$1204))</f>
        <v/>
      </c>
      <c r="L56" s="15" t="str">
        <f ca="1">IF($C56="","",SUMIF('Controle de Contatos'!$D$5:$D$1204,$C56,'Controle de Contatos'!$AK$5:$AK$1204))</f>
        <v/>
      </c>
      <c r="M56" s="15" t="str">
        <f ca="1">IF($C56="","",SUMIF('Controle de Contatos'!$D$5:$D$1204,$C56,'Controle de Contatos'!$AL$5:$AL$1204))</f>
        <v/>
      </c>
      <c r="N56" s="15" t="str">
        <f ca="1">IF($C56="","",SUMIF('Controle de Contatos'!$D$5:$D$1204,$C56,'Controle de Contatos'!$AM$5:$AO$1204))</f>
        <v/>
      </c>
      <c r="O56" s="15" t="str">
        <f ca="1">IF($C56="","",SUMIF('Controle de Contatos'!$D$5:$D$1204,$C56,'Controle de Contatos'!$AN$5:$AN$1204))</f>
        <v/>
      </c>
      <c r="P56" s="15" t="str">
        <f t="shared" ca="1" si="1"/>
        <v/>
      </c>
    </row>
    <row r="57" spans="2:16" ht="30" customHeight="1">
      <c r="B57" s="1">
        <v>53</v>
      </c>
      <c r="C57" s="14" t="str">
        <f t="shared" ca="1" si="0"/>
        <v/>
      </c>
      <c r="D57" s="15" t="str">
        <f ca="1">IF($C57="","",SUMIF('Controle de Contatos'!$D$5:$D$1204,$C57,'Controle de Contatos'!$AC$5:$AC$1204))</f>
        <v/>
      </c>
      <c r="E57" s="15" t="str">
        <f ca="1">IF($C57="","",SUMIF('Controle de Contatos'!$D$5:$D$1204,$C57,'Controle de Contatos'!$AD$5:$AD$1204))</f>
        <v/>
      </c>
      <c r="F57" s="15" t="str">
        <f ca="1">IF($C57="","",SUMIF('Controle de Contatos'!$D$5:$D$1204,$C57,'Controle de Contatos'!$AE$5:$AE$1204))</f>
        <v/>
      </c>
      <c r="G57" s="15" t="str">
        <f ca="1">IF($C57="","",SUMIF('Controle de Contatos'!$D$5:$D$1204,$C57,'Controle de Contatos'!$AF$5:$AF$1204))</f>
        <v/>
      </c>
      <c r="H57" s="15" t="str">
        <f ca="1">IF($C57="","",SUMIF('Controle de Contatos'!$D$5:$D$1204,$C57,'Controle de Contatos'!$AG$5:$AG$1204))</f>
        <v/>
      </c>
      <c r="I57" s="15" t="str">
        <f ca="1">IF($C57="","",SUMIF('Controle de Contatos'!$D$5:$D$1204,$C57,'Controle de Contatos'!$AH$5:$AH$1204))</f>
        <v/>
      </c>
      <c r="J57" s="15" t="str">
        <f ca="1">IF($C57="","",SUMIF('Controle de Contatos'!$D$5:$D$1204,$C57,'Controle de Contatos'!$AI$5:$AI$1204))</f>
        <v/>
      </c>
      <c r="K57" s="15" t="str">
        <f ca="1">IF($C57="","",SUMIF('Controle de Contatos'!$D$5:$D$1204,$C57,'Controle de Contatos'!$AJ$5:$AJ$1204))</f>
        <v/>
      </c>
      <c r="L57" s="15" t="str">
        <f ca="1">IF($C57="","",SUMIF('Controle de Contatos'!$D$5:$D$1204,$C57,'Controle de Contatos'!$AK$5:$AK$1204))</f>
        <v/>
      </c>
      <c r="M57" s="15" t="str">
        <f ca="1">IF($C57="","",SUMIF('Controle de Contatos'!$D$5:$D$1204,$C57,'Controle de Contatos'!$AL$5:$AL$1204))</f>
        <v/>
      </c>
      <c r="N57" s="15" t="str">
        <f ca="1">IF($C57="","",SUMIF('Controle de Contatos'!$D$5:$D$1204,$C57,'Controle de Contatos'!$AM$5:$AO$1204))</f>
        <v/>
      </c>
      <c r="O57" s="15" t="str">
        <f ca="1">IF($C57="","",SUMIF('Controle de Contatos'!$D$5:$D$1204,$C57,'Controle de Contatos'!$AN$5:$AN$1204))</f>
        <v/>
      </c>
      <c r="P57" s="15" t="str">
        <f t="shared" ca="1" si="1"/>
        <v/>
      </c>
    </row>
    <row r="58" spans="2:16" ht="30" customHeight="1">
      <c r="B58" s="1">
        <v>54</v>
      </c>
      <c r="C58" s="14" t="str">
        <f t="shared" ca="1" si="0"/>
        <v/>
      </c>
      <c r="D58" s="15" t="str">
        <f ca="1">IF($C58="","",SUMIF('Controle de Contatos'!$D$5:$D$1204,$C58,'Controle de Contatos'!$AC$5:$AC$1204))</f>
        <v/>
      </c>
      <c r="E58" s="15" t="str">
        <f ca="1">IF($C58="","",SUMIF('Controle de Contatos'!$D$5:$D$1204,$C58,'Controle de Contatos'!$AD$5:$AD$1204))</f>
        <v/>
      </c>
      <c r="F58" s="15" t="str">
        <f ca="1">IF($C58="","",SUMIF('Controle de Contatos'!$D$5:$D$1204,$C58,'Controle de Contatos'!$AE$5:$AE$1204))</f>
        <v/>
      </c>
      <c r="G58" s="15" t="str">
        <f ca="1">IF($C58="","",SUMIF('Controle de Contatos'!$D$5:$D$1204,$C58,'Controle de Contatos'!$AF$5:$AF$1204))</f>
        <v/>
      </c>
      <c r="H58" s="15" t="str">
        <f ca="1">IF($C58="","",SUMIF('Controle de Contatos'!$D$5:$D$1204,$C58,'Controle de Contatos'!$AG$5:$AG$1204))</f>
        <v/>
      </c>
      <c r="I58" s="15" t="str">
        <f ca="1">IF($C58="","",SUMIF('Controle de Contatos'!$D$5:$D$1204,$C58,'Controle de Contatos'!$AH$5:$AH$1204))</f>
        <v/>
      </c>
      <c r="J58" s="15" t="str">
        <f ca="1">IF($C58="","",SUMIF('Controle de Contatos'!$D$5:$D$1204,$C58,'Controle de Contatos'!$AI$5:$AI$1204))</f>
        <v/>
      </c>
      <c r="K58" s="15" t="str">
        <f ca="1">IF($C58="","",SUMIF('Controle de Contatos'!$D$5:$D$1204,$C58,'Controle de Contatos'!$AJ$5:$AJ$1204))</f>
        <v/>
      </c>
      <c r="L58" s="15" t="str">
        <f ca="1">IF($C58="","",SUMIF('Controle de Contatos'!$D$5:$D$1204,$C58,'Controle de Contatos'!$AK$5:$AK$1204))</f>
        <v/>
      </c>
      <c r="M58" s="15" t="str">
        <f ca="1">IF($C58="","",SUMIF('Controle de Contatos'!$D$5:$D$1204,$C58,'Controle de Contatos'!$AL$5:$AL$1204))</f>
        <v/>
      </c>
      <c r="N58" s="15" t="str">
        <f ca="1">IF($C58="","",SUMIF('Controle de Contatos'!$D$5:$D$1204,$C58,'Controle de Contatos'!$AM$5:$AO$1204))</f>
        <v/>
      </c>
      <c r="O58" s="15" t="str">
        <f ca="1">IF($C58="","",SUMIF('Controle de Contatos'!$D$5:$D$1204,$C58,'Controle de Contatos'!$AN$5:$AN$1204))</f>
        <v/>
      </c>
      <c r="P58" s="15" t="str">
        <f t="shared" ca="1" si="1"/>
        <v/>
      </c>
    </row>
    <row r="59" spans="2:16" ht="30" customHeight="1">
      <c r="B59" s="1">
        <v>55</v>
      </c>
      <c r="C59" s="14" t="str">
        <f t="shared" ca="1" si="0"/>
        <v/>
      </c>
      <c r="D59" s="15" t="str">
        <f ca="1">IF($C59="","",SUMIF('Controle de Contatos'!$D$5:$D$1204,$C59,'Controle de Contatos'!$AC$5:$AC$1204))</f>
        <v/>
      </c>
      <c r="E59" s="15" t="str">
        <f ca="1">IF($C59="","",SUMIF('Controle de Contatos'!$D$5:$D$1204,$C59,'Controle de Contatos'!$AD$5:$AD$1204))</f>
        <v/>
      </c>
      <c r="F59" s="15" t="str">
        <f ca="1">IF($C59="","",SUMIF('Controle de Contatos'!$D$5:$D$1204,$C59,'Controle de Contatos'!$AE$5:$AE$1204))</f>
        <v/>
      </c>
      <c r="G59" s="15" t="str">
        <f ca="1">IF($C59="","",SUMIF('Controle de Contatos'!$D$5:$D$1204,$C59,'Controle de Contatos'!$AF$5:$AF$1204))</f>
        <v/>
      </c>
      <c r="H59" s="15" t="str">
        <f ca="1">IF($C59="","",SUMIF('Controle de Contatos'!$D$5:$D$1204,$C59,'Controle de Contatos'!$AG$5:$AG$1204))</f>
        <v/>
      </c>
      <c r="I59" s="15" t="str">
        <f ca="1">IF($C59="","",SUMIF('Controle de Contatos'!$D$5:$D$1204,$C59,'Controle de Contatos'!$AH$5:$AH$1204))</f>
        <v/>
      </c>
      <c r="J59" s="15" t="str">
        <f ca="1">IF($C59="","",SUMIF('Controle de Contatos'!$D$5:$D$1204,$C59,'Controle de Contatos'!$AI$5:$AI$1204))</f>
        <v/>
      </c>
      <c r="K59" s="15" t="str">
        <f ca="1">IF($C59="","",SUMIF('Controle de Contatos'!$D$5:$D$1204,$C59,'Controle de Contatos'!$AJ$5:$AJ$1204))</f>
        <v/>
      </c>
      <c r="L59" s="15" t="str">
        <f ca="1">IF($C59="","",SUMIF('Controle de Contatos'!$D$5:$D$1204,$C59,'Controle de Contatos'!$AK$5:$AK$1204))</f>
        <v/>
      </c>
      <c r="M59" s="15" t="str">
        <f ca="1">IF($C59="","",SUMIF('Controle de Contatos'!$D$5:$D$1204,$C59,'Controle de Contatos'!$AL$5:$AL$1204))</f>
        <v/>
      </c>
      <c r="N59" s="15" t="str">
        <f ca="1">IF($C59="","",SUMIF('Controle de Contatos'!$D$5:$D$1204,$C59,'Controle de Contatos'!$AM$5:$AO$1204))</f>
        <v/>
      </c>
      <c r="O59" s="15" t="str">
        <f ca="1">IF($C59="","",SUMIF('Controle de Contatos'!$D$5:$D$1204,$C59,'Controle de Contatos'!$AN$5:$AN$1204))</f>
        <v/>
      </c>
      <c r="P59" s="15" t="str">
        <f t="shared" ca="1" si="1"/>
        <v/>
      </c>
    </row>
    <row r="60" spans="2:16" ht="30" customHeight="1">
      <c r="B60" s="1">
        <v>56</v>
      </c>
      <c r="C60" s="14" t="str">
        <f t="shared" ca="1" si="0"/>
        <v/>
      </c>
      <c r="D60" s="15" t="str">
        <f ca="1">IF($C60="","",SUMIF('Controle de Contatos'!$D$5:$D$1204,$C60,'Controle de Contatos'!$AC$5:$AC$1204))</f>
        <v/>
      </c>
      <c r="E60" s="15" t="str">
        <f ca="1">IF($C60="","",SUMIF('Controle de Contatos'!$D$5:$D$1204,$C60,'Controle de Contatos'!$AD$5:$AD$1204))</f>
        <v/>
      </c>
      <c r="F60" s="15" t="str">
        <f ca="1">IF($C60="","",SUMIF('Controle de Contatos'!$D$5:$D$1204,$C60,'Controle de Contatos'!$AE$5:$AE$1204))</f>
        <v/>
      </c>
      <c r="G60" s="15" t="str">
        <f ca="1">IF($C60="","",SUMIF('Controle de Contatos'!$D$5:$D$1204,$C60,'Controle de Contatos'!$AF$5:$AF$1204))</f>
        <v/>
      </c>
      <c r="H60" s="15" t="str">
        <f ca="1">IF($C60="","",SUMIF('Controle de Contatos'!$D$5:$D$1204,$C60,'Controle de Contatos'!$AG$5:$AG$1204))</f>
        <v/>
      </c>
      <c r="I60" s="15" t="str">
        <f ca="1">IF($C60="","",SUMIF('Controle de Contatos'!$D$5:$D$1204,$C60,'Controle de Contatos'!$AH$5:$AH$1204))</f>
        <v/>
      </c>
      <c r="J60" s="15" t="str">
        <f ca="1">IF($C60="","",SUMIF('Controle de Contatos'!$D$5:$D$1204,$C60,'Controle de Contatos'!$AI$5:$AI$1204))</f>
        <v/>
      </c>
      <c r="K60" s="15" t="str">
        <f ca="1">IF($C60="","",SUMIF('Controle de Contatos'!$D$5:$D$1204,$C60,'Controle de Contatos'!$AJ$5:$AJ$1204))</f>
        <v/>
      </c>
      <c r="L60" s="15" t="str">
        <f ca="1">IF($C60="","",SUMIF('Controle de Contatos'!$D$5:$D$1204,$C60,'Controle de Contatos'!$AK$5:$AK$1204))</f>
        <v/>
      </c>
      <c r="M60" s="15" t="str">
        <f ca="1">IF($C60="","",SUMIF('Controle de Contatos'!$D$5:$D$1204,$C60,'Controle de Contatos'!$AL$5:$AL$1204))</f>
        <v/>
      </c>
      <c r="N60" s="15" t="str">
        <f ca="1">IF($C60="","",SUMIF('Controle de Contatos'!$D$5:$D$1204,$C60,'Controle de Contatos'!$AM$5:$AO$1204))</f>
        <v/>
      </c>
      <c r="O60" s="15" t="str">
        <f ca="1">IF($C60="","",SUMIF('Controle de Contatos'!$D$5:$D$1204,$C60,'Controle de Contatos'!$AN$5:$AN$1204))</f>
        <v/>
      </c>
      <c r="P60" s="15" t="str">
        <f t="shared" ca="1" si="1"/>
        <v/>
      </c>
    </row>
    <row r="61" spans="2:16" ht="30" customHeight="1">
      <c r="B61" s="1">
        <v>57</v>
      </c>
      <c r="C61" s="14" t="str">
        <f t="shared" ca="1" si="0"/>
        <v/>
      </c>
      <c r="D61" s="15" t="str">
        <f ca="1">IF($C61="","",SUMIF('Controle de Contatos'!$D$5:$D$1204,$C61,'Controle de Contatos'!$AC$5:$AC$1204))</f>
        <v/>
      </c>
      <c r="E61" s="15" t="str">
        <f ca="1">IF($C61="","",SUMIF('Controle de Contatos'!$D$5:$D$1204,$C61,'Controle de Contatos'!$AD$5:$AD$1204))</f>
        <v/>
      </c>
      <c r="F61" s="15" t="str">
        <f ca="1">IF($C61="","",SUMIF('Controle de Contatos'!$D$5:$D$1204,$C61,'Controle de Contatos'!$AE$5:$AE$1204))</f>
        <v/>
      </c>
      <c r="G61" s="15" t="str">
        <f ca="1">IF($C61="","",SUMIF('Controle de Contatos'!$D$5:$D$1204,$C61,'Controle de Contatos'!$AF$5:$AF$1204))</f>
        <v/>
      </c>
      <c r="H61" s="15" t="str">
        <f ca="1">IF($C61="","",SUMIF('Controle de Contatos'!$D$5:$D$1204,$C61,'Controle de Contatos'!$AG$5:$AG$1204))</f>
        <v/>
      </c>
      <c r="I61" s="15" t="str">
        <f ca="1">IF($C61="","",SUMIF('Controle de Contatos'!$D$5:$D$1204,$C61,'Controle de Contatos'!$AH$5:$AH$1204))</f>
        <v/>
      </c>
      <c r="J61" s="15" t="str">
        <f ca="1">IF($C61="","",SUMIF('Controle de Contatos'!$D$5:$D$1204,$C61,'Controle de Contatos'!$AI$5:$AI$1204))</f>
        <v/>
      </c>
      <c r="K61" s="15" t="str">
        <f ca="1">IF($C61="","",SUMIF('Controle de Contatos'!$D$5:$D$1204,$C61,'Controle de Contatos'!$AJ$5:$AJ$1204))</f>
        <v/>
      </c>
      <c r="L61" s="15" t="str">
        <f ca="1">IF($C61="","",SUMIF('Controle de Contatos'!$D$5:$D$1204,$C61,'Controle de Contatos'!$AK$5:$AK$1204))</f>
        <v/>
      </c>
      <c r="M61" s="15" t="str">
        <f ca="1">IF($C61="","",SUMIF('Controle de Contatos'!$D$5:$D$1204,$C61,'Controle de Contatos'!$AL$5:$AL$1204))</f>
        <v/>
      </c>
      <c r="N61" s="15" t="str">
        <f ca="1">IF($C61="","",SUMIF('Controle de Contatos'!$D$5:$D$1204,$C61,'Controle de Contatos'!$AM$5:$AO$1204))</f>
        <v/>
      </c>
      <c r="O61" s="15" t="str">
        <f ca="1">IF($C61="","",SUMIF('Controle de Contatos'!$D$5:$D$1204,$C61,'Controle de Contatos'!$AN$5:$AN$1204))</f>
        <v/>
      </c>
      <c r="P61" s="15" t="str">
        <f t="shared" ca="1" si="1"/>
        <v/>
      </c>
    </row>
    <row r="62" spans="2:16" ht="30" customHeight="1">
      <c r="B62" s="1">
        <v>58</v>
      </c>
      <c r="C62" s="14" t="str">
        <f t="shared" ca="1" si="0"/>
        <v/>
      </c>
      <c r="D62" s="15" t="str">
        <f ca="1">IF($C62="","",SUMIF('Controle de Contatos'!$D$5:$D$1204,$C62,'Controle de Contatos'!$AC$5:$AC$1204))</f>
        <v/>
      </c>
      <c r="E62" s="15" t="str">
        <f ca="1">IF($C62="","",SUMIF('Controle de Contatos'!$D$5:$D$1204,$C62,'Controle de Contatos'!$AD$5:$AD$1204))</f>
        <v/>
      </c>
      <c r="F62" s="15" t="str">
        <f ca="1">IF($C62="","",SUMIF('Controle de Contatos'!$D$5:$D$1204,$C62,'Controle de Contatos'!$AE$5:$AE$1204))</f>
        <v/>
      </c>
      <c r="G62" s="15" t="str">
        <f ca="1">IF($C62="","",SUMIF('Controle de Contatos'!$D$5:$D$1204,$C62,'Controle de Contatos'!$AF$5:$AF$1204))</f>
        <v/>
      </c>
      <c r="H62" s="15" t="str">
        <f ca="1">IF($C62="","",SUMIF('Controle de Contatos'!$D$5:$D$1204,$C62,'Controle de Contatos'!$AG$5:$AG$1204))</f>
        <v/>
      </c>
      <c r="I62" s="15" t="str">
        <f ca="1">IF($C62="","",SUMIF('Controle de Contatos'!$D$5:$D$1204,$C62,'Controle de Contatos'!$AH$5:$AH$1204))</f>
        <v/>
      </c>
      <c r="J62" s="15" t="str">
        <f ca="1">IF($C62="","",SUMIF('Controle de Contatos'!$D$5:$D$1204,$C62,'Controle de Contatos'!$AI$5:$AI$1204))</f>
        <v/>
      </c>
      <c r="K62" s="15" t="str">
        <f ca="1">IF($C62="","",SUMIF('Controle de Contatos'!$D$5:$D$1204,$C62,'Controle de Contatos'!$AJ$5:$AJ$1204))</f>
        <v/>
      </c>
      <c r="L62" s="15" t="str">
        <f ca="1">IF($C62="","",SUMIF('Controle de Contatos'!$D$5:$D$1204,$C62,'Controle de Contatos'!$AK$5:$AK$1204))</f>
        <v/>
      </c>
      <c r="M62" s="15" t="str">
        <f ca="1">IF($C62="","",SUMIF('Controle de Contatos'!$D$5:$D$1204,$C62,'Controle de Contatos'!$AL$5:$AL$1204))</f>
        <v/>
      </c>
      <c r="N62" s="15" t="str">
        <f ca="1">IF($C62="","",SUMIF('Controle de Contatos'!$D$5:$D$1204,$C62,'Controle de Contatos'!$AM$5:$AO$1204))</f>
        <v/>
      </c>
      <c r="O62" s="15" t="str">
        <f ca="1">IF($C62="","",SUMIF('Controle de Contatos'!$D$5:$D$1204,$C62,'Controle de Contatos'!$AN$5:$AN$1204))</f>
        <v/>
      </c>
      <c r="P62" s="15" t="str">
        <f t="shared" ca="1" si="1"/>
        <v/>
      </c>
    </row>
    <row r="63" spans="2:16" ht="30" customHeight="1">
      <c r="B63" s="1">
        <v>59</v>
      </c>
      <c r="C63" s="14" t="str">
        <f t="shared" ca="1" si="0"/>
        <v/>
      </c>
      <c r="D63" s="15" t="str">
        <f ca="1">IF($C63="","",SUMIF('Controle de Contatos'!$D$5:$D$1204,$C63,'Controle de Contatos'!$AC$5:$AC$1204))</f>
        <v/>
      </c>
      <c r="E63" s="15" t="str">
        <f ca="1">IF($C63="","",SUMIF('Controle de Contatos'!$D$5:$D$1204,$C63,'Controle de Contatos'!$AD$5:$AD$1204))</f>
        <v/>
      </c>
      <c r="F63" s="15" t="str">
        <f ca="1">IF($C63="","",SUMIF('Controle de Contatos'!$D$5:$D$1204,$C63,'Controle de Contatos'!$AE$5:$AE$1204))</f>
        <v/>
      </c>
      <c r="G63" s="15" t="str">
        <f ca="1">IF($C63="","",SUMIF('Controle de Contatos'!$D$5:$D$1204,$C63,'Controle de Contatos'!$AF$5:$AF$1204))</f>
        <v/>
      </c>
      <c r="H63" s="15" t="str">
        <f ca="1">IF($C63="","",SUMIF('Controle de Contatos'!$D$5:$D$1204,$C63,'Controle de Contatos'!$AG$5:$AG$1204))</f>
        <v/>
      </c>
      <c r="I63" s="15" t="str">
        <f ca="1">IF($C63="","",SUMIF('Controle de Contatos'!$D$5:$D$1204,$C63,'Controle de Contatos'!$AH$5:$AH$1204))</f>
        <v/>
      </c>
      <c r="J63" s="15" t="str">
        <f ca="1">IF($C63="","",SUMIF('Controle de Contatos'!$D$5:$D$1204,$C63,'Controle de Contatos'!$AI$5:$AI$1204))</f>
        <v/>
      </c>
      <c r="K63" s="15" t="str">
        <f ca="1">IF($C63="","",SUMIF('Controle de Contatos'!$D$5:$D$1204,$C63,'Controle de Contatos'!$AJ$5:$AJ$1204))</f>
        <v/>
      </c>
      <c r="L63" s="15" t="str">
        <f ca="1">IF($C63="","",SUMIF('Controle de Contatos'!$D$5:$D$1204,$C63,'Controle de Contatos'!$AK$5:$AK$1204))</f>
        <v/>
      </c>
      <c r="M63" s="15" t="str">
        <f ca="1">IF($C63="","",SUMIF('Controle de Contatos'!$D$5:$D$1204,$C63,'Controle de Contatos'!$AL$5:$AL$1204))</f>
        <v/>
      </c>
      <c r="N63" s="15" t="str">
        <f ca="1">IF($C63="","",SUMIF('Controle de Contatos'!$D$5:$D$1204,$C63,'Controle de Contatos'!$AM$5:$AO$1204))</f>
        <v/>
      </c>
      <c r="O63" s="15" t="str">
        <f ca="1">IF($C63="","",SUMIF('Controle de Contatos'!$D$5:$D$1204,$C63,'Controle de Contatos'!$AN$5:$AN$1204))</f>
        <v/>
      </c>
      <c r="P63" s="15" t="str">
        <f t="shared" ca="1" si="1"/>
        <v/>
      </c>
    </row>
    <row r="64" spans="2:16" ht="30" customHeight="1">
      <c r="B64" s="1">
        <v>60</v>
      </c>
      <c r="C64" s="14" t="str">
        <f t="shared" ca="1" si="0"/>
        <v/>
      </c>
      <c r="D64" s="15" t="str">
        <f ca="1">IF($C64="","",SUMIF('Controle de Contatos'!$D$5:$D$1204,$C64,'Controle de Contatos'!$AC$5:$AC$1204))</f>
        <v/>
      </c>
      <c r="E64" s="15" t="str">
        <f ca="1">IF($C64="","",SUMIF('Controle de Contatos'!$D$5:$D$1204,$C64,'Controle de Contatos'!$AD$5:$AD$1204))</f>
        <v/>
      </c>
      <c r="F64" s="15" t="str">
        <f ca="1">IF($C64="","",SUMIF('Controle de Contatos'!$D$5:$D$1204,$C64,'Controle de Contatos'!$AE$5:$AE$1204))</f>
        <v/>
      </c>
      <c r="G64" s="15" t="str">
        <f ca="1">IF($C64="","",SUMIF('Controle de Contatos'!$D$5:$D$1204,$C64,'Controle de Contatos'!$AF$5:$AF$1204))</f>
        <v/>
      </c>
      <c r="H64" s="15" t="str">
        <f ca="1">IF($C64="","",SUMIF('Controle de Contatos'!$D$5:$D$1204,$C64,'Controle de Contatos'!$AG$5:$AG$1204))</f>
        <v/>
      </c>
      <c r="I64" s="15" t="str">
        <f ca="1">IF($C64="","",SUMIF('Controle de Contatos'!$D$5:$D$1204,$C64,'Controle de Contatos'!$AH$5:$AH$1204))</f>
        <v/>
      </c>
      <c r="J64" s="15" t="str">
        <f ca="1">IF($C64="","",SUMIF('Controle de Contatos'!$D$5:$D$1204,$C64,'Controle de Contatos'!$AI$5:$AI$1204))</f>
        <v/>
      </c>
      <c r="K64" s="15" t="str">
        <f ca="1">IF($C64="","",SUMIF('Controle de Contatos'!$D$5:$D$1204,$C64,'Controle de Contatos'!$AJ$5:$AJ$1204))</f>
        <v/>
      </c>
      <c r="L64" s="15" t="str">
        <f ca="1">IF($C64="","",SUMIF('Controle de Contatos'!$D$5:$D$1204,$C64,'Controle de Contatos'!$AK$5:$AK$1204))</f>
        <v/>
      </c>
      <c r="M64" s="15" t="str">
        <f ca="1">IF($C64="","",SUMIF('Controle de Contatos'!$D$5:$D$1204,$C64,'Controle de Contatos'!$AL$5:$AL$1204))</f>
        <v/>
      </c>
      <c r="N64" s="15" t="str">
        <f ca="1">IF($C64="","",SUMIF('Controle de Contatos'!$D$5:$D$1204,$C64,'Controle de Contatos'!$AM$5:$AO$1204))</f>
        <v/>
      </c>
      <c r="O64" s="15" t="str">
        <f ca="1">IF($C64="","",SUMIF('Controle de Contatos'!$D$5:$D$1204,$C64,'Controle de Contatos'!$AN$5:$AN$1204))</f>
        <v/>
      </c>
      <c r="P64" s="15" t="str">
        <f t="shared" ca="1" si="1"/>
        <v/>
      </c>
    </row>
    <row r="65" spans="2:16" ht="30" customHeight="1">
      <c r="B65" s="1">
        <v>61</v>
      </c>
      <c r="C65" s="14" t="str">
        <f t="shared" ca="1" si="0"/>
        <v/>
      </c>
      <c r="D65" s="15" t="str">
        <f ca="1">IF($C65="","",SUMIF('Controle de Contatos'!$D$5:$D$1204,$C65,'Controle de Contatos'!$AC$5:$AC$1204))</f>
        <v/>
      </c>
      <c r="E65" s="15" t="str">
        <f ca="1">IF($C65="","",SUMIF('Controle de Contatos'!$D$5:$D$1204,$C65,'Controle de Contatos'!$AD$5:$AD$1204))</f>
        <v/>
      </c>
      <c r="F65" s="15" t="str">
        <f ca="1">IF($C65="","",SUMIF('Controle de Contatos'!$D$5:$D$1204,$C65,'Controle de Contatos'!$AE$5:$AE$1204))</f>
        <v/>
      </c>
      <c r="G65" s="15" t="str">
        <f ca="1">IF($C65="","",SUMIF('Controle de Contatos'!$D$5:$D$1204,$C65,'Controle de Contatos'!$AF$5:$AF$1204))</f>
        <v/>
      </c>
      <c r="H65" s="15" t="str">
        <f ca="1">IF($C65="","",SUMIF('Controle de Contatos'!$D$5:$D$1204,$C65,'Controle de Contatos'!$AG$5:$AG$1204))</f>
        <v/>
      </c>
      <c r="I65" s="15" t="str">
        <f ca="1">IF($C65="","",SUMIF('Controle de Contatos'!$D$5:$D$1204,$C65,'Controle de Contatos'!$AH$5:$AH$1204))</f>
        <v/>
      </c>
      <c r="J65" s="15" t="str">
        <f ca="1">IF($C65="","",SUMIF('Controle de Contatos'!$D$5:$D$1204,$C65,'Controle de Contatos'!$AI$5:$AI$1204))</f>
        <v/>
      </c>
      <c r="K65" s="15" t="str">
        <f ca="1">IF($C65="","",SUMIF('Controle de Contatos'!$D$5:$D$1204,$C65,'Controle de Contatos'!$AJ$5:$AJ$1204))</f>
        <v/>
      </c>
      <c r="L65" s="15" t="str">
        <f ca="1">IF($C65="","",SUMIF('Controle de Contatos'!$D$5:$D$1204,$C65,'Controle de Contatos'!$AK$5:$AK$1204))</f>
        <v/>
      </c>
      <c r="M65" s="15" t="str">
        <f ca="1">IF($C65="","",SUMIF('Controle de Contatos'!$D$5:$D$1204,$C65,'Controle de Contatos'!$AL$5:$AL$1204))</f>
        <v/>
      </c>
      <c r="N65" s="15" t="str">
        <f ca="1">IF($C65="","",SUMIF('Controle de Contatos'!$D$5:$D$1204,$C65,'Controle de Contatos'!$AM$5:$AO$1204))</f>
        <v/>
      </c>
      <c r="O65" s="15" t="str">
        <f ca="1">IF($C65="","",SUMIF('Controle de Contatos'!$D$5:$D$1204,$C65,'Controle de Contatos'!$AN$5:$AN$1204))</f>
        <v/>
      </c>
      <c r="P65" s="15" t="str">
        <f t="shared" ca="1" si="1"/>
        <v/>
      </c>
    </row>
    <row r="66" spans="2:16" ht="30" customHeight="1">
      <c r="B66" s="1">
        <v>62</v>
      </c>
      <c r="C66" s="14" t="str">
        <f t="shared" ca="1" si="0"/>
        <v/>
      </c>
      <c r="D66" s="15" t="str">
        <f ca="1">IF($C66="","",SUMIF('Controle de Contatos'!$D$5:$D$1204,$C66,'Controle de Contatos'!$AC$5:$AC$1204))</f>
        <v/>
      </c>
      <c r="E66" s="15" t="str">
        <f ca="1">IF($C66="","",SUMIF('Controle de Contatos'!$D$5:$D$1204,$C66,'Controle de Contatos'!$AD$5:$AD$1204))</f>
        <v/>
      </c>
      <c r="F66" s="15" t="str">
        <f ca="1">IF($C66="","",SUMIF('Controle de Contatos'!$D$5:$D$1204,$C66,'Controle de Contatos'!$AE$5:$AE$1204))</f>
        <v/>
      </c>
      <c r="G66" s="15" t="str">
        <f ca="1">IF($C66="","",SUMIF('Controle de Contatos'!$D$5:$D$1204,$C66,'Controle de Contatos'!$AF$5:$AF$1204))</f>
        <v/>
      </c>
      <c r="H66" s="15" t="str">
        <f ca="1">IF($C66="","",SUMIF('Controle de Contatos'!$D$5:$D$1204,$C66,'Controle de Contatos'!$AG$5:$AG$1204))</f>
        <v/>
      </c>
      <c r="I66" s="15" t="str">
        <f ca="1">IF($C66="","",SUMIF('Controle de Contatos'!$D$5:$D$1204,$C66,'Controle de Contatos'!$AH$5:$AH$1204))</f>
        <v/>
      </c>
      <c r="J66" s="15" t="str">
        <f ca="1">IF($C66="","",SUMIF('Controle de Contatos'!$D$5:$D$1204,$C66,'Controle de Contatos'!$AI$5:$AI$1204))</f>
        <v/>
      </c>
      <c r="K66" s="15" t="str">
        <f ca="1">IF($C66="","",SUMIF('Controle de Contatos'!$D$5:$D$1204,$C66,'Controle de Contatos'!$AJ$5:$AJ$1204))</f>
        <v/>
      </c>
      <c r="L66" s="15" t="str">
        <f ca="1">IF($C66="","",SUMIF('Controle de Contatos'!$D$5:$D$1204,$C66,'Controle de Contatos'!$AK$5:$AK$1204))</f>
        <v/>
      </c>
      <c r="M66" s="15" t="str">
        <f ca="1">IF($C66="","",SUMIF('Controle de Contatos'!$D$5:$D$1204,$C66,'Controle de Contatos'!$AL$5:$AL$1204))</f>
        <v/>
      </c>
      <c r="N66" s="15" t="str">
        <f ca="1">IF($C66="","",SUMIF('Controle de Contatos'!$D$5:$D$1204,$C66,'Controle de Contatos'!$AM$5:$AO$1204))</f>
        <v/>
      </c>
      <c r="O66" s="15" t="str">
        <f ca="1">IF($C66="","",SUMIF('Controle de Contatos'!$D$5:$D$1204,$C66,'Controle de Contatos'!$AN$5:$AN$1204))</f>
        <v/>
      </c>
      <c r="P66" s="15" t="str">
        <f t="shared" ca="1" si="1"/>
        <v/>
      </c>
    </row>
    <row r="67" spans="2:16" ht="30" customHeight="1">
      <c r="B67" s="1">
        <v>63</v>
      </c>
      <c r="C67" s="14" t="str">
        <f t="shared" ca="1" si="0"/>
        <v/>
      </c>
      <c r="D67" s="15" t="str">
        <f ca="1">IF($C67="","",SUMIF('Controle de Contatos'!$D$5:$D$1204,$C67,'Controle de Contatos'!$AC$5:$AC$1204))</f>
        <v/>
      </c>
      <c r="E67" s="15" t="str">
        <f ca="1">IF($C67="","",SUMIF('Controle de Contatos'!$D$5:$D$1204,$C67,'Controle de Contatos'!$AD$5:$AD$1204))</f>
        <v/>
      </c>
      <c r="F67" s="15" t="str">
        <f ca="1">IF($C67="","",SUMIF('Controle de Contatos'!$D$5:$D$1204,$C67,'Controle de Contatos'!$AE$5:$AE$1204))</f>
        <v/>
      </c>
      <c r="G67" s="15" t="str">
        <f ca="1">IF($C67="","",SUMIF('Controle de Contatos'!$D$5:$D$1204,$C67,'Controle de Contatos'!$AF$5:$AF$1204))</f>
        <v/>
      </c>
      <c r="H67" s="15" t="str">
        <f ca="1">IF($C67="","",SUMIF('Controle de Contatos'!$D$5:$D$1204,$C67,'Controle de Contatos'!$AG$5:$AG$1204))</f>
        <v/>
      </c>
      <c r="I67" s="15" t="str">
        <f ca="1">IF($C67="","",SUMIF('Controle de Contatos'!$D$5:$D$1204,$C67,'Controle de Contatos'!$AH$5:$AH$1204))</f>
        <v/>
      </c>
      <c r="J67" s="15" t="str">
        <f ca="1">IF($C67="","",SUMIF('Controle de Contatos'!$D$5:$D$1204,$C67,'Controle de Contatos'!$AI$5:$AI$1204))</f>
        <v/>
      </c>
      <c r="K67" s="15" t="str">
        <f ca="1">IF($C67="","",SUMIF('Controle de Contatos'!$D$5:$D$1204,$C67,'Controle de Contatos'!$AJ$5:$AJ$1204))</f>
        <v/>
      </c>
      <c r="L67" s="15" t="str">
        <f ca="1">IF($C67="","",SUMIF('Controle de Contatos'!$D$5:$D$1204,$C67,'Controle de Contatos'!$AK$5:$AK$1204))</f>
        <v/>
      </c>
      <c r="M67" s="15" t="str">
        <f ca="1">IF($C67="","",SUMIF('Controle de Contatos'!$D$5:$D$1204,$C67,'Controle de Contatos'!$AL$5:$AL$1204))</f>
        <v/>
      </c>
      <c r="N67" s="15" t="str">
        <f ca="1">IF($C67="","",SUMIF('Controle de Contatos'!$D$5:$D$1204,$C67,'Controle de Contatos'!$AM$5:$AO$1204))</f>
        <v/>
      </c>
      <c r="O67" s="15" t="str">
        <f ca="1">IF($C67="","",SUMIF('Controle de Contatos'!$D$5:$D$1204,$C67,'Controle de Contatos'!$AN$5:$AN$1204))</f>
        <v/>
      </c>
      <c r="P67" s="15" t="str">
        <f t="shared" ca="1" si="1"/>
        <v/>
      </c>
    </row>
    <row r="68" spans="2:16" ht="30" customHeight="1">
      <c r="B68" s="1">
        <v>64</v>
      </c>
      <c r="C68" s="14" t="str">
        <f t="shared" ca="1" si="0"/>
        <v/>
      </c>
      <c r="D68" s="15" t="str">
        <f ca="1">IF($C68="","",SUMIF('Controle de Contatos'!$D$5:$D$1204,$C68,'Controle de Contatos'!$AC$5:$AC$1204))</f>
        <v/>
      </c>
      <c r="E68" s="15" t="str">
        <f ca="1">IF($C68="","",SUMIF('Controle de Contatos'!$D$5:$D$1204,$C68,'Controle de Contatos'!$AD$5:$AD$1204))</f>
        <v/>
      </c>
      <c r="F68" s="15" t="str">
        <f ca="1">IF($C68="","",SUMIF('Controle de Contatos'!$D$5:$D$1204,$C68,'Controle de Contatos'!$AE$5:$AE$1204))</f>
        <v/>
      </c>
      <c r="G68" s="15" t="str">
        <f ca="1">IF($C68="","",SUMIF('Controle de Contatos'!$D$5:$D$1204,$C68,'Controle de Contatos'!$AF$5:$AF$1204))</f>
        <v/>
      </c>
      <c r="H68" s="15" t="str">
        <f ca="1">IF($C68="","",SUMIF('Controle de Contatos'!$D$5:$D$1204,$C68,'Controle de Contatos'!$AG$5:$AG$1204))</f>
        <v/>
      </c>
      <c r="I68" s="15" t="str">
        <f ca="1">IF($C68="","",SUMIF('Controle de Contatos'!$D$5:$D$1204,$C68,'Controle de Contatos'!$AH$5:$AH$1204))</f>
        <v/>
      </c>
      <c r="J68" s="15" t="str">
        <f ca="1">IF($C68="","",SUMIF('Controle de Contatos'!$D$5:$D$1204,$C68,'Controle de Contatos'!$AI$5:$AI$1204))</f>
        <v/>
      </c>
      <c r="K68" s="15" t="str">
        <f ca="1">IF($C68="","",SUMIF('Controle de Contatos'!$D$5:$D$1204,$C68,'Controle de Contatos'!$AJ$5:$AJ$1204))</f>
        <v/>
      </c>
      <c r="L68" s="15" t="str">
        <f ca="1">IF($C68="","",SUMIF('Controle de Contatos'!$D$5:$D$1204,$C68,'Controle de Contatos'!$AK$5:$AK$1204))</f>
        <v/>
      </c>
      <c r="M68" s="15" t="str">
        <f ca="1">IF($C68="","",SUMIF('Controle de Contatos'!$D$5:$D$1204,$C68,'Controle de Contatos'!$AL$5:$AL$1204))</f>
        <v/>
      </c>
      <c r="N68" s="15" t="str">
        <f ca="1">IF($C68="","",SUMIF('Controle de Contatos'!$D$5:$D$1204,$C68,'Controle de Contatos'!$AM$5:$AO$1204))</f>
        <v/>
      </c>
      <c r="O68" s="15" t="str">
        <f ca="1">IF($C68="","",SUMIF('Controle de Contatos'!$D$5:$D$1204,$C68,'Controle de Contatos'!$AN$5:$AN$1204))</f>
        <v/>
      </c>
      <c r="P68" s="15" t="str">
        <f t="shared" ca="1" si="1"/>
        <v/>
      </c>
    </row>
    <row r="69" spans="2:16" ht="30" customHeight="1">
      <c r="B69" s="1">
        <v>65</v>
      </c>
      <c r="C69" s="14" t="str">
        <f t="shared" ref="C69:C132" ca="1" si="2">IFERROR(Clientes,"")</f>
        <v/>
      </c>
      <c r="D69" s="15" t="str">
        <f ca="1">IF($C69="","",SUMIF('Controle de Contatos'!$D$5:$D$1204,$C69,'Controle de Contatos'!$AC$5:$AC$1204))</f>
        <v/>
      </c>
      <c r="E69" s="15" t="str">
        <f ca="1">IF($C69="","",SUMIF('Controle de Contatos'!$D$5:$D$1204,$C69,'Controle de Contatos'!$AD$5:$AD$1204))</f>
        <v/>
      </c>
      <c r="F69" s="15" t="str">
        <f ca="1">IF($C69="","",SUMIF('Controle de Contatos'!$D$5:$D$1204,$C69,'Controle de Contatos'!$AE$5:$AE$1204))</f>
        <v/>
      </c>
      <c r="G69" s="15" t="str">
        <f ca="1">IF($C69="","",SUMIF('Controle de Contatos'!$D$5:$D$1204,$C69,'Controle de Contatos'!$AF$5:$AF$1204))</f>
        <v/>
      </c>
      <c r="H69" s="15" t="str">
        <f ca="1">IF($C69="","",SUMIF('Controle de Contatos'!$D$5:$D$1204,$C69,'Controle de Contatos'!$AG$5:$AG$1204))</f>
        <v/>
      </c>
      <c r="I69" s="15" t="str">
        <f ca="1">IF($C69="","",SUMIF('Controle de Contatos'!$D$5:$D$1204,$C69,'Controle de Contatos'!$AH$5:$AH$1204))</f>
        <v/>
      </c>
      <c r="J69" s="15" t="str">
        <f ca="1">IF($C69="","",SUMIF('Controle de Contatos'!$D$5:$D$1204,$C69,'Controle de Contatos'!$AI$5:$AI$1204))</f>
        <v/>
      </c>
      <c r="K69" s="15" t="str">
        <f ca="1">IF($C69="","",SUMIF('Controle de Contatos'!$D$5:$D$1204,$C69,'Controle de Contatos'!$AJ$5:$AJ$1204))</f>
        <v/>
      </c>
      <c r="L69" s="15" t="str">
        <f ca="1">IF($C69="","",SUMIF('Controle de Contatos'!$D$5:$D$1204,$C69,'Controle de Contatos'!$AK$5:$AK$1204))</f>
        <v/>
      </c>
      <c r="M69" s="15" t="str">
        <f ca="1">IF($C69="","",SUMIF('Controle de Contatos'!$D$5:$D$1204,$C69,'Controle de Contatos'!$AL$5:$AL$1204))</f>
        <v/>
      </c>
      <c r="N69" s="15" t="str">
        <f ca="1">IF($C69="","",SUMIF('Controle de Contatos'!$D$5:$D$1204,$C69,'Controle de Contatos'!$AM$5:$AO$1204))</f>
        <v/>
      </c>
      <c r="O69" s="15" t="str">
        <f ca="1">IF($C69="","",SUMIF('Controle de Contatos'!$D$5:$D$1204,$C69,'Controle de Contatos'!$AN$5:$AN$1204))</f>
        <v/>
      </c>
      <c r="P69" s="15" t="str">
        <f t="shared" ca="1" si="1"/>
        <v/>
      </c>
    </row>
    <row r="70" spans="2:16" ht="30" customHeight="1">
      <c r="B70" s="1">
        <v>66</v>
      </c>
      <c r="C70" s="14" t="str">
        <f t="shared" ca="1" si="2"/>
        <v/>
      </c>
      <c r="D70" s="15" t="str">
        <f ca="1">IF($C70="","",SUMIF('Controle de Contatos'!$D$5:$D$1204,$C70,'Controle de Contatos'!$AC$5:$AC$1204))</f>
        <v/>
      </c>
      <c r="E70" s="15" t="str">
        <f ca="1">IF($C70="","",SUMIF('Controle de Contatos'!$D$5:$D$1204,$C70,'Controle de Contatos'!$AD$5:$AD$1204))</f>
        <v/>
      </c>
      <c r="F70" s="15" t="str">
        <f ca="1">IF($C70="","",SUMIF('Controle de Contatos'!$D$5:$D$1204,$C70,'Controle de Contatos'!$AE$5:$AE$1204))</f>
        <v/>
      </c>
      <c r="G70" s="15" t="str">
        <f ca="1">IF($C70="","",SUMIF('Controle de Contatos'!$D$5:$D$1204,$C70,'Controle de Contatos'!$AF$5:$AF$1204))</f>
        <v/>
      </c>
      <c r="H70" s="15" t="str">
        <f ca="1">IF($C70="","",SUMIF('Controle de Contatos'!$D$5:$D$1204,$C70,'Controle de Contatos'!$AG$5:$AG$1204))</f>
        <v/>
      </c>
      <c r="I70" s="15" t="str">
        <f ca="1">IF($C70="","",SUMIF('Controle de Contatos'!$D$5:$D$1204,$C70,'Controle de Contatos'!$AH$5:$AH$1204))</f>
        <v/>
      </c>
      <c r="J70" s="15" t="str">
        <f ca="1">IF($C70="","",SUMIF('Controle de Contatos'!$D$5:$D$1204,$C70,'Controle de Contatos'!$AI$5:$AI$1204))</f>
        <v/>
      </c>
      <c r="K70" s="15" t="str">
        <f ca="1">IF($C70="","",SUMIF('Controle de Contatos'!$D$5:$D$1204,$C70,'Controle de Contatos'!$AJ$5:$AJ$1204))</f>
        <v/>
      </c>
      <c r="L70" s="15" t="str">
        <f ca="1">IF($C70="","",SUMIF('Controle de Contatos'!$D$5:$D$1204,$C70,'Controle de Contatos'!$AK$5:$AK$1204))</f>
        <v/>
      </c>
      <c r="M70" s="15" t="str">
        <f ca="1">IF($C70="","",SUMIF('Controle de Contatos'!$D$5:$D$1204,$C70,'Controle de Contatos'!$AL$5:$AL$1204))</f>
        <v/>
      </c>
      <c r="N70" s="15" t="str">
        <f ca="1">IF($C70="","",SUMIF('Controle de Contatos'!$D$5:$D$1204,$C70,'Controle de Contatos'!$AM$5:$AO$1204))</f>
        <v/>
      </c>
      <c r="O70" s="15" t="str">
        <f ca="1">IF($C70="","",SUMIF('Controle de Contatos'!$D$5:$D$1204,$C70,'Controle de Contatos'!$AN$5:$AN$1204))</f>
        <v/>
      </c>
      <c r="P70" s="15" t="str">
        <f t="shared" ref="P70:P133" ca="1" si="3">IF($C70="","",SUM($D70:$O70))</f>
        <v/>
      </c>
    </row>
    <row r="71" spans="2:16" ht="30" customHeight="1">
      <c r="B71" s="1">
        <v>67</v>
      </c>
      <c r="C71" s="14" t="str">
        <f t="shared" ca="1" si="2"/>
        <v/>
      </c>
      <c r="D71" s="15" t="str">
        <f ca="1">IF($C71="","",SUMIF('Controle de Contatos'!$D$5:$D$1204,$C71,'Controle de Contatos'!$AC$5:$AC$1204))</f>
        <v/>
      </c>
      <c r="E71" s="15" t="str">
        <f ca="1">IF($C71="","",SUMIF('Controle de Contatos'!$D$5:$D$1204,$C71,'Controle de Contatos'!$AD$5:$AD$1204))</f>
        <v/>
      </c>
      <c r="F71" s="15" t="str">
        <f ca="1">IF($C71="","",SUMIF('Controle de Contatos'!$D$5:$D$1204,$C71,'Controle de Contatos'!$AE$5:$AE$1204))</f>
        <v/>
      </c>
      <c r="G71" s="15" t="str">
        <f ca="1">IF($C71="","",SUMIF('Controle de Contatos'!$D$5:$D$1204,$C71,'Controle de Contatos'!$AF$5:$AF$1204))</f>
        <v/>
      </c>
      <c r="H71" s="15" t="str">
        <f ca="1">IF($C71="","",SUMIF('Controle de Contatos'!$D$5:$D$1204,$C71,'Controle de Contatos'!$AG$5:$AG$1204))</f>
        <v/>
      </c>
      <c r="I71" s="15" t="str">
        <f ca="1">IF($C71="","",SUMIF('Controle de Contatos'!$D$5:$D$1204,$C71,'Controle de Contatos'!$AH$5:$AH$1204))</f>
        <v/>
      </c>
      <c r="J71" s="15" t="str">
        <f ca="1">IF($C71="","",SUMIF('Controle de Contatos'!$D$5:$D$1204,$C71,'Controle de Contatos'!$AI$5:$AI$1204))</f>
        <v/>
      </c>
      <c r="K71" s="15" t="str">
        <f ca="1">IF($C71="","",SUMIF('Controle de Contatos'!$D$5:$D$1204,$C71,'Controle de Contatos'!$AJ$5:$AJ$1204))</f>
        <v/>
      </c>
      <c r="L71" s="15" t="str">
        <f ca="1">IF($C71="","",SUMIF('Controle de Contatos'!$D$5:$D$1204,$C71,'Controle de Contatos'!$AK$5:$AK$1204))</f>
        <v/>
      </c>
      <c r="M71" s="15" t="str">
        <f ca="1">IF($C71="","",SUMIF('Controle de Contatos'!$D$5:$D$1204,$C71,'Controle de Contatos'!$AL$5:$AL$1204))</f>
        <v/>
      </c>
      <c r="N71" s="15" t="str">
        <f ca="1">IF($C71="","",SUMIF('Controle de Contatos'!$D$5:$D$1204,$C71,'Controle de Contatos'!$AM$5:$AO$1204))</f>
        <v/>
      </c>
      <c r="O71" s="15" t="str">
        <f ca="1">IF($C71="","",SUMIF('Controle de Contatos'!$D$5:$D$1204,$C71,'Controle de Contatos'!$AN$5:$AN$1204))</f>
        <v/>
      </c>
      <c r="P71" s="15" t="str">
        <f t="shared" ca="1" si="3"/>
        <v/>
      </c>
    </row>
    <row r="72" spans="2:16" ht="30" customHeight="1">
      <c r="B72" s="1">
        <v>68</v>
      </c>
      <c r="C72" s="14" t="str">
        <f t="shared" ca="1" si="2"/>
        <v/>
      </c>
      <c r="D72" s="15" t="str">
        <f ca="1">IF($C72="","",SUMIF('Controle de Contatos'!$D$5:$D$1204,$C72,'Controle de Contatos'!$AC$5:$AC$1204))</f>
        <v/>
      </c>
      <c r="E72" s="15" t="str">
        <f ca="1">IF($C72="","",SUMIF('Controle de Contatos'!$D$5:$D$1204,$C72,'Controle de Contatos'!$AD$5:$AD$1204))</f>
        <v/>
      </c>
      <c r="F72" s="15" t="str">
        <f ca="1">IF($C72="","",SUMIF('Controle de Contatos'!$D$5:$D$1204,$C72,'Controle de Contatos'!$AE$5:$AE$1204))</f>
        <v/>
      </c>
      <c r="G72" s="15" t="str">
        <f ca="1">IF($C72="","",SUMIF('Controle de Contatos'!$D$5:$D$1204,$C72,'Controle de Contatos'!$AF$5:$AF$1204))</f>
        <v/>
      </c>
      <c r="H72" s="15" t="str">
        <f ca="1">IF($C72="","",SUMIF('Controle de Contatos'!$D$5:$D$1204,$C72,'Controle de Contatos'!$AG$5:$AG$1204))</f>
        <v/>
      </c>
      <c r="I72" s="15" t="str">
        <f ca="1">IF($C72="","",SUMIF('Controle de Contatos'!$D$5:$D$1204,$C72,'Controle de Contatos'!$AH$5:$AH$1204))</f>
        <v/>
      </c>
      <c r="J72" s="15" t="str">
        <f ca="1">IF($C72="","",SUMIF('Controle de Contatos'!$D$5:$D$1204,$C72,'Controle de Contatos'!$AI$5:$AI$1204))</f>
        <v/>
      </c>
      <c r="K72" s="15" t="str">
        <f ca="1">IF($C72="","",SUMIF('Controle de Contatos'!$D$5:$D$1204,$C72,'Controle de Contatos'!$AJ$5:$AJ$1204))</f>
        <v/>
      </c>
      <c r="L72" s="15" t="str">
        <f ca="1">IF($C72="","",SUMIF('Controle de Contatos'!$D$5:$D$1204,$C72,'Controle de Contatos'!$AK$5:$AK$1204))</f>
        <v/>
      </c>
      <c r="M72" s="15" t="str">
        <f ca="1">IF($C72="","",SUMIF('Controle de Contatos'!$D$5:$D$1204,$C72,'Controle de Contatos'!$AL$5:$AL$1204))</f>
        <v/>
      </c>
      <c r="N72" s="15" t="str">
        <f ca="1">IF($C72="","",SUMIF('Controle de Contatos'!$D$5:$D$1204,$C72,'Controle de Contatos'!$AM$5:$AO$1204))</f>
        <v/>
      </c>
      <c r="O72" s="15" t="str">
        <f ca="1">IF($C72="","",SUMIF('Controle de Contatos'!$D$5:$D$1204,$C72,'Controle de Contatos'!$AN$5:$AN$1204))</f>
        <v/>
      </c>
      <c r="P72" s="15" t="str">
        <f t="shared" ca="1" si="3"/>
        <v/>
      </c>
    </row>
    <row r="73" spans="2:16" ht="30" customHeight="1">
      <c r="B73" s="1">
        <v>69</v>
      </c>
      <c r="C73" s="14" t="str">
        <f t="shared" ca="1" si="2"/>
        <v/>
      </c>
      <c r="D73" s="15" t="str">
        <f ca="1">IF($C73="","",SUMIF('Controle de Contatos'!$D$5:$D$1204,$C73,'Controle de Contatos'!$AC$5:$AC$1204))</f>
        <v/>
      </c>
      <c r="E73" s="15" t="str">
        <f ca="1">IF($C73="","",SUMIF('Controle de Contatos'!$D$5:$D$1204,$C73,'Controle de Contatos'!$AD$5:$AD$1204))</f>
        <v/>
      </c>
      <c r="F73" s="15" t="str">
        <f ca="1">IF($C73="","",SUMIF('Controle de Contatos'!$D$5:$D$1204,$C73,'Controle de Contatos'!$AE$5:$AE$1204))</f>
        <v/>
      </c>
      <c r="G73" s="15" t="str">
        <f ca="1">IF($C73="","",SUMIF('Controle de Contatos'!$D$5:$D$1204,$C73,'Controle de Contatos'!$AF$5:$AF$1204))</f>
        <v/>
      </c>
      <c r="H73" s="15" t="str">
        <f ca="1">IF($C73="","",SUMIF('Controle de Contatos'!$D$5:$D$1204,$C73,'Controle de Contatos'!$AG$5:$AG$1204))</f>
        <v/>
      </c>
      <c r="I73" s="15" t="str">
        <f ca="1">IF($C73="","",SUMIF('Controle de Contatos'!$D$5:$D$1204,$C73,'Controle de Contatos'!$AH$5:$AH$1204))</f>
        <v/>
      </c>
      <c r="J73" s="15" t="str">
        <f ca="1">IF($C73="","",SUMIF('Controle de Contatos'!$D$5:$D$1204,$C73,'Controle de Contatos'!$AI$5:$AI$1204))</f>
        <v/>
      </c>
      <c r="K73" s="15" t="str">
        <f ca="1">IF($C73="","",SUMIF('Controle de Contatos'!$D$5:$D$1204,$C73,'Controle de Contatos'!$AJ$5:$AJ$1204))</f>
        <v/>
      </c>
      <c r="L73" s="15" t="str">
        <f ca="1">IF($C73="","",SUMIF('Controle de Contatos'!$D$5:$D$1204,$C73,'Controle de Contatos'!$AK$5:$AK$1204))</f>
        <v/>
      </c>
      <c r="M73" s="15" t="str">
        <f ca="1">IF($C73="","",SUMIF('Controle de Contatos'!$D$5:$D$1204,$C73,'Controle de Contatos'!$AL$5:$AL$1204))</f>
        <v/>
      </c>
      <c r="N73" s="15" t="str">
        <f ca="1">IF($C73="","",SUMIF('Controle de Contatos'!$D$5:$D$1204,$C73,'Controle de Contatos'!$AM$5:$AO$1204))</f>
        <v/>
      </c>
      <c r="O73" s="15" t="str">
        <f ca="1">IF($C73="","",SUMIF('Controle de Contatos'!$D$5:$D$1204,$C73,'Controle de Contatos'!$AN$5:$AN$1204))</f>
        <v/>
      </c>
      <c r="P73" s="15" t="str">
        <f t="shared" ca="1" si="3"/>
        <v/>
      </c>
    </row>
    <row r="74" spans="2:16" ht="30" customHeight="1">
      <c r="B74" s="1">
        <v>70</v>
      </c>
      <c r="C74" s="14" t="str">
        <f t="shared" ca="1" si="2"/>
        <v/>
      </c>
      <c r="D74" s="15" t="str">
        <f ca="1">IF($C74="","",SUMIF('Controle de Contatos'!$D$5:$D$1204,$C74,'Controle de Contatos'!$AC$5:$AC$1204))</f>
        <v/>
      </c>
      <c r="E74" s="15" t="str">
        <f ca="1">IF($C74="","",SUMIF('Controle de Contatos'!$D$5:$D$1204,$C74,'Controle de Contatos'!$AD$5:$AD$1204))</f>
        <v/>
      </c>
      <c r="F74" s="15" t="str">
        <f ca="1">IF($C74="","",SUMIF('Controle de Contatos'!$D$5:$D$1204,$C74,'Controle de Contatos'!$AE$5:$AE$1204))</f>
        <v/>
      </c>
      <c r="G74" s="15" t="str">
        <f ca="1">IF($C74="","",SUMIF('Controle de Contatos'!$D$5:$D$1204,$C74,'Controle de Contatos'!$AF$5:$AF$1204))</f>
        <v/>
      </c>
      <c r="H74" s="15" t="str">
        <f ca="1">IF($C74="","",SUMIF('Controle de Contatos'!$D$5:$D$1204,$C74,'Controle de Contatos'!$AG$5:$AG$1204))</f>
        <v/>
      </c>
      <c r="I74" s="15" t="str">
        <f ca="1">IF($C74="","",SUMIF('Controle de Contatos'!$D$5:$D$1204,$C74,'Controle de Contatos'!$AH$5:$AH$1204))</f>
        <v/>
      </c>
      <c r="J74" s="15" t="str">
        <f ca="1">IF($C74="","",SUMIF('Controle de Contatos'!$D$5:$D$1204,$C74,'Controle de Contatos'!$AI$5:$AI$1204))</f>
        <v/>
      </c>
      <c r="K74" s="15" t="str">
        <f ca="1">IF($C74="","",SUMIF('Controle de Contatos'!$D$5:$D$1204,$C74,'Controle de Contatos'!$AJ$5:$AJ$1204))</f>
        <v/>
      </c>
      <c r="L74" s="15" t="str">
        <f ca="1">IF($C74="","",SUMIF('Controle de Contatos'!$D$5:$D$1204,$C74,'Controle de Contatos'!$AK$5:$AK$1204))</f>
        <v/>
      </c>
      <c r="M74" s="15" t="str">
        <f ca="1">IF($C74="","",SUMIF('Controle de Contatos'!$D$5:$D$1204,$C74,'Controle de Contatos'!$AL$5:$AL$1204))</f>
        <v/>
      </c>
      <c r="N74" s="15" t="str">
        <f ca="1">IF($C74="","",SUMIF('Controle de Contatos'!$D$5:$D$1204,$C74,'Controle de Contatos'!$AM$5:$AO$1204))</f>
        <v/>
      </c>
      <c r="O74" s="15" t="str">
        <f ca="1">IF($C74="","",SUMIF('Controle de Contatos'!$D$5:$D$1204,$C74,'Controle de Contatos'!$AN$5:$AN$1204))</f>
        <v/>
      </c>
      <c r="P74" s="15" t="str">
        <f t="shared" ca="1" si="3"/>
        <v/>
      </c>
    </row>
    <row r="75" spans="2:16" ht="30" customHeight="1">
      <c r="B75" s="1">
        <v>71</v>
      </c>
      <c r="C75" s="14" t="str">
        <f t="shared" ca="1" si="2"/>
        <v/>
      </c>
      <c r="D75" s="15" t="str">
        <f ca="1">IF($C75="","",SUMIF('Controle de Contatos'!$D$5:$D$1204,$C75,'Controle de Contatos'!$AC$5:$AC$1204))</f>
        <v/>
      </c>
      <c r="E75" s="15" t="str">
        <f ca="1">IF($C75="","",SUMIF('Controle de Contatos'!$D$5:$D$1204,$C75,'Controle de Contatos'!$AD$5:$AD$1204))</f>
        <v/>
      </c>
      <c r="F75" s="15" t="str">
        <f ca="1">IF($C75="","",SUMIF('Controle de Contatos'!$D$5:$D$1204,$C75,'Controle de Contatos'!$AE$5:$AE$1204))</f>
        <v/>
      </c>
      <c r="G75" s="15" t="str">
        <f ca="1">IF($C75="","",SUMIF('Controle de Contatos'!$D$5:$D$1204,$C75,'Controle de Contatos'!$AF$5:$AF$1204))</f>
        <v/>
      </c>
      <c r="H75" s="15" t="str">
        <f ca="1">IF($C75="","",SUMIF('Controle de Contatos'!$D$5:$D$1204,$C75,'Controle de Contatos'!$AG$5:$AG$1204))</f>
        <v/>
      </c>
      <c r="I75" s="15" t="str">
        <f ca="1">IF($C75="","",SUMIF('Controle de Contatos'!$D$5:$D$1204,$C75,'Controle de Contatos'!$AH$5:$AH$1204))</f>
        <v/>
      </c>
      <c r="J75" s="15" t="str">
        <f ca="1">IF($C75="","",SUMIF('Controle de Contatos'!$D$5:$D$1204,$C75,'Controle de Contatos'!$AI$5:$AI$1204))</f>
        <v/>
      </c>
      <c r="K75" s="15" t="str">
        <f ca="1">IF($C75="","",SUMIF('Controle de Contatos'!$D$5:$D$1204,$C75,'Controle de Contatos'!$AJ$5:$AJ$1204))</f>
        <v/>
      </c>
      <c r="L75" s="15" t="str">
        <f ca="1">IF($C75="","",SUMIF('Controle de Contatos'!$D$5:$D$1204,$C75,'Controle de Contatos'!$AK$5:$AK$1204))</f>
        <v/>
      </c>
      <c r="M75" s="15" t="str">
        <f ca="1">IF($C75="","",SUMIF('Controle de Contatos'!$D$5:$D$1204,$C75,'Controle de Contatos'!$AL$5:$AL$1204))</f>
        <v/>
      </c>
      <c r="N75" s="15" t="str">
        <f ca="1">IF($C75="","",SUMIF('Controle de Contatos'!$D$5:$D$1204,$C75,'Controle de Contatos'!$AM$5:$AO$1204))</f>
        <v/>
      </c>
      <c r="O75" s="15" t="str">
        <f ca="1">IF($C75="","",SUMIF('Controle de Contatos'!$D$5:$D$1204,$C75,'Controle de Contatos'!$AN$5:$AN$1204))</f>
        <v/>
      </c>
      <c r="P75" s="15" t="str">
        <f t="shared" ca="1" si="3"/>
        <v/>
      </c>
    </row>
    <row r="76" spans="2:16" ht="30" customHeight="1">
      <c r="B76" s="1">
        <v>72</v>
      </c>
      <c r="C76" s="14" t="str">
        <f t="shared" ca="1" si="2"/>
        <v/>
      </c>
      <c r="D76" s="15" t="str">
        <f ca="1">IF($C76="","",SUMIF('Controle de Contatos'!$D$5:$D$1204,$C76,'Controle de Contatos'!$AC$5:$AC$1204))</f>
        <v/>
      </c>
      <c r="E76" s="15" t="str">
        <f ca="1">IF($C76="","",SUMIF('Controle de Contatos'!$D$5:$D$1204,$C76,'Controle de Contatos'!$AD$5:$AD$1204))</f>
        <v/>
      </c>
      <c r="F76" s="15" t="str">
        <f ca="1">IF($C76="","",SUMIF('Controle de Contatos'!$D$5:$D$1204,$C76,'Controle de Contatos'!$AE$5:$AE$1204))</f>
        <v/>
      </c>
      <c r="G76" s="15" t="str">
        <f ca="1">IF($C76="","",SUMIF('Controle de Contatos'!$D$5:$D$1204,$C76,'Controle de Contatos'!$AF$5:$AF$1204))</f>
        <v/>
      </c>
      <c r="H76" s="15" t="str">
        <f ca="1">IF($C76="","",SUMIF('Controle de Contatos'!$D$5:$D$1204,$C76,'Controle de Contatos'!$AG$5:$AG$1204))</f>
        <v/>
      </c>
      <c r="I76" s="15" t="str">
        <f ca="1">IF($C76="","",SUMIF('Controle de Contatos'!$D$5:$D$1204,$C76,'Controle de Contatos'!$AH$5:$AH$1204))</f>
        <v/>
      </c>
      <c r="J76" s="15" t="str">
        <f ca="1">IF($C76="","",SUMIF('Controle de Contatos'!$D$5:$D$1204,$C76,'Controle de Contatos'!$AI$5:$AI$1204))</f>
        <v/>
      </c>
      <c r="K76" s="15" t="str">
        <f ca="1">IF($C76="","",SUMIF('Controle de Contatos'!$D$5:$D$1204,$C76,'Controle de Contatos'!$AJ$5:$AJ$1204))</f>
        <v/>
      </c>
      <c r="L76" s="15" t="str">
        <f ca="1">IF($C76="","",SUMIF('Controle de Contatos'!$D$5:$D$1204,$C76,'Controle de Contatos'!$AK$5:$AK$1204))</f>
        <v/>
      </c>
      <c r="M76" s="15" t="str">
        <f ca="1">IF($C76="","",SUMIF('Controle de Contatos'!$D$5:$D$1204,$C76,'Controle de Contatos'!$AL$5:$AL$1204))</f>
        <v/>
      </c>
      <c r="N76" s="15" t="str">
        <f ca="1">IF($C76="","",SUMIF('Controle de Contatos'!$D$5:$D$1204,$C76,'Controle de Contatos'!$AM$5:$AO$1204))</f>
        <v/>
      </c>
      <c r="O76" s="15" t="str">
        <f ca="1">IF($C76="","",SUMIF('Controle de Contatos'!$D$5:$D$1204,$C76,'Controle de Contatos'!$AN$5:$AN$1204))</f>
        <v/>
      </c>
      <c r="P76" s="15" t="str">
        <f t="shared" ca="1" si="3"/>
        <v/>
      </c>
    </row>
    <row r="77" spans="2:16" ht="30" customHeight="1">
      <c r="B77" s="1">
        <v>73</v>
      </c>
      <c r="C77" s="14" t="str">
        <f t="shared" ca="1" si="2"/>
        <v/>
      </c>
      <c r="D77" s="15" t="str">
        <f ca="1">IF($C77="","",SUMIF('Controle de Contatos'!$D$5:$D$1204,$C77,'Controle de Contatos'!$AC$5:$AC$1204))</f>
        <v/>
      </c>
      <c r="E77" s="15" t="str">
        <f ca="1">IF($C77="","",SUMIF('Controle de Contatos'!$D$5:$D$1204,$C77,'Controle de Contatos'!$AD$5:$AD$1204))</f>
        <v/>
      </c>
      <c r="F77" s="15" t="str">
        <f ca="1">IF($C77="","",SUMIF('Controle de Contatos'!$D$5:$D$1204,$C77,'Controle de Contatos'!$AE$5:$AE$1204))</f>
        <v/>
      </c>
      <c r="G77" s="15" t="str">
        <f ca="1">IF($C77="","",SUMIF('Controle de Contatos'!$D$5:$D$1204,$C77,'Controle de Contatos'!$AF$5:$AF$1204))</f>
        <v/>
      </c>
      <c r="H77" s="15" t="str">
        <f ca="1">IF($C77="","",SUMIF('Controle de Contatos'!$D$5:$D$1204,$C77,'Controle de Contatos'!$AG$5:$AG$1204))</f>
        <v/>
      </c>
      <c r="I77" s="15" t="str">
        <f ca="1">IF($C77="","",SUMIF('Controle de Contatos'!$D$5:$D$1204,$C77,'Controle de Contatos'!$AH$5:$AH$1204))</f>
        <v/>
      </c>
      <c r="J77" s="15" t="str">
        <f ca="1">IF($C77="","",SUMIF('Controle de Contatos'!$D$5:$D$1204,$C77,'Controle de Contatos'!$AI$5:$AI$1204))</f>
        <v/>
      </c>
      <c r="K77" s="15" t="str">
        <f ca="1">IF($C77="","",SUMIF('Controle de Contatos'!$D$5:$D$1204,$C77,'Controle de Contatos'!$AJ$5:$AJ$1204))</f>
        <v/>
      </c>
      <c r="L77" s="15" t="str">
        <f ca="1">IF($C77="","",SUMIF('Controle de Contatos'!$D$5:$D$1204,$C77,'Controle de Contatos'!$AK$5:$AK$1204))</f>
        <v/>
      </c>
      <c r="M77" s="15" t="str">
        <f ca="1">IF($C77="","",SUMIF('Controle de Contatos'!$D$5:$D$1204,$C77,'Controle de Contatos'!$AL$5:$AL$1204))</f>
        <v/>
      </c>
      <c r="N77" s="15" t="str">
        <f ca="1">IF($C77="","",SUMIF('Controle de Contatos'!$D$5:$D$1204,$C77,'Controle de Contatos'!$AM$5:$AO$1204))</f>
        <v/>
      </c>
      <c r="O77" s="15" t="str">
        <f ca="1">IF($C77="","",SUMIF('Controle de Contatos'!$D$5:$D$1204,$C77,'Controle de Contatos'!$AN$5:$AN$1204))</f>
        <v/>
      </c>
      <c r="P77" s="15" t="str">
        <f t="shared" ca="1" si="3"/>
        <v/>
      </c>
    </row>
    <row r="78" spans="2:16" ht="30" customHeight="1">
      <c r="B78" s="1">
        <v>74</v>
      </c>
      <c r="C78" s="14" t="str">
        <f t="shared" ca="1" si="2"/>
        <v/>
      </c>
      <c r="D78" s="15" t="str">
        <f ca="1">IF($C78="","",SUMIF('Controle de Contatos'!$D$5:$D$1204,$C78,'Controle de Contatos'!$AC$5:$AC$1204))</f>
        <v/>
      </c>
      <c r="E78" s="15" t="str">
        <f ca="1">IF($C78="","",SUMIF('Controle de Contatos'!$D$5:$D$1204,$C78,'Controle de Contatos'!$AD$5:$AD$1204))</f>
        <v/>
      </c>
      <c r="F78" s="15" t="str">
        <f ca="1">IF($C78="","",SUMIF('Controle de Contatos'!$D$5:$D$1204,$C78,'Controle de Contatos'!$AE$5:$AE$1204))</f>
        <v/>
      </c>
      <c r="G78" s="15" t="str">
        <f ca="1">IF($C78="","",SUMIF('Controle de Contatos'!$D$5:$D$1204,$C78,'Controle de Contatos'!$AF$5:$AF$1204))</f>
        <v/>
      </c>
      <c r="H78" s="15" t="str">
        <f ca="1">IF($C78="","",SUMIF('Controle de Contatos'!$D$5:$D$1204,$C78,'Controle de Contatos'!$AG$5:$AG$1204))</f>
        <v/>
      </c>
      <c r="I78" s="15" t="str">
        <f ca="1">IF($C78="","",SUMIF('Controle de Contatos'!$D$5:$D$1204,$C78,'Controle de Contatos'!$AH$5:$AH$1204))</f>
        <v/>
      </c>
      <c r="J78" s="15" t="str">
        <f ca="1">IF($C78="","",SUMIF('Controle de Contatos'!$D$5:$D$1204,$C78,'Controle de Contatos'!$AI$5:$AI$1204))</f>
        <v/>
      </c>
      <c r="K78" s="15" t="str">
        <f ca="1">IF($C78="","",SUMIF('Controle de Contatos'!$D$5:$D$1204,$C78,'Controle de Contatos'!$AJ$5:$AJ$1204))</f>
        <v/>
      </c>
      <c r="L78" s="15" t="str">
        <f ca="1">IF($C78="","",SUMIF('Controle de Contatos'!$D$5:$D$1204,$C78,'Controle de Contatos'!$AK$5:$AK$1204))</f>
        <v/>
      </c>
      <c r="M78" s="15" t="str">
        <f ca="1">IF($C78="","",SUMIF('Controle de Contatos'!$D$5:$D$1204,$C78,'Controle de Contatos'!$AL$5:$AL$1204))</f>
        <v/>
      </c>
      <c r="N78" s="15" t="str">
        <f ca="1">IF($C78="","",SUMIF('Controle de Contatos'!$D$5:$D$1204,$C78,'Controle de Contatos'!$AM$5:$AO$1204))</f>
        <v/>
      </c>
      <c r="O78" s="15" t="str">
        <f ca="1">IF($C78="","",SUMIF('Controle de Contatos'!$D$5:$D$1204,$C78,'Controle de Contatos'!$AN$5:$AN$1204))</f>
        <v/>
      </c>
      <c r="P78" s="15" t="str">
        <f t="shared" ca="1" si="3"/>
        <v/>
      </c>
    </row>
    <row r="79" spans="2:16" ht="30" customHeight="1">
      <c r="B79" s="1">
        <v>75</v>
      </c>
      <c r="C79" s="14" t="str">
        <f t="shared" ca="1" si="2"/>
        <v/>
      </c>
      <c r="D79" s="15" t="str">
        <f ca="1">IF($C79="","",SUMIF('Controle de Contatos'!$D$5:$D$1204,$C79,'Controle de Contatos'!$AC$5:$AC$1204))</f>
        <v/>
      </c>
      <c r="E79" s="15" t="str">
        <f ca="1">IF($C79="","",SUMIF('Controle de Contatos'!$D$5:$D$1204,$C79,'Controle de Contatos'!$AD$5:$AD$1204))</f>
        <v/>
      </c>
      <c r="F79" s="15" t="str">
        <f ca="1">IF($C79="","",SUMIF('Controle de Contatos'!$D$5:$D$1204,$C79,'Controle de Contatos'!$AE$5:$AE$1204))</f>
        <v/>
      </c>
      <c r="G79" s="15" t="str">
        <f ca="1">IF($C79="","",SUMIF('Controle de Contatos'!$D$5:$D$1204,$C79,'Controle de Contatos'!$AF$5:$AF$1204))</f>
        <v/>
      </c>
      <c r="H79" s="15" t="str">
        <f ca="1">IF($C79="","",SUMIF('Controle de Contatos'!$D$5:$D$1204,$C79,'Controle de Contatos'!$AG$5:$AG$1204))</f>
        <v/>
      </c>
      <c r="I79" s="15" t="str">
        <f ca="1">IF($C79="","",SUMIF('Controle de Contatos'!$D$5:$D$1204,$C79,'Controle de Contatos'!$AH$5:$AH$1204))</f>
        <v/>
      </c>
      <c r="J79" s="15" t="str">
        <f ca="1">IF($C79="","",SUMIF('Controle de Contatos'!$D$5:$D$1204,$C79,'Controle de Contatos'!$AI$5:$AI$1204))</f>
        <v/>
      </c>
      <c r="K79" s="15" t="str">
        <f ca="1">IF($C79="","",SUMIF('Controle de Contatos'!$D$5:$D$1204,$C79,'Controle de Contatos'!$AJ$5:$AJ$1204))</f>
        <v/>
      </c>
      <c r="L79" s="15" t="str">
        <f ca="1">IF($C79="","",SUMIF('Controle de Contatos'!$D$5:$D$1204,$C79,'Controle de Contatos'!$AK$5:$AK$1204))</f>
        <v/>
      </c>
      <c r="M79" s="15" t="str">
        <f ca="1">IF($C79="","",SUMIF('Controle de Contatos'!$D$5:$D$1204,$C79,'Controle de Contatos'!$AL$5:$AL$1204))</f>
        <v/>
      </c>
      <c r="N79" s="15" t="str">
        <f ca="1">IF($C79="","",SUMIF('Controle de Contatos'!$D$5:$D$1204,$C79,'Controle de Contatos'!$AM$5:$AO$1204))</f>
        <v/>
      </c>
      <c r="O79" s="15" t="str">
        <f ca="1">IF($C79="","",SUMIF('Controle de Contatos'!$D$5:$D$1204,$C79,'Controle de Contatos'!$AN$5:$AN$1204))</f>
        <v/>
      </c>
      <c r="P79" s="15" t="str">
        <f t="shared" ca="1" si="3"/>
        <v/>
      </c>
    </row>
    <row r="80" spans="2:16" ht="30" customHeight="1">
      <c r="B80" s="1">
        <v>76</v>
      </c>
      <c r="C80" s="14" t="str">
        <f t="shared" ca="1" si="2"/>
        <v/>
      </c>
      <c r="D80" s="15" t="str">
        <f ca="1">IF($C80="","",SUMIF('Controle de Contatos'!$D$5:$D$1204,$C80,'Controle de Contatos'!$AC$5:$AC$1204))</f>
        <v/>
      </c>
      <c r="E80" s="15" t="str">
        <f ca="1">IF($C80="","",SUMIF('Controle de Contatos'!$D$5:$D$1204,$C80,'Controle de Contatos'!$AD$5:$AD$1204))</f>
        <v/>
      </c>
      <c r="F80" s="15" t="str">
        <f ca="1">IF($C80="","",SUMIF('Controle de Contatos'!$D$5:$D$1204,$C80,'Controle de Contatos'!$AE$5:$AE$1204))</f>
        <v/>
      </c>
      <c r="G80" s="15" t="str">
        <f ca="1">IF($C80="","",SUMIF('Controle de Contatos'!$D$5:$D$1204,$C80,'Controle de Contatos'!$AF$5:$AF$1204))</f>
        <v/>
      </c>
      <c r="H80" s="15" t="str">
        <f ca="1">IF($C80="","",SUMIF('Controle de Contatos'!$D$5:$D$1204,$C80,'Controle de Contatos'!$AG$5:$AG$1204))</f>
        <v/>
      </c>
      <c r="I80" s="15" t="str">
        <f ca="1">IF($C80="","",SUMIF('Controle de Contatos'!$D$5:$D$1204,$C80,'Controle de Contatos'!$AH$5:$AH$1204))</f>
        <v/>
      </c>
      <c r="J80" s="15" t="str">
        <f ca="1">IF($C80="","",SUMIF('Controle de Contatos'!$D$5:$D$1204,$C80,'Controle de Contatos'!$AI$5:$AI$1204))</f>
        <v/>
      </c>
      <c r="K80" s="15" t="str">
        <f ca="1">IF($C80="","",SUMIF('Controle de Contatos'!$D$5:$D$1204,$C80,'Controle de Contatos'!$AJ$5:$AJ$1204))</f>
        <v/>
      </c>
      <c r="L80" s="15" t="str">
        <f ca="1">IF($C80="","",SUMIF('Controle de Contatos'!$D$5:$D$1204,$C80,'Controle de Contatos'!$AK$5:$AK$1204))</f>
        <v/>
      </c>
      <c r="M80" s="15" t="str">
        <f ca="1">IF($C80="","",SUMIF('Controle de Contatos'!$D$5:$D$1204,$C80,'Controle de Contatos'!$AL$5:$AL$1204))</f>
        <v/>
      </c>
      <c r="N80" s="15" t="str">
        <f ca="1">IF($C80="","",SUMIF('Controle de Contatos'!$D$5:$D$1204,$C80,'Controle de Contatos'!$AM$5:$AO$1204))</f>
        <v/>
      </c>
      <c r="O80" s="15" t="str">
        <f ca="1">IF($C80="","",SUMIF('Controle de Contatos'!$D$5:$D$1204,$C80,'Controle de Contatos'!$AN$5:$AN$1204))</f>
        <v/>
      </c>
      <c r="P80" s="15" t="str">
        <f t="shared" ca="1" si="3"/>
        <v/>
      </c>
    </row>
    <row r="81" spans="2:16" ht="30" customHeight="1">
      <c r="B81" s="1">
        <v>77</v>
      </c>
      <c r="C81" s="14" t="str">
        <f t="shared" ca="1" si="2"/>
        <v/>
      </c>
      <c r="D81" s="15" t="str">
        <f ca="1">IF($C81="","",SUMIF('Controle de Contatos'!$D$5:$D$1204,$C81,'Controle de Contatos'!$AC$5:$AC$1204))</f>
        <v/>
      </c>
      <c r="E81" s="15" t="str">
        <f ca="1">IF($C81="","",SUMIF('Controle de Contatos'!$D$5:$D$1204,$C81,'Controle de Contatos'!$AD$5:$AD$1204))</f>
        <v/>
      </c>
      <c r="F81" s="15" t="str">
        <f ca="1">IF($C81="","",SUMIF('Controle de Contatos'!$D$5:$D$1204,$C81,'Controle de Contatos'!$AE$5:$AE$1204))</f>
        <v/>
      </c>
      <c r="G81" s="15" t="str">
        <f ca="1">IF($C81="","",SUMIF('Controle de Contatos'!$D$5:$D$1204,$C81,'Controle de Contatos'!$AF$5:$AF$1204))</f>
        <v/>
      </c>
      <c r="H81" s="15" t="str">
        <f ca="1">IF($C81="","",SUMIF('Controle de Contatos'!$D$5:$D$1204,$C81,'Controle de Contatos'!$AG$5:$AG$1204))</f>
        <v/>
      </c>
      <c r="I81" s="15" t="str">
        <f ca="1">IF($C81="","",SUMIF('Controle de Contatos'!$D$5:$D$1204,$C81,'Controle de Contatos'!$AH$5:$AH$1204))</f>
        <v/>
      </c>
      <c r="J81" s="15" t="str">
        <f ca="1">IF($C81="","",SUMIF('Controle de Contatos'!$D$5:$D$1204,$C81,'Controle de Contatos'!$AI$5:$AI$1204))</f>
        <v/>
      </c>
      <c r="K81" s="15" t="str">
        <f ca="1">IF($C81="","",SUMIF('Controle de Contatos'!$D$5:$D$1204,$C81,'Controle de Contatos'!$AJ$5:$AJ$1204))</f>
        <v/>
      </c>
      <c r="L81" s="15" t="str">
        <f ca="1">IF($C81="","",SUMIF('Controle de Contatos'!$D$5:$D$1204,$C81,'Controle de Contatos'!$AK$5:$AK$1204))</f>
        <v/>
      </c>
      <c r="M81" s="15" t="str">
        <f ca="1">IF($C81="","",SUMIF('Controle de Contatos'!$D$5:$D$1204,$C81,'Controle de Contatos'!$AL$5:$AL$1204))</f>
        <v/>
      </c>
      <c r="N81" s="15" t="str">
        <f ca="1">IF($C81="","",SUMIF('Controle de Contatos'!$D$5:$D$1204,$C81,'Controle de Contatos'!$AM$5:$AO$1204))</f>
        <v/>
      </c>
      <c r="O81" s="15" t="str">
        <f ca="1">IF($C81="","",SUMIF('Controle de Contatos'!$D$5:$D$1204,$C81,'Controle de Contatos'!$AN$5:$AN$1204))</f>
        <v/>
      </c>
      <c r="P81" s="15" t="str">
        <f t="shared" ca="1" si="3"/>
        <v/>
      </c>
    </row>
    <row r="82" spans="2:16" ht="30" customHeight="1">
      <c r="B82" s="1">
        <v>78</v>
      </c>
      <c r="C82" s="14" t="str">
        <f t="shared" ca="1" si="2"/>
        <v/>
      </c>
      <c r="D82" s="15" t="str">
        <f ca="1">IF($C82="","",SUMIF('Controle de Contatos'!$D$5:$D$1204,$C82,'Controle de Contatos'!$AC$5:$AC$1204))</f>
        <v/>
      </c>
      <c r="E82" s="15" t="str">
        <f ca="1">IF($C82="","",SUMIF('Controle de Contatos'!$D$5:$D$1204,$C82,'Controle de Contatos'!$AD$5:$AD$1204))</f>
        <v/>
      </c>
      <c r="F82" s="15" t="str">
        <f ca="1">IF($C82="","",SUMIF('Controle de Contatos'!$D$5:$D$1204,$C82,'Controle de Contatos'!$AE$5:$AE$1204))</f>
        <v/>
      </c>
      <c r="G82" s="15" t="str">
        <f ca="1">IF($C82="","",SUMIF('Controle de Contatos'!$D$5:$D$1204,$C82,'Controle de Contatos'!$AF$5:$AF$1204))</f>
        <v/>
      </c>
      <c r="H82" s="15" t="str">
        <f ca="1">IF($C82="","",SUMIF('Controle de Contatos'!$D$5:$D$1204,$C82,'Controle de Contatos'!$AG$5:$AG$1204))</f>
        <v/>
      </c>
      <c r="I82" s="15" t="str">
        <f ca="1">IF($C82="","",SUMIF('Controle de Contatos'!$D$5:$D$1204,$C82,'Controle de Contatos'!$AH$5:$AH$1204))</f>
        <v/>
      </c>
      <c r="J82" s="15" t="str">
        <f ca="1">IF($C82="","",SUMIF('Controle de Contatos'!$D$5:$D$1204,$C82,'Controle de Contatos'!$AI$5:$AI$1204))</f>
        <v/>
      </c>
      <c r="K82" s="15" t="str">
        <f ca="1">IF($C82="","",SUMIF('Controle de Contatos'!$D$5:$D$1204,$C82,'Controle de Contatos'!$AJ$5:$AJ$1204))</f>
        <v/>
      </c>
      <c r="L82" s="15" t="str">
        <f ca="1">IF($C82="","",SUMIF('Controle de Contatos'!$D$5:$D$1204,$C82,'Controle de Contatos'!$AK$5:$AK$1204))</f>
        <v/>
      </c>
      <c r="M82" s="15" t="str">
        <f ca="1">IF($C82="","",SUMIF('Controle de Contatos'!$D$5:$D$1204,$C82,'Controle de Contatos'!$AL$5:$AL$1204))</f>
        <v/>
      </c>
      <c r="N82" s="15" t="str">
        <f ca="1">IF($C82="","",SUMIF('Controle de Contatos'!$D$5:$D$1204,$C82,'Controle de Contatos'!$AM$5:$AO$1204))</f>
        <v/>
      </c>
      <c r="O82" s="15" t="str">
        <f ca="1">IF($C82="","",SUMIF('Controle de Contatos'!$D$5:$D$1204,$C82,'Controle de Contatos'!$AN$5:$AN$1204))</f>
        <v/>
      </c>
      <c r="P82" s="15" t="str">
        <f t="shared" ca="1" si="3"/>
        <v/>
      </c>
    </row>
    <row r="83" spans="2:16" ht="30" customHeight="1">
      <c r="B83" s="1">
        <v>79</v>
      </c>
      <c r="C83" s="14" t="str">
        <f t="shared" ca="1" si="2"/>
        <v/>
      </c>
      <c r="D83" s="15" t="str">
        <f ca="1">IF($C83="","",SUMIF('Controle de Contatos'!$D$5:$D$1204,$C83,'Controle de Contatos'!$AC$5:$AC$1204))</f>
        <v/>
      </c>
      <c r="E83" s="15" t="str">
        <f ca="1">IF($C83="","",SUMIF('Controle de Contatos'!$D$5:$D$1204,$C83,'Controle de Contatos'!$AD$5:$AD$1204))</f>
        <v/>
      </c>
      <c r="F83" s="15" t="str">
        <f ca="1">IF($C83="","",SUMIF('Controle de Contatos'!$D$5:$D$1204,$C83,'Controle de Contatos'!$AE$5:$AE$1204))</f>
        <v/>
      </c>
      <c r="G83" s="15" t="str">
        <f ca="1">IF($C83="","",SUMIF('Controle de Contatos'!$D$5:$D$1204,$C83,'Controle de Contatos'!$AF$5:$AF$1204))</f>
        <v/>
      </c>
      <c r="H83" s="15" t="str">
        <f ca="1">IF($C83="","",SUMIF('Controle de Contatos'!$D$5:$D$1204,$C83,'Controle de Contatos'!$AG$5:$AG$1204))</f>
        <v/>
      </c>
      <c r="I83" s="15" t="str">
        <f ca="1">IF($C83="","",SUMIF('Controle de Contatos'!$D$5:$D$1204,$C83,'Controle de Contatos'!$AH$5:$AH$1204))</f>
        <v/>
      </c>
      <c r="J83" s="15" t="str">
        <f ca="1">IF($C83="","",SUMIF('Controle de Contatos'!$D$5:$D$1204,$C83,'Controle de Contatos'!$AI$5:$AI$1204))</f>
        <v/>
      </c>
      <c r="K83" s="15" t="str">
        <f ca="1">IF($C83="","",SUMIF('Controle de Contatos'!$D$5:$D$1204,$C83,'Controle de Contatos'!$AJ$5:$AJ$1204))</f>
        <v/>
      </c>
      <c r="L83" s="15" t="str">
        <f ca="1">IF($C83="","",SUMIF('Controle de Contatos'!$D$5:$D$1204,$C83,'Controle de Contatos'!$AK$5:$AK$1204))</f>
        <v/>
      </c>
      <c r="M83" s="15" t="str">
        <f ca="1">IF($C83="","",SUMIF('Controle de Contatos'!$D$5:$D$1204,$C83,'Controle de Contatos'!$AL$5:$AL$1204))</f>
        <v/>
      </c>
      <c r="N83" s="15" t="str">
        <f ca="1">IF($C83="","",SUMIF('Controle de Contatos'!$D$5:$D$1204,$C83,'Controle de Contatos'!$AM$5:$AO$1204))</f>
        <v/>
      </c>
      <c r="O83" s="15" t="str">
        <f ca="1">IF($C83="","",SUMIF('Controle de Contatos'!$D$5:$D$1204,$C83,'Controle de Contatos'!$AN$5:$AN$1204))</f>
        <v/>
      </c>
      <c r="P83" s="15" t="str">
        <f t="shared" ca="1" si="3"/>
        <v/>
      </c>
    </row>
    <row r="84" spans="2:16" ht="30" customHeight="1">
      <c r="B84" s="1">
        <v>80</v>
      </c>
      <c r="C84" s="14" t="str">
        <f t="shared" ca="1" si="2"/>
        <v/>
      </c>
      <c r="D84" s="15" t="str">
        <f ca="1">IF($C84="","",SUMIF('Controle de Contatos'!$D$5:$D$1204,$C84,'Controle de Contatos'!$AC$5:$AC$1204))</f>
        <v/>
      </c>
      <c r="E84" s="15" t="str">
        <f ca="1">IF($C84="","",SUMIF('Controle de Contatos'!$D$5:$D$1204,$C84,'Controle de Contatos'!$AD$5:$AD$1204))</f>
        <v/>
      </c>
      <c r="F84" s="15" t="str">
        <f ca="1">IF($C84="","",SUMIF('Controle de Contatos'!$D$5:$D$1204,$C84,'Controle de Contatos'!$AE$5:$AE$1204))</f>
        <v/>
      </c>
      <c r="G84" s="15" t="str">
        <f ca="1">IF($C84="","",SUMIF('Controle de Contatos'!$D$5:$D$1204,$C84,'Controle de Contatos'!$AF$5:$AF$1204))</f>
        <v/>
      </c>
      <c r="H84" s="15" t="str">
        <f ca="1">IF($C84="","",SUMIF('Controle de Contatos'!$D$5:$D$1204,$C84,'Controle de Contatos'!$AG$5:$AG$1204))</f>
        <v/>
      </c>
      <c r="I84" s="15" t="str">
        <f ca="1">IF($C84="","",SUMIF('Controle de Contatos'!$D$5:$D$1204,$C84,'Controle de Contatos'!$AH$5:$AH$1204))</f>
        <v/>
      </c>
      <c r="J84" s="15" t="str">
        <f ca="1">IF($C84="","",SUMIF('Controle de Contatos'!$D$5:$D$1204,$C84,'Controle de Contatos'!$AI$5:$AI$1204))</f>
        <v/>
      </c>
      <c r="K84" s="15" t="str">
        <f ca="1">IF($C84="","",SUMIF('Controle de Contatos'!$D$5:$D$1204,$C84,'Controle de Contatos'!$AJ$5:$AJ$1204))</f>
        <v/>
      </c>
      <c r="L84" s="15" t="str">
        <f ca="1">IF($C84="","",SUMIF('Controle de Contatos'!$D$5:$D$1204,$C84,'Controle de Contatos'!$AK$5:$AK$1204))</f>
        <v/>
      </c>
      <c r="M84" s="15" t="str">
        <f ca="1">IF($C84="","",SUMIF('Controle de Contatos'!$D$5:$D$1204,$C84,'Controle de Contatos'!$AL$5:$AL$1204))</f>
        <v/>
      </c>
      <c r="N84" s="15" t="str">
        <f ca="1">IF($C84="","",SUMIF('Controle de Contatos'!$D$5:$D$1204,$C84,'Controle de Contatos'!$AM$5:$AO$1204))</f>
        <v/>
      </c>
      <c r="O84" s="15" t="str">
        <f ca="1">IF($C84="","",SUMIF('Controle de Contatos'!$D$5:$D$1204,$C84,'Controle de Contatos'!$AN$5:$AN$1204))</f>
        <v/>
      </c>
      <c r="P84" s="15" t="str">
        <f t="shared" ca="1" si="3"/>
        <v/>
      </c>
    </row>
    <row r="85" spans="2:16" ht="30" customHeight="1">
      <c r="B85" s="1">
        <v>81</v>
      </c>
      <c r="C85" s="14" t="str">
        <f t="shared" ca="1" si="2"/>
        <v/>
      </c>
      <c r="D85" s="15" t="str">
        <f ca="1">IF($C85="","",SUMIF('Controle de Contatos'!$D$5:$D$1204,$C85,'Controle de Contatos'!$AC$5:$AC$1204))</f>
        <v/>
      </c>
      <c r="E85" s="15" t="str">
        <f ca="1">IF($C85="","",SUMIF('Controle de Contatos'!$D$5:$D$1204,$C85,'Controle de Contatos'!$AD$5:$AD$1204))</f>
        <v/>
      </c>
      <c r="F85" s="15" t="str">
        <f ca="1">IF($C85="","",SUMIF('Controle de Contatos'!$D$5:$D$1204,$C85,'Controle de Contatos'!$AE$5:$AE$1204))</f>
        <v/>
      </c>
      <c r="G85" s="15" t="str">
        <f ca="1">IF($C85="","",SUMIF('Controle de Contatos'!$D$5:$D$1204,$C85,'Controle de Contatos'!$AF$5:$AF$1204))</f>
        <v/>
      </c>
      <c r="H85" s="15" t="str">
        <f ca="1">IF($C85="","",SUMIF('Controle de Contatos'!$D$5:$D$1204,$C85,'Controle de Contatos'!$AG$5:$AG$1204))</f>
        <v/>
      </c>
      <c r="I85" s="15" t="str">
        <f ca="1">IF($C85="","",SUMIF('Controle de Contatos'!$D$5:$D$1204,$C85,'Controle de Contatos'!$AH$5:$AH$1204))</f>
        <v/>
      </c>
      <c r="J85" s="15" t="str">
        <f ca="1">IF($C85="","",SUMIF('Controle de Contatos'!$D$5:$D$1204,$C85,'Controle de Contatos'!$AI$5:$AI$1204))</f>
        <v/>
      </c>
      <c r="K85" s="15" t="str">
        <f ca="1">IF($C85="","",SUMIF('Controle de Contatos'!$D$5:$D$1204,$C85,'Controle de Contatos'!$AJ$5:$AJ$1204))</f>
        <v/>
      </c>
      <c r="L85" s="15" t="str">
        <f ca="1">IF($C85="","",SUMIF('Controle de Contatos'!$D$5:$D$1204,$C85,'Controle de Contatos'!$AK$5:$AK$1204))</f>
        <v/>
      </c>
      <c r="M85" s="15" t="str">
        <f ca="1">IF($C85="","",SUMIF('Controle de Contatos'!$D$5:$D$1204,$C85,'Controle de Contatos'!$AL$5:$AL$1204))</f>
        <v/>
      </c>
      <c r="N85" s="15" t="str">
        <f ca="1">IF($C85="","",SUMIF('Controle de Contatos'!$D$5:$D$1204,$C85,'Controle de Contatos'!$AM$5:$AO$1204))</f>
        <v/>
      </c>
      <c r="O85" s="15" t="str">
        <f ca="1">IF($C85="","",SUMIF('Controle de Contatos'!$D$5:$D$1204,$C85,'Controle de Contatos'!$AN$5:$AN$1204))</f>
        <v/>
      </c>
      <c r="P85" s="15" t="str">
        <f t="shared" ca="1" si="3"/>
        <v/>
      </c>
    </row>
    <row r="86" spans="2:16" ht="30" customHeight="1">
      <c r="B86" s="1">
        <v>82</v>
      </c>
      <c r="C86" s="14" t="str">
        <f t="shared" ca="1" si="2"/>
        <v/>
      </c>
      <c r="D86" s="15" t="str">
        <f ca="1">IF($C86="","",SUMIF('Controle de Contatos'!$D$5:$D$1204,$C86,'Controle de Contatos'!$AC$5:$AC$1204))</f>
        <v/>
      </c>
      <c r="E86" s="15" t="str">
        <f ca="1">IF($C86="","",SUMIF('Controle de Contatos'!$D$5:$D$1204,$C86,'Controle de Contatos'!$AD$5:$AD$1204))</f>
        <v/>
      </c>
      <c r="F86" s="15" t="str">
        <f ca="1">IF($C86="","",SUMIF('Controle de Contatos'!$D$5:$D$1204,$C86,'Controle de Contatos'!$AE$5:$AE$1204))</f>
        <v/>
      </c>
      <c r="G86" s="15" t="str">
        <f ca="1">IF($C86="","",SUMIF('Controle de Contatos'!$D$5:$D$1204,$C86,'Controle de Contatos'!$AF$5:$AF$1204))</f>
        <v/>
      </c>
      <c r="H86" s="15" t="str">
        <f ca="1">IF($C86="","",SUMIF('Controle de Contatos'!$D$5:$D$1204,$C86,'Controle de Contatos'!$AG$5:$AG$1204))</f>
        <v/>
      </c>
      <c r="I86" s="15" t="str">
        <f ca="1">IF($C86="","",SUMIF('Controle de Contatos'!$D$5:$D$1204,$C86,'Controle de Contatos'!$AH$5:$AH$1204))</f>
        <v/>
      </c>
      <c r="J86" s="15" t="str">
        <f ca="1">IF($C86="","",SUMIF('Controle de Contatos'!$D$5:$D$1204,$C86,'Controle de Contatos'!$AI$5:$AI$1204))</f>
        <v/>
      </c>
      <c r="K86" s="15" t="str">
        <f ca="1">IF($C86="","",SUMIF('Controle de Contatos'!$D$5:$D$1204,$C86,'Controle de Contatos'!$AJ$5:$AJ$1204))</f>
        <v/>
      </c>
      <c r="L86" s="15" t="str">
        <f ca="1">IF($C86="","",SUMIF('Controle de Contatos'!$D$5:$D$1204,$C86,'Controle de Contatos'!$AK$5:$AK$1204))</f>
        <v/>
      </c>
      <c r="M86" s="15" t="str">
        <f ca="1">IF($C86="","",SUMIF('Controle de Contatos'!$D$5:$D$1204,$C86,'Controle de Contatos'!$AL$5:$AL$1204))</f>
        <v/>
      </c>
      <c r="N86" s="15" t="str">
        <f ca="1">IF($C86="","",SUMIF('Controle de Contatos'!$D$5:$D$1204,$C86,'Controle de Contatos'!$AM$5:$AO$1204))</f>
        <v/>
      </c>
      <c r="O86" s="15" t="str">
        <f ca="1">IF($C86="","",SUMIF('Controle de Contatos'!$D$5:$D$1204,$C86,'Controle de Contatos'!$AN$5:$AN$1204))</f>
        <v/>
      </c>
      <c r="P86" s="15" t="str">
        <f t="shared" ca="1" si="3"/>
        <v/>
      </c>
    </row>
    <row r="87" spans="2:16" ht="30" customHeight="1">
      <c r="B87" s="1">
        <v>83</v>
      </c>
      <c r="C87" s="14" t="str">
        <f t="shared" ca="1" si="2"/>
        <v/>
      </c>
      <c r="D87" s="15" t="str">
        <f ca="1">IF($C87="","",SUMIF('Controle de Contatos'!$D$5:$D$1204,$C87,'Controle de Contatos'!$AC$5:$AC$1204))</f>
        <v/>
      </c>
      <c r="E87" s="15" t="str">
        <f ca="1">IF($C87="","",SUMIF('Controle de Contatos'!$D$5:$D$1204,$C87,'Controle de Contatos'!$AD$5:$AD$1204))</f>
        <v/>
      </c>
      <c r="F87" s="15" t="str">
        <f ca="1">IF($C87="","",SUMIF('Controle de Contatos'!$D$5:$D$1204,$C87,'Controle de Contatos'!$AE$5:$AE$1204))</f>
        <v/>
      </c>
      <c r="G87" s="15" t="str">
        <f ca="1">IF($C87="","",SUMIF('Controle de Contatos'!$D$5:$D$1204,$C87,'Controle de Contatos'!$AF$5:$AF$1204))</f>
        <v/>
      </c>
      <c r="H87" s="15" t="str">
        <f ca="1">IF($C87="","",SUMIF('Controle de Contatos'!$D$5:$D$1204,$C87,'Controle de Contatos'!$AG$5:$AG$1204))</f>
        <v/>
      </c>
      <c r="I87" s="15" t="str">
        <f ca="1">IF($C87="","",SUMIF('Controle de Contatos'!$D$5:$D$1204,$C87,'Controle de Contatos'!$AH$5:$AH$1204))</f>
        <v/>
      </c>
      <c r="J87" s="15" t="str">
        <f ca="1">IF($C87="","",SUMIF('Controle de Contatos'!$D$5:$D$1204,$C87,'Controle de Contatos'!$AI$5:$AI$1204))</f>
        <v/>
      </c>
      <c r="K87" s="15" t="str">
        <f ca="1">IF($C87="","",SUMIF('Controle de Contatos'!$D$5:$D$1204,$C87,'Controle de Contatos'!$AJ$5:$AJ$1204))</f>
        <v/>
      </c>
      <c r="L87" s="15" t="str">
        <f ca="1">IF($C87="","",SUMIF('Controle de Contatos'!$D$5:$D$1204,$C87,'Controle de Contatos'!$AK$5:$AK$1204))</f>
        <v/>
      </c>
      <c r="M87" s="15" t="str">
        <f ca="1">IF($C87="","",SUMIF('Controle de Contatos'!$D$5:$D$1204,$C87,'Controle de Contatos'!$AL$5:$AL$1204))</f>
        <v/>
      </c>
      <c r="N87" s="15" t="str">
        <f ca="1">IF($C87="","",SUMIF('Controle de Contatos'!$D$5:$D$1204,$C87,'Controle de Contatos'!$AM$5:$AO$1204))</f>
        <v/>
      </c>
      <c r="O87" s="15" t="str">
        <f ca="1">IF($C87="","",SUMIF('Controle de Contatos'!$D$5:$D$1204,$C87,'Controle de Contatos'!$AN$5:$AN$1204))</f>
        <v/>
      </c>
      <c r="P87" s="15" t="str">
        <f t="shared" ca="1" si="3"/>
        <v/>
      </c>
    </row>
    <row r="88" spans="2:16" ht="30" customHeight="1">
      <c r="B88" s="1">
        <v>84</v>
      </c>
      <c r="C88" s="14" t="str">
        <f t="shared" ca="1" si="2"/>
        <v/>
      </c>
      <c r="D88" s="15" t="str">
        <f ca="1">IF($C88="","",SUMIF('Controle de Contatos'!$D$5:$D$1204,$C88,'Controle de Contatos'!$AC$5:$AC$1204))</f>
        <v/>
      </c>
      <c r="E88" s="15" t="str">
        <f ca="1">IF($C88="","",SUMIF('Controle de Contatos'!$D$5:$D$1204,$C88,'Controle de Contatos'!$AD$5:$AD$1204))</f>
        <v/>
      </c>
      <c r="F88" s="15" t="str">
        <f ca="1">IF($C88="","",SUMIF('Controle de Contatos'!$D$5:$D$1204,$C88,'Controle de Contatos'!$AE$5:$AE$1204))</f>
        <v/>
      </c>
      <c r="G88" s="15" t="str">
        <f ca="1">IF($C88="","",SUMIF('Controle de Contatos'!$D$5:$D$1204,$C88,'Controle de Contatos'!$AF$5:$AF$1204))</f>
        <v/>
      </c>
      <c r="H88" s="15" t="str">
        <f ca="1">IF($C88="","",SUMIF('Controle de Contatos'!$D$5:$D$1204,$C88,'Controle de Contatos'!$AG$5:$AG$1204))</f>
        <v/>
      </c>
      <c r="I88" s="15" t="str">
        <f ca="1">IF($C88="","",SUMIF('Controle de Contatos'!$D$5:$D$1204,$C88,'Controle de Contatos'!$AH$5:$AH$1204))</f>
        <v/>
      </c>
      <c r="J88" s="15" t="str">
        <f ca="1">IF($C88="","",SUMIF('Controle de Contatos'!$D$5:$D$1204,$C88,'Controle de Contatos'!$AI$5:$AI$1204))</f>
        <v/>
      </c>
      <c r="K88" s="15" t="str">
        <f ca="1">IF($C88="","",SUMIF('Controle de Contatos'!$D$5:$D$1204,$C88,'Controle de Contatos'!$AJ$5:$AJ$1204))</f>
        <v/>
      </c>
      <c r="L88" s="15" t="str">
        <f ca="1">IF($C88="","",SUMIF('Controle de Contatos'!$D$5:$D$1204,$C88,'Controle de Contatos'!$AK$5:$AK$1204))</f>
        <v/>
      </c>
      <c r="M88" s="15" t="str">
        <f ca="1">IF($C88="","",SUMIF('Controle de Contatos'!$D$5:$D$1204,$C88,'Controle de Contatos'!$AL$5:$AL$1204))</f>
        <v/>
      </c>
      <c r="N88" s="15" t="str">
        <f ca="1">IF($C88="","",SUMIF('Controle de Contatos'!$D$5:$D$1204,$C88,'Controle de Contatos'!$AM$5:$AO$1204))</f>
        <v/>
      </c>
      <c r="O88" s="15" t="str">
        <f ca="1">IF($C88="","",SUMIF('Controle de Contatos'!$D$5:$D$1204,$C88,'Controle de Contatos'!$AN$5:$AN$1204))</f>
        <v/>
      </c>
      <c r="P88" s="15" t="str">
        <f t="shared" ca="1" si="3"/>
        <v/>
      </c>
    </row>
    <row r="89" spans="2:16" ht="30" customHeight="1">
      <c r="B89" s="1">
        <v>85</v>
      </c>
      <c r="C89" s="14" t="str">
        <f t="shared" ca="1" si="2"/>
        <v/>
      </c>
      <c r="D89" s="15" t="str">
        <f ca="1">IF($C89="","",SUMIF('Controle de Contatos'!$D$5:$D$1204,$C89,'Controle de Contatos'!$AC$5:$AC$1204))</f>
        <v/>
      </c>
      <c r="E89" s="15" t="str">
        <f ca="1">IF($C89="","",SUMIF('Controle de Contatos'!$D$5:$D$1204,$C89,'Controle de Contatos'!$AD$5:$AD$1204))</f>
        <v/>
      </c>
      <c r="F89" s="15" t="str">
        <f ca="1">IF($C89="","",SUMIF('Controle de Contatos'!$D$5:$D$1204,$C89,'Controle de Contatos'!$AE$5:$AE$1204))</f>
        <v/>
      </c>
      <c r="G89" s="15" t="str">
        <f ca="1">IF($C89="","",SUMIF('Controle de Contatos'!$D$5:$D$1204,$C89,'Controle de Contatos'!$AF$5:$AF$1204))</f>
        <v/>
      </c>
      <c r="H89" s="15" t="str">
        <f ca="1">IF($C89="","",SUMIF('Controle de Contatos'!$D$5:$D$1204,$C89,'Controle de Contatos'!$AG$5:$AG$1204))</f>
        <v/>
      </c>
      <c r="I89" s="15" t="str">
        <f ca="1">IF($C89="","",SUMIF('Controle de Contatos'!$D$5:$D$1204,$C89,'Controle de Contatos'!$AH$5:$AH$1204))</f>
        <v/>
      </c>
      <c r="J89" s="15" t="str">
        <f ca="1">IF($C89="","",SUMIF('Controle de Contatos'!$D$5:$D$1204,$C89,'Controle de Contatos'!$AI$5:$AI$1204))</f>
        <v/>
      </c>
      <c r="K89" s="15" t="str">
        <f ca="1">IF($C89="","",SUMIF('Controle de Contatos'!$D$5:$D$1204,$C89,'Controle de Contatos'!$AJ$5:$AJ$1204))</f>
        <v/>
      </c>
      <c r="L89" s="15" t="str">
        <f ca="1">IF($C89="","",SUMIF('Controle de Contatos'!$D$5:$D$1204,$C89,'Controle de Contatos'!$AK$5:$AK$1204))</f>
        <v/>
      </c>
      <c r="M89" s="15" t="str">
        <f ca="1">IF($C89="","",SUMIF('Controle de Contatos'!$D$5:$D$1204,$C89,'Controle de Contatos'!$AL$5:$AL$1204))</f>
        <v/>
      </c>
      <c r="N89" s="15" t="str">
        <f ca="1">IF($C89="","",SUMIF('Controle de Contatos'!$D$5:$D$1204,$C89,'Controle de Contatos'!$AM$5:$AO$1204))</f>
        <v/>
      </c>
      <c r="O89" s="15" t="str">
        <f ca="1">IF($C89="","",SUMIF('Controle de Contatos'!$D$5:$D$1204,$C89,'Controle de Contatos'!$AN$5:$AN$1204))</f>
        <v/>
      </c>
      <c r="P89" s="15" t="str">
        <f t="shared" ca="1" si="3"/>
        <v/>
      </c>
    </row>
    <row r="90" spans="2:16" ht="30" customHeight="1">
      <c r="B90" s="1">
        <v>86</v>
      </c>
      <c r="C90" s="14" t="str">
        <f t="shared" ca="1" si="2"/>
        <v/>
      </c>
      <c r="D90" s="15" t="str">
        <f ca="1">IF($C90="","",SUMIF('Controle de Contatos'!$D$5:$D$1204,$C90,'Controle de Contatos'!$AC$5:$AC$1204))</f>
        <v/>
      </c>
      <c r="E90" s="15" t="str">
        <f ca="1">IF($C90="","",SUMIF('Controle de Contatos'!$D$5:$D$1204,$C90,'Controle de Contatos'!$AD$5:$AD$1204))</f>
        <v/>
      </c>
      <c r="F90" s="15" t="str">
        <f ca="1">IF($C90="","",SUMIF('Controle de Contatos'!$D$5:$D$1204,$C90,'Controle de Contatos'!$AE$5:$AE$1204))</f>
        <v/>
      </c>
      <c r="G90" s="15" t="str">
        <f ca="1">IF($C90="","",SUMIF('Controle de Contatos'!$D$5:$D$1204,$C90,'Controle de Contatos'!$AF$5:$AF$1204))</f>
        <v/>
      </c>
      <c r="H90" s="15" t="str">
        <f ca="1">IF($C90="","",SUMIF('Controle de Contatos'!$D$5:$D$1204,$C90,'Controle de Contatos'!$AG$5:$AG$1204))</f>
        <v/>
      </c>
      <c r="I90" s="15" t="str">
        <f ca="1">IF($C90="","",SUMIF('Controle de Contatos'!$D$5:$D$1204,$C90,'Controle de Contatos'!$AH$5:$AH$1204))</f>
        <v/>
      </c>
      <c r="J90" s="15" t="str">
        <f ca="1">IF($C90="","",SUMIF('Controle de Contatos'!$D$5:$D$1204,$C90,'Controle de Contatos'!$AI$5:$AI$1204))</f>
        <v/>
      </c>
      <c r="K90" s="15" t="str">
        <f ca="1">IF($C90="","",SUMIF('Controle de Contatos'!$D$5:$D$1204,$C90,'Controle de Contatos'!$AJ$5:$AJ$1204))</f>
        <v/>
      </c>
      <c r="L90" s="15" t="str">
        <f ca="1">IF($C90="","",SUMIF('Controle de Contatos'!$D$5:$D$1204,$C90,'Controle de Contatos'!$AK$5:$AK$1204))</f>
        <v/>
      </c>
      <c r="M90" s="15" t="str">
        <f ca="1">IF($C90="","",SUMIF('Controle de Contatos'!$D$5:$D$1204,$C90,'Controle de Contatos'!$AL$5:$AL$1204))</f>
        <v/>
      </c>
      <c r="N90" s="15" t="str">
        <f ca="1">IF($C90="","",SUMIF('Controle de Contatos'!$D$5:$D$1204,$C90,'Controle de Contatos'!$AM$5:$AO$1204))</f>
        <v/>
      </c>
      <c r="O90" s="15" t="str">
        <f ca="1">IF($C90="","",SUMIF('Controle de Contatos'!$D$5:$D$1204,$C90,'Controle de Contatos'!$AN$5:$AN$1204))</f>
        <v/>
      </c>
      <c r="P90" s="15" t="str">
        <f t="shared" ca="1" si="3"/>
        <v/>
      </c>
    </row>
    <row r="91" spans="2:16" ht="30" customHeight="1">
      <c r="B91" s="1">
        <v>87</v>
      </c>
      <c r="C91" s="14" t="str">
        <f t="shared" ca="1" si="2"/>
        <v/>
      </c>
      <c r="D91" s="15" t="str">
        <f ca="1">IF($C91="","",SUMIF('Controle de Contatos'!$D$5:$D$1204,$C91,'Controle de Contatos'!$AC$5:$AC$1204))</f>
        <v/>
      </c>
      <c r="E91" s="15" t="str">
        <f ca="1">IF($C91="","",SUMIF('Controle de Contatos'!$D$5:$D$1204,$C91,'Controle de Contatos'!$AD$5:$AD$1204))</f>
        <v/>
      </c>
      <c r="F91" s="15" t="str">
        <f ca="1">IF($C91="","",SUMIF('Controle de Contatos'!$D$5:$D$1204,$C91,'Controle de Contatos'!$AE$5:$AE$1204))</f>
        <v/>
      </c>
      <c r="G91" s="15" t="str">
        <f ca="1">IF($C91="","",SUMIF('Controle de Contatos'!$D$5:$D$1204,$C91,'Controle de Contatos'!$AF$5:$AF$1204))</f>
        <v/>
      </c>
      <c r="H91" s="15" t="str">
        <f ca="1">IF($C91="","",SUMIF('Controle de Contatos'!$D$5:$D$1204,$C91,'Controle de Contatos'!$AG$5:$AG$1204))</f>
        <v/>
      </c>
      <c r="I91" s="15" t="str">
        <f ca="1">IF($C91="","",SUMIF('Controle de Contatos'!$D$5:$D$1204,$C91,'Controle de Contatos'!$AH$5:$AH$1204))</f>
        <v/>
      </c>
      <c r="J91" s="15" t="str">
        <f ca="1">IF($C91="","",SUMIF('Controle de Contatos'!$D$5:$D$1204,$C91,'Controle de Contatos'!$AI$5:$AI$1204))</f>
        <v/>
      </c>
      <c r="K91" s="15" t="str">
        <f ca="1">IF($C91="","",SUMIF('Controle de Contatos'!$D$5:$D$1204,$C91,'Controle de Contatos'!$AJ$5:$AJ$1204))</f>
        <v/>
      </c>
      <c r="L91" s="15" t="str">
        <f ca="1">IF($C91="","",SUMIF('Controle de Contatos'!$D$5:$D$1204,$C91,'Controle de Contatos'!$AK$5:$AK$1204))</f>
        <v/>
      </c>
      <c r="M91" s="15" t="str">
        <f ca="1">IF($C91="","",SUMIF('Controle de Contatos'!$D$5:$D$1204,$C91,'Controle de Contatos'!$AL$5:$AL$1204))</f>
        <v/>
      </c>
      <c r="N91" s="15" t="str">
        <f ca="1">IF($C91="","",SUMIF('Controle de Contatos'!$D$5:$D$1204,$C91,'Controle de Contatos'!$AM$5:$AO$1204))</f>
        <v/>
      </c>
      <c r="O91" s="15" t="str">
        <f ca="1">IF($C91="","",SUMIF('Controle de Contatos'!$D$5:$D$1204,$C91,'Controle de Contatos'!$AN$5:$AN$1204))</f>
        <v/>
      </c>
      <c r="P91" s="15" t="str">
        <f t="shared" ca="1" si="3"/>
        <v/>
      </c>
    </row>
    <row r="92" spans="2:16" ht="30" customHeight="1">
      <c r="B92" s="1">
        <v>88</v>
      </c>
      <c r="C92" s="14" t="str">
        <f t="shared" ca="1" si="2"/>
        <v/>
      </c>
      <c r="D92" s="15" t="str">
        <f ca="1">IF($C92="","",SUMIF('Controle de Contatos'!$D$5:$D$1204,$C92,'Controle de Contatos'!$AC$5:$AC$1204))</f>
        <v/>
      </c>
      <c r="E92" s="15" t="str">
        <f ca="1">IF($C92="","",SUMIF('Controle de Contatos'!$D$5:$D$1204,$C92,'Controle de Contatos'!$AD$5:$AD$1204))</f>
        <v/>
      </c>
      <c r="F92" s="15" t="str">
        <f ca="1">IF($C92="","",SUMIF('Controle de Contatos'!$D$5:$D$1204,$C92,'Controle de Contatos'!$AE$5:$AE$1204))</f>
        <v/>
      </c>
      <c r="G92" s="15" t="str">
        <f ca="1">IF($C92="","",SUMIF('Controle de Contatos'!$D$5:$D$1204,$C92,'Controle de Contatos'!$AF$5:$AF$1204))</f>
        <v/>
      </c>
      <c r="H92" s="15" t="str">
        <f ca="1">IF($C92="","",SUMIF('Controle de Contatos'!$D$5:$D$1204,$C92,'Controle de Contatos'!$AG$5:$AG$1204))</f>
        <v/>
      </c>
      <c r="I92" s="15" t="str">
        <f ca="1">IF($C92="","",SUMIF('Controle de Contatos'!$D$5:$D$1204,$C92,'Controle de Contatos'!$AH$5:$AH$1204))</f>
        <v/>
      </c>
      <c r="J92" s="15" t="str">
        <f ca="1">IF($C92="","",SUMIF('Controle de Contatos'!$D$5:$D$1204,$C92,'Controle de Contatos'!$AI$5:$AI$1204))</f>
        <v/>
      </c>
      <c r="K92" s="15" t="str">
        <f ca="1">IF($C92="","",SUMIF('Controle de Contatos'!$D$5:$D$1204,$C92,'Controle de Contatos'!$AJ$5:$AJ$1204))</f>
        <v/>
      </c>
      <c r="L92" s="15" t="str">
        <f ca="1">IF($C92="","",SUMIF('Controle de Contatos'!$D$5:$D$1204,$C92,'Controle de Contatos'!$AK$5:$AK$1204))</f>
        <v/>
      </c>
      <c r="M92" s="15" t="str">
        <f ca="1">IF($C92="","",SUMIF('Controle de Contatos'!$D$5:$D$1204,$C92,'Controle de Contatos'!$AL$5:$AL$1204))</f>
        <v/>
      </c>
      <c r="N92" s="15" t="str">
        <f ca="1">IF($C92="","",SUMIF('Controle de Contatos'!$D$5:$D$1204,$C92,'Controle de Contatos'!$AM$5:$AO$1204))</f>
        <v/>
      </c>
      <c r="O92" s="15" t="str">
        <f ca="1">IF($C92="","",SUMIF('Controle de Contatos'!$D$5:$D$1204,$C92,'Controle de Contatos'!$AN$5:$AN$1204))</f>
        <v/>
      </c>
      <c r="P92" s="15" t="str">
        <f t="shared" ca="1" si="3"/>
        <v/>
      </c>
    </row>
    <row r="93" spans="2:16" ht="30" customHeight="1">
      <c r="B93" s="1">
        <v>89</v>
      </c>
      <c r="C93" s="14" t="str">
        <f t="shared" ca="1" si="2"/>
        <v/>
      </c>
      <c r="D93" s="15" t="str">
        <f ca="1">IF($C93="","",SUMIF('Controle de Contatos'!$D$5:$D$1204,$C93,'Controle de Contatos'!$AC$5:$AC$1204))</f>
        <v/>
      </c>
      <c r="E93" s="15" t="str">
        <f ca="1">IF($C93="","",SUMIF('Controle de Contatos'!$D$5:$D$1204,$C93,'Controle de Contatos'!$AD$5:$AD$1204))</f>
        <v/>
      </c>
      <c r="F93" s="15" t="str">
        <f ca="1">IF($C93="","",SUMIF('Controle de Contatos'!$D$5:$D$1204,$C93,'Controle de Contatos'!$AE$5:$AE$1204))</f>
        <v/>
      </c>
      <c r="G93" s="15" t="str">
        <f ca="1">IF($C93="","",SUMIF('Controle de Contatos'!$D$5:$D$1204,$C93,'Controle de Contatos'!$AF$5:$AF$1204))</f>
        <v/>
      </c>
      <c r="H93" s="15" t="str">
        <f ca="1">IF($C93="","",SUMIF('Controle de Contatos'!$D$5:$D$1204,$C93,'Controle de Contatos'!$AG$5:$AG$1204))</f>
        <v/>
      </c>
      <c r="I93" s="15" t="str">
        <f ca="1">IF($C93="","",SUMIF('Controle de Contatos'!$D$5:$D$1204,$C93,'Controle de Contatos'!$AH$5:$AH$1204))</f>
        <v/>
      </c>
      <c r="J93" s="15" t="str">
        <f ca="1">IF($C93="","",SUMIF('Controle de Contatos'!$D$5:$D$1204,$C93,'Controle de Contatos'!$AI$5:$AI$1204))</f>
        <v/>
      </c>
      <c r="K93" s="15" t="str">
        <f ca="1">IF($C93="","",SUMIF('Controle de Contatos'!$D$5:$D$1204,$C93,'Controle de Contatos'!$AJ$5:$AJ$1204))</f>
        <v/>
      </c>
      <c r="L93" s="15" t="str">
        <f ca="1">IF($C93="","",SUMIF('Controle de Contatos'!$D$5:$D$1204,$C93,'Controle de Contatos'!$AK$5:$AK$1204))</f>
        <v/>
      </c>
      <c r="M93" s="15" t="str">
        <f ca="1">IF($C93="","",SUMIF('Controle de Contatos'!$D$5:$D$1204,$C93,'Controle de Contatos'!$AL$5:$AL$1204))</f>
        <v/>
      </c>
      <c r="N93" s="15" t="str">
        <f ca="1">IF($C93="","",SUMIF('Controle de Contatos'!$D$5:$D$1204,$C93,'Controle de Contatos'!$AM$5:$AO$1204))</f>
        <v/>
      </c>
      <c r="O93" s="15" t="str">
        <f ca="1">IF($C93="","",SUMIF('Controle de Contatos'!$D$5:$D$1204,$C93,'Controle de Contatos'!$AN$5:$AN$1204))</f>
        <v/>
      </c>
      <c r="P93" s="15" t="str">
        <f t="shared" ca="1" si="3"/>
        <v/>
      </c>
    </row>
    <row r="94" spans="2:16" ht="30" customHeight="1">
      <c r="B94" s="1">
        <v>90</v>
      </c>
      <c r="C94" s="14" t="str">
        <f t="shared" ca="1" si="2"/>
        <v/>
      </c>
      <c r="D94" s="15" t="str">
        <f ca="1">IF($C94="","",SUMIF('Controle de Contatos'!$D$5:$D$1204,$C94,'Controle de Contatos'!$AC$5:$AC$1204))</f>
        <v/>
      </c>
      <c r="E94" s="15" t="str">
        <f ca="1">IF($C94="","",SUMIF('Controle de Contatos'!$D$5:$D$1204,$C94,'Controle de Contatos'!$AD$5:$AD$1204))</f>
        <v/>
      </c>
      <c r="F94" s="15" t="str">
        <f ca="1">IF($C94="","",SUMIF('Controle de Contatos'!$D$5:$D$1204,$C94,'Controle de Contatos'!$AE$5:$AE$1204))</f>
        <v/>
      </c>
      <c r="G94" s="15" t="str">
        <f ca="1">IF($C94="","",SUMIF('Controle de Contatos'!$D$5:$D$1204,$C94,'Controle de Contatos'!$AF$5:$AF$1204))</f>
        <v/>
      </c>
      <c r="H94" s="15" t="str">
        <f ca="1">IF($C94="","",SUMIF('Controle de Contatos'!$D$5:$D$1204,$C94,'Controle de Contatos'!$AG$5:$AG$1204))</f>
        <v/>
      </c>
      <c r="I94" s="15" t="str">
        <f ca="1">IF($C94="","",SUMIF('Controle de Contatos'!$D$5:$D$1204,$C94,'Controle de Contatos'!$AH$5:$AH$1204))</f>
        <v/>
      </c>
      <c r="J94" s="15" t="str">
        <f ca="1">IF($C94="","",SUMIF('Controle de Contatos'!$D$5:$D$1204,$C94,'Controle de Contatos'!$AI$5:$AI$1204))</f>
        <v/>
      </c>
      <c r="K94" s="15" t="str">
        <f ca="1">IF($C94="","",SUMIF('Controle de Contatos'!$D$5:$D$1204,$C94,'Controle de Contatos'!$AJ$5:$AJ$1204))</f>
        <v/>
      </c>
      <c r="L94" s="15" t="str">
        <f ca="1">IF($C94="","",SUMIF('Controle de Contatos'!$D$5:$D$1204,$C94,'Controle de Contatos'!$AK$5:$AK$1204))</f>
        <v/>
      </c>
      <c r="M94" s="15" t="str">
        <f ca="1">IF($C94="","",SUMIF('Controle de Contatos'!$D$5:$D$1204,$C94,'Controle de Contatos'!$AL$5:$AL$1204))</f>
        <v/>
      </c>
      <c r="N94" s="15" t="str">
        <f ca="1">IF($C94="","",SUMIF('Controle de Contatos'!$D$5:$D$1204,$C94,'Controle de Contatos'!$AM$5:$AO$1204))</f>
        <v/>
      </c>
      <c r="O94" s="15" t="str">
        <f ca="1">IF($C94="","",SUMIF('Controle de Contatos'!$D$5:$D$1204,$C94,'Controle de Contatos'!$AN$5:$AN$1204))</f>
        <v/>
      </c>
      <c r="P94" s="15" t="str">
        <f t="shared" ca="1" si="3"/>
        <v/>
      </c>
    </row>
    <row r="95" spans="2:16" ht="30" customHeight="1">
      <c r="B95" s="1">
        <v>91</v>
      </c>
      <c r="C95" s="14" t="str">
        <f t="shared" ca="1" si="2"/>
        <v/>
      </c>
      <c r="D95" s="15" t="str">
        <f ca="1">IF($C95="","",SUMIF('Controle de Contatos'!$D$5:$D$1204,$C95,'Controle de Contatos'!$AC$5:$AC$1204))</f>
        <v/>
      </c>
      <c r="E95" s="15" t="str">
        <f ca="1">IF($C95="","",SUMIF('Controle de Contatos'!$D$5:$D$1204,$C95,'Controle de Contatos'!$AD$5:$AD$1204))</f>
        <v/>
      </c>
      <c r="F95" s="15" t="str">
        <f ca="1">IF($C95="","",SUMIF('Controle de Contatos'!$D$5:$D$1204,$C95,'Controle de Contatos'!$AE$5:$AE$1204))</f>
        <v/>
      </c>
      <c r="G95" s="15" t="str">
        <f ca="1">IF($C95="","",SUMIF('Controle de Contatos'!$D$5:$D$1204,$C95,'Controle de Contatos'!$AF$5:$AF$1204))</f>
        <v/>
      </c>
      <c r="H95" s="15" t="str">
        <f ca="1">IF($C95="","",SUMIF('Controle de Contatos'!$D$5:$D$1204,$C95,'Controle de Contatos'!$AG$5:$AG$1204))</f>
        <v/>
      </c>
      <c r="I95" s="15" t="str">
        <f ca="1">IF($C95="","",SUMIF('Controle de Contatos'!$D$5:$D$1204,$C95,'Controle de Contatos'!$AH$5:$AH$1204))</f>
        <v/>
      </c>
      <c r="J95" s="15" t="str">
        <f ca="1">IF($C95="","",SUMIF('Controle de Contatos'!$D$5:$D$1204,$C95,'Controle de Contatos'!$AI$5:$AI$1204))</f>
        <v/>
      </c>
      <c r="K95" s="15" t="str">
        <f ca="1">IF($C95="","",SUMIF('Controle de Contatos'!$D$5:$D$1204,$C95,'Controle de Contatos'!$AJ$5:$AJ$1204))</f>
        <v/>
      </c>
      <c r="L95" s="15" t="str">
        <f ca="1">IF($C95="","",SUMIF('Controle de Contatos'!$D$5:$D$1204,$C95,'Controle de Contatos'!$AK$5:$AK$1204))</f>
        <v/>
      </c>
      <c r="M95" s="15" t="str">
        <f ca="1">IF($C95="","",SUMIF('Controle de Contatos'!$D$5:$D$1204,$C95,'Controle de Contatos'!$AL$5:$AL$1204))</f>
        <v/>
      </c>
      <c r="N95" s="15" t="str">
        <f ca="1">IF($C95="","",SUMIF('Controle de Contatos'!$D$5:$D$1204,$C95,'Controle de Contatos'!$AM$5:$AO$1204))</f>
        <v/>
      </c>
      <c r="O95" s="15" t="str">
        <f ca="1">IF($C95="","",SUMIF('Controle de Contatos'!$D$5:$D$1204,$C95,'Controle de Contatos'!$AN$5:$AN$1204))</f>
        <v/>
      </c>
      <c r="P95" s="15" t="str">
        <f t="shared" ca="1" si="3"/>
        <v/>
      </c>
    </row>
    <row r="96" spans="2:16" ht="30" customHeight="1">
      <c r="B96" s="1">
        <v>92</v>
      </c>
      <c r="C96" s="14" t="str">
        <f t="shared" ca="1" si="2"/>
        <v/>
      </c>
      <c r="D96" s="15" t="str">
        <f ca="1">IF($C96="","",SUMIF('Controle de Contatos'!$D$5:$D$1204,$C96,'Controle de Contatos'!$AC$5:$AC$1204))</f>
        <v/>
      </c>
      <c r="E96" s="15" t="str">
        <f ca="1">IF($C96="","",SUMIF('Controle de Contatos'!$D$5:$D$1204,$C96,'Controle de Contatos'!$AD$5:$AD$1204))</f>
        <v/>
      </c>
      <c r="F96" s="15" t="str">
        <f ca="1">IF($C96="","",SUMIF('Controle de Contatos'!$D$5:$D$1204,$C96,'Controle de Contatos'!$AE$5:$AE$1204))</f>
        <v/>
      </c>
      <c r="G96" s="15" t="str">
        <f ca="1">IF($C96="","",SUMIF('Controle de Contatos'!$D$5:$D$1204,$C96,'Controle de Contatos'!$AF$5:$AF$1204))</f>
        <v/>
      </c>
      <c r="H96" s="15" t="str">
        <f ca="1">IF($C96="","",SUMIF('Controle de Contatos'!$D$5:$D$1204,$C96,'Controle de Contatos'!$AG$5:$AG$1204))</f>
        <v/>
      </c>
      <c r="I96" s="15" t="str">
        <f ca="1">IF($C96="","",SUMIF('Controle de Contatos'!$D$5:$D$1204,$C96,'Controle de Contatos'!$AH$5:$AH$1204))</f>
        <v/>
      </c>
      <c r="J96" s="15" t="str">
        <f ca="1">IF($C96="","",SUMIF('Controle de Contatos'!$D$5:$D$1204,$C96,'Controle de Contatos'!$AI$5:$AI$1204))</f>
        <v/>
      </c>
      <c r="K96" s="15" t="str">
        <f ca="1">IF($C96="","",SUMIF('Controle de Contatos'!$D$5:$D$1204,$C96,'Controle de Contatos'!$AJ$5:$AJ$1204))</f>
        <v/>
      </c>
      <c r="L96" s="15" t="str">
        <f ca="1">IF($C96="","",SUMIF('Controle de Contatos'!$D$5:$D$1204,$C96,'Controle de Contatos'!$AK$5:$AK$1204))</f>
        <v/>
      </c>
      <c r="M96" s="15" t="str">
        <f ca="1">IF($C96="","",SUMIF('Controle de Contatos'!$D$5:$D$1204,$C96,'Controle de Contatos'!$AL$5:$AL$1204))</f>
        <v/>
      </c>
      <c r="N96" s="15" t="str">
        <f ca="1">IF($C96="","",SUMIF('Controle de Contatos'!$D$5:$D$1204,$C96,'Controle de Contatos'!$AM$5:$AO$1204))</f>
        <v/>
      </c>
      <c r="O96" s="15" t="str">
        <f ca="1">IF($C96="","",SUMIF('Controle de Contatos'!$D$5:$D$1204,$C96,'Controle de Contatos'!$AN$5:$AN$1204))</f>
        <v/>
      </c>
      <c r="P96" s="15" t="str">
        <f t="shared" ca="1" si="3"/>
        <v/>
      </c>
    </row>
    <row r="97" spans="2:16" ht="30" customHeight="1">
      <c r="B97" s="1">
        <v>93</v>
      </c>
      <c r="C97" s="14" t="str">
        <f t="shared" ca="1" si="2"/>
        <v/>
      </c>
      <c r="D97" s="15" t="str">
        <f ca="1">IF($C97="","",SUMIF('Controle de Contatos'!$D$5:$D$1204,$C97,'Controle de Contatos'!$AC$5:$AC$1204))</f>
        <v/>
      </c>
      <c r="E97" s="15" t="str">
        <f ca="1">IF($C97="","",SUMIF('Controle de Contatos'!$D$5:$D$1204,$C97,'Controle de Contatos'!$AD$5:$AD$1204))</f>
        <v/>
      </c>
      <c r="F97" s="15" t="str">
        <f ca="1">IF($C97="","",SUMIF('Controle de Contatos'!$D$5:$D$1204,$C97,'Controle de Contatos'!$AE$5:$AE$1204))</f>
        <v/>
      </c>
      <c r="G97" s="15" t="str">
        <f ca="1">IF($C97="","",SUMIF('Controle de Contatos'!$D$5:$D$1204,$C97,'Controle de Contatos'!$AF$5:$AF$1204))</f>
        <v/>
      </c>
      <c r="H97" s="15" t="str">
        <f ca="1">IF($C97="","",SUMIF('Controle de Contatos'!$D$5:$D$1204,$C97,'Controle de Contatos'!$AG$5:$AG$1204))</f>
        <v/>
      </c>
      <c r="I97" s="15" t="str">
        <f ca="1">IF($C97="","",SUMIF('Controle de Contatos'!$D$5:$D$1204,$C97,'Controle de Contatos'!$AH$5:$AH$1204))</f>
        <v/>
      </c>
      <c r="J97" s="15" t="str">
        <f ca="1">IF($C97="","",SUMIF('Controle de Contatos'!$D$5:$D$1204,$C97,'Controle de Contatos'!$AI$5:$AI$1204))</f>
        <v/>
      </c>
      <c r="K97" s="15" t="str">
        <f ca="1">IF($C97="","",SUMIF('Controle de Contatos'!$D$5:$D$1204,$C97,'Controle de Contatos'!$AJ$5:$AJ$1204))</f>
        <v/>
      </c>
      <c r="L97" s="15" t="str">
        <f ca="1">IF($C97="","",SUMIF('Controle de Contatos'!$D$5:$D$1204,$C97,'Controle de Contatos'!$AK$5:$AK$1204))</f>
        <v/>
      </c>
      <c r="M97" s="15" t="str">
        <f ca="1">IF($C97="","",SUMIF('Controle de Contatos'!$D$5:$D$1204,$C97,'Controle de Contatos'!$AL$5:$AL$1204))</f>
        <v/>
      </c>
      <c r="N97" s="15" t="str">
        <f ca="1">IF($C97="","",SUMIF('Controle de Contatos'!$D$5:$D$1204,$C97,'Controle de Contatos'!$AM$5:$AO$1204))</f>
        <v/>
      </c>
      <c r="O97" s="15" t="str">
        <f ca="1">IF($C97="","",SUMIF('Controle de Contatos'!$D$5:$D$1204,$C97,'Controle de Contatos'!$AN$5:$AN$1204))</f>
        <v/>
      </c>
      <c r="P97" s="15" t="str">
        <f t="shared" ca="1" si="3"/>
        <v/>
      </c>
    </row>
    <row r="98" spans="2:16" ht="30" customHeight="1">
      <c r="B98" s="1">
        <v>94</v>
      </c>
      <c r="C98" s="14" t="str">
        <f t="shared" ca="1" si="2"/>
        <v/>
      </c>
      <c r="D98" s="15" t="str">
        <f ca="1">IF($C98="","",SUMIF('Controle de Contatos'!$D$5:$D$1204,$C98,'Controle de Contatos'!$AC$5:$AC$1204))</f>
        <v/>
      </c>
      <c r="E98" s="15" t="str">
        <f ca="1">IF($C98="","",SUMIF('Controle de Contatos'!$D$5:$D$1204,$C98,'Controle de Contatos'!$AD$5:$AD$1204))</f>
        <v/>
      </c>
      <c r="F98" s="15" t="str">
        <f ca="1">IF($C98="","",SUMIF('Controle de Contatos'!$D$5:$D$1204,$C98,'Controle de Contatos'!$AE$5:$AE$1204))</f>
        <v/>
      </c>
      <c r="G98" s="15" t="str">
        <f ca="1">IF($C98="","",SUMIF('Controle de Contatos'!$D$5:$D$1204,$C98,'Controle de Contatos'!$AF$5:$AF$1204))</f>
        <v/>
      </c>
      <c r="H98" s="15" t="str">
        <f ca="1">IF($C98="","",SUMIF('Controle de Contatos'!$D$5:$D$1204,$C98,'Controle de Contatos'!$AG$5:$AG$1204))</f>
        <v/>
      </c>
      <c r="I98" s="15" t="str">
        <f ca="1">IF($C98="","",SUMIF('Controle de Contatos'!$D$5:$D$1204,$C98,'Controle de Contatos'!$AH$5:$AH$1204))</f>
        <v/>
      </c>
      <c r="J98" s="15" t="str">
        <f ca="1">IF($C98="","",SUMIF('Controle de Contatos'!$D$5:$D$1204,$C98,'Controle de Contatos'!$AI$5:$AI$1204))</f>
        <v/>
      </c>
      <c r="K98" s="15" t="str">
        <f ca="1">IF($C98="","",SUMIF('Controle de Contatos'!$D$5:$D$1204,$C98,'Controle de Contatos'!$AJ$5:$AJ$1204))</f>
        <v/>
      </c>
      <c r="L98" s="15" t="str">
        <f ca="1">IF($C98="","",SUMIF('Controle de Contatos'!$D$5:$D$1204,$C98,'Controle de Contatos'!$AK$5:$AK$1204))</f>
        <v/>
      </c>
      <c r="M98" s="15" t="str">
        <f ca="1">IF($C98="","",SUMIF('Controle de Contatos'!$D$5:$D$1204,$C98,'Controle de Contatos'!$AL$5:$AL$1204))</f>
        <v/>
      </c>
      <c r="N98" s="15" t="str">
        <f ca="1">IF($C98="","",SUMIF('Controle de Contatos'!$D$5:$D$1204,$C98,'Controle de Contatos'!$AM$5:$AO$1204))</f>
        <v/>
      </c>
      <c r="O98" s="15" t="str">
        <f ca="1">IF($C98="","",SUMIF('Controle de Contatos'!$D$5:$D$1204,$C98,'Controle de Contatos'!$AN$5:$AN$1204))</f>
        <v/>
      </c>
      <c r="P98" s="15" t="str">
        <f t="shared" ca="1" si="3"/>
        <v/>
      </c>
    </row>
    <row r="99" spans="2:16" ht="30" customHeight="1">
      <c r="B99" s="1">
        <v>95</v>
      </c>
      <c r="C99" s="14" t="str">
        <f t="shared" ca="1" si="2"/>
        <v/>
      </c>
      <c r="D99" s="15" t="str">
        <f ca="1">IF($C99="","",SUMIF('Controle de Contatos'!$D$5:$D$1204,$C99,'Controle de Contatos'!$AC$5:$AC$1204))</f>
        <v/>
      </c>
      <c r="E99" s="15" t="str">
        <f ca="1">IF($C99="","",SUMIF('Controle de Contatos'!$D$5:$D$1204,$C99,'Controle de Contatos'!$AD$5:$AD$1204))</f>
        <v/>
      </c>
      <c r="F99" s="15" t="str">
        <f ca="1">IF($C99="","",SUMIF('Controle de Contatos'!$D$5:$D$1204,$C99,'Controle de Contatos'!$AE$5:$AE$1204))</f>
        <v/>
      </c>
      <c r="G99" s="15" t="str">
        <f ca="1">IF($C99="","",SUMIF('Controle de Contatos'!$D$5:$D$1204,$C99,'Controle de Contatos'!$AF$5:$AF$1204))</f>
        <v/>
      </c>
      <c r="H99" s="15" t="str">
        <f ca="1">IF($C99="","",SUMIF('Controle de Contatos'!$D$5:$D$1204,$C99,'Controle de Contatos'!$AG$5:$AG$1204))</f>
        <v/>
      </c>
      <c r="I99" s="15" t="str">
        <f ca="1">IF($C99="","",SUMIF('Controle de Contatos'!$D$5:$D$1204,$C99,'Controle de Contatos'!$AH$5:$AH$1204))</f>
        <v/>
      </c>
      <c r="J99" s="15" t="str">
        <f ca="1">IF($C99="","",SUMIF('Controle de Contatos'!$D$5:$D$1204,$C99,'Controle de Contatos'!$AI$5:$AI$1204))</f>
        <v/>
      </c>
      <c r="K99" s="15" t="str">
        <f ca="1">IF($C99="","",SUMIF('Controle de Contatos'!$D$5:$D$1204,$C99,'Controle de Contatos'!$AJ$5:$AJ$1204))</f>
        <v/>
      </c>
      <c r="L99" s="15" t="str">
        <f ca="1">IF($C99="","",SUMIF('Controle de Contatos'!$D$5:$D$1204,$C99,'Controle de Contatos'!$AK$5:$AK$1204))</f>
        <v/>
      </c>
      <c r="M99" s="15" t="str">
        <f ca="1">IF($C99="","",SUMIF('Controle de Contatos'!$D$5:$D$1204,$C99,'Controle de Contatos'!$AL$5:$AL$1204))</f>
        <v/>
      </c>
      <c r="N99" s="15" t="str">
        <f ca="1">IF($C99="","",SUMIF('Controle de Contatos'!$D$5:$D$1204,$C99,'Controle de Contatos'!$AM$5:$AO$1204))</f>
        <v/>
      </c>
      <c r="O99" s="15" t="str">
        <f ca="1">IF($C99="","",SUMIF('Controle de Contatos'!$D$5:$D$1204,$C99,'Controle de Contatos'!$AN$5:$AN$1204))</f>
        <v/>
      </c>
      <c r="P99" s="15" t="str">
        <f t="shared" ca="1" si="3"/>
        <v/>
      </c>
    </row>
    <row r="100" spans="2:16" ht="30" customHeight="1">
      <c r="B100" s="1">
        <v>96</v>
      </c>
      <c r="C100" s="14" t="str">
        <f t="shared" ca="1" si="2"/>
        <v/>
      </c>
      <c r="D100" s="15" t="str">
        <f ca="1">IF($C100="","",SUMIF('Controle de Contatos'!$D$5:$D$1204,$C100,'Controle de Contatos'!$AC$5:$AC$1204))</f>
        <v/>
      </c>
      <c r="E100" s="15" t="str">
        <f ca="1">IF($C100="","",SUMIF('Controle de Contatos'!$D$5:$D$1204,$C100,'Controle de Contatos'!$AD$5:$AD$1204))</f>
        <v/>
      </c>
      <c r="F100" s="15" t="str">
        <f ca="1">IF($C100="","",SUMIF('Controle de Contatos'!$D$5:$D$1204,$C100,'Controle de Contatos'!$AE$5:$AE$1204))</f>
        <v/>
      </c>
      <c r="G100" s="15" t="str">
        <f ca="1">IF($C100="","",SUMIF('Controle de Contatos'!$D$5:$D$1204,$C100,'Controle de Contatos'!$AF$5:$AF$1204))</f>
        <v/>
      </c>
      <c r="H100" s="15" t="str">
        <f ca="1">IF($C100="","",SUMIF('Controle de Contatos'!$D$5:$D$1204,$C100,'Controle de Contatos'!$AG$5:$AG$1204))</f>
        <v/>
      </c>
      <c r="I100" s="15" t="str">
        <f ca="1">IF($C100="","",SUMIF('Controle de Contatos'!$D$5:$D$1204,$C100,'Controle de Contatos'!$AH$5:$AH$1204))</f>
        <v/>
      </c>
      <c r="J100" s="15" t="str">
        <f ca="1">IF($C100="","",SUMIF('Controle de Contatos'!$D$5:$D$1204,$C100,'Controle de Contatos'!$AI$5:$AI$1204))</f>
        <v/>
      </c>
      <c r="K100" s="15" t="str">
        <f ca="1">IF($C100="","",SUMIF('Controle de Contatos'!$D$5:$D$1204,$C100,'Controle de Contatos'!$AJ$5:$AJ$1204))</f>
        <v/>
      </c>
      <c r="L100" s="15" t="str">
        <f ca="1">IF($C100="","",SUMIF('Controle de Contatos'!$D$5:$D$1204,$C100,'Controle de Contatos'!$AK$5:$AK$1204))</f>
        <v/>
      </c>
      <c r="M100" s="15" t="str">
        <f ca="1">IF($C100="","",SUMIF('Controle de Contatos'!$D$5:$D$1204,$C100,'Controle de Contatos'!$AL$5:$AL$1204))</f>
        <v/>
      </c>
      <c r="N100" s="15" t="str">
        <f ca="1">IF($C100="","",SUMIF('Controle de Contatos'!$D$5:$D$1204,$C100,'Controle de Contatos'!$AM$5:$AO$1204))</f>
        <v/>
      </c>
      <c r="O100" s="15" t="str">
        <f ca="1">IF($C100="","",SUMIF('Controle de Contatos'!$D$5:$D$1204,$C100,'Controle de Contatos'!$AN$5:$AN$1204))</f>
        <v/>
      </c>
      <c r="P100" s="15" t="str">
        <f t="shared" ca="1" si="3"/>
        <v/>
      </c>
    </row>
    <row r="101" spans="2:16" ht="30" customHeight="1">
      <c r="B101" s="1">
        <v>97</v>
      </c>
      <c r="C101" s="14" t="str">
        <f t="shared" ca="1" si="2"/>
        <v/>
      </c>
      <c r="D101" s="15" t="str">
        <f ca="1">IF($C101="","",SUMIF('Controle de Contatos'!$D$5:$D$1204,$C101,'Controle de Contatos'!$AC$5:$AC$1204))</f>
        <v/>
      </c>
      <c r="E101" s="15" t="str">
        <f ca="1">IF($C101="","",SUMIF('Controle de Contatos'!$D$5:$D$1204,$C101,'Controle de Contatos'!$AD$5:$AD$1204))</f>
        <v/>
      </c>
      <c r="F101" s="15" t="str">
        <f ca="1">IF($C101="","",SUMIF('Controle de Contatos'!$D$5:$D$1204,$C101,'Controle de Contatos'!$AE$5:$AE$1204))</f>
        <v/>
      </c>
      <c r="G101" s="15" t="str">
        <f ca="1">IF($C101="","",SUMIF('Controle de Contatos'!$D$5:$D$1204,$C101,'Controle de Contatos'!$AF$5:$AF$1204))</f>
        <v/>
      </c>
      <c r="H101" s="15" t="str">
        <f ca="1">IF($C101="","",SUMIF('Controle de Contatos'!$D$5:$D$1204,$C101,'Controle de Contatos'!$AG$5:$AG$1204))</f>
        <v/>
      </c>
      <c r="I101" s="15" t="str">
        <f ca="1">IF($C101="","",SUMIF('Controle de Contatos'!$D$5:$D$1204,$C101,'Controle de Contatos'!$AH$5:$AH$1204))</f>
        <v/>
      </c>
      <c r="J101" s="15" t="str">
        <f ca="1">IF($C101="","",SUMIF('Controle de Contatos'!$D$5:$D$1204,$C101,'Controle de Contatos'!$AI$5:$AI$1204))</f>
        <v/>
      </c>
      <c r="K101" s="15" t="str">
        <f ca="1">IF($C101="","",SUMIF('Controle de Contatos'!$D$5:$D$1204,$C101,'Controle de Contatos'!$AJ$5:$AJ$1204))</f>
        <v/>
      </c>
      <c r="L101" s="15" t="str">
        <f ca="1">IF($C101="","",SUMIF('Controle de Contatos'!$D$5:$D$1204,$C101,'Controle de Contatos'!$AK$5:$AK$1204))</f>
        <v/>
      </c>
      <c r="M101" s="15" t="str">
        <f ca="1">IF($C101="","",SUMIF('Controle de Contatos'!$D$5:$D$1204,$C101,'Controle de Contatos'!$AL$5:$AL$1204))</f>
        <v/>
      </c>
      <c r="N101" s="15" t="str">
        <f ca="1">IF($C101="","",SUMIF('Controle de Contatos'!$D$5:$D$1204,$C101,'Controle de Contatos'!$AM$5:$AO$1204))</f>
        <v/>
      </c>
      <c r="O101" s="15" t="str">
        <f ca="1">IF($C101="","",SUMIF('Controle de Contatos'!$D$5:$D$1204,$C101,'Controle de Contatos'!$AN$5:$AN$1204))</f>
        <v/>
      </c>
      <c r="P101" s="15" t="str">
        <f t="shared" ca="1" si="3"/>
        <v/>
      </c>
    </row>
    <row r="102" spans="2:16" ht="30" customHeight="1">
      <c r="B102" s="1">
        <v>98</v>
      </c>
      <c r="C102" s="14" t="str">
        <f t="shared" ca="1" si="2"/>
        <v/>
      </c>
      <c r="D102" s="15" t="str">
        <f ca="1">IF($C102="","",SUMIF('Controle de Contatos'!$D$5:$D$1204,$C102,'Controle de Contatos'!$AC$5:$AC$1204))</f>
        <v/>
      </c>
      <c r="E102" s="15" t="str">
        <f ca="1">IF($C102="","",SUMIF('Controle de Contatos'!$D$5:$D$1204,$C102,'Controle de Contatos'!$AD$5:$AD$1204))</f>
        <v/>
      </c>
      <c r="F102" s="15" t="str">
        <f ca="1">IF($C102="","",SUMIF('Controle de Contatos'!$D$5:$D$1204,$C102,'Controle de Contatos'!$AE$5:$AE$1204))</f>
        <v/>
      </c>
      <c r="G102" s="15" t="str">
        <f ca="1">IF($C102="","",SUMIF('Controle de Contatos'!$D$5:$D$1204,$C102,'Controle de Contatos'!$AF$5:$AF$1204))</f>
        <v/>
      </c>
      <c r="H102" s="15" t="str">
        <f ca="1">IF($C102="","",SUMIF('Controle de Contatos'!$D$5:$D$1204,$C102,'Controle de Contatos'!$AG$5:$AG$1204))</f>
        <v/>
      </c>
      <c r="I102" s="15" t="str">
        <f ca="1">IF($C102="","",SUMIF('Controle de Contatos'!$D$5:$D$1204,$C102,'Controle de Contatos'!$AH$5:$AH$1204))</f>
        <v/>
      </c>
      <c r="J102" s="15" t="str">
        <f ca="1">IF($C102="","",SUMIF('Controle de Contatos'!$D$5:$D$1204,$C102,'Controle de Contatos'!$AI$5:$AI$1204))</f>
        <v/>
      </c>
      <c r="K102" s="15" t="str">
        <f ca="1">IF($C102="","",SUMIF('Controle de Contatos'!$D$5:$D$1204,$C102,'Controle de Contatos'!$AJ$5:$AJ$1204))</f>
        <v/>
      </c>
      <c r="L102" s="15" t="str">
        <f ca="1">IF($C102="","",SUMIF('Controle de Contatos'!$D$5:$D$1204,$C102,'Controle de Contatos'!$AK$5:$AK$1204))</f>
        <v/>
      </c>
      <c r="M102" s="15" t="str">
        <f ca="1">IF($C102="","",SUMIF('Controle de Contatos'!$D$5:$D$1204,$C102,'Controle de Contatos'!$AL$5:$AL$1204))</f>
        <v/>
      </c>
      <c r="N102" s="15" t="str">
        <f ca="1">IF($C102="","",SUMIF('Controle de Contatos'!$D$5:$D$1204,$C102,'Controle de Contatos'!$AM$5:$AO$1204))</f>
        <v/>
      </c>
      <c r="O102" s="15" t="str">
        <f ca="1">IF($C102="","",SUMIF('Controle de Contatos'!$D$5:$D$1204,$C102,'Controle de Contatos'!$AN$5:$AN$1204))</f>
        <v/>
      </c>
      <c r="P102" s="15" t="str">
        <f t="shared" ca="1" si="3"/>
        <v/>
      </c>
    </row>
    <row r="103" spans="2:16" ht="30" customHeight="1">
      <c r="B103" s="1">
        <v>99</v>
      </c>
      <c r="C103" s="14" t="str">
        <f t="shared" ca="1" si="2"/>
        <v/>
      </c>
      <c r="D103" s="15" t="str">
        <f ca="1">IF($C103="","",SUMIF('Controle de Contatos'!$D$5:$D$1204,$C103,'Controle de Contatos'!$AC$5:$AC$1204))</f>
        <v/>
      </c>
      <c r="E103" s="15" t="str">
        <f ca="1">IF($C103="","",SUMIF('Controle de Contatos'!$D$5:$D$1204,$C103,'Controle de Contatos'!$AD$5:$AD$1204))</f>
        <v/>
      </c>
      <c r="F103" s="15" t="str">
        <f ca="1">IF($C103="","",SUMIF('Controle de Contatos'!$D$5:$D$1204,$C103,'Controle de Contatos'!$AE$5:$AE$1204))</f>
        <v/>
      </c>
      <c r="G103" s="15" t="str">
        <f ca="1">IF($C103="","",SUMIF('Controle de Contatos'!$D$5:$D$1204,$C103,'Controle de Contatos'!$AF$5:$AF$1204))</f>
        <v/>
      </c>
      <c r="H103" s="15" t="str">
        <f ca="1">IF($C103="","",SUMIF('Controle de Contatos'!$D$5:$D$1204,$C103,'Controle de Contatos'!$AG$5:$AG$1204))</f>
        <v/>
      </c>
      <c r="I103" s="15" t="str">
        <f ca="1">IF($C103="","",SUMIF('Controle de Contatos'!$D$5:$D$1204,$C103,'Controle de Contatos'!$AH$5:$AH$1204))</f>
        <v/>
      </c>
      <c r="J103" s="15" t="str">
        <f ca="1">IF($C103="","",SUMIF('Controle de Contatos'!$D$5:$D$1204,$C103,'Controle de Contatos'!$AI$5:$AI$1204))</f>
        <v/>
      </c>
      <c r="K103" s="15" t="str">
        <f ca="1">IF($C103="","",SUMIF('Controle de Contatos'!$D$5:$D$1204,$C103,'Controle de Contatos'!$AJ$5:$AJ$1204))</f>
        <v/>
      </c>
      <c r="L103" s="15" t="str">
        <f ca="1">IF($C103="","",SUMIF('Controle de Contatos'!$D$5:$D$1204,$C103,'Controle de Contatos'!$AK$5:$AK$1204))</f>
        <v/>
      </c>
      <c r="M103" s="15" t="str">
        <f ca="1">IF($C103="","",SUMIF('Controle de Contatos'!$D$5:$D$1204,$C103,'Controle de Contatos'!$AL$5:$AL$1204))</f>
        <v/>
      </c>
      <c r="N103" s="15" t="str">
        <f ca="1">IF($C103="","",SUMIF('Controle de Contatos'!$D$5:$D$1204,$C103,'Controle de Contatos'!$AM$5:$AO$1204))</f>
        <v/>
      </c>
      <c r="O103" s="15" t="str">
        <f ca="1">IF($C103="","",SUMIF('Controle de Contatos'!$D$5:$D$1204,$C103,'Controle de Contatos'!$AN$5:$AN$1204))</f>
        <v/>
      </c>
      <c r="P103" s="15" t="str">
        <f t="shared" ca="1" si="3"/>
        <v/>
      </c>
    </row>
    <row r="104" spans="2:16" ht="30" customHeight="1">
      <c r="B104" s="1">
        <v>100</v>
      </c>
      <c r="C104" s="14" t="str">
        <f t="shared" ca="1" si="2"/>
        <v/>
      </c>
      <c r="D104" s="15" t="str">
        <f ca="1">IF($C104="","",SUMIF('Controle de Contatos'!$D$5:$D$1204,$C104,'Controle de Contatos'!$AC$5:$AC$1204))</f>
        <v/>
      </c>
      <c r="E104" s="15" t="str">
        <f ca="1">IF($C104="","",SUMIF('Controle de Contatos'!$D$5:$D$1204,$C104,'Controle de Contatos'!$AD$5:$AD$1204))</f>
        <v/>
      </c>
      <c r="F104" s="15" t="str">
        <f ca="1">IF($C104="","",SUMIF('Controle de Contatos'!$D$5:$D$1204,$C104,'Controle de Contatos'!$AE$5:$AE$1204))</f>
        <v/>
      </c>
      <c r="G104" s="15" t="str">
        <f ca="1">IF($C104="","",SUMIF('Controle de Contatos'!$D$5:$D$1204,$C104,'Controle de Contatos'!$AF$5:$AF$1204))</f>
        <v/>
      </c>
      <c r="H104" s="15" t="str">
        <f ca="1">IF($C104="","",SUMIF('Controle de Contatos'!$D$5:$D$1204,$C104,'Controle de Contatos'!$AG$5:$AG$1204))</f>
        <v/>
      </c>
      <c r="I104" s="15" t="str">
        <f ca="1">IF($C104="","",SUMIF('Controle de Contatos'!$D$5:$D$1204,$C104,'Controle de Contatos'!$AH$5:$AH$1204))</f>
        <v/>
      </c>
      <c r="J104" s="15" t="str">
        <f ca="1">IF($C104="","",SUMIF('Controle de Contatos'!$D$5:$D$1204,$C104,'Controle de Contatos'!$AI$5:$AI$1204))</f>
        <v/>
      </c>
      <c r="K104" s="15" t="str">
        <f ca="1">IF($C104="","",SUMIF('Controle de Contatos'!$D$5:$D$1204,$C104,'Controle de Contatos'!$AJ$5:$AJ$1204))</f>
        <v/>
      </c>
      <c r="L104" s="15" t="str">
        <f ca="1">IF($C104="","",SUMIF('Controle de Contatos'!$D$5:$D$1204,$C104,'Controle de Contatos'!$AK$5:$AK$1204))</f>
        <v/>
      </c>
      <c r="M104" s="15" t="str">
        <f ca="1">IF($C104="","",SUMIF('Controle de Contatos'!$D$5:$D$1204,$C104,'Controle de Contatos'!$AL$5:$AL$1204))</f>
        <v/>
      </c>
      <c r="N104" s="15" t="str">
        <f ca="1">IF($C104="","",SUMIF('Controle de Contatos'!$D$5:$D$1204,$C104,'Controle de Contatos'!$AM$5:$AO$1204))</f>
        <v/>
      </c>
      <c r="O104" s="15" t="str">
        <f ca="1">IF($C104="","",SUMIF('Controle de Contatos'!$D$5:$D$1204,$C104,'Controle de Contatos'!$AN$5:$AN$1204))</f>
        <v/>
      </c>
      <c r="P104" s="15" t="str">
        <f t="shared" ca="1" si="3"/>
        <v/>
      </c>
    </row>
    <row r="105" spans="2:16" ht="30" customHeight="1">
      <c r="B105" s="1">
        <v>101</v>
      </c>
      <c r="C105" s="14" t="str">
        <f t="shared" ca="1" si="2"/>
        <v/>
      </c>
      <c r="D105" s="15" t="str">
        <f ca="1">IF($C105="","",SUMIF('Controle de Contatos'!$D$5:$D$1204,$C105,'Controle de Contatos'!$AC$5:$AC$1204))</f>
        <v/>
      </c>
      <c r="E105" s="15" t="str">
        <f ca="1">IF($C105="","",SUMIF('Controle de Contatos'!$D$5:$D$1204,$C105,'Controle de Contatos'!$AD$5:$AD$1204))</f>
        <v/>
      </c>
      <c r="F105" s="15" t="str">
        <f ca="1">IF($C105="","",SUMIF('Controle de Contatos'!$D$5:$D$1204,$C105,'Controle de Contatos'!$AE$5:$AE$1204))</f>
        <v/>
      </c>
      <c r="G105" s="15" t="str">
        <f ca="1">IF($C105="","",SUMIF('Controle de Contatos'!$D$5:$D$1204,$C105,'Controle de Contatos'!$AF$5:$AF$1204))</f>
        <v/>
      </c>
      <c r="H105" s="15" t="str">
        <f ca="1">IF($C105="","",SUMIF('Controle de Contatos'!$D$5:$D$1204,$C105,'Controle de Contatos'!$AG$5:$AG$1204))</f>
        <v/>
      </c>
      <c r="I105" s="15" t="str">
        <f ca="1">IF($C105="","",SUMIF('Controle de Contatos'!$D$5:$D$1204,$C105,'Controle de Contatos'!$AH$5:$AH$1204))</f>
        <v/>
      </c>
      <c r="J105" s="15" t="str">
        <f ca="1">IF($C105="","",SUMIF('Controle de Contatos'!$D$5:$D$1204,$C105,'Controle de Contatos'!$AI$5:$AI$1204))</f>
        <v/>
      </c>
      <c r="K105" s="15" t="str">
        <f ca="1">IF($C105="","",SUMIF('Controle de Contatos'!$D$5:$D$1204,$C105,'Controle de Contatos'!$AJ$5:$AJ$1204))</f>
        <v/>
      </c>
      <c r="L105" s="15" t="str">
        <f ca="1">IF($C105="","",SUMIF('Controle de Contatos'!$D$5:$D$1204,$C105,'Controle de Contatos'!$AK$5:$AK$1204))</f>
        <v/>
      </c>
      <c r="M105" s="15" t="str">
        <f ca="1">IF($C105="","",SUMIF('Controle de Contatos'!$D$5:$D$1204,$C105,'Controle de Contatos'!$AL$5:$AL$1204))</f>
        <v/>
      </c>
      <c r="N105" s="15" t="str">
        <f ca="1">IF($C105="","",SUMIF('Controle de Contatos'!$D$5:$D$1204,$C105,'Controle de Contatos'!$AM$5:$AO$1204))</f>
        <v/>
      </c>
      <c r="O105" s="15" t="str">
        <f ca="1">IF($C105="","",SUMIF('Controle de Contatos'!$D$5:$D$1204,$C105,'Controle de Contatos'!$AN$5:$AN$1204))</f>
        <v/>
      </c>
      <c r="P105" s="15" t="str">
        <f t="shared" ca="1" si="3"/>
        <v/>
      </c>
    </row>
    <row r="106" spans="2:16" ht="30" customHeight="1">
      <c r="B106" s="1">
        <v>102</v>
      </c>
      <c r="C106" s="14" t="str">
        <f t="shared" ca="1" si="2"/>
        <v/>
      </c>
      <c r="D106" s="15" t="str">
        <f ca="1">IF($C106="","",SUMIF('Controle de Contatos'!$D$5:$D$1204,$C106,'Controle de Contatos'!$AC$5:$AC$1204))</f>
        <v/>
      </c>
      <c r="E106" s="15" t="str">
        <f ca="1">IF($C106="","",SUMIF('Controle de Contatos'!$D$5:$D$1204,$C106,'Controle de Contatos'!$AD$5:$AD$1204))</f>
        <v/>
      </c>
      <c r="F106" s="15" t="str">
        <f ca="1">IF($C106="","",SUMIF('Controle de Contatos'!$D$5:$D$1204,$C106,'Controle de Contatos'!$AE$5:$AE$1204))</f>
        <v/>
      </c>
      <c r="G106" s="15" t="str">
        <f ca="1">IF($C106="","",SUMIF('Controle de Contatos'!$D$5:$D$1204,$C106,'Controle de Contatos'!$AF$5:$AF$1204))</f>
        <v/>
      </c>
      <c r="H106" s="15" t="str">
        <f ca="1">IF($C106="","",SUMIF('Controle de Contatos'!$D$5:$D$1204,$C106,'Controle de Contatos'!$AG$5:$AG$1204))</f>
        <v/>
      </c>
      <c r="I106" s="15" t="str">
        <f ca="1">IF($C106="","",SUMIF('Controle de Contatos'!$D$5:$D$1204,$C106,'Controle de Contatos'!$AH$5:$AH$1204))</f>
        <v/>
      </c>
      <c r="J106" s="15" t="str">
        <f ca="1">IF($C106="","",SUMIF('Controle de Contatos'!$D$5:$D$1204,$C106,'Controle de Contatos'!$AI$5:$AI$1204))</f>
        <v/>
      </c>
      <c r="K106" s="15" t="str">
        <f ca="1">IF($C106="","",SUMIF('Controle de Contatos'!$D$5:$D$1204,$C106,'Controle de Contatos'!$AJ$5:$AJ$1204))</f>
        <v/>
      </c>
      <c r="L106" s="15" t="str">
        <f ca="1">IF($C106="","",SUMIF('Controle de Contatos'!$D$5:$D$1204,$C106,'Controle de Contatos'!$AK$5:$AK$1204))</f>
        <v/>
      </c>
      <c r="M106" s="15" t="str">
        <f ca="1">IF($C106="","",SUMIF('Controle de Contatos'!$D$5:$D$1204,$C106,'Controle de Contatos'!$AL$5:$AL$1204))</f>
        <v/>
      </c>
      <c r="N106" s="15" t="str">
        <f ca="1">IF($C106="","",SUMIF('Controle de Contatos'!$D$5:$D$1204,$C106,'Controle de Contatos'!$AM$5:$AO$1204))</f>
        <v/>
      </c>
      <c r="O106" s="15" t="str">
        <f ca="1">IF($C106="","",SUMIF('Controle de Contatos'!$D$5:$D$1204,$C106,'Controle de Contatos'!$AN$5:$AN$1204))</f>
        <v/>
      </c>
      <c r="P106" s="15" t="str">
        <f t="shared" ca="1" si="3"/>
        <v/>
      </c>
    </row>
    <row r="107" spans="2:16" ht="30" customHeight="1">
      <c r="B107" s="1">
        <v>103</v>
      </c>
      <c r="C107" s="14" t="str">
        <f t="shared" ca="1" si="2"/>
        <v/>
      </c>
      <c r="D107" s="15" t="str">
        <f ca="1">IF($C107="","",SUMIF('Controle de Contatos'!$D$5:$D$1204,$C107,'Controle de Contatos'!$AC$5:$AC$1204))</f>
        <v/>
      </c>
      <c r="E107" s="15" t="str">
        <f ca="1">IF($C107="","",SUMIF('Controle de Contatos'!$D$5:$D$1204,$C107,'Controle de Contatos'!$AD$5:$AD$1204))</f>
        <v/>
      </c>
      <c r="F107" s="15" t="str">
        <f ca="1">IF($C107="","",SUMIF('Controle de Contatos'!$D$5:$D$1204,$C107,'Controle de Contatos'!$AE$5:$AE$1204))</f>
        <v/>
      </c>
      <c r="G107" s="15" t="str">
        <f ca="1">IF($C107="","",SUMIF('Controle de Contatos'!$D$5:$D$1204,$C107,'Controle de Contatos'!$AF$5:$AF$1204))</f>
        <v/>
      </c>
      <c r="H107" s="15" t="str">
        <f ca="1">IF($C107="","",SUMIF('Controle de Contatos'!$D$5:$D$1204,$C107,'Controle de Contatos'!$AG$5:$AG$1204))</f>
        <v/>
      </c>
      <c r="I107" s="15" t="str">
        <f ca="1">IF($C107="","",SUMIF('Controle de Contatos'!$D$5:$D$1204,$C107,'Controle de Contatos'!$AH$5:$AH$1204))</f>
        <v/>
      </c>
      <c r="J107" s="15" t="str">
        <f ca="1">IF($C107="","",SUMIF('Controle de Contatos'!$D$5:$D$1204,$C107,'Controle de Contatos'!$AI$5:$AI$1204))</f>
        <v/>
      </c>
      <c r="K107" s="15" t="str">
        <f ca="1">IF($C107="","",SUMIF('Controle de Contatos'!$D$5:$D$1204,$C107,'Controle de Contatos'!$AJ$5:$AJ$1204))</f>
        <v/>
      </c>
      <c r="L107" s="15" t="str">
        <f ca="1">IF($C107="","",SUMIF('Controle de Contatos'!$D$5:$D$1204,$C107,'Controle de Contatos'!$AK$5:$AK$1204))</f>
        <v/>
      </c>
      <c r="M107" s="15" t="str">
        <f ca="1">IF($C107="","",SUMIF('Controle de Contatos'!$D$5:$D$1204,$C107,'Controle de Contatos'!$AL$5:$AL$1204))</f>
        <v/>
      </c>
      <c r="N107" s="15" t="str">
        <f ca="1">IF($C107="","",SUMIF('Controle de Contatos'!$D$5:$D$1204,$C107,'Controle de Contatos'!$AM$5:$AO$1204))</f>
        <v/>
      </c>
      <c r="O107" s="15" t="str">
        <f ca="1">IF($C107="","",SUMIF('Controle de Contatos'!$D$5:$D$1204,$C107,'Controle de Contatos'!$AN$5:$AN$1204))</f>
        <v/>
      </c>
      <c r="P107" s="15" t="str">
        <f t="shared" ca="1" si="3"/>
        <v/>
      </c>
    </row>
    <row r="108" spans="2:16" ht="30" customHeight="1">
      <c r="B108" s="1">
        <v>104</v>
      </c>
      <c r="C108" s="14" t="str">
        <f t="shared" ca="1" si="2"/>
        <v/>
      </c>
      <c r="D108" s="15" t="str">
        <f ca="1">IF($C108="","",SUMIF('Controle de Contatos'!$D$5:$D$1204,$C108,'Controle de Contatos'!$AC$5:$AC$1204))</f>
        <v/>
      </c>
      <c r="E108" s="15" t="str">
        <f ca="1">IF($C108="","",SUMIF('Controle de Contatos'!$D$5:$D$1204,$C108,'Controle de Contatos'!$AD$5:$AD$1204))</f>
        <v/>
      </c>
      <c r="F108" s="15" t="str">
        <f ca="1">IF($C108="","",SUMIF('Controle de Contatos'!$D$5:$D$1204,$C108,'Controle de Contatos'!$AE$5:$AE$1204))</f>
        <v/>
      </c>
      <c r="G108" s="15" t="str">
        <f ca="1">IF($C108="","",SUMIF('Controle de Contatos'!$D$5:$D$1204,$C108,'Controle de Contatos'!$AF$5:$AF$1204))</f>
        <v/>
      </c>
      <c r="H108" s="15" t="str">
        <f ca="1">IF($C108="","",SUMIF('Controle de Contatos'!$D$5:$D$1204,$C108,'Controle de Contatos'!$AG$5:$AG$1204))</f>
        <v/>
      </c>
      <c r="I108" s="15" t="str">
        <f ca="1">IF($C108="","",SUMIF('Controle de Contatos'!$D$5:$D$1204,$C108,'Controle de Contatos'!$AH$5:$AH$1204))</f>
        <v/>
      </c>
      <c r="J108" s="15" t="str">
        <f ca="1">IF($C108="","",SUMIF('Controle de Contatos'!$D$5:$D$1204,$C108,'Controle de Contatos'!$AI$5:$AI$1204))</f>
        <v/>
      </c>
      <c r="K108" s="15" t="str">
        <f ca="1">IF($C108="","",SUMIF('Controle de Contatos'!$D$5:$D$1204,$C108,'Controle de Contatos'!$AJ$5:$AJ$1204))</f>
        <v/>
      </c>
      <c r="L108" s="15" t="str">
        <f ca="1">IF($C108="","",SUMIF('Controle de Contatos'!$D$5:$D$1204,$C108,'Controle de Contatos'!$AK$5:$AK$1204))</f>
        <v/>
      </c>
      <c r="M108" s="15" t="str">
        <f ca="1">IF($C108="","",SUMIF('Controle de Contatos'!$D$5:$D$1204,$C108,'Controle de Contatos'!$AL$5:$AL$1204))</f>
        <v/>
      </c>
      <c r="N108" s="15" t="str">
        <f ca="1">IF($C108="","",SUMIF('Controle de Contatos'!$D$5:$D$1204,$C108,'Controle de Contatos'!$AM$5:$AO$1204))</f>
        <v/>
      </c>
      <c r="O108" s="15" t="str">
        <f ca="1">IF($C108="","",SUMIF('Controle de Contatos'!$D$5:$D$1204,$C108,'Controle de Contatos'!$AN$5:$AN$1204))</f>
        <v/>
      </c>
      <c r="P108" s="15" t="str">
        <f t="shared" ca="1" si="3"/>
        <v/>
      </c>
    </row>
    <row r="109" spans="2:16" ht="30" customHeight="1">
      <c r="B109" s="1">
        <v>105</v>
      </c>
      <c r="C109" s="14" t="str">
        <f t="shared" ca="1" si="2"/>
        <v/>
      </c>
      <c r="D109" s="15" t="str">
        <f ca="1">IF($C109="","",SUMIF('Controle de Contatos'!$D$5:$D$1204,$C109,'Controle de Contatos'!$AC$5:$AC$1204))</f>
        <v/>
      </c>
      <c r="E109" s="15" t="str">
        <f ca="1">IF($C109="","",SUMIF('Controle de Contatos'!$D$5:$D$1204,$C109,'Controle de Contatos'!$AD$5:$AD$1204))</f>
        <v/>
      </c>
      <c r="F109" s="15" t="str">
        <f ca="1">IF($C109="","",SUMIF('Controle de Contatos'!$D$5:$D$1204,$C109,'Controle de Contatos'!$AE$5:$AE$1204))</f>
        <v/>
      </c>
      <c r="G109" s="15" t="str">
        <f ca="1">IF($C109="","",SUMIF('Controle de Contatos'!$D$5:$D$1204,$C109,'Controle de Contatos'!$AF$5:$AF$1204))</f>
        <v/>
      </c>
      <c r="H109" s="15" t="str">
        <f ca="1">IF($C109="","",SUMIF('Controle de Contatos'!$D$5:$D$1204,$C109,'Controle de Contatos'!$AG$5:$AG$1204))</f>
        <v/>
      </c>
      <c r="I109" s="15" t="str">
        <f ca="1">IF($C109="","",SUMIF('Controle de Contatos'!$D$5:$D$1204,$C109,'Controle de Contatos'!$AH$5:$AH$1204))</f>
        <v/>
      </c>
      <c r="J109" s="15" t="str">
        <f ca="1">IF($C109="","",SUMIF('Controle de Contatos'!$D$5:$D$1204,$C109,'Controle de Contatos'!$AI$5:$AI$1204))</f>
        <v/>
      </c>
      <c r="K109" s="15" t="str">
        <f ca="1">IF($C109="","",SUMIF('Controle de Contatos'!$D$5:$D$1204,$C109,'Controle de Contatos'!$AJ$5:$AJ$1204))</f>
        <v/>
      </c>
      <c r="L109" s="15" t="str">
        <f ca="1">IF($C109="","",SUMIF('Controle de Contatos'!$D$5:$D$1204,$C109,'Controle de Contatos'!$AK$5:$AK$1204))</f>
        <v/>
      </c>
      <c r="M109" s="15" t="str">
        <f ca="1">IF($C109="","",SUMIF('Controle de Contatos'!$D$5:$D$1204,$C109,'Controle de Contatos'!$AL$5:$AL$1204))</f>
        <v/>
      </c>
      <c r="N109" s="15" t="str">
        <f ca="1">IF($C109="","",SUMIF('Controle de Contatos'!$D$5:$D$1204,$C109,'Controle de Contatos'!$AM$5:$AO$1204))</f>
        <v/>
      </c>
      <c r="O109" s="15" t="str">
        <f ca="1">IF($C109="","",SUMIF('Controle de Contatos'!$D$5:$D$1204,$C109,'Controle de Contatos'!$AN$5:$AN$1204))</f>
        <v/>
      </c>
      <c r="P109" s="15" t="str">
        <f t="shared" ca="1" si="3"/>
        <v/>
      </c>
    </row>
    <row r="110" spans="2:16" ht="30" customHeight="1">
      <c r="B110" s="1">
        <v>106</v>
      </c>
      <c r="C110" s="14" t="str">
        <f t="shared" ca="1" si="2"/>
        <v/>
      </c>
      <c r="D110" s="15" t="str">
        <f ca="1">IF($C110="","",SUMIF('Controle de Contatos'!$D$5:$D$1204,$C110,'Controle de Contatos'!$AC$5:$AC$1204))</f>
        <v/>
      </c>
      <c r="E110" s="15" t="str">
        <f ca="1">IF($C110="","",SUMIF('Controle de Contatos'!$D$5:$D$1204,$C110,'Controle de Contatos'!$AD$5:$AD$1204))</f>
        <v/>
      </c>
      <c r="F110" s="15" t="str">
        <f ca="1">IF($C110="","",SUMIF('Controle de Contatos'!$D$5:$D$1204,$C110,'Controle de Contatos'!$AE$5:$AE$1204))</f>
        <v/>
      </c>
      <c r="G110" s="15" t="str">
        <f ca="1">IF($C110="","",SUMIF('Controle de Contatos'!$D$5:$D$1204,$C110,'Controle de Contatos'!$AF$5:$AF$1204))</f>
        <v/>
      </c>
      <c r="H110" s="15" t="str">
        <f ca="1">IF($C110="","",SUMIF('Controle de Contatos'!$D$5:$D$1204,$C110,'Controle de Contatos'!$AG$5:$AG$1204))</f>
        <v/>
      </c>
      <c r="I110" s="15" t="str">
        <f ca="1">IF($C110="","",SUMIF('Controle de Contatos'!$D$5:$D$1204,$C110,'Controle de Contatos'!$AH$5:$AH$1204))</f>
        <v/>
      </c>
      <c r="J110" s="15" t="str">
        <f ca="1">IF($C110="","",SUMIF('Controle de Contatos'!$D$5:$D$1204,$C110,'Controle de Contatos'!$AI$5:$AI$1204))</f>
        <v/>
      </c>
      <c r="K110" s="15" t="str">
        <f ca="1">IF($C110="","",SUMIF('Controle de Contatos'!$D$5:$D$1204,$C110,'Controle de Contatos'!$AJ$5:$AJ$1204))</f>
        <v/>
      </c>
      <c r="L110" s="15" t="str">
        <f ca="1">IF($C110="","",SUMIF('Controle de Contatos'!$D$5:$D$1204,$C110,'Controle de Contatos'!$AK$5:$AK$1204))</f>
        <v/>
      </c>
      <c r="M110" s="15" t="str">
        <f ca="1">IF($C110="","",SUMIF('Controle de Contatos'!$D$5:$D$1204,$C110,'Controle de Contatos'!$AL$5:$AL$1204))</f>
        <v/>
      </c>
      <c r="N110" s="15" t="str">
        <f ca="1">IF($C110="","",SUMIF('Controle de Contatos'!$D$5:$D$1204,$C110,'Controle de Contatos'!$AM$5:$AO$1204))</f>
        <v/>
      </c>
      <c r="O110" s="15" t="str">
        <f ca="1">IF($C110="","",SUMIF('Controle de Contatos'!$D$5:$D$1204,$C110,'Controle de Contatos'!$AN$5:$AN$1204))</f>
        <v/>
      </c>
      <c r="P110" s="15" t="str">
        <f t="shared" ca="1" si="3"/>
        <v/>
      </c>
    </row>
    <row r="111" spans="2:16" ht="30" customHeight="1">
      <c r="B111" s="1">
        <v>107</v>
      </c>
      <c r="C111" s="14" t="str">
        <f t="shared" ca="1" si="2"/>
        <v/>
      </c>
      <c r="D111" s="15" t="str">
        <f ca="1">IF($C111="","",SUMIF('Controle de Contatos'!$D$5:$D$1204,$C111,'Controle de Contatos'!$AC$5:$AC$1204))</f>
        <v/>
      </c>
      <c r="E111" s="15" t="str">
        <f ca="1">IF($C111="","",SUMIF('Controle de Contatos'!$D$5:$D$1204,$C111,'Controle de Contatos'!$AD$5:$AD$1204))</f>
        <v/>
      </c>
      <c r="F111" s="15" t="str">
        <f ca="1">IF($C111="","",SUMIF('Controle de Contatos'!$D$5:$D$1204,$C111,'Controle de Contatos'!$AE$5:$AE$1204))</f>
        <v/>
      </c>
      <c r="G111" s="15" t="str">
        <f ca="1">IF($C111="","",SUMIF('Controle de Contatos'!$D$5:$D$1204,$C111,'Controle de Contatos'!$AF$5:$AF$1204))</f>
        <v/>
      </c>
      <c r="H111" s="15" t="str">
        <f ca="1">IF($C111="","",SUMIF('Controle de Contatos'!$D$5:$D$1204,$C111,'Controle de Contatos'!$AG$5:$AG$1204))</f>
        <v/>
      </c>
      <c r="I111" s="15" t="str">
        <f ca="1">IF($C111="","",SUMIF('Controle de Contatos'!$D$5:$D$1204,$C111,'Controle de Contatos'!$AH$5:$AH$1204))</f>
        <v/>
      </c>
      <c r="J111" s="15" t="str">
        <f ca="1">IF($C111="","",SUMIF('Controle de Contatos'!$D$5:$D$1204,$C111,'Controle de Contatos'!$AI$5:$AI$1204))</f>
        <v/>
      </c>
      <c r="K111" s="15" t="str">
        <f ca="1">IF($C111="","",SUMIF('Controle de Contatos'!$D$5:$D$1204,$C111,'Controle de Contatos'!$AJ$5:$AJ$1204))</f>
        <v/>
      </c>
      <c r="L111" s="15" t="str">
        <f ca="1">IF($C111="","",SUMIF('Controle de Contatos'!$D$5:$D$1204,$C111,'Controle de Contatos'!$AK$5:$AK$1204))</f>
        <v/>
      </c>
      <c r="M111" s="15" t="str">
        <f ca="1">IF($C111="","",SUMIF('Controle de Contatos'!$D$5:$D$1204,$C111,'Controle de Contatos'!$AL$5:$AL$1204))</f>
        <v/>
      </c>
      <c r="N111" s="15" t="str">
        <f ca="1">IF($C111="","",SUMIF('Controle de Contatos'!$D$5:$D$1204,$C111,'Controle de Contatos'!$AM$5:$AO$1204))</f>
        <v/>
      </c>
      <c r="O111" s="15" t="str">
        <f ca="1">IF($C111="","",SUMIF('Controle de Contatos'!$D$5:$D$1204,$C111,'Controle de Contatos'!$AN$5:$AN$1204))</f>
        <v/>
      </c>
      <c r="P111" s="15" t="str">
        <f t="shared" ca="1" si="3"/>
        <v/>
      </c>
    </row>
    <row r="112" spans="2:16" ht="30" customHeight="1">
      <c r="B112" s="1">
        <v>108</v>
      </c>
      <c r="C112" s="14" t="str">
        <f t="shared" ca="1" si="2"/>
        <v/>
      </c>
      <c r="D112" s="15" t="str">
        <f ca="1">IF($C112="","",SUMIF('Controle de Contatos'!$D$5:$D$1204,$C112,'Controle de Contatos'!$AC$5:$AC$1204))</f>
        <v/>
      </c>
      <c r="E112" s="15" t="str">
        <f ca="1">IF($C112="","",SUMIF('Controle de Contatos'!$D$5:$D$1204,$C112,'Controle de Contatos'!$AD$5:$AD$1204))</f>
        <v/>
      </c>
      <c r="F112" s="15" t="str">
        <f ca="1">IF($C112="","",SUMIF('Controle de Contatos'!$D$5:$D$1204,$C112,'Controle de Contatos'!$AE$5:$AE$1204))</f>
        <v/>
      </c>
      <c r="G112" s="15" t="str">
        <f ca="1">IF($C112="","",SUMIF('Controle de Contatos'!$D$5:$D$1204,$C112,'Controle de Contatos'!$AF$5:$AF$1204))</f>
        <v/>
      </c>
      <c r="H112" s="15" t="str">
        <f ca="1">IF($C112="","",SUMIF('Controle de Contatos'!$D$5:$D$1204,$C112,'Controle de Contatos'!$AG$5:$AG$1204))</f>
        <v/>
      </c>
      <c r="I112" s="15" t="str">
        <f ca="1">IF($C112="","",SUMIF('Controle de Contatos'!$D$5:$D$1204,$C112,'Controle de Contatos'!$AH$5:$AH$1204))</f>
        <v/>
      </c>
      <c r="J112" s="15" t="str">
        <f ca="1">IF($C112="","",SUMIF('Controle de Contatos'!$D$5:$D$1204,$C112,'Controle de Contatos'!$AI$5:$AI$1204))</f>
        <v/>
      </c>
      <c r="K112" s="15" t="str">
        <f ca="1">IF($C112="","",SUMIF('Controle de Contatos'!$D$5:$D$1204,$C112,'Controle de Contatos'!$AJ$5:$AJ$1204))</f>
        <v/>
      </c>
      <c r="L112" s="15" t="str">
        <f ca="1">IF($C112="","",SUMIF('Controle de Contatos'!$D$5:$D$1204,$C112,'Controle de Contatos'!$AK$5:$AK$1204))</f>
        <v/>
      </c>
      <c r="M112" s="15" t="str">
        <f ca="1">IF($C112="","",SUMIF('Controle de Contatos'!$D$5:$D$1204,$C112,'Controle de Contatos'!$AL$5:$AL$1204))</f>
        <v/>
      </c>
      <c r="N112" s="15" t="str">
        <f ca="1">IF($C112="","",SUMIF('Controle de Contatos'!$D$5:$D$1204,$C112,'Controle de Contatos'!$AM$5:$AO$1204))</f>
        <v/>
      </c>
      <c r="O112" s="15" t="str">
        <f ca="1">IF($C112="","",SUMIF('Controle de Contatos'!$D$5:$D$1204,$C112,'Controle de Contatos'!$AN$5:$AN$1204))</f>
        <v/>
      </c>
      <c r="P112" s="15" t="str">
        <f t="shared" ca="1" si="3"/>
        <v/>
      </c>
    </row>
    <row r="113" spans="2:16" ht="30" customHeight="1">
      <c r="B113" s="1">
        <v>109</v>
      </c>
      <c r="C113" s="14" t="str">
        <f t="shared" ca="1" si="2"/>
        <v/>
      </c>
      <c r="D113" s="15" t="str">
        <f ca="1">IF($C113="","",SUMIF('Controle de Contatos'!$D$5:$D$1204,$C113,'Controle de Contatos'!$AC$5:$AC$1204))</f>
        <v/>
      </c>
      <c r="E113" s="15" t="str">
        <f ca="1">IF($C113="","",SUMIF('Controle de Contatos'!$D$5:$D$1204,$C113,'Controle de Contatos'!$AD$5:$AD$1204))</f>
        <v/>
      </c>
      <c r="F113" s="15" t="str">
        <f ca="1">IF($C113="","",SUMIF('Controle de Contatos'!$D$5:$D$1204,$C113,'Controle de Contatos'!$AE$5:$AE$1204))</f>
        <v/>
      </c>
      <c r="G113" s="15" t="str">
        <f ca="1">IF($C113="","",SUMIF('Controle de Contatos'!$D$5:$D$1204,$C113,'Controle de Contatos'!$AF$5:$AF$1204))</f>
        <v/>
      </c>
      <c r="H113" s="15" t="str">
        <f ca="1">IF($C113="","",SUMIF('Controle de Contatos'!$D$5:$D$1204,$C113,'Controle de Contatos'!$AG$5:$AG$1204))</f>
        <v/>
      </c>
      <c r="I113" s="15" t="str">
        <f ca="1">IF($C113="","",SUMIF('Controle de Contatos'!$D$5:$D$1204,$C113,'Controle de Contatos'!$AH$5:$AH$1204))</f>
        <v/>
      </c>
      <c r="J113" s="15" t="str">
        <f ca="1">IF($C113="","",SUMIF('Controle de Contatos'!$D$5:$D$1204,$C113,'Controle de Contatos'!$AI$5:$AI$1204))</f>
        <v/>
      </c>
      <c r="K113" s="15" t="str">
        <f ca="1">IF($C113="","",SUMIF('Controle de Contatos'!$D$5:$D$1204,$C113,'Controle de Contatos'!$AJ$5:$AJ$1204))</f>
        <v/>
      </c>
      <c r="L113" s="15" t="str">
        <f ca="1">IF($C113="","",SUMIF('Controle de Contatos'!$D$5:$D$1204,$C113,'Controle de Contatos'!$AK$5:$AK$1204))</f>
        <v/>
      </c>
      <c r="M113" s="15" t="str">
        <f ca="1">IF($C113="","",SUMIF('Controle de Contatos'!$D$5:$D$1204,$C113,'Controle de Contatos'!$AL$5:$AL$1204))</f>
        <v/>
      </c>
      <c r="N113" s="15" t="str">
        <f ca="1">IF($C113="","",SUMIF('Controle de Contatos'!$D$5:$D$1204,$C113,'Controle de Contatos'!$AM$5:$AO$1204))</f>
        <v/>
      </c>
      <c r="O113" s="15" t="str">
        <f ca="1">IF($C113="","",SUMIF('Controle de Contatos'!$D$5:$D$1204,$C113,'Controle de Contatos'!$AN$5:$AN$1204))</f>
        <v/>
      </c>
      <c r="P113" s="15" t="str">
        <f t="shared" ca="1" si="3"/>
        <v/>
      </c>
    </row>
    <row r="114" spans="2:16" ht="30" customHeight="1">
      <c r="B114" s="1">
        <v>110</v>
      </c>
      <c r="C114" s="14" t="str">
        <f t="shared" ca="1" si="2"/>
        <v/>
      </c>
      <c r="D114" s="15" t="str">
        <f ca="1">IF($C114="","",SUMIF('Controle de Contatos'!$D$5:$D$1204,$C114,'Controle de Contatos'!$AC$5:$AC$1204))</f>
        <v/>
      </c>
      <c r="E114" s="15" t="str">
        <f ca="1">IF($C114="","",SUMIF('Controle de Contatos'!$D$5:$D$1204,$C114,'Controle de Contatos'!$AD$5:$AD$1204))</f>
        <v/>
      </c>
      <c r="F114" s="15" t="str">
        <f ca="1">IF($C114="","",SUMIF('Controle de Contatos'!$D$5:$D$1204,$C114,'Controle de Contatos'!$AE$5:$AE$1204))</f>
        <v/>
      </c>
      <c r="G114" s="15" t="str">
        <f ca="1">IF($C114="","",SUMIF('Controle de Contatos'!$D$5:$D$1204,$C114,'Controle de Contatos'!$AF$5:$AF$1204))</f>
        <v/>
      </c>
      <c r="H114" s="15" t="str">
        <f ca="1">IF($C114="","",SUMIF('Controle de Contatos'!$D$5:$D$1204,$C114,'Controle de Contatos'!$AG$5:$AG$1204))</f>
        <v/>
      </c>
      <c r="I114" s="15" t="str">
        <f ca="1">IF($C114="","",SUMIF('Controle de Contatos'!$D$5:$D$1204,$C114,'Controle de Contatos'!$AH$5:$AH$1204))</f>
        <v/>
      </c>
      <c r="J114" s="15" t="str">
        <f ca="1">IF($C114="","",SUMIF('Controle de Contatos'!$D$5:$D$1204,$C114,'Controle de Contatos'!$AI$5:$AI$1204))</f>
        <v/>
      </c>
      <c r="K114" s="15" t="str">
        <f ca="1">IF($C114="","",SUMIF('Controle de Contatos'!$D$5:$D$1204,$C114,'Controle de Contatos'!$AJ$5:$AJ$1204))</f>
        <v/>
      </c>
      <c r="L114" s="15" t="str">
        <f ca="1">IF($C114="","",SUMIF('Controle de Contatos'!$D$5:$D$1204,$C114,'Controle de Contatos'!$AK$5:$AK$1204))</f>
        <v/>
      </c>
      <c r="M114" s="15" t="str">
        <f ca="1">IF($C114="","",SUMIF('Controle de Contatos'!$D$5:$D$1204,$C114,'Controle de Contatos'!$AL$5:$AL$1204))</f>
        <v/>
      </c>
      <c r="N114" s="15" t="str">
        <f ca="1">IF($C114="","",SUMIF('Controle de Contatos'!$D$5:$D$1204,$C114,'Controle de Contatos'!$AM$5:$AO$1204))</f>
        <v/>
      </c>
      <c r="O114" s="15" t="str">
        <f ca="1">IF($C114="","",SUMIF('Controle de Contatos'!$D$5:$D$1204,$C114,'Controle de Contatos'!$AN$5:$AN$1204))</f>
        <v/>
      </c>
      <c r="P114" s="15" t="str">
        <f t="shared" ca="1" si="3"/>
        <v/>
      </c>
    </row>
    <row r="115" spans="2:16" ht="30" customHeight="1">
      <c r="B115" s="1">
        <v>111</v>
      </c>
      <c r="C115" s="14" t="str">
        <f t="shared" ca="1" si="2"/>
        <v/>
      </c>
      <c r="D115" s="15" t="str">
        <f ca="1">IF($C115="","",SUMIF('Controle de Contatos'!$D$5:$D$1204,$C115,'Controle de Contatos'!$AC$5:$AC$1204))</f>
        <v/>
      </c>
      <c r="E115" s="15" t="str">
        <f ca="1">IF($C115="","",SUMIF('Controle de Contatos'!$D$5:$D$1204,$C115,'Controle de Contatos'!$AD$5:$AD$1204))</f>
        <v/>
      </c>
      <c r="F115" s="15" t="str">
        <f ca="1">IF($C115="","",SUMIF('Controle de Contatos'!$D$5:$D$1204,$C115,'Controle de Contatos'!$AE$5:$AE$1204))</f>
        <v/>
      </c>
      <c r="G115" s="15" t="str">
        <f ca="1">IF($C115="","",SUMIF('Controle de Contatos'!$D$5:$D$1204,$C115,'Controle de Contatos'!$AF$5:$AF$1204))</f>
        <v/>
      </c>
      <c r="H115" s="15" t="str">
        <f ca="1">IF($C115="","",SUMIF('Controle de Contatos'!$D$5:$D$1204,$C115,'Controle de Contatos'!$AG$5:$AG$1204))</f>
        <v/>
      </c>
      <c r="I115" s="15" t="str">
        <f ca="1">IF($C115="","",SUMIF('Controle de Contatos'!$D$5:$D$1204,$C115,'Controle de Contatos'!$AH$5:$AH$1204))</f>
        <v/>
      </c>
      <c r="J115" s="15" t="str">
        <f ca="1">IF($C115="","",SUMIF('Controle de Contatos'!$D$5:$D$1204,$C115,'Controle de Contatos'!$AI$5:$AI$1204))</f>
        <v/>
      </c>
      <c r="K115" s="15" t="str">
        <f ca="1">IF($C115="","",SUMIF('Controle de Contatos'!$D$5:$D$1204,$C115,'Controle de Contatos'!$AJ$5:$AJ$1204))</f>
        <v/>
      </c>
      <c r="L115" s="15" t="str">
        <f ca="1">IF($C115="","",SUMIF('Controle de Contatos'!$D$5:$D$1204,$C115,'Controle de Contatos'!$AK$5:$AK$1204))</f>
        <v/>
      </c>
      <c r="M115" s="15" t="str">
        <f ca="1">IF($C115="","",SUMIF('Controle de Contatos'!$D$5:$D$1204,$C115,'Controle de Contatos'!$AL$5:$AL$1204))</f>
        <v/>
      </c>
      <c r="N115" s="15" t="str">
        <f ca="1">IF($C115="","",SUMIF('Controle de Contatos'!$D$5:$D$1204,$C115,'Controle de Contatos'!$AM$5:$AO$1204))</f>
        <v/>
      </c>
      <c r="O115" s="15" t="str">
        <f ca="1">IF($C115="","",SUMIF('Controle de Contatos'!$D$5:$D$1204,$C115,'Controle de Contatos'!$AN$5:$AN$1204))</f>
        <v/>
      </c>
      <c r="P115" s="15" t="str">
        <f t="shared" ca="1" si="3"/>
        <v/>
      </c>
    </row>
    <row r="116" spans="2:16" ht="30" customHeight="1">
      <c r="B116" s="1">
        <v>112</v>
      </c>
      <c r="C116" s="14" t="str">
        <f t="shared" ca="1" si="2"/>
        <v/>
      </c>
      <c r="D116" s="15" t="str">
        <f ca="1">IF($C116="","",SUMIF('Controle de Contatos'!$D$5:$D$1204,$C116,'Controle de Contatos'!$AC$5:$AC$1204))</f>
        <v/>
      </c>
      <c r="E116" s="15" t="str">
        <f ca="1">IF($C116="","",SUMIF('Controle de Contatos'!$D$5:$D$1204,$C116,'Controle de Contatos'!$AD$5:$AD$1204))</f>
        <v/>
      </c>
      <c r="F116" s="15" t="str">
        <f ca="1">IF($C116="","",SUMIF('Controle de Contatos'!$D$5:$D$1204,$C116,'Controle de Contatos'!$AE$5:$AE$1204))</f>
        <v/>
      </c>
      <c r="G116" s="15" t="str">
        <f ca="1">IF($C116="","",SUMIF('Controle de Contatos'!$D$5:$D$1204,$C116,'Controle de Contatos'!$AF$5:$AF$1204))</f>
        <v/>
      </c>
      <c r="H116" s="15" t="str">
        <f ca="1">IF($C116="","",SUMIF('Controle de Contatos'!$D$5:$D$1204,$C116,'Controle de Contatos'!$AG$5:$AG$1204))</f>
        <v/>
      </c>
      <c r="I116" s="15" t="str">
        <f ca="1">IF($C116="","",SUMIF('Controle de Contatos'!$D$5:$D$1204,$C116,'Controle de Contatos'!$AH$5:$AH$1204))</f>
        <v/>
      </c>
      <c r="J116" s="15" t="str">
        <f ca="1">IF($C116="","",SUMIF('Controle de Contatos'!$D$5:$D$1204,$C116,'Controle de Contatos'!$AI$5:$AI$1204))</f>
        <v/>
      </c>
      <c r="K116" s="15" t="str">
        <f ca="1">IF($C116="","",SUMIF('Controle de Contatos'!$D$5:$D$1204,$C116,'Controle de Contatos'!$AJ$5:$AJ$1204))</f>
        <v/>
      </c>
      <c r="L116" s="15" t="str">
        <f ca="1">IF($C116="","",SUMIF('Controle de Contatos'!$D$5:$D$1204,$C116,'Controle de Contatos'!$AK$5:$AK$1204))</f>
        <v/>
      </c>
      <c r="M116" s="15" t="str">
        <f ca="1">IF($C116="","",SUMIF('Controle de Contatos'!$D$5:$D$1204,$C116,'Controle de Contatos'!$AL$5:$AL$1204))</f>
        <v/>
      </c>
      <c r="N116" s="15" t="str">
        <f ca="1">IF($C116="","",SUMIF('Controle de Contatos'!$D$5:$D$1204,$C116,'Controle de Contatos'!$AM$5:$AO$1204))</f>
        <v/>
      </c>
      <c r="O116" s="15" t="str">
        <f ca="1">IF($C116="","",SUMIF('Controle de Contatos'!$D$5:$D$1204,$C116,'Controle de Contatos'!$AN$5:$AN$1204))</f>
        <v/>
      </c>
      <c r="P116" s="15" t="str">
        <f t="shared" ca="1" si="3"/>
        <v/>
      </c>
    </row>
    <row r="117" spans="2:16" ht="30" customHeight="1">
      <c r="B117" s="1">
        <v>113</v>
      </c>
      <c r="C117" s="14" t="str">
        <f t="shared" ca="1" si="2"/>
        <v/>
      </c>
      <c r="D117" s="15" t="str">
        <f ca="1">IF($C117="","",SUMIF('Controle de Contatos'!$D$5:$D$1204,$C117,'Controle de Contatos'!$AC$5:$AC$1204))</f>
        <v/>
      </c>
      <c r="E117" s="15" t="str">
        <f ca="1">IF($C117="","",SUMIF('Controle de Contatos'!$D$5:$D$1204,$C117,'Controle de Contatos'!$AD$5:$AD$1204))</f>
        <v/>
      </c>
      <c r="F117" s="15" t="str">
        <f ca="1">IF($C117="","",SUMIF('Controle de Contatos'!$D$5:$D$1204,$C117,'Controle de Contatos'!$AE$5:$AE$1204))</f>
        <v/>
      </c>
      <c r="G117" s="15" t="str">
        <f ca="1">IF($C117="","",SUMIF('Controle de Contatos'!$D$5:$D$1204,$C117,'Controle de Contatos'!$AF$5:$AF$1204))</f>
        <v/>
      </c>
      <c r="H117" s="15" t="str">
        <f ca="1">IF($C117="","",SUMIF('Controle de Contatos'!$D$5:$D$1204,$C117,'Controle de Contatos'!$AG$5:$AG$1204))</f>
        <v/>
      </c>
      <c r="I117" s="15" t="str">
        <f ca="1">IF($C117="","",SUMIF('Controle de Contatos'!$D$5:$D$1204,$C117,'Controle de Contatos'!$AH$5:$AH$1204))</f>
        <v/>
      </c>
      <c r="J117" s="15" t="str">
        <f ca="1">IF($C117="","",SUMIF('Controle de Contatos'!$D$5:$D$1204,$C117,'Controle de Contatos'!$AI$5:$AI$1204))</f>
        <v/>
      </c>
      <c r="K117" s="15" t="str">
        <f ca="1">IF($C117="","",SUMIF('Controle de Contatos'!$D$5:$D$1204,$C117,'Controle de Contatos'!$AJ$5:$AJ$1204))</f>
        <v/>
      </c>
      <c r="L117" s="15" t="str">
        <f ca="1">IF($C117="","",SUMIF('Controle de Contatos'!$D$5:$D$1204,$C117,'Controle de Contatos'!$AK$5:$AK$1204))</f>
        <v/>
      </c>
      <c r="M117" s="15" t="str">
        <f ca="1">IF($C117="","",SUMIF('Controle de Contatos'!$D$5:$D$1204,$C117,'Controle de Contatos'!$AL$5:$AL$1204))</f>
        <v/>
      </c>
      <c r="N117" s="15" t="str">
        <f ca="1">IF($C117="","",SUMIF('Controle de Contatos'!$D$5:$D$1204,$C117,'Controle de Contatos'!$AM$5:$AO$1204))</f>
        <v/>
      </c>
      <c r="O117" s="15" t="str">
        <f ca="1">IF($C117="","",SUMIF('Controle de Contatos'!$D$5:$D$1204,$C117,'Controle de Contatos'!$AN$5:$AN$1204))</f>
        <v/>
      </c>
      <c r="P117" s="15" t="str">
        <f t="shared" ca="1" si="3"/>
        <v/>
      </c>
    </row>
    <row r="118" spans="2:16" ht="30" customHeight="1">
      <c r="B118" s="1">
        <v>114</v>
      </c>
      <c r="C118" s="14" t="str">
        <f t="shared" ca="1" si="2"/>
        <v/>
      </c>
      <c r="D118" s="15" t="str">
        <f ca="1">IF($C118="","",SUMIF('Controle de Contatos'!$D$5:$D$1204,$C118,'Controle de Contatos'!$AC$5:$AC$1204))</f>
        <v/>
      </c>
      <c r="E118" s="15" t="str">
        <f ca="1">IF($C118="","",SUMIF('Controle de Contatos'!$D$5:$D$1204,$C118,'Controle de Contatos'!$AD$5:$AD$1204))</f>
        <v/>
      </c>
      <c r="F118" s="15" t="str">
        <f ca="1">IF($C118="","",SUMIF('Controle de Contatos'!$D$5:$D$1204,$C118,'Controle de Contatos'!$AE$5:$AE$1204))</f>
        <v/>
      </c>
      <c r="G118" s="15" t="str">
        <f ca="1">IF($C118="","",SUMIF('Controle de Contatos'!$D$5:$D$1204,$C118,'Controle de Contatos'!$AF$5:$AF$1204))</f>
        <v/>
      </c>
      <c r="H118" s="15" t="str">
        <f ca="1">IF($C118="","",SUMIF('Controle de Contatos'!$D$5:$D$1204,$C118,'Controle de Contatos'!$AG$5:$AG$1204))</f>
        <v/>
      </c>
      <c r="I118" s="15" t="str">
        <f ca="1">IF($C118="","",SUMIF('Controle de Contatos'!$D$5:$D$1204,$C118,'Controle de Contatos'!$AH$5:$AH$1204))</f>
        <v/>
      </c>
      <c r="J118" s="15" t="str">
        <f ca="1">IF($C118="","",SUMIF('Controle de Contatos'!$D$5:$D$1204,$C118,'Controle de Contatos'!$AI$5:$AI$1204))</f>
        <v/>
      </c>
      <c r="K118" s="15" t="str">
        <f ca="1">IF($C118="","",SUMIF('Controle de Contatos'!$D$5:$D$1204,$C118,'Controle de Contatos'!$AJ$5:$AJ$1204))</f>
        <v/>
      </c>
      <c r="L118" s="15" t="str">
        <f ca="1">IF($C118="","",SUMIF('Controle de Contatos'!$D$5:$D$1204,$C118,'Controle de Contatos'!$AK$5:$AK$1204))</f>
        <v/>
      </c>
      <c r="M118" s="15" t="str">
        <f ca="1">IF($C118="","",SUMIF('Controle de Contatos'!$D$5:$D$1204,$C118,'Controle de Contatos'!$AL$5:$AL$1204))</f>
        <v/>
      </c>
      <c r="N118" s="15" t="str">
        <f ca="1">IF($C118="","",SUMIF('Controle de Contatos'!$D$5:$D$1204,$C118,'Controle de Contatos'!$AM$5:$AO$1204))</f>
        <v/>
      </c>
      <c r="O118" s="15" t="str">
        <f ca="1">IF($C118="","",SUMIF('Controle de Contatos'!$D$5:$D$1204,$C118,'Controle de Contatos'!$AN$5:$AN$1204))</f>
        <v/>
      </c>
      <c r="P118" s="15" t="str">
        <f t="shared" ca="1" si="3"/>
        <v/>
      </c>
    </row>
    <row r="119" spans="2:16" ht="30" customHeight="1">
      <c r="B119" s="1">
        <v>115</v>
      </c>
      <c r="C119" s="14" t="str">
        <f t="shared" ca="1" si="2"/>
        <v/>
      </c>
      <c r="D119" s="15" t="str">
        <f ca="1">IF($C119="","",SUMIF('Controle de Contatos'!$D$5:$D$1204,$C119,'Controle de Contatos'!$AC$5:$AC$1204))</f>
        <v/>
      </c>
      <c r="E119" s="15" t="str">
        <f ca="1">IF($C119="","",SUMIF('Controle de Contatos'!$D$5:$D$1204,$C119,'Controle de Contatos'!$AD$5:$AD$1204))</f>
        <v/>
      </c>
      <c r="F119" s="15" t="str">
        <f ca="1">IF($C119="","",SUMIF('Controle de Contatos'!$D$5:$D$1204,$C119,'Controle de Contatos'!$AE$5:$AE$1204))</f>
        <v/>
      </c>
      <c r="G119" s="15" t="str">
        <f ca="1">IF($C119="","",SUMIF('Controle de Contatos'!$D$5:$D$1204,$C119,'Controle de Contatos'!$AF$5:$AF$1204))</f>
        <v/>
      </c>
      <c r="H119" s="15" t="str">
        <f ca="1">IF($C119="","",SUMIF('Controle de Contatos'!$D$5:$D$1204,$C119,'Controle de Contatos'!$AG$5:$AG$1204))</f>
        <v/>
      </c>
      <c r="I119" s="15" t="str">
        <f ca="1">IF($C119="","",SUMIF('Controle de Contatos'!$D$5:$D$1204,$C119,'Controle de Contatos'!$AH$5:$AH$1204))</f>
        <v/>
      </c>
      <c r="J119" s="15" t="str">
        <f ca="1">IF($C119="","",SUMIF('Controle de Contatos'!$D$5:$D$1204,$C119,'Controle de Contatos'!$AI$5:$AI$1204))</f>
        <v/>
      </c>
      <c r="K119" s="15" t="str">
        <f ca="1">IF($C119="","",SUMIF('Controle de Contatos'!$D$5:$D$1204,$C119,'Controle de Contatos'!$AJ$5:$AJ$1204))</f>
        <v/>
      </c>
      <c r="L119" s="15" t="str">
        <f ca="1">IF($C119="","",SUMIF('Controle de Contatos'!$D$5:$D$1204,$C119,'Controle de Contatos'!$AK$5:$AK$1204))</f>
        <v/>
      </c>
      <c r="M119" s="15" t="str">
        <f ca="1">IF($C119="","",SUMIF('Controle de Contatos'!$D$5:$D$1204,$C119,'Controle de Contatos'!$AL$5:$AL$1204))</f>
        <v/>
      </c>
      <c r="N119" s="15" t="str">
        <f ca="1">IF($C119="","",SUMIF('Controle de Contatos'!$D$5:$D$1204,$C119,'Controle de Contatos'!$AM$5:$AO$1204))</f>
        <v/>
      </c>
      <c r="O119" s="15" t="str">
        <f ca="1">IF($C119="","",SUMIF('Controle de Contatos'!$D$5:$D$1204,$C119,'Controle de Contatos'!$AN$5:$AN$1204))</f>
        <v/>
      </c>
      <c r="P119" s="15" t="str">
        <f t="shared" ca="1" si="3"/>
        <v/>
      </c>
    </row>
    <row r="120" spans="2:16" ht="30" customHeight="1">
      <c r="B120" s="1">
        <v>116</v>
      </c>
      <c r="C120" s="14" t="str">
        <f t="shared" ca="1" si="2"/>
        <v/>
      </c>
      <c r="D120" s="15" t="str">
        <f ca="1">IF($C120="","",SUMIF('Controle de Contatos'!$D$5:$D$1204,$C120,'Controle de Contatos'!$AC$5:$AC$1204))</f>
        <v/>
      </c>
      <c r="E120" s="15" t="str">
        <f ca="1">IF($C120="","",SUMIF('Controle de Contatos'!$D$5:$D$1204,$C120,'Controle de Contatos'!$AD$5:$AD$1204))</f>
        <v/>
      </c>
      <c r="F120" s="15" t="str">
        <f ca="1">IF($C120="","",SUMIF('Controle de Contatos'!$D$5:$D$1204,$C120,'Controle de Contatos'!$AE$5:$AE$1204))</f>
        <v/>
      </c>
      <c r="G120" s="15" t="str">
        <f ca="1">IF($C120="","",SUMIF('Controle de Contatos'!$D$5:$D$1204,$C120,'Controle de Contatos'!$AF$5:$AF$1204))</f>
        <v/>
      </c>
      <c r="H120" s="15" t="str">
        <f ca="1">IF($C120="","",SUMIF('Controle de Contatos'!$D$5:$D$1204,$C120,'Controle de Contatos'!$AG$5:$AG$1204))</f>
        <v/>
      </c>
      <c r="I120" s="15" t="str">
        <f ca="1">IF($C120="","",SUMIF('Controle de Contatos'!$D$5:$D$1204,$C120,'Controle de Contatos'!$AH$5:$AH$1204))</f>
        <v/>
      </c>
      <c r="J120" s="15" t="str">
        <f ca="1">IF($C120="","",SUMIF('Controle de Contatos'!$D$5:$D$1204,$C120,'Controle de Contatos'!$AI$5:$AI$1204))</f>
        <v/>
      </c>
      <c r="K120" s="15" t="str">
        <f ca="1">IF($C120="","",SUMIF('Controle de Contatos'!$D$5:$D$1204,$C120,'Controle de Contatos'!$AJ$5:$AJ$1204))</f>
        <v/>
      </c>
      <c r="L120" s="15" t="str">
        <f ca="1">IF($C120="","",SUMIF('Controle de Contatos'!$D$5:$D$1204,$C120,'Controle de Contatos'!$AK$5:$AK$1204))</f>
        <v/>
      </c>
      <c r="M120" s="15" t="str">
        <f ca="1">IF($C120="","",SUMIF('Controle de Contatos'!$D$5:$D$1204,$C120,'Controle de Contatos'!$AL$5:$AL$1204))</f>
        <v/>
      </c>
      <c r="N120" s="15" t="str">
        <f ca="1">IF($C120="","",SUMIF('Controle de Contatos'!$D$5:$D$1204,$C120,'Controle de Contatos'!$AM$5:$AO$1204))</f>
        <v/>
      </c>
      <c r="O120" s="15" t="str">
        <f ca="1">IF($C120="","",SUMIF('Controle de Contatos'!$D$5:$D$1204,$C120,'Controle de Contatos'!$AN$5:$AN$1204))</f>
        <v/>
      </c>
      <c r="P120" s="15" t="str">
        <f t="shared" ca="1" si="3"/>
        <v/>
      </c>
    </row>
    <row r="121" spans="2:16" ht="30" customHeight="1">
      <c r="B121" s="1">
        <v>117</v>
      </c>
      <c r="C121" s="14" t="str">
        <f t="shared" ca="1" si="2"/>
        <v/>
      </c>
      <c r="D121" s="15" t="str">
        <f ca="1">IF($C121="","",SUMIF('Controle de Contatos'!$D$5:$D$1204,$C121,'Controle de Contatos'!$AC$5:$AC$1204))</f>
        <v/>
      </c>
      <c r="E121" s="15" t="str">
        <f ca="1">IF($C121="","",SUMIF('Controle de Contatos'!$D$5:$D$1204,$C121,'Controle de Contatos'!$AD$5:$AD$1204))</f>
        <v/>
      </c>
      <c r="F121" s="15" t="str">
        <f ca="1">IF($C121="","",SUMIF('Controle de Contatos'!$D$5:$D$1204,$C121,'Controle de Contatos'!$AE$5:$AE$1204))</f>
        <v/>
      </c>
      <c r="G121" s="15" t="str">
        <f ca="1">IF($C121="","",SUMIF('Controle de Contatos'!$D$5:$D$1204,$C121,'Controle de Contatos'!$AF$5:$AF$1204))</f>
        <v/>
      </c>
      <c r="H121" s="15" t="str">
        <f ca="1">IF($C121="","",SUMIF('Controle de Contatos'!$D$5:$D$1204,$C121,'Controle de Contatos'!$AG$5:$AG$1204))</f>
        <v/>
      </c>
      <c r="I121" s="15" t="str">
        <f ca="1">IF($C121="","",SUMIF('Controle de Contatos'!$D$5:$D$1204,$C121,'Controle de Contatos'!$AH$5:$AH$1204))</f>
        <v/>
      </c>
      <c r="J121" s="15" t="str">
        <f ca="1">IF($C121="","",SUMIF('Controle de Contatos'!$D$5:$D$1204,$C121,'Controle de Contatos'!$AI$5:$AI$1204))</f>
        <v/>
      </c>
      <c r="K121" s="15" t="str">
        <f ca="1">IF($C121="","",SUMIF('Controle de Contatos'!$D$5:$D$1204,$C121,'Controle de Contatos'!$AJ$5:$AJ$1204))</f>
        <v/>
      </c>
      <c r="L121" s="15" t="str">
        <f ca="1">IF($C121="","",SUMIF('Controle de Contatos'!$D$5:$D$1204,$C121,'Controle de Contatos'!$AK$5:$AK$1204))</f>
        <v/>
      </c>
      <c r="M121" s="15" t="str">
        <f ca="1">IF($C121="","",SUMIF('Controle de Contatos'!$D$5:$D$1204,$C121,'Controle de Contatos'!$AL$5:$AL$1204))</f>
        <v/>
      </c>
      <c r="N121" s="15" t="str">
        <f ca="1">IF($C121="","",SUMIF('Controle de Contatos'!$D$5:$D$1204,$C121,'Controle de Contatos'!$AM$5:$AO$1204))</f>
        <v/>
      </c>
      <c r="O121" s="15" t="str">
        <f ca="1">IF($C121="","",SUMIF('Controle de Contatos'!$D$5:$D$1204,$C121,'Controle de Contatos'!$AN$5:$AN$1204))</f>
        <v/>
      </c>
      <c r="P121" s="15" t="str">
        <f t="shared" ca="1" si="3"/>
        <v/>
      </c>
    </row>
    <row r="122" spans="2:16" ht="30" customHeight="1">
      <c r="B122" s="1">
        <v>118</v>
      </c>
      <c r="C122" s="14" t="str">
        <f t="shared" ca="1" si="2"/>
        <v/>
      </c>
      <c r="D122" s="15" t="str">
        <f ca="1">IF($C122="","",SUMIF('Controle de Contatos'!$D$5:$D$1204,$C122,'Controle de Contatos'!$AC$5:$AC$1204))</f>
        <v/>
      </c>
      <c r="E122" s="15" t="str">
        <f ca="1">IF($C122="","",SUMIF('Controle de Contatos'!$D$5:$D$1204,$C122,'Controle de Contatos'!$AD$5:$AD$1204))</f>
        <v/>
      </c>
      <c r="F122" s="15" t="str">
        <f ca="1">IF($C122="","",SUMIF('Controle de Contatos'!$D$5:$D$1204,$C122,'Controle de Contatos'!$AE$5:$AE$1204))</f>
        <v/>
      </c>
      <c r="G122" s="15" t="str">
        <f ca="1">IF($C122="","",SUMIF('Controle de Contatos'!$D$5:$D$1204,$C122,'Controle de Contatos'!$AF$5:$AF$1204))</f>
        <v/>
      </c>
      <c r="H122" s="15" t="str">
        <f ca="1">IF($C122="","",SUMIF('Controle de Contatos'!$D$5:$D$1204,$C122,'Controle de Contatos'!$AG$5:$AG$1204))</f>
        <v/>
      </c>
      <c r="I122" s="15" t="str">
        <f ca="1">IF($C122="","",SUMIF('Controle de Contatos'!$D$5:$D$1204,$C122,'Controle de Contatos'!$AH$5:$AH$1204))</f>
        <v/>
      </c>
      <c r="J122" s="15" t="str">
        <f ca="1">IF($C122="","",SUMIF('Controle de Contatos'!$D$5:$D$1204,$C122,'Controle de Contatos'!$AI$5:$AI$1204))</f>
        <v/>
      </c>
      <c r="K122" s="15" t="str">
        <f ca="1">IF($C122="","",SUMIF('Controle de Contatos'!$D$5:$D$1204,$C122,'Controle de Contatos'!$AJ$5:$AJ$1204))</f>
        <v/>
      </c>
      <c r="L122" s="15" t="str">
        <f ca="1">IF($C122="","",SUMIF('Controle de Contatos'!$D$5:$D$1204,$C122,'Controle de Contatos'!$AK$5:$AK$1204))</f>
        <v/>
      </c>
      <c r="M122" s="15" t="str">
        <f ca="1">IF($C122="","",SUMIF('Controle de Contatos'!$D$5:$D$1204,$C122,'Controle de Contatos'!$AL$5:$AL$1204))</f>
        <v/>
      </c>
      <c r="N122" s="15" t="str">
        <f ca="1">IF($C122="","",SUMIF('Controle de Contatos'!$D$5:$D$1204,$C122,'Controle de Contatos'!$AM$5:$AO$1204))</f>
        <v/>
      </c>
      <c r="O122" s="15" t="str">
        <f ca="1">IF($C122="","",SUMIF('Controle de Contatos'!$D$5:$D$1204,$C122,'Controle de Contatos'!$AN$5:$AN$1204))</f>
        <v/>
      </c>
      <c r="P122" s="15" t="str">
        <f t="shared" ca="1" si="3"/>
        <v/>
      </c>
    </row>
    <row r="123" spans="2:16" ht="30" customHeight="1">
      <c r="B123" s="1">
        <v>119</v>
      </c>
      <c r="C123" s="14" t="str">
        <f t="shared" ca="1" si="2"/>
        <v/>
      </c>
      <c r="D123" s="15" t="str">
        <f ca="1">IF($C123="","",SUMIF('Controle de Contatos'!$D$5:$D$1204,$C123,'Controle de Contatos'!$AC$5:$AC$1204))</f>
        <v/>
      </c>
      <c r="E123" s="15" t="str">
        <f ca="1">IF($C123="","",SUMIF('Controle de Contatos'!$D$5:$D$1204,$C123,'Controle de Contatos'!$AD$5:$AD$1204))</f>
        <v/>
      </c>
      <c r="F123" s="15" t="str">
        <f ca="1">IF($C123="","",SUMIF('Controle de Contatos'!$D$5:$D$1204,$C123,'Controle de Contatos'!$AE$5:$AE$1204))</f>
        <v/>
      </c>
      <c r="G123" s="15" t="str">
        <f ca="1">IF($C123="","",SUMIF('Controle de Contatos'!$D$5:$D$1204,$C123,'Controle de Contatos'!$AF$5:$AF$1204))</f>
        <v/>
      </c>
      <c r="H123" s="15" t="str">
        <f ca="1">IF($C123="","",SUMIF('Controle de Contatos'!$D$5:$D$1204,$C123,'Controle de Contatos'!$AG$5:$AG$1204))</f>
        <v/>
      </c>
      <c r="I123" s="15" t="str">
        <f ca="1">IF($C123="","",SUMIF('Controle de Contatos'!$D$5:$D$1204,$C123,'Controle de Contatos'!$AH$5:$AH$1204))</f>
        <v/>
      </c>
      <c r="J123" s="15" t="str">
        <f ca="1">IF($C123="","",SUMIF('Controle de Contatos'!$D$5:$D$1204,$C123,'Controle de Contatos'!$AI$5:$AI$1204))</f>
        <v/>
      </c>
      <c r="K123" s="15" t="str">
        <f ca="1">IF($C123="","",SUMIF('Controle de Contatos'!$D$5:$D$1204,$C123,'Controle de Contatos'!$AJ$5:$AJ$1204))</f>
        <v/>
      </c>
      <c r="L123" s="15" t="str">
        <f ca="1">IF($C123="","",SUMIF('Controle de Contatos'!$D$5:$D$1204,$C123,'Controle de Contatos'!$AK$5:$AK$1204))</f>
        <v/>
      </c>
      <c r="M123" s="15" t="str">
        <f ca="1">IF($C123="","",SUMIF('Controle de Contatos'!$D$5:$D$1204,$C123,'Controle de Contatos'!$AL$5:$AL$1204))</f>
        <v/>
      </c>
      <c r="N123" s="15" t="str">
        <f ca="1">IF($C123="","",SUMIF('Controle de Contatos'!$D$5:$D$1204,$C123,'Controle de Contatos'!$AM$5:$AO$1204))</f>
        <v/>
      </c>
      <c r="O123" s="15" t="str">
        <f ca="1">IF($C123="","",SUMIF('Controle de Contatos'!$D$5:$D$1204,$C123,'Controle de Contatos'!$AN$5:$AN$1204))</f>
        <v/>
      </c>
      <c r="P123" s="15" t="str">
        <f t="shared" ca="1" si="3"/>
        <v/>
      </c>
    </row>
    <row r="124" spans="2:16" ht="30" customHeight="1">
      <c r="B124" s="1">
        <v>120</v>
      </c>
      <c r="C124" s="14" t="str">
        <f t="shared" ca="1" si="2"/>
        <v/>
      </c>
      <c r="D124" s="15" t="str">
        <f ca="1">IF($C124="","",SUMIF('Controle de Contatos'!$D$5:$D$1204,$C124,'Controle de Contatos'!$AC$5:$AC$1204))</f>
        <v/>
      </c>
      <c r="E124" s="15" t="str">
        <f ca="1">IF($C124="","",SUMIF('Controle de Contatos'!$D$5:$D$1204,$C124,'Controle de Contatos'!$AD$5:$AD$1204))</f>
        <v/>
      </c>
      <c r="F124" s="15" t="str">
        <f ca="1">IF($C124="","",SUMIF('Controle de Contatos'!$D$5:$D$1204,$C124,'Controle de Contatos'!$AE$5:$AE$1204))</f>
        <v/>
      </c>
      <c r="G124" s="15" t="str">
        <f ca="1">IF($C124="","",SUMIF('Controle de Contatos'!$D$5:$D$1204,$C124,'Controle de Contatos'!$AF$5:$AF$1204))</f>
        <v/>
      </c>
      <c r="H124" s="15" t="str">
        <f ca="1">IF($C124="","",SUMIF('Controle de Contatos'!$D$5:$D$1204,$C124,'Controle de Contatos'!$AG$5:$AG$1204))</f>
        <v/>
      </c>
      <c r="I124" s="15" t="str">
        <f ca="1">IF($C124="","",SUMIF('Controle de Contatos'!$D$5:$D$1204,$C124,'Controle de Contatos'!$AH$5:$AH$1204))</f>
        <v/>
      </c>
      <c r="J124" s="15" t="str">
        <f ca="1">IF($C124="","",SUMIF('Controle de Contatos'!$D$5:$D$1204,$C124,'Controle de Contatos'!$AI$5:$AI$1204))</f>
        <v/>
      </c>
      <c r="K124" s="15" t="str">
        <f ca="1">IF($C124="","",SUMIF('Controle de Contatos'!$D$5:$D$1204,$C124,'Controle de Contatos'!$AJ$5:$AJ$1204))</f>
        <v/>
      </c>
      <c r="L124" s="15" t="str">
        <f ca="1">IF($C124="","",SUMIF('Controle de Contatos'!$D$5:$D$1204,$C124,'Controle de Contatos'!$AK$5:$AK$1204))</f>
        <v/>
      </c>
      <c r="M124" s="15" t="str">
        <f ca="1">IF($C124="","",SUMIF('Controle de Contatos'!$D$5:$D$1204,$C124,'Controle de Contatos'!$AL$5:$AL$1204))</f>
        <v/>
      </c>
      <c r="N124" s="15" t="str">
        <f ca="1">IF($C124="","",SUMIF('Controle de Contatos'!$D$5:$D$1204,$C124,'Controle de Contatos'!$AM$5:$AO$1204))</f>
        <v/>
      </c>
      <c r="O124" s="15" t="str">
        <f ca="1">IF($C124="","",SUMIF('Controle de Contatos'!$D$5:$D$1204,$C124,'Controle de Contatos'!$AN$5:$AN$1204))</f>
        <v/>
      </c>
      <c r="P124" s="15" t="str">
        <f t="shared" ca="1" si="3"/>
        <v/>
      </c>
    </row>
    <row r="125" spans="2:16" ht="30" customHeight="1">
      <c r="B125" s="1">
        <v>121</v>
      </c>
      <c r="C125" s="14" t="str">
        <f t="shared" ca="1" si="2"/>
        <v/>
      </c>
      <c r="D125" s="15" t="str">
        <f ca="1">IF($C125="","",SUMIF('Controle de Contatos'!$D$5:$D$1204,$C125,'Controle de Contatos'!$AC$5:$AC$1204))</f>
        <v/>
      </c>
      <c r="E125" s="15" t="str">
        <f ca="1">IF($C125="","",SUMIF('Controle de Contatos'!$D$5:$D$1204,$C125,'Controle de Contatos'!$AD$5:$AD$1204))</f>
        <v/>
      </c>
      <c r="F125" s="15" t="str">
        <f ca="1">IF($C125="","",SUMIF('Controle de Contatos'!$D$5:$D$1204,$C125,'Controle de Contatos'!$AE$5:$AE$1204))</f>
        <v/>
      </c>
      <c r="G125" s="15" t="str">
        <f ca="1">IF($C125="","",SUMIF('Controle de Contatos'!$D$5:$D$1204,$C125,'Controle de Contatos'!$AF$5:$AF$1204))</f>
        <v/>
      </c>
      <c r="H125" s="15" t="str">
        <f ca="1">IF($C125="","",SUMIF('Controle de Contatos'!$D$5:$D$1204,$C125,'Controle de Contatos'!$AG$5:$AG$1204))</f>
        <v/>
      </c>
      <c r="I125" s="15" t="str">
        <f ca="1">IF($C125="","",SUMIF('Controle de Contatos'!$D$5:$D$1204,$C125,'Controle de Contatos'!$AH$5:$AH$1204))</f>
        <v/>
      </c>
      <c r="J125" s="15" t="str">
        <f ca="1">IF($C125="","",SUMIF('Controle de Contatos'!$D$5:$D$1204,$C125,'Controle de Contatos'!$AI$5:$AI$1204))</f>
        <v/>
      </c>
      <c r="K125" s="15" t="str">
        <f ca="1">IF($C125="","",SUMIF('Controle de Contatos'!$D$5:$D$1204,$C125,'Controle de Contatos'!$AJ$5:$AJ$1204))</f>
        <v/>
      </c>
      <c r="L125" s="15" t="str">
        <f ca="1">IF($C125="","",SUMIF('Controle de Contatos'!$D$5:$D$1204,$C125,'Controle de Contatos'!$AK$5:$AK$1204))</f>
        <v/>
      </c>
      <c r="M125" s="15" t="str">
        <f ca="1">IF($C125="","",SUMIF('Controle de Contatos'!$D$5:$D$1204,$C125,'Controle de Contatos'!$AL$5:$AL$1204))</f>
        <v/>
      </c>
      <c r="N125" s="15" t="str">
        <f ca="1">IF($C125="","",SUMIF('Controle de Contatos'!$D$5:$D$1204,$C125,'Controle de Contatos'!$AM$5:$AO$1204))</f>
        <v/>
      </c>
      <c r="O125" s="15" t="str">
        <f ca="1">IF($C125="","",SUMIF('Controle de Contatos'!$D$5:$D$1204,$C125,'Controle de Contatos'!$AN$5:$AN$1204))</f>
        <v/>
      </c>
      <c r="P125" s="15" t="str">
        <f t="shared" ca="1" si="3"/>
        <v/>
      </c>
    </row>
    <row r="126" spans="2:16" ht="30" customHeight="1">
      <c r="B126" s="1">
        <v>122</v>
      </c>
      <c r="C126" s="14" t="str">
        <f t="shared" ca="1" si="2"/>
        <v/>
      </c>
      <c r="D126" s="15" t="str">
        <f ca="1">IF($C126="","",SUMIF('Controle de Contatos'!$D$5:$D$1204,$C126,'Controle de Contatos'!$AC$5:$AC$1204))</f>
        <v/>
      </c>
      <c r="E126" s="15" t="str">
        <f ca="1">IF($C126="","",SUMIF('Controle de Contatos'!$D$5:$D$1204,$C126,'Controle de Contatos'!$AD$5:$AD$1204))</f>
        <v/>
      </c>
      <c r="F126" s="15" t="str">
        <f ca="1">IF($C126="","",SUMIF('Controle de Contatos'!$D$5:$D$1204,$C126,'Controle de Contatos'!$AE$5:$AE$1204))</f>
        <v/>
      </c>
      <c r="G126" s="15" t="str">
        <f ca="1">IF($C126="","",SUMIF('Controle de Contatos'!$D$5:$D$1204,$C126,'Controle de Contatos'!$AF$5:$AF$1204))</f>
        <v/>
      </c>
      <c r="H126" s="15" t="str">
        <f ca="1">IF($C126="","",SUMIF('Controle de Contatos'!$D$5:$D$1204,$C126,'Controle de Contatos'!$AG$5:$AG$1204))</f>
        <v/>
      </c>
      <c r="I126" s="15" t="str">
        <f ca="1">IF($C126="","",SUMIF('Controle de Contatos'!$D$5:$D$1204,$C126,'Controle de Contatos'!$AH$5:$AH$1204))</f>
        <v/>
      </c>
      <c r="J126" s="15" t="str">
        <f ca="1">IF($C126="","",SUMIF('Controle de Contatos'!$D$5:$D$1204,$C126,'Controle de Contatos'!$AI$5:$AI$1204))</f>
        <v/>
      </c>
      <c r="K126" s="15" t="str">
        <f ca="1">IF($C126="","",SUMIF('Controle de Contatos'!$D$5:$D$1204,$C126,'Controle de Contatos'!$AJ$5:$AJ$1204))</f>
        <v/>
      </c>
      <c r="L126" s="15" t="str">
        <f ca="1">IF($C126="","",SUMIF('Controle de Contatos'!$D$5:$D$1204,$C126,'Controle de Contatos'!$AK$5:$AK$1204))</f>
        <v/>
      </c>
      <c r="M126" s="15" t="str">
        <f ca="1">IF($C126="","",SUMIF('Controle de Contatos'!$D$5:$D$1204,$C126,'Controle de Contatos'!$AL$5:$AL$1204))</f>
        <v/>
      </c>
      <c r="N126" s="15" t="str">
        <f ca="1">IF($C126="","",SUMIF('Controle de Contatos'!$D$5:$D$1204,$C126,'Controle de Contatos'!$AM$5:$AO$1204))</f>
        <v/>
      </c>
      <c r="O126" s="15" t="str">
        <f ca="1">IF($C126="","",SUMIF('Controle de Contatos'!$D$5:$D$1204,$C126,'Controle de Contatos'!$AN$5:$AN$1204))</f>
        <v/>
      </c>
      <c r="P126" s="15" t="str">
        <f t="shared" ca="1" si="3"/>
        <v/>
      </c>
    </row>
    <row r="127" spans="2:16" ht="30" customHeight="1">
      <c r="B127" s="1">
        <v>123</v>
      </c>
      <c r="C127" s="14" t="str">
        <f t="shared" ca="1" si="2"/>
        <v/>
      </c>
      <c r="D127" s="15" t="str">
        <f ca="1">IF($C127="","",SUMIF('Controle de Contatos'!$D$5:$D$1204,$C127,'Controle de Contatos'!$AC$5:$AC$1204))</f>
        <v/>
      </c>
      <c r="E127" s="15" t="str">
        <f ca="1">IF($C127="","",SUMIF('Controle de Contatos'!$D$5:$D$1204,$C127,'Controle de Contatos'!$AD$5:$AD$1204))</f>
        <v/>
      </c>
      <c r="F127" s="15" t="str">
        <f ca="1">IF($C127="","",SUMIF('Controle de Contatos'!$D$5:$D$1204,$C127,'Controle de Contatos'!$AE$5:$AE$1204))</f>
        <v/>
      </c>
      <c r="G127" s="15" t="str">
        <f ca="1">IF($C127="","",SUMIF('Controle de Contatos'!$D$5:$D$1204,$C127,'Controle de Contatos'!$AF$5:$AF$1204))</f>
        <v/>
      </c>
      <c r="H127" s="15" t="str">
        <f ca="1">IF($C127="","",SUMIF('Controle de Contatos'!$D$5:$D$1204,$C127,'Controle de Contatos'!$AG$5:$AG$1204))</f>
        <v/>
      </c>
      <c r="I127" s="15" t="str">
        <f ca="1">IF($C127="","",SUMIF('Controle de Contatos'!$D$5:$D$1204,$C127,'Controle de Contatos'!$AH$5:$AH$1204))</f>
        <v/>
      </c>
      <c r="J127" s="15" t="str">
        <f ca="1">IF($C127="","",SUMIF('Controle de Contatos'!$D$5:$D$1204,$C127,'Controle de Contatos'!$AI$5:$AI$1204))</f>
        <v/>
      </c>
      <c r="K127" s="15" t="str">
        <f ca="1">IF($C127="","",SUMIF('Controle de Contatos'!$D$5:$D$1204,$C127,'Controle de Contatos'!$AJ$5:$AJ$1204))</f>
        <v/>
      </c>
      <c r="L127" s="15" t="str">
        <f ca="1">IF($C127="","",SUMIF('Controle de Contatos'!$D$5:$D$1204,$C127,'Controle de Contatos'!$AK$5:$AK$1204))</f>
        <v/>
      </c>
      <c r="M127" s="15" t="str">
        <f ca="1">IF($C127="","",SUMIF('Controle de Contatos'!$D$5:$D$1204,$C127,'Controle de Contatos'!$AL$5:$AL$1204))</f>
        <v/>
      </c>
      <c r="N127" s="15" t="str">
        <f ca="1">IF($C127="","",SUMIF('Controle de Contatos'!$D$5:$D$1204,$C127,'Controle de Contatos'!$AM$5:$AO$1204))</f>
        <v/>
      </c>
      <c r="O127" s="15" t="str">
        <f ca="1">IF($C127="","",SUMIF('Controle de Contatos'!$D$5:$D$1204,$C127,'Controle de Contatos'!$AN$5:$AN$1204))</f>
        <v/>
      </c>
      <c r="P127" s="15" t="str">
        <f t="shared" ca="1" si="3"/>
        <v/>
      </c>
    </row>
    <row r="128" spans="2:16" ht="30" customHeight="1">
      <c r="B128" s="1">
        <v>124</v>
      </c>
      <c r="C128" s="14" t="str">
        <f t="shared" ca="1" si="2"/>
        <v/>
      </c>
      <c r="D128" s="15" t="str">
        <f ca="1">IF($C128="","",SUMIF('Controle de Contatos'!$D$5:$D$1204,$C128,'Controle de Contatos'!$AC$5:$AC$1204))</f>
        <v/>
      </c>
      <c r="E128" s="15" t="str">
        <f ca="1">IF($C128="","",SUMIF('Controle de Contatos'!$D$5:$D$1204,$C128,'Controle de Contatos'!$AD$5:$AD$1204))</f>
        <v/>
      </c>
      <c r="F128" s="15" t="str">
        <f ca="1">IF($C128="","",SUMIF('Controle de Contatos'!$D$5:$D$1204,$C128,'Controle de Contatos'!$AE$5:$AE$1204))</f>
        <v/>
      </c>
      <c r="G128" s="15" t="str">
        <f ca="1">IF($C128="","",SUMIF('Controle de Contatos'!$D$5:$D$1204,$C128,'Controle de Contatos'!$AF$5:$AF$1204))</f>
        <v/>
      </c>
      <c r="H128" s="15" t="str">
        <f ca="1">IF($C128="","",SUMIF('Controle de Contatos'!$D$5:$D$1204,$C128,'Controle de Contatos'!$AG$5:$AG$1204))</f>
        <v/>
      </c>
      <c r="I128" s="15" t="str">
        <f ca="1">IF($C128="","",SUMIF('Controle de Contatos'!$D$5:$D$1204,$C128,'Controle de Contatos'!$AH$5:$AH$1204))</f>
        <v/>
      </c>
      <c r="J128" s="15" t="str">
        <f ca="1">IF($C128="","",SUMIF('Controle de Contatos'!$D$5:$D$1204,$C128,'Controle de Contatos'!$AI$5:$AI$1204))</f>
        <v/>
      </c>
      <c r="K128" s="15" t="str">
        <f ca="1">IF($C128="","",SUMIF('Controle de Contatos'!$D$5:$D$1204,$C128,'Controle de Contatos'!$AJ$5:$AJ$1204))</f>
        <v/>
      </c>
      <c r="L128" s="15" t="str">
        <f ca="1">IF($C128="","",SUMIF('Controle de Contatos'!$D$5:$D$1204,$C128,'Controle de Contatos'!$AK$5:$AK$1204))</f>
        <v/>
      </c>
      <c r="M128" s="15" t="str">
        <f ca="1">IF($C128="","",SUMIF('Controle de Contatos'!$D$5:$D$1204,$C128,'Controle de Contatos'!$AL$5:$AL$1204))</f>
        <v/>
      </c>
      <c r="N128" s="15" t="str">
        <f ca="1">IF($C128="","",SUMIF('Controle de Contatos'!$D$5:$D$1204,$C128,'Controle de Contatos'!$AM$5:$AO$1204))</f>
        <v/>
      </c>
      <c r="O128" s="15" t="str">
        <f ca="1">IF($C128="","",SUMIF('Controle de Contatos'!$D$5:$D$1204,$C128,'Controle de Contatos'!$AN$5:$AN$1204))</f>
        <v/>
      </c>
      <c r="P128" s="15" t="str">
        <f t="shared" ca="1" si="3"/>
        <v/>
      </c>
    </row>
    <row r="129" spans="2:16" ht="30" customHeight="1">
      <c r="B129" s="1">
        <v>125</v>
      </c>
      <c r="C129" s="14" t="str">
        <f t="shared" ca="1" si="2"/>
        <v/>
      </c>
      <c r="D129" s="15" t="str">
        <f ca="1">IF($C129="","",SUMIF('Controle de Contatos'!$D$5:$D$1204,$C129,'Controle de Contatos'!$AC$5:$AC$1204))</f>
        <v/>
      </c>
      <c r="E129" s="15" t="str">
        <f ca="1">IF($C129="","",SUMIF('Controle de Contatos'!$D$5:$D$1204,$C129,'Controle de Contatos'!$AD$5:$AD$1204))</f>
        <v/>
      </c>
      <c r="F129" s="15" t="str">
        <f ca="1">IF($C129="","",SUMIF('Controle de Contatos'!$D$5:$D$1204,$C129,'Controle de Contatos'!$AE$5:$AE$1204))</f>
        <v/>
      </c>
      <c r="G129" s="15" t="str">
        <f ca="1">IF($C129="","",SUMIF('Controle de Contatos'!$D$5:$D$1204,$C129,'Controle de Contatos'!$AF$5:$AF$1204))</f>
        <v/>
      </c>
      <c r="H129" s="15" t="str">
        <f ca="1">IF($C129="","",SUMIF('Controle de Contatos'!$D$5:$D$1204,$C129,'Controle de Contatos'!$AG$5:$AG$1204))</f>
        <v/>
      </c>
      <c r="I129" s="15" t="str">
        <f ca="1">IF($C129="","",SUMIF('Controle de Contatos'!$D$5:$D$1204,$C129,'Controle de Contatos'!$AH$5:$AH$1204))</f>
        <v/>
      </c>
      <c r="J129" s="15" t="str">
        <f ca="1">IF($C129="","",SUMIF('Controle de Contatos'!$D$5:$D$1204,$C129,'Controle de Contatos'!$AI$5:$AI$1204))</f>
        <v/>
      </c>
      <c r="K129" s="15" t="str">
        <f ca="1">IF($C129="","",SUMIF('Controle de Contatos'!$D$5:$D$1204,$C129,'Controle de Contatos'!$AJ$5:$AJ$1204))</f>
        <v/>
      </c>
      <c r="L129" s="15" t="str">
        <f ca="1">IF($C129="","",SUMIF('Controle de Contatos'!$D$5:$D$1204,$C129,'Controle de Contatos'!$AK$5:$AK$1204))</f>
        <v/>
      </c>
      <c r="M129" s="15" t="str">
        <f ca="1">IF($C129="","",SUMIF('Controle de Contatos'!$D$5:$D$1204,$C129,'Controle de Contatos'!$AL$5:$AL$1204))</f>
        <v/>
      </c>
      <c r="N129" s="15" t="str">
        <f ca="1">IF($C129="","",SUMIF('Controle de Contatos'!$D$5:$D$1204,$C129,'Controle de Contatos'!$AM$5:$AO$1204))</f>
        <v/>
      </c>
      <c r="O129" s="15" t="str">
        <f ca="1">IF($C129="","",SUMIF('Controle de Contatos'!$D$5:$D$1204,$C129,'Controle de Contatos'!$AN$5:$AN$1204))</f>
        <v/>
      </c>
      <c r="P129" s="15" t="str">
        <f t="shared" ca="1" si="3"/>
        <v/>
      </c>
    </row>
    <row r="130" spans="2:16" ht="30" customHeight="1">
      <c r="B130" s="1">
        <v>126</v>
      </c>
      <c r="C130" s="14" t="str">
        <f t="shared" ca="1" si="2"/>
        <v/>
      </c>
      <c r="D130" s="15" t="str">
        <f ca="1">IF($C130="","",SUMIF('Controle de Contatos'!$D$5:$D$1204,$C130,'Controle de Contatos'!$AC$5:$AC$1204))</f>
        <v/>
      </c>
      <c r="E130" s="15" t="str">
        <f ca="1">IF($C130="","",SUMIF('Controle de Contatos'!$D$5:$D$1204,$C130,'Controle de Contatos'!$AD$5:$AD$1204))</f>
        <v/>
      </c>
      <c r="F130" s="15" t="str">
        <f ca="1">IF($C130="","",SUMIF('Controle de Contatos'!$D$5:$D$1204,$C130,'Controle de Contatos'!$AE$5:$AE$1204))</f>
        <v/>
      </c>
      <c r="G130" s="15" t="str">
        <f ca="1">IF($C130="","",SUMIF('Controle de Contatos'!$D$5:$D$1204,$C130,'Controle de Contatos'!$AF$5:$AF$1204))</f>
        <v/>
      </c>
      <c r="H130" s="15" t="str">
        <f ca="1">IF($C130="","",SUMIF('Controle de Contatos'!$D$5:$D$1204,$C130,'Controle de Contatos'!$AG$5:$AG$1204))</f>
        <v/>
      </c>
      <c r="I130" s="15" t="str">
        <f ca="1">IF($C130="","",SUMIF('Controle de Contatos'!$D$5:$D$1204,$C130,'Controle de Contatos'!$AH$5:$AH$1204))</f>
        <v/>
      </c>
      <c r="J130" s="15" t="str">
        <f ca="1">IF($C130="","",SUMIF('Controle de Contatos'!$D$5:$D$1204,$C130,'Controle de Contatos'!$AI$5:$AI$1204))</f>
        <v/>
      </c>
      <c r="K130" s="15" t="str">
        <f ca="1">IF($C130="","",SUMIF('Controle de Contatos'!$D$5:$D$1204,$C130,'Controle de Contatos'!$AJ$5:$AJ$1204))</f>
        <v/>
      </c>
      <c r="L130" s="15" t="str">
        <f ca="1">IF($C130="","",SUMIF('Controle de Contatos'!$D$5:$D$1204,$C130,'Controle de Contatos'!$AK$5:$AK$1204))</f>
        <v/>
      </c>
      <c r="M130" s="15" t="str">
        <f ca="1">IF($C130="","",SUMIF('Controle de Contatos'!$D$5:$D$1204,$C130,'Controle de Contatos'!$AL$5:$AL$1204))</f>
        <v/>
      </c>
      <c r="N130" s="15" t="str">
        <f ca="1">IF($C130="","",SUMIF('Controle de Contatos'!$D$5:$D$1204,$C130,'Controle de Contatos'!$AM$5:$AO$1204))</f>
        <v/>
      </c>
      <c r="O130" s="15" t="str">
        <f ca="1">IF($C130="","",SUMIF('Controle de Contatos'!$D$5:$D$1204,$C130,'Controle de Contatos'!$AN$5:$AN$1204))</f>
        <v/>
      </c>
      <c r="P130" s="15" t="str">
        <f t="shared" ca="1" si="3"/>
        <v/>
      </c>
    </row>
    <row r="131" spans="2:16" ht="30" customHeight="1">
      <c r="B131" s="1">
        <v>127</v>
      </c>
      <c r="C131" s="14" t="str">
        <f t="shared" ca="1" si="2"/>
        <v/>
      </c>
      <c r="D131" s="15" t="str">
        <f ca="1">IF($C131="","",SUMIF('Controle de Contatos'!$D$5:$D$1204,$C131,'Controle de Contatos'!$AC$5:$AC$1204))</f>
        <v/>
      </c>
      <c r="E131" s="15" t="str">
        <f ca="1">IF($C131="","",SUMIF('Controle de Contatos'!$D$5:$D$1204,$C131,'Controle de Contatos'!$AD$5:$AD$1204))</f>
        <v/>
      </c>
      <c r="F131" s="15" t="str">
        <f ca="1">IF($C131="","",SUMIF('Controle de Contatos'!$D$5:$D$1204,$C131,'Controle de Contatos'!$AE$5:$AE$1204))</f>
        <v/>
      </c>
      <c r="G131" s="15" t="str">
        <f ca="1">IF($C131="","",SUMIF('Controle de Contatos'!$D$5:$D$1204,$C131,'Controle de Contatos'!$AF$5:$AF$1204))</f>
        <v/>
      </c>
      <c r="H131" s="15" t="str">
        <f ca="1">IF($C131="","",SUMIF('Controle de Contatos'!$D$5:$D$1204,$C131,'Controle de Contatos'!$AG$5:$AG$1204))</f>
        <v/>
      </c>
      <c r="I131" s="15" t="str">
        <f ca="1">IF($C131="","",SUMIF('Controle de Contatos'!$D$5:$D$1204,$C131,'Controle de Contatos'!$AH$5:$AH$1204))</f>
        <v/>
      </c>
      <c r="J131" s="15" t="str">
        <f ca="1">IF($C131="","",SUMIF('Controle de Contatos'!$D$5:$D$1204,$C131,'Controle de Contatos'!$AI$5:$AI$1204))</f>
        <v/>
      </c>
      <c r="K131" s="15" t="str">
        <f ca="1">IF($C131="","",SUMIF('Controle de Contatos'!$D$5:$D$1204,$C131,'Controle de Contatos'!$AJ$5:$AJ$1204))</f>
        <v/>
      </c>
      <c r="L131" s="15" t="str">
        <f ca="1">IF($C131="","",SUMIF('Controle de Contatos'!$D$5:$D$1204,$C131,'Controle de Contatos'!$AK$5:$AK$1204))</f>
        <v/>
      </c>
      <c r="M131" s="15" t="str">
        <f ca="1">IF($C131="","",SUMIF('Controle de Contatos'!$D$5:$D$1204,$C131,'Controle de Contatos'!$AL$5:$AL$1204))</f>
        <v/>
      </c>
      <c r="N131" s="15" t="str">
        <f ca="1">IF($C131="","",SUMIF('Controle de Contatos'!$D$5:$D$1204,$C131,'Controle de Contatos'!$AM$5:$AO$1204))</f>
        <v/>
      </c>
      <c r="O131" s="15" t="str">
        <f ca="1">IF($C131="","",SUMIF('Controle de Contatos'!$D$5:$D$1204,$C131,'Controle de Contatos'!$AN$5:$AN$1204))</f>
        <v/>
      </c>
      <c r="P131" s="15" t="str">
        <f t="shared" ca="1" si="3"/>
        <v/>
      </c>
    </row>
    <row r="132" spans="2:16" ht="30" customHeight="1">
      <c r="B132" s="1">
        <v>128</v>
      </c>
      <c r="C132" s="14" t="str">
        <f t="shared" ca="1" si="2"/>
        <v/>
      </c>
      <c r="D132" s="15" t="str">
        <f ca="1">IF($C132="","",SUMIF('Controle de Contatos'!$D$5:$D$1204,$C132,'Controle de Contatos'!$AC$5:$AC$1204))</f>
        <v/>
      </c>
      <c r="E132" s="15" t="str">
        <f ca="1">IF($C132="","",SUMIF('Controle de Contatos'!$D$5:$D$1204,$C132,'Controle de Contatos'!$AD$5:$AD$1204))</f>
        <v/>
      </c>
      <c r="F132" s="15" t="str">
        <f ca="1">IF($C132="","",SUMIF('Controle de Contatos'!$D$5:$D$1204,$C132,'Controle de Contatos'!$AE$5:$AE$1204))</f>
        <v/>
      </c>
      <c r="G132" s="15" t="str">
        <f ca="1">IF($C132="","",SUMIF('Controle de Contatos'!$D$5:$D$1204,$C132,'Controle de Contatos'!$AF$5:$AF$1204))</f>
        <v/>
      </c>
      <c r="H132" s="15" t="str">
        <f ca="1">IF($C132="","",SUMIF('Controle de Contatos'!$D$5:$D$1204,$C132,'Controle de Contatos'!$AG$5:$AG$1204))</f>
        <v/>
      </c>
      <c r="I132" s="15" t="str">
        <f ca="1">IF($C132="","",SUMIF('Controle de Contatos'!$D$5:$D$1204,$C132,'Controle de Contatos'!$AH$5:$AH$1204))</f>
        <v/>
      </c>
      <c r="J132" s="15" t="str">
        <f ca="1">IF($C132="","",SUMIF('Controle de Contatos'!$D$5:$D$1204,$C132,'Controle de Contatos'!$AI$5:$AI$1204))</f>
        <v/>
      </c>
      <c r="K132" s="15" t="str">
        <f ca="1">IF($C132="","",SUMIF('Controle de Contatos'!$D$5:$D$1204,$C132,'Controle de Contatos'!$AJ$5:$AJ$1204))</f>
        <v/>
      </c>
      <c r="L132" s="15" t="str">
        <f ca="1">IF($C132="","",SUMIF('Controle de Contatos'!$D$5:$D$1204,$C132,'Controle de Contatos'!$AK$5:$AK$1204))</f>
        <v/>
      </c>
      <c r="M132" s="15" t="str">
        <f ca="1">IF($C132="","",SUMIF('Controle de Contatos'!$D$5:$D$1204,$C132,'Controle de Contatos'!$AL$5:$AL$1204))</f>
        <v/>
      </c>
      <c r="N132" s="15" t="str">
        <f ca="1">IF($C132="","",SUMIF('Controle de Contatos'!$D$5:$D$1204,$C132,'Controle de Contatos'!$AM$5:$AO$1204))</f>
        <v/>
      </c>
      <c r="O132" s="15" t="str">
        <f ca="1">IF($C132="","",SUMIF('Controle de Contatos'!$D$5:$D$1204,$C132,'Controle de Contatos'!$AN$5:$AN$1204))</f>
        <v/>
      </c>
      <c r="P132" s="15" t="str">
        <f t="shared" ca="1" si="3"/>
        <v/>
      </c>
    </row>
    <row r="133" spans="2:16" ht="30" customHeight="1">
      <c r="B133" s="1">
        <v>129</v>
      </c>
      <c r="C133" s="14" t="str">
        <f t="shared" ref="C133:C196" ca="1" si="4">IFERROR(Clientes,"")</f>
        <v/>
      </c>
      <c r="D133" s="15" t="str">
        <f ca="1">IF($C133="","",SUMIF('Controle de Contatos'!$D$5:$D$1204,$C133,'Controle de Contatos'!$AC$5:$AC$1204))</f>
        <v/>
      </c>
      <c r="E133" s="15" t="str">
        <f ca="1">IF($C133="","",SUMIF('Controle de Contatos'!$D$5:$D$1204,$C133,'Controle de Contatos'!$AD$5:$AD$1204))</f>
        <v/>
      </c>
      <c r="F133" s="15" t="str">
        <f ca="1">IF($C133="","",SUMIF('Controle de Contatos'!$D$5:$D$1204,$C133,'Controle de Contatos'!$AE$5:$AE$1204))</f>
        <v/>
      </c>
      <c r="G133" s="15" t="str">
        <f ca="1">IF($C133="","",SUMIF('Controle de Contatos'!$D$5:$D$1204,$C133,'Controle de Contatos'!$AF$5:$AF$1204))</f>
        <v/>
      </c>
      <c r="H133" s="15" t="str">
        <f ca="1">IF($C133="","",SUMIF('Controle de Contatos'!$D$5:$D$1204,$C133,'Controle de Contatos'!$AG$5:$AG$1204))</f>
        <v/>
      </c>
      <c r="I133" s="15" t="str">
        <f ca="1">IF($C133="","",SUMIF('Controle de Contatos'!$D$5:$D$1204,$C133,'Controle de Contatos'!$AH$5:$AH$1204))</f>
        <v/>
      </c>
      <c r="J133" s="15" t="str">
        <f ca="1">IF($C133="","",SUMIF('Controle de Contatos'!$D$5:$D$1204,$C133,'Controle de Contatos'!$AI$5:$AI$1204))</f>
        <v/>
      </c>
      <c r="K133" s="15" t="str">
        <f ca="1">IF($C133="","",SUMIF('Controle de Contatos'!$D$5:$D$1204,$C133,'Controle de Contatos'!$AJ$5:$AJ$1204))</f>
        <v/>
      </c>
      <c r="L133" s="15" t="str">
        <f ca="1">IF($C133="","",SUMIF('Controle de Contatos'!$D$5:$D$1204,$C133,'Controle de Contatos'!$AK$5:$AK$1204))</f>
        <v/>
      </c>
      <c r="M133" s="15" t="str">
        <f ca="1">IF($C133="","",SUMIF('Controle de Contatos'!$D$5:$D$1204,$C133,'Controle de Contatos'!$AL$5:$AL$1204))</f>
        <v/>
      </c>
      <c r="N133" s="15" t="str">
        <f ca="1">IF($C133="","",SUMIF('Controle de Contatos'!$D$5:$D$1204,$C133,'Controle de Contatos'!$AM$5:$AO$1204))</f>
        <v/>
      </c>
      <c r="O133" s="15" t="str">
        <f ca="1">IF($C133="","",SUMIF('Controle de Contatos'!$D$5:$D$1204,$C133,'Controle de Contatos'!$AN$5:$AN$1204))</f>
        <v/>
      </c>
      <c r="P133" s="15" t="str">
        <f t="shared" ca="1" si="3"/>
        <v/>
      </c>
    </row>
    <row r="134" spans="2:16" ht="30" customHeight="1">
      <c r="B134" s="1">
        <v>130</v>
      </c>
      <c r="C134" s="14" t="str">
        <f t="shared" ca="1" si="4"/>
        <v/>
      </c>
      <c r="D134" s="15" t="str">
        <f ca="1">IF($C134="","",SUMIF('Controle de Contatos'!$D$5:$D$1204,$C134,'Controle de Contatos'!$AC$5:$AC$1204))</f>
        <v/>
      </c>
      <c r="E134" s="15" t="str">
        <f ca="1">IF($C134="","",SUMIF('Controle de Contatos'!$D$5:$D$1204,$C134,'Controle de Contatos'!$AD$5:$AD$1204))</f>
        <v/>
      </c>
      <c r="F134" s="15" t="str">
        <f ca="1">IF($C134="","",SUMIF('Controle de Contatos'!$D$5:$D$1204,$C134,'Controle de Contatos'!$AE$5:$AE$1204))</f>
        <v/>
      </c>
      <c r="G134" s="15" t="str">
        <f ca="1">IF($C134="","",SUMIF('Controle de Contatos'!$D$5:$D$1204,$C134,'Controle de Contatos'!$AF$5:$AF$1204))</f>
        <v/>
      </c>
      <c r="H134" s="15" t="str">
        <f ca="1">IF($C134="","",SUMIF('Controle de Contatos'!$D$5:$D$1204,$C134,'Controle de Contatos'!$AG$5:$AG$1204))</f>
        <v/>
      </c>
      <c r="I134" s="15" t="str">
        <f ca="1">IF($C134="","",SUMIF('Controle de Contatos'!$D$5:$D$1204,$C134,'Controle de Contatos'!$AH$5:$AH$1204))</f>
        <v/>
      </c>
      <c r="J134" s="15" t="str">
        <f ca="1">IF($C134="","",SUMIF('Controle de Contatos'!$D$5:$D$1204,$C134,'Controle de Contatos'!$AI$5:$AI$1204))</f>
        <v/>
      </c>
      <c r="K134" s="15" t="str">
        <f ca="1">IF($C134="","",SUMIF('Controle de Contatos'!$D$5:$D$1204,$C134,'Controle de Contatos'!$AJ$5:$AJ$1204))</f>
        <v/>
      </c>
      <c r="L134" s="15" t="str">
        <f ca="1">IF($C134="","",SUMIF('Controle de Contatos'!$D$5:$D$1204,$C134,'Controle de Contatos'!$AK$5:$AK$1204))</f>
        <v/>
      </c>
      <c r="M134" s="15" t="str">
        <f ca="1">IF($C134="","",SUMIF('Controle de Contatos'!$D$5:$D$1204,$C134,'Controle de Contatos'!$AL$5:$AL$1204))</f>
        <v/>
      </c>
      <c r="N134" s="15" t="str">
        <f ca="1">IF($C134="","",SUMIF('Controle de Contatos'!$D$5:$D$1204,$C134,'Controle de Contatos'!$AM$5:$AO$1204))</f>
        <v/>
      </c>
      <c r="O134" s="15" t="str">
        <f ca="1">IF($C134="","",SUMIF('Controle de Contatos'!$D$5:$D$1204,$C134,'Controle de Contatos'!$AN$5:$AN$1204))</f>
        <v/>
      </c>
      <c r="P134" s="15" t="str">
        <f t="shared" ref="P134:P197" ca="1" si="5">IF($C134="","",SUM($D134:$O134))</f>
        <v/>
      </c>
    </row>
    <row r="135" spans="2:16" ht="30" customHeight="1">
      <c r="B135" s="1">
        <v>131</v>
      </c>
      <c r="C135" s="14" t="str">
        <f t="shared" ca="1" si="4"/>
        <v/>
      </c>
      <c r="D135" s="15" t="str">
        <f ca="1">IF($C135="","",SUMIF('Controle de Contatos'!$D$5:$D$1204,$C135,'Controle de Contatos'!$AC$5:$AC$1204))</f>
        <v/>
      </c>
      <c r="E135" s="15" t="str">
        <f ca="1">IF($C135="","",SUMIF('Controle de Contatos'!$D$5:$D$1204,$C135,'Controle de Contatos'!$AD$5:$AD$1204))</f>
        <v/>
      </c>
      <c r="F135" s="15" t="str">
        <f ca="1">IF($C135="","",SUMIF('Controle de Contatos'!$D$5:$D$1204,$C135,'Controle de Contatos'!$AE$5:$AE$1204))</f>
        <v/>
      </c>
      <c r="G135" s="15" t="str">
        <f ca="1">IF($C135="","",SUMIF('Controle de Contatos'!$D$5:$D$1204,$C135,'Controle de Contatos'!$AF$5:$AF$1204))</f>
        <v/>
      </c>
      <c r="H135" s="15" t="str">
        <f ca="1">IF($C135="","",SUMIF('Controle de Contatos'!$D$5:$D$1204,$C135,'Controle de Contatos'!$AG$5:$AG$1204))</f>
        <v/>
      </c>
      <c r="I135" s="15" t="str">
        <f ca="1">IF($C135="","",SUMIF('Controle de Contatos'!$D$5:$D$1204,$C135,'Controle de Contatos'!$AH$5:$AH$1204))</f>
        <v/>
      </c>
      <c r="J135" s="15" t="str">
        <f ca="1">IF($C135="","",SUMIF('Controle de Contatos'!$D$5:$D$1204,$C135,'Controle de Contatos'!$AI$5:$AI$1204))</f>
        <v/>
      </c>
      <c r="K135" s="15" t="str">
        <f ca="1">IF($C135="","",SUMIF('Controle de Contatos'!$D$5:$D$1204,$C135,'Controle de Contatos'!$AJ$5:$AJ$1204))</f>
        <v/>
      </c>
      <c r="L135" s="15" t="str">
        <f ca="1">IF($C135="","",SUMIF('Controle de Contatos'!$D$5:$D$1204,$C135,'Controle de Contatos'!$AK$5:$AK$1204))</f>
        <v/>
      </c>
      <c r="M135" s="15" t="str">
        <f ca="1">IF($C135="","",SUMIF('Controle de Contatos'!$D$5:$D$1204,$C135,'Controle de Contatos'!$AL$5:$AL$1204))</f>
        <v/>
      </c>
      <c r="N135" s="15" t="str">
        <f ca="1">IF($C135="","",SUMIF('Controle de Contatos'!$D$5:$D$1204,$C135,'Controle de Contatos'!$AM$5:$AO$1204))</f>
        <v/>
      </c>
      <c r="O135" s="15" t="str">
        <f ca="1">IF($C135="","",SUMIF('Controle de Contatos'!$D$5:$D$1204,$C135,'Controle de Contatos'!$AN$5:$AN$1204))</f>
        <v/>
      </c>
      <c r="P135" s="15" t="str">
        <f t="shared" ca="1" si="5"/>
        <v/>
      </c>
    </row>
    <row r="136" spans="2:16" ht="30" customHeight="1">
      <c r="B136" s="1">
        <v>132</v>
      </c>
      <c r="C136" s="14" t="str">
        <f t="shared" ca="1" si="4"/>
        <v/>
      </c>
      <c r="D136" s="15" t="str">
        <f ca="1">IF($C136="","",SUMIF('Controle de Contatos'!$D$5:$D$1204,$C136,'Controle de Contatos'!$AC$5:$AC$1204))</f>
        <v/>
      </c>
      <c r="E136" s="15" t="str">
        <f ca="1">IF($C136="","",SUMIF('Controle de Contatos'!$D$5:$D$1204,$C136,'Controle de Contatos'!$AD$5:$AD$1204))</f>
        <v/>
      </c>
      <c r="F136" s="15" t="str">
        <f ca="1">IF($C136="","",SUMIF('Controle de Contatos'!$D$5:$D$1204,$C136,'Controle de Contatos'!$AE$5:$AE$1204))</f>
        <v/>
      </c>
      <c r="G136" s="15" t="str">
        <f ca="1">IF($C136="","",SUMIF('Controle de Contatos'!$D$5:$D$1204,$C136,'Controle de Contatos'!$AF$5:$AF$1204))</f>
        <v/>
      </c>
      <c r="H136" s="15" t="str">
        <f ca="1">IF($C136="","",SUMIF('Controle de Contatos'!$D$5:$D$1204,$C136,'Controle de Contatos'!$AG$5:$AG$1204))</f>
        <v/>
      </c>
      <c r="I136" s="15" t="str">
        <f ca="1">IF($C136="","",SUMIF('Controle de Contatos'!$D$5:$D$1204,$C136,'Controle de Contatos'!$AH$5:$AH$1204))</f>
        <v/>
      </c>
      <c r="J136" s="15" t="str">
        <f ca="1">IF($C136="","",SUMIF('Controle de Contatos'!$D$5:$D$1204,$C136,'Controle de Contatos'!$AI$5:$AI$1204))</f>
        <v/>
      </c>
      <c r="K136" s="15" t="str">
        <f ca="1">IF($C136="","",SUMIF('Controle de Contatos'!$D$5:$D$1204,$C136,'Controle de Contatos'!$AJ$5:$AJ$1204))</f>
        <v/>
      </c>
      <c r="L136" s="15" t="str">
        <f ca="1">IF($C136="","",SUMIF('Controle de Contatos'!$D$5:$D$1204,$C136,'Controle de Contatos'!$AK$5:$AK$1204))</f>
        <v/>
      </c>
      <c r="M136" s="15" t="str">
        <f ca="1">IF($C136="","",SUMIF('Controle de Contatos'!$D$5:$D$1204,$C136,'Controle de Contatos'!$AL$5:$AL$1204))</f>
        <v/>
      </c>
      <c r="N136" s="15" t="str">
        <f ca="1">IF($C136="","",SUMIF('Controle de Contatos'!$D$5:$D$1204,$C136,'Controle de Contatos'!$AM$5:$AO$1204))</f>
        <v/>
      </c>
      <c r="O136" s="15" t="str">
        <f ca="1">IF($C136="","",SUMIF('Controle de Contatos'!$D$5:$D$1204,$C136,'Controle de Contatos'!$AN$5:$AN$1204))</f>
        <v/>
      </c>
      <c r="P136" s="15" t="str">
        <f t="shared" ca="1" si="5"/>
        <v/>
      </c>
    </row>
    <row r="137" spans="2:16" ht="30" customHeight="1">
      <c r="B137" s="1">
        <v>133</v>
      </c>
      <c r="C137" s="14" t="str">
        <f t="shared" ca="1" si="4"/>
        <v/>
      </c>
      <c r="D137" s="15" t="str">
        <f ca="1">IF($C137="","",SUMIF('Controle de Contatos'!$D$5:$D$1204,$C137,'Controle de Contatos'!$AC$5:$AC$1204))</f>
        <v/>
      </c>
      <c r="E137" s="15" t="str">
        <f ca="1">IF($C137="","",SUMIF('Controle de Contatos'!$D$5:$D$1204,$C137,'Controle de Contatos'!$AD$5:$AD$1204))</f>
        <v/>
      </c>
      <c r="F137" s="15" t="str">
        <f ca="1">IF($C137="","",SUMIF('Controle de Contatos'!$D$5:$D$1204,$C137,'Controle de Contatos'!$AE$5:$AE$1204))</f>
        <v/>
      </c>
      <c r="G137" s="15" t="str">
        <f ca="1">IF($C137="","",SUMIF('Controle de Contatos'!$D$5:$D$1204,$C137,'Controle de Contatos'!$AF$5:$AF$1204))</f>
        <v/>
      </c>
      <c r="H137" s="15" t="str">
        <f ca="1">IF($C137="","",SUMIF('Controle de Contatos'!$D$5:$D$1204,$C137,'Controle de Contatos'!$AG$5:$AG$1204))</f>
        <v/>
      </c>
      <c r="I137" s="15" t="str">
        <f ca="1">IF($C137="","",SUMIF('Controle de Contatos'!$D$5:$D$1204,$C137,'Controle de Contatos'!$AH$5:$AH$1204))</f>
        <v/>
      </c>
      <c r="J137" s="15" t="str">
        <f ca="1">IF($C137="","",SUMIF('Controle de Contatos'!$D$5:$D$1204,$C137,'Controle de Contatos'!$AI$5:$AI$1204))</f>
        <v/>
      </c>
      <c r="K137" s="15" t="str">
        <f ca="1">IF($C137="","",SUMIF('Controle de Contatos'!$D$5:$D$1204,$C137,'Controle de Contatos'!$AJ$5:$AJ$1204))</f>
        <v/>
      </c>
      <c r="L137" s="15" t="str">
        <f ca="1">IF($C137="","",SUMIF('Controle de Contatos'!$D$5:$D$1204,$C137,'Controle de Contatos'!$AK$5:$AK$1204))</f>
        <v/>
      </c>
      <c r="M137" s="15" t="str">
        <f ca="1">IF($C137="","",SUMIF('Controle de Contatos'!$D$5:$D$1204,$C137,'Controle de Contatos'!$AL$5:$AL$1204))</f>
        <v/>
      </c>
      <c r="N137" s="15" t="str">
        <f ca="1">IF($C137="","",SUMIF('Controle de Contatos'!$D$5:$D$1204,$C137,'Controle de Contatos'!$AM$5:$AO$1204))</f>
        <v/>
      </c>
      <c r="O137" s="15" t="str">
        <f ca="1">IF($C137="","",SUMIF('Controle de Contatos'!$D$5:$D$1204,$C137,'Controle de Contatos'!$AN$5:$AN$1204))</f>
        <v/>
      </c>
      <c r="P137" s="15" t="str">
        <f t="shared" ca="1" si="5"/>
        <v/>
      </c>
    </row>
    <row r="138" spans="2:16" ht="30" customHeight="1">
      <c r="B138" s="1">
        <v>134</v>
      </c>
      <c r="C138" s="14" t="str">
        <f t="shared" ca="1" si="4"/>
        <v/>
      </c>
      <c r="D138" s="15" t="str">
        <f ca="1">IF($C138="","",SUMIF('Controle de Contatos'!$D$5:$D$1204,$C138,'Controle de Contatos'!$AC$5:$AC$1204))</f>
        <v/>
      </c>
      <c r="E138" s="15" t="str">
        <f ca="1">IF($C138="","",SUMIF('Controle de Contatos'!$D$5:$D$1204,$C138,'Controle de Contatos'!$AD$5:$AD$1204))</f>
        <v/>
      </c>
      <c r="F138" s="15" t="str">
        <f ca="1">IF($C138="","",SUMIF('Controle de Contatos'!$D$5:$D$1204,$C138,'Controle de Contatos'!$AE$5:$AE$1204))</f>
        <v/>
      </c>
      <c r="G138" s="15" t="str">
        <f ca="1">IF($C138="","",SUMIF('Controle de Contatos'!$D$5:$D$1204,$C138,'Controle de Contatos'!$AF$5:$AF$1204))</f>
        <v/>
      </c>
      <c r="H138" s="15" t="str">
        <f ca="1">IF($C138="","",SUMIF('Controle de Contatos'!$D$5:$D$1204,$C138,'Controle de Contatos'!$AG$5:$AG$1204))</f>
        <v/>
      </c>
      <c r="I138" s="15" t="str">
        <f ca="1">IF($C138="","",SUMIF('Controle de Contatos'!$D$5:$D$1204,$C138,'Controle de Contatos'!$AH$5:$AH$1204))</f>
        <v/>
      </c>
      <c r="J138" s="15" t="str">
        <f ca="1">IF($C138="","",SUMIF('Controle de Contatos'!$D$5:$D$1204,$C138,'Controle de Contatos'!$AI$5:$AI$1204))</f>
        <v/>
      </c>
      <c r="K138" s="15" t="str">
        <f ca="1">IF($C138="","",SUMIF('Controle de Contatos'!$D$5:$D$1204,$C138,'Controle de Contatos'!$AJ$5:$AJ$1204))</f>
        <v/>
      </c>
      <c r="L138" s="15" t="str">
        <f ca="1">IF($C138="","",SUMIF('Controle de Contatos'!$D$5:$D$1204,$C138,'Controle de Contatos'!$AK$5:$AK$1204))</f>
        <v/>
      </c>
      <c r="M138" s="15" t="str">
        <f ca="1">IF($C138="","",SUMIF('Controle de Contatos'!$D$5:$D$1204,$C138,'Controle de Contatos'!$AL$5:$AL$1204))</f>
        <v/>
      </c>
      <c r="N138" s="15" t="str">
        <f ca="1">IF($C138="","",SUMIF('Controle de Contatos'!$D$5:$D$1204,$C138,'Controle de Contatos'!$AM$5:$AO$1204))</f>
        <v/>
      </c>
      <c r="O138" s="15" t="str">
        <f ca="1">IF($C138="","",SUMIF('Controle de Contatos'!$D$5:$D$1204,$C138,'Controle de Contatos'!$AN$5:$AN$1204))</f>
        <v/>
      </c>
      <c r="P138" s="15" t="str">
        <f t="shared" ca="1" si="5"/>
        <v/>
      </c>
    </row>
    <row r="139" spans="2:16" ht="30" customHeight="1">
      <c r="B139" s="1">
        <v>135</v>
      </c>
      <c r="C139" s="14" t="str">
        <f t="shared" ca="1" si="4"/>
        <v/>
      </c>
      <c r="D139" s="15" t="str">
        <f ca="1">IF($C139="","",SUMIF('Controle de Contatos'!$D$5:$D$1204,$C139,'Controle de Contatos'!$AC$5:$AC$1204))</f>
        <v/>
      </c>
      <c r="E139" s="15" t="str">
        <f ca="1">IF($C139="","",SUMIF('Controle de Contatos'!$D$5:$D$1204,$C139,'Controle de Contatos'!$AD$5:$AD$1204))</f>
        <v/>
      </c>
      <c r="F139" s="15" t="str">
        <f ca="1">IF($C139="","",SUMIF('Controle de Contatos'!$D$5:$D$1204,$C139,'Controle de Contatos'!$AE$5:$AE$1204))</f>
        <v/>
      </c>
      <c r="G139" s="15" t="str">
        <f ca="1">IF($C139="","",SUMIF('Controle de Contatos'!$D$5:$D$1204,$C139,'Controle de Contatos'!$AF$5:$AF$1204))</f>
        <v/>
      </c>
      <c r="H139" s="15" t="str">
        <f ca="1">IF($C139="","",SUMIF('Controle de Contatos'!$D$5:$D$1204,$C139,'Controle de Contatos'!$AG$5:$AG$1204))</f>
        <v/>
      </c>
      <c r="I139" s="15" t="str">
        <f ca="1">IF($C139="","",SUMIF('Controle de Contatos'!$D$5:$D$1204,$C139,'Controle de Contatos'!$AH$5:$AH$1204))</f>
        <v/>
      </c>
      <c r="J139" s="15" t="str">
        <f ca="1">IF($C139="","",SUMIF('Controle de Contatos'!$D$5:$D$1204,$C139,'Controle de Contatos'!$AI$5:$AI$1204))</f>
        <v/>
      </c>
      <c r="K139" s="15" t="str">
        <f ca="1">IF($C139="","",SUMIF('Controle de Contatos'!$D$5:$D$1204,$C139,'Controle de Contatos'!$AJ$5:$AJ$1204))</f>
        <v/>
      </c>
      <c r="L139" s="15" t="str">
        <f ca="1">IF($C139="","",SUMIF('Controle de Contatos'!$D$5:$D$1204,$C139,'Controle de Contatos'!$AK$5:$AK$1204))</f>
        <v/>
      </c>
      <c r="M139" s="15" t="str">
        <f ca="1">IF($C139="","",SUMIF('Controle de Contatos'!$D$5:$D$1204,$C139,'Controle de Contatos'!$AL$5:$AL$1204))</f>
        <v/>
      </c>
      <c r="N139" s="15" t="str">
        <f ca="1">IF($C139="","",SUMIF('Controle de Contatos'!$D$5:$D$1204,$C139,'Controle de Contatos'!$AM$5:$AO$1204))</f>
        <v/>
      </c>
      <c r="O139" s="15" t="str">
        <f ca="1">IF($C139="","",SUMIF('Controle de Contatos'!$D$5:$D$1204,$C139,'Controle de Contatos'!$AN$5:$AN$1204))</f>
        <v/>
      </c>
      <c r="P139" s="15" t="str">
        <f t="shared" ca="1" si="5"/>
        <v/>
      </c>
    </row>
    <row r="140" spans="2:16" ht="30" customHeight="1">
      <c r="B140" s="1">
        <v>136</v>
      </c>
      <c r="C140" s="14" t="str">
        <f t="shared" ca="1" si="4"/>
        <v/>
      </c>
      <c r="D140" s="15" t="str">
        <f ca="1">IF($C140="","",SUMIF('Controle de Contatos'!$D$5:$D$1204,$C140,'Controle de Contatos'!$AC$5:$AC$1204))</f>
        <v/>
      </c>
      <c r="E140" s="15" t="str">
        <f ca="1">IF($C140="","",SUMIF('Controle de Contatos'!$D$5:$D$1204,$C140,'Controle de Contatos'!$AD$5:$AD$1204))</f>
        <v/>
      </c>
      <c r="F140" s="15" t="str">
        <f ca="1">IF($C140="","",SUMIF('Controle de Contatos'!$D$5:$D$1204,$C140,'Controle de Contatos'!$AE$5:$AE$1204))</f>
        <v/>
      </c>
      <c r="G140" s="15" t="str">
        <f ca="1">IF($C140="","",SUMIF('Controle de Contatos'!$D$5:$D$1204,$C140,'Controle de Contatos'!$AF$5:$AF$1204))</f>
        <v/>
      </c>
      <c r="H140" s="15" t="str">
        <f ca="1">IF($C140="","",SUMIF('Controle de Contatos'!$D$5:$D$1204,$C140,'Controle de Contatos'!$AG$5:$AG$1204))</f>
        <v/>
      </c>
      <c r="I140" s="15" t="str">
        <f ca="1">IF($C140="","",SUMIF('Controle de Contatos'!$D$5:$D$1204,$C140,'Controle de Contatos'!$AH$5:$AH$1204))</f>
        <v/>
      </c>
      <c r="J140" s="15" t="str">
        <f ca="1">IF($C140="","",SUMIF('Controle de Contatos'!$D$5:$D$1204,$C140,'Controle de Contatos'!$AI$5:$AI$1204))</f>
        <v/>
      </c>
      <c r="K140" s="15" t="str">
        <f ca="1">IF($C140="","",SUMIF('Controle de Contatos'!$D$5:$D$1204,$C140,'Controle de Contatos'!$AJ$5:$AJ$1204))</f>
        <v/>
      </c>
      <c r="L140" s="15" t="str">
        <f ca="1">IF($C140="","",SUMIF('Controle de Contatos'!$D$5:$D$1204,$C140,'Controle de Contatos'!$AK$5:$AK$1204))</f>
        <v/>
      </c>
      <c r="M140" s="15" t="str">
        <f ca="1">IF($C140="","",SUMIF('Controle de Contatos'!$D$5:$D$1204,$C140,'Controle de Contatos'!$AL$5:$AL$1204))</f>
        <v/>
      </c>
      <c r="N140" s="15" t="str">
        <f ca="1">IF($C140="","",SUMIF('Controle de Contatos'!$D$5:$D$1204,$C140,'Controle de Contatos'!$AM$5:$AO$1204))</f>
        <v/>
      </c>
      <c r="O140" s="15" t="str">
        <f ca="1">IF($C140="","",SUMIF('Controle de Contatos'!$D$5:$D$1204,$C140,'Controle de Contatos'!$AN$5:$AN$1204))</f>
        <v/>
      </c>
      <c r="P140" s="15" t="str">
        <f t="shared" ca="1" si="5"/>
        <v/>
      </c>
    </row>
    <row r="141" spans="2:16" ht="30" customHeight="1">
      <c r="B141" s="1">
        <v>137</v>
      </c>
      <c r="C141" s="14" t="str">
        <f t="shared" ca="1" si="4"/>
        <v/>
      </c>
      <c r="D141" s="15" t="str">
        <f ca="1">IF($C141="","",SUMIF('Controle de Contatos'!$D$5:$D$1204,$C141,'Controle de Contatos'!$AC$5:$AC$1204))</f>
        <v/>
      </c>
      <c r="E141" s="15" t="str">
        <f ca="1">IF($C141="","",SUMIF('Controle de Contatos'!$D$5:$D$1204,$C141,'Controle de Contatos'!$AD$5:$AD$1204))</f>
        <v/>
      </c>
      <c r="F141" s="15" t="str">
        <f ca="1">IF($C141="","",SUMIF('Controle de Contatos'!$D$5:$D$1204,$C141,'Controle de Contatos'!$AE$5:$AE$1204))</f>
        <v/>
      </c>
      <c r="G141" s="15" t="str">
        <f ca="1">IF($C141="","",SUMIF('Controle de Contatos'!$D$5:$D$1204,$C141,'Controle de Contatos'!$AF$5:$AF$1204))</f>
        <v/>
      </c>
      <c r="H141" s="15" t="str">
        <f ca="1">IF($C141="","",SUMIF('Controle de Contatos'!$D$5:$D$1204,$C141,'Controle de Contatos'!$AG$5:$AG$1204))</f>
        <v/>
      </c>
      <c r="I141" s="15" t="str">
        <f ca="1">IF($C141="","",SUMIF('Controle de Contatos'!$D$5:$D$1204,$C141,'Controle de Contatos'!$AH$5:$AH$1204))</f>
        <v/>
      </c>
      <c r="J141" s="15" t="str">
        <f ca="1">IF($C141="","",SUMIF('Controle de Contatos'!$D$5:$D$1204,$C141,'Controle de Contatos'!$AI$5:$AI$1204))</f>
        <v/>
      </c>
      <c r="K141" s="15" t="str">
        <f ca="1">IF($C141="","",SUMIF('Controle de Contatos'!$D$5:$D$1204,$C141,'Controle de Contatos'!$AJ$5:$AJ$1204))</f>
        <v/>
      </c>
      <c r="L141" s="15" t="str">
        <f ca="1">IF($C141="","",SUMIF('Controle de Contatos'!$D$5:$D$1204,$C141,'Controle de Contatos'!$AK$5:$AK$1204))</f>
        <v/>
      </c>
      <c r="M141" s="15" t="str">
        <f ca="1">IF($C141="","",SUMIF('Controle de Contatos'!$D$5:$D$1204,$C141,'Controle de Contatos'!$AL$5:$AL$1204))</f>
        <v/>
      </c>
      <c r="N141" s="15" t="str">
        <f ca="1">IF($C141="","",SUMIF('Controle de Contatos'!$D$5:$D$1204,$C141,'Controle de Contatos'!$AM$5:$AO$1204))</f>
        <v/>
      </c>
      <c r="O141" s="15" t="str">
        <f ca="1">IF($C141="","",SUMIF('Controle de Contatos'!$D$5:$D$1204,$C141,'Controle de Contatos'!$AN$5:$AN$1204))</f>
        <v/>
      </c>
      <c r="P141" s="15" t="str">
        <f t="shared" ca="1" si="5"/>
        <v/>
      </c>
    </row>
    <row r="142" spans="2:16" ht="30" customHeight="1">
      <c r="B142" s="1">
        <v>138</v>
      </c>
      <c r="C142" s="14" t="str">
        <f t="shared" ca="1" si="4"/>
        <v/>
      </c>
      <c r="D142" s="15" t="str">
        <f ca="1">IF($C142="","",SUMIF('Controle de Contatos'!$D$5:$D$1204,$C142,'Controle de Contatos'!$AC$5:$AC$1204))</f>
        <v/>
      </c>
      <c r="E142" s="15" t="str">
        <f ca="1">IF($C142="","",SUMIF('Controle de Contatos'!$D$5:$D$1204,$C142,'Controle de Contatos'!$AD$5:$AD$1204))</f>
        <v/>
      </c>
      <c r="F142" s="15" t="str">
        <f ca="1">IF($C142="","",SUMIF('Controle de Contatos'!$D$5:$D$1204,$C142,'Controle de Contatos'!$AE$5:$AE$1204))</f>
        <v/>
      </c>
      <c r="G142" s="15" t="str">
        <f ca="1">IF($C142="","",SUMIF('Controle de Contatos'!$D$5:$D$1204,$C142,'Controle de Contatos'!$AF$5:$AF$1204))</f>
        <v/>
      </c>
      <c r="H142" s="15" t="str">
        <f ca="1">IF($C142="","",SUMIF('Controle de Contatos'!$D$5:$D$1204,$C142,'Controle de Contatos'!$AG$5:$AG$1204))</f>
        <v/>
      </c>
      <c r="I142" s="15" t="str">
        <f ca="1">IF($C142="","",SUMIF('Controle de Contatos'!$D$5:$D$1204,$C142,'Controle de Contatos'!$AH$5:$AH$1204))</f>
        <v/>
      </c>
      <c r="J142" s="15" t="str">
        <f ca="1">IF($C142="","",SUMIF('Controle de Contatos'!$D$5:$D$1204,$C142,'Controle de Contatos'!$AI$5:$AI$1204))</f>
        <v/>
      </c>
      <c r="K142" s="15" t="str">
        <f ca="1">IF($C142="","",SUMIF('Controle de Contatos'!$D$5:$D$1204,$C142,'Controle de Contatos'!$AJ$5:$AJ$1204))</f>
        <v/>
      </c>
      <c r="L142" s="15" t="str">
        <f ca="1">IF($C142="","",SUMIF('Controle de Contatos'!$D$5:$D$1204,$C142,'Controle de Contatos'!$AK$5:$AK$1204))</f>
        <v/>
      </c>
      <c r="M142" s="15" t="str">
        <f ca="1">IF($C142="","",SUMIF('Controle de Contatos'!$D$5:$D$1204,$C142,'Controle de Contatos'!$AL$5:$AL$1204))</f>
        <v/>
      </c>
      <c r="N142" s="15" t="str">
        <f ca="1">IF($C142="","",SUMIF('Controle de Contatos'!$D$5:$D$1204,$C142,'Controle de Contatos'!$AM$5:$AO$1204))</f>
        <v/>
      </c>
      <c r="O142" s="15" t="str">
        <f ca="1">IF($C142="","",SUMIF('Controle de Contatos'!$D$5:$D$1204,$C142,'Controle de Contatos'!$AN$5:$AN$1204))</f>
        <v/>
      </c>
      <c r="P142" s="15" t="str">
        <f t="shared" ca="1" si="5"/>
        <v/>
      </c>
    </row>
    <row r="143" spans="2:16" ht="30" customHeight="1">
      <c r="B143" s="1">
        <v>139</v>
      </c>
      <c r="C143" s="14" t="str">
        <f t="shared" ca="1" si="4"/>
        <v/>
      </c>
      <c r="D143" s="15" t="str">
        <f ca="1">IF($C143="","",SUMIF('Controle de Contatos'!$D$5:$D$1204,$C143,'Controle de Contatos'!$AC$5:$AC$1204))</f>
        <v/>
      </c>
      <c r="E143" s="15" t="str">
        <f ca="1">IF($C143="","",SUMIF('Controle de Contatos'!$D$5:$D$1204,$C143,'Controle de Contatos'!$AD$5:$AD$1204))</f>
        <v/>
      </c>
      <c r="F143" s="15" t="str">
        <f ca="1">IF($C143="","",SUMIF('Controle de Contatos'!$D$5:$D$1204,$C143,'Controle de Contatos'!$AE$5:$AE$1204))</f>
        <v/>
      </c>
      <c r="G143" s="15" t="str">
        <f ca="1">IF($C143="","",SUMIF('Controle de Contatos'!$D$5:$D$1204,$C143,'Controle de Contatos'!$AF$5:$AF$1204))</f>
        <v/>
      </c>
      <c r="H143" s="15" t="str">
        <f ca="1">IF($C143="","",SUMIF('Controle de Contatos'!$D$5:$D$1204,$C143,'Controle de Contatos'!$AG$5:$AG$1204))</f>
        <v/>
      </c>
      <c r="I143" s="15" t="str">
        <f ca="1">IF($C143="","",SUMIF('Controle de Contatos'!$D$5:$D$1204,$C143,'Controle de Contatos'!$AH$5:$AH$1204))</f>
        <v/>
      </c>
      <c r="J143" s="15" t="str">
        <f ca="1">IF($C143="","",SUMIF('Controle de Contatos'!$D$5:$D$1204,$C143,'Controle de Contatos'!$AI$5:$AI$1204))</f>
        <v/>
      </c>
      <c r="K143" s="15" t="str">
        <f ca="1">IF($C143="","",SUMIF('Controle de Contatos'!$D$5:$D$1204,$C143,'Controle de Contatos'!$AJ$5:$AJ$1204))</f>
        <v/>
      </c>
      <c r="L143" s="15" t="str">
        <f ca="1">IF($C143="","",SUMIF('Controle de Contatos'!$D$5:$D$1204,$C143,'Controle de Contatos'!$AK$5:$AK$1204))</f>
        <v/>
      </c>
      <c r="M143" s="15" t="str">
        <f ca="1">IF($C143="","",SUMIF('Controle de Contatos'!$D$5:$D$1204,$C143,'Controle de Contatos'!$AL$5:$AL$1204))</f>
        <v/>
      </c>
      <c r="N143" s="15" t="str">
        <f ca="1">IF($C143="","",SUMIF('Controle de Contatos'!$D$5:$D$1204,$C143,'Controle de Contatos'!$AM$5:$AO$1204))</f>
        <v/>
      </c>
      <c r="O143" s="15" t="str">
        <f ca="1">IF($C143="","",SUMIF('Controle de Contatos'!$D$5:$D$1204,$C143,'Controle de Contatos'!$AN$5:$AN$1204))</f>
        <v/>
      </c>
      <c r="P143" s="15" t="str">
        <f t="shared" ca="1" si="5"/>
        <v/>
      </c>
    </row>
    <row r="144" spans="2:16" ht="30" customHeight="1">
      <c r="B144" s="1">
        <v>140</v>
      </c>
      <c r="C144" s="14" t="str">
        <f t="shared" ca="1" si="4"/>
        <v/>
      </c>
      <c r="D144" s="15" t="str">
        <f ca="1">IF($C144="","",SUMIF('Controle de Contatos'!$D$5:$D$1204,$C144,'Controle de Contatos'!$AC$5:$AC$1204))</f>
        <v/>
      </c>
      <c r="E144" s="15" t="str">
        <f ca="1">IF($C144="","",SUMIF('Controle de Contatos'!$D$5:$D$1204,$C144,'Controle de Contatos'!$AD$5:$AD$1204))</f>
        <v/>
      </c>
      <c r="F144" s="15" t="str">
        <f ca="1">IF($C144="","",SUMIF('Controle de Contatos'!$D$5:$D$1204,$C144,'Controle de Contatos'!$AE$5:$AE$1204))</f>
        <v/>
      </c>
      <c r="G144" s="15" t="str">
        <f ca="1">IF($C144="","",SUMIF('Controle de Contatos'!$D$5:$D$1204,$C144,'Controle de Contatos'!$AF$5:$AF$1204))</f>
        <v/>
      </c>
      <c r="H144" s="15" t="str">
        <f ca="1">IF($C144="","",SUMIF('Controle de Contatos'!$D$5:$D$1204,$C144,'Controle de Contatos'!$AG$5:$AG$1204))</f>
        <v/>
      </c>
      <c r="I144" s="15" t="str">
        <f ca="1">IF($C144="","",SUMIF('Controle de Contatos'!$D$5:$D$1204,$C144,'Controle de Contatos'!$AH$5:$AH$1204))</f>
        <v/>
      </c>
      <c r="J144" s="15" t="str">
        <f ca="1">IF($C144="","",SUMIF('Controle de Contatos'!$D$5:$D$1204,$C144,'Controle de Contatos'!$AI$5:$AI$1204))</f>
        <v/>
      </c>
      <c r="K144" s="15" t="str">
        <f ca="1">IF($C144="","",SUMIF('Controle de Contatos'!$D$5:$D$1204,$C144,'Controle de Contatos'!$AJ$5:$AJ$1204))</f>
        <v/>
      </c>
      <c r="L144" s="15" t="str">
        <f ca="1">IF($C144="","",SUMIF('Controle de Contatos'!$D$5:$D$1204,$C144,'Controle de Contatos'!$AK$5:$AK$1204))</f>
        <v/>
      </c>
      <c r="M144" s="15" t="str">
        <f ca="1">IF($C144="","",SUMIF('Controle de Contatos'!$D$5:$D$1204,$C144,'Controle de Contatos'!$AL$5:$AL$1204))</f>
        <v/>
      </c>
      <c r="N144" s="15" t="str">
        <f ca="1">IF($C144="","",SUMIF('Controle de Contatos'!$D$5:$D$1204,$C144,'Controle de Contatos'!$AM$5:$AO$1204))</f>
        <v/>
      </c>
      <c r="O144" s="15" t="str">
        <f ca="1">IF($C144="","",SUMIF('Controle de Contatos'!$D$5:$D$1204,$C144,'Controle de Contatos'!$AN$5:$AN$1204))</f>
        <v/>
      </c>
      <c r="P144" s="15" t="str">
        <f t="shared" ca="1" si="5"/>
        <v/>
      </c>
    </row>
    <row r="145" spans="2:16" ht="30" customHeight="1">
      <c r="B145" s="1">
        <v>141</v>
      </c>
      <c r="C145" s="14" t="str">
        <f t="shared" ca="1" si="4"/>
        <v/>
      </c>
      <c r="D145" s="15" t="str">
        <f ca="1">IF($C145="","",SUMIF('Controle de Contatos'!$D$5:$D$1204,$C145,'Controle de Contatos'!$AC$5:$AC$1204))</f>
        <v/>
      </c>
      <c r="E145" s="15" t="str">
        <f ca="1">IF($C145="","",SUMIF('Controle de Contatos'!$D$5:$D$1204,$C145,'Controle de Contatos'!$AD$5:$AD$1204))</f>
        <v/>
      </c>
      <c r="F145" s="15" t="str">
        <f ca="1">IF($C145="","",SUMIF('Controle de Contatos'!$D$5:$D$1204,$C145,'Controle de Contatos'!$AE$5:$AE$1204))</f>
        <v/>
      </c>
      <c r="G145" s="15" t="str">
        <f ca="1">IF($C145="","",SUMIF('Controle de Contatos'!$D$5:$D$1204,$C145,'Controle de Contatos'!$AF$5:$AF$1204))</f>
        <v/>
      </c>
      <c r="H145" s="15" t="str">
        <f ca="1">IF($C145="","",SUMIF('Controle de Contatos'!$D$5:$D$1204,$C145,'Controle de Contatos'!$AG$5:$AG$1204))</f>
        <v/>
      </c>
      <c r="I145" s="15" t="str">
        <f ca="1">IF($C145="","",SUMIF('Controle de Contatos'!$D$5:$D$1204,$C145,'Controle de Contatos'!$AH$5:$AH$1204))</f>
        <v/>
      </c>
      <c r="J145" s="15" t="str">
        <f ca="1">IF($C145="","",SUMIF('Controle de Contatos'!$D$5:$D$1204,$C145,'Controle de Contatos'!$AI$5:$AI$1204))</f>
        <v/>
      </c>
      <c r="K145" s="15" t="str">
        <f ca="1">IF($C145="","",SUMIF('Controle de Contatos'!$D$5:$D$1204,$C145,'Controle de Contatos'!$AJ$5:$AJ$1204))</f>
        <v/>
      </c>
      <c r="L145" s="15" t="str">
        <f ca="1">IF($C145="","",SUMIF('Controle de Contatos'!$D$5:$D$1204,$C145,'Controle de Contatos'!$AK$5:$AK$1204))</f>
        <v/>
      </c>
      <c r="M145" s="15" t="str">
        <f ca="1">IF($C145="","",SUMIF('Controle de Contatos'!$D$5:$D$1204,$C145,'Controle de Contatos'!$AL$5:$AL$1204))</f>
        <v/>
      </c>
      <c r="N145" s="15" t="str">
        <f ca="1">IF($C145="","",SUMIF('Controle de Contatos'!$D$5:$D$1204,$C145,'Controle de Contatos'!$AM$5:$AO$1204))</f>
        <v/>
      </c>
      <c r="O145" s="15" t="str">
        <f ca="1">IF($C145="","",SUMIF('Controle de Contatos'!$D$5:$D$1204,$C145,'Controle de Contatos'!$AN$5:$AN$1204))</f>
        <v/>
      </c>
      <c r="P145" s="15" t="str">
        <f t="shared" ca="1" si="5"/>
        <v/>
      </c>
    </row>
    <row r="146" spans="2:16" ht="30" customHeight="1">
      <c r="B146" s="1">
        <v>142</v>
      </c>
      <c r="C146" s="14" t="str">
        <f t="shared" ca="1" si="4"/>
        <v/>
      </c>
      <c r="D146" s="15" t="str">
        <f ca="1">IF($C146="","",SUMIF('Controle de Contatos'!$D$5:$D$1204,$C146,'Controle de Contatos'!$AC$5:$AC$1204))</f>
        <v/>
      </c>
      <c r="E146" s="15" t="str">
        <f ca="1">IF($C146="","",SUMIF('Controle de Contatos'!$D$5:$D$1204,$C146,'Controle de Contatos'!$AD$5:$AD$1204))</f>
        <v/>
      </c>
      <c r="F146" s="15" t="str">
        <f ca="1">IF($C146="","",SUMIF('Controle de Contatos'!$D$5:$D$1204,$C146,'Controle de Contatos'!$AE$5:$AE$1204))</f>
        <v/>
      </c>
      <c r="G146" s="15" t="str">
        <f ca="1">IF($C146="","",SUMIF('Controle de Contatos'!$D$5:$D$1204,$C146,'Controle de Contatos'!$AF$5:$AF$1204))</f>
        <v/>
      </c>
      <c r="H146" s="15" t="str">
        <f ca="1">IF($C146="","",SUMIF('Controle de Contatos'!$D$5:$D$1204,$C146,'Controle de Contatos'!$AG$5:$AG$1204))</f>
        <v/>
      </c>
      <c r="I146" s="15" t="str">
        <f ca="1">IF($C146="","",SUMIF('Controle de Contatos'!$D$5:$D$1204,$C146,'Controle de Contatos'!$AH$5:$AH$1204))</f>
        <v/>
      </c>
      <c r="J146" s="15" t="str">
        <f ca="1">IF($C146="","",SUMIF('Controle de Contatos'!$D$5:$D$1204,$C146,'Controle de Contatos'!$AI$5:$AI$1204))</f>
        <v/>
      </c>
      <c r="K146" s="15" t="str">
        <f ca="1">IF($C146="","",SUMIF('Controle de Contatos'!$D$5:$D$1204,$C146,'Controle de Contatos'!$AJ$5:$AJ$1204))</f>
        <v/>
      </c>
      <c r="L146" s="15" t="str">
        <f ca="1">IF($C146="","",SUMIF('Controle de Contatos'!$D$5:$D$1204,$C146,'Controle de Contatos'!$AK$5:$AK$1204))</f>
        <v/>
      </c>
      <c r="M146" s="15" t="str">
        <f ca="1">IF($C146="","",SUMIF('Controle de Contatos'!$D$5:$D$1204,$C146,'Controle de Contatos'!$AL$5:$AL$1204))</f>
        <v/>
      </c>
      <c r="N146" s="15" t="str">
        <f ca="1">IF($C146="","",SUMIF('Controle de Contatos'!$D$5:$D$1204,$C146,'Controle de Contatos'!$AM$5:$AO$1204))</f>
        <v/>
      </c>
      <c r="O146" s="15" t="str">
        <f ca="1">IF($C146="","",SUMIF('Controle de Contatos'!$D$5:$D$1204,$C146,'Controle de Contatos'!$AN$5:$AN$1204))</f>
        <v/>
      </c>
      <c r="P146" s="15" t="str">
        <f t="shared" ca="1" si="5"/>
        <v/>
      </c>
    </row>
    <row r="147" spans="2:16" ht="30" customHeight="1">
      <c r="B147" s="1">
        <v>143</v>
      </c>
      <c r="C147" s="14" t="str">
        <f t="shared" ca="1" si="4"/>
        <v/>
      </c>
      <c r="D147" s="15" t="str">
        <f ca="1">IF($C147="","",SUMIF('Controle de Contatos'!$D$5:$D$1204,$C147,'Controle de Contatos'!$AC$5:$AC$1204))</f>
        <v/>
      </c>
      <c r="E147" s="15" t="str">
        <f ca="1">IF($C147="","",SUMIF('Controle de Contatos'!$D$5:$D$1204,$C147,'Controle de Contatos'!$AD$5:$AD$1204))</f>
        <v/>
      </c>
      <c r="F147" s="15" t="str">
        <f ca="1">IF($C147="","",SUMIF('Controle de Contatos'!$D$5:$D$1204,$C147,'Controle de Contatos'!$AE$5:$AE$1204))</f>
        <v/>
      </c>
      <c r="G147" s="15" t="str">
        <f ca="1">IF($C147="","",SUMIF('Controle de Contatos'!$D$5:$D$1204,$C147,'Controle de Contatos'!$AF$5:$AF$1204))</f>
        <v/>
      </c>
      <c r="H147" s="15" t="str">
        <f ca="1">IF($C147="","",SUMIF('Controle de Contatos'!$D$5:$D$1204,$C147,'Controle de Contatos'!$AG$5:$AG$1204))</f>
        <v/>
      </c>
      <c r="I147" s="15" t="str">
        <f ca="1">IF($C147="","",SUMIF('Controle de Contatos'!$D$5:$D$1204,$C147,'Controle de Contatos'!$AH$5:$AH$1204))</f>
        <v/>
      </c>
      <c r="J147" s="15" t="str">
        <f ca="1">IF($C147="","",SUMIF('Controle de Contatos'!$D$5:$D$1204,$C147,'Controle de Contatos'!$AI$5:$AI$1204))</f>
        <v/>
      </c>
      <c r="K147" s="15" t="str">
        <f ca="1">IF($C147="","",SUMIF('Controle de Contatos'!$D$5:$D$1204,$C147,'Controle de Contatos'!$AJ$5:$AJ$1204))</f>
        <v/>
      </c>
      <c r="L147" s="15" t="str">
        <f ca="1">IF($C147="","",SUMIF('Controle de Contatos'!$D$5:$D$1204,$C147,'Controle de Contatos'!$AK$5:$AK$1204))</f>
        <v/>
      </c>
      <c r="M147" s="15" t="str">
        <f ca="1">IF($C147="","",SUMIF('Controle de Contatos'!$D$5:$D$1204,$C147,'Controle de Contatos'!$AL$5:$AL$1204))</f>
        <v/>
      </c>
      <c r="N147" s="15" t="str">
        <f ca="1">IF($C147="","",SUMIF('Controle de Contatos'!$D$5:$D$1204,$C147,'Controle de Contatos'!$AM$5:$AO$1204))</f>
        <v/>
      </c>
      <c r="O147" s="15" t="str">
        <f ca="1">IF($C147="","",SUMIF('Controle de Contatos'!$D$5:$D$1204,$C147,'Controle de Contatos'!$AN$5:$AN$1204))</f>
        <v/>
      </c>
      <c r="P147" s="15" t="str">
        <f t="shared" ca="1" si="5"/>
        <v/>
      </c>
    </row>
    <row r="148" spans="2:16" ht="30" customHeight="1">
      <c r="B148" s="1">
        <v>144</v>
      </c>
      <c r="C148" s="14" t="str">
        <f t="shared" ca="1" si="4"/>
        <v/>
      </c>
      <c r="D148" s="15" t="str">
        <f ca="1">IF($C148="","",SUMIF('Controle de Contatos'!$D$5:$D$1204,$C148,'Controle de Contatos'!$AC$5:$AC$1204))</f>
        <v/>
      </c>
      <c r="E148" s="15" t="str">
        <f ca="1">IF($C148="","",SUMIF('Controle de Contatos'!$D$5:$D$1204,$C148,'Controle de Contatos'!$AD$5:$AD$1204))</f>
        <v/>
      </c>
      <c r="F148" s="15" t="str">
        <f ca="1">IF($C148="","",SUMIF('Controle de Contatos'!$D$5:$D$1204,$C148,'Controle de Contatos'!$AE$5:$AE$1204))</f>
        <v/>
      </c>
      <c r="G148" s="15" t="str">
        <f ca="1">IF($C148="","",SUMIF('Controle de Contatos'!$D$5:$D$1204,$C148,'Controle de Contatos'!$AF$5:$AF$1204))</f>
        <v/>
      </c>
      <c r="H148" s="15" t="str">
        <f ca="1">IF($C148="","",SUMIF('Controle de Contatos'!$D$5:$D$1204,$C148,'Controle de Contatos'!$AG$5:$AG$1204))</f>
        <v/>
      </c>
      <c r="I148" s="15" t="str">
        <f ca="1">IF($C148="","",SUMIF('Controle de Contatos'!$D$5:$D$1204,$C148,'Controle de Contatos'!$AH$5:$AH$1204))</f>
        <v/>
      </c>
      <c r="J148" s="15" t="str">
        <f ca="1">IF($C148="","",SUMIF('Controle de Contatos'!$D$5:$D$1204,$C148,'Controle de Contatos'!$AI$5:$AI$1204))</f>
        <v/>
      </c>
      <c r="K148" s="15" t="str">
        <f ca="1">IF($C148="","",SUMIF('Controle de Contatos'!$D$5:$D$1204,$C148,'Controle de Contatos'!$AJ$5:$AJ$1204))</f>
        <v/>
      </c>
      <c r="L148" s="15" t="str">
        <f ca="1">IF($C148="","",SUMIF('Controle de Contatos'!$D$5:$D$1204,$C148,'Controle de Contatos'!$AK$5:$AK$1204))</f>
        <v/>
      </c>
      <c r="M148" s="15" t="str">
        <f ca="1">IF($C148="","",SUMIF('Controle de Contatos'!$D$5:$D$1204,$C148,'Controle de Contatos'!$AL$5:$AL$1204))</f>
        <v/>
      </c>
      <c r="N148" s="15" t="str">
        <f ca="1">IF($C148="","",SUMIF('Controle de Contatos'!$D$5:$D$1204,$C148,'Controle de Contatos'!$AM$5:$AO$1204))</f>
        <v/>
      </c>
      <c r="O148" s="15" t="str">
        <f ca="1">IF($C148="","",SUMIF('Controle de Contatos'!$D$5:$D$1204,$C148,'Controle de Contatos'!$AN$5:$AN$1204))</f>
        <v/>
      </c>
      <c r="P148" s="15" t="str">
        <f t="shared" ca="1" si="5"/>
        <v/>
      </c>
    </row>
    <row r="149" spans="2:16" ht="30" customHeight="1">
      <c r="B149" s="1">
        <v>145</v>
      </c>
      <c r="C149" s="14" t="str">
        <f t="shared" ca="1" si="4"/>
        <v/>
      </c>
      <c r="D149" s="15" t="str">
        <f ca="1">IF($C149="","",SUMIF('Controle de Contatos'!$D$5:$D$1204,$C149,'Controle de Contatos'!$AC$5:$AC$1204))</f>
        <v/>
      </c>
      <c r="E149" s="15" t="str">
        <f ca="1">IF($C149="","",SUMIF('Controle de Contatos'!$D$5:$D$1204,$C149,'Controle de Contatos'!$AD$5:$AD$1204))</f>
        <v/>
      </c>
      <c r="F149" s="15" t="str">
        <f ca="1">IF($C149="","",SUMIF('Controle de Contatos'!$D$5:$D$1204,$C149,'Controle de Contatos'!$AE$5:$AE$1204))</f>
        <v/>
      </c>
      <c r="G149" s="15" t="str">
        <f ca="1">IF($C149="","",SUMIF('Controle de Contatos'!$D$5:$D$1204,$C149,'Controle de Contatos'!$AF$5:$AF$1204))</f>
        <v/>
      </c>
      <c r="H149" s="15" t="str">
        <f ca="1">IF($C149="","",SUMIF('Controle de Contatos'!$D$5:$D$1204,$C149,'Controle de Contatos'!$AG$5:$AG$1204))</f>
        <v/>
      </c>
      <c r="I149" s="15" t="str">
        <f ca="1">IF($C149="","",SUMIF('Controle de Contatos'!$D$5:$D$1204,$C149,'Controle de Contatos'!$AH$5:$AH$1204))</f>
        <v/>
      </c>
      <c r="J149" s="15" t="str">
        <f ca="1">IF($C149="","",SUMIF('Controle de Contatos'!$D$5:$D$1204,$C149,'Controle de Contatos'!$AI$5:$AI$1204))</f>
        <v/>
      </c>
      <c r="K149" s="15" t="str">
        <f ca="1">IF($C149="","",SUMIF('Controle de Contatos'!$D$5:$D$1204,$C149,'Controle de Contatos'!$AJ$5:$AJ$1204))</f>
        <v/>
      </c>
      <c r="L149" s="15" t="str">
        <f ca="1">IF($C149="","",SUMIF('Controle de Contatos'!$D$5:$D$1204,$C149,'Controle de Contatos'!$AK$5:$AK$1204))</f>
        <v/>
      </c>
      <c r="M149" s="15" t="str">
        <f ca="1">IF($C149="","",SUMIF('Controle de Contatos'!$D$5:$D$1204,$C149,'Controle de Contatos'!$AL$5:$AL$1204))</f>
        <v/>
      </c>
      <c r="N149" s="15" t="str">
        <f ca="1">IF($C149="","",SUMIF('Controle de Contatos'!$D$5:$D$1204,$C149,'Controle de Contatos'!$AM$5:$AO$1204))</f>
        <v/>
      </c>
      <c r="O149" s="15" t="str">
        <f ca="1">IF($C149="","",SUMIF('Controle de Contatos'!$D$5:$D$1204,$C149,'Controle de Contatos'!$AN$5:$AN$1204))</f>
        <v/>
      </c>
      <c r="P149" s="15" t="str">
        <f t="shared" ca="1" si="5"/>
        <v/>
      </c>
    </row>
    <row r="150" spans="2:16" ht="30" customHeight="1">
      <c r="B150" s="1">
        <v>146</v>
      </c>
      <c r="C150" s="14" t="str">
        <f t="shared" ca="1" si="4"/>
        <v/>
      </c>
      <c r="D150" s="15" t="str">
        <f ca="1">IF($C150="","",SUMIF('Controle de Contatos'!$D$5:$D$1204,$C150,'Controle de Contatos'!$AC$5:$AC$1204))</f>
        <v/>
      </c>
      <c r="E150" s="15" t="str">
        <f ca="1">IF($C150="","",SUMIF('Controle de Contatos'!$D$5:$D$1204,$C150,'Controle de Contatos'!$AD$5:$AD$1204))</f>
        <v/>
      </c>
      <c r="F150" s="15" t="str">
        <f ca="1">IF($C150="","",SUMIF('Controle de Contatos'!$D$5:$D$1204,$C150,'Controle de Contatos'!$AE$5:$AE$1204))</f>
        <v/>
      </c>
      <c r="G150" s="15" t="str">
        <f ca="1">IF($C150="","",SUMIF('Controle de Contatos'!$D$5:$D$1204,$C150,'Controle de Contatos'!$AF$5:$AF$1204))</f>
        <v/>
      </c>
      <c r="H150" s="15" t="str">
        <f ca="1">IF($C150="","",SUMIF('Controle de Contatos'!$D$5:$D$1204,$C150,'Controle de Contatos'!$AG$5:$AG$1204))</f>
        <v/>
      </c>
      <c r="I150" s="15" t="str">
        <f ca="1">IF($C150="","",SUMIF('Controle de Contatos'!$D$5:$D$1204,$C150,'Controle de Contatos'!$AH$5:$AH$1204))</f>
        <v/>
      </c>
      <c r="J150" s="15" t="str">
        <f ca="1">IF($C150="","",SUMIF('Controle de Contatos'!$D$5:$D$1204,$C150,'Controle de Contatos'!$AI$5:$AI$1204))</f>
        <v/>
      </c>
      <c r="K150" s="15" t="str">
        <f ca="1">IF($C150="","",SUMIF('Controle de Contatos'!$D$5:$D$1204,$C150,'Controle de Contatos'!$AJ$5:$AJ$1204))</f>
        <v/>
      </c>
      <c r="L150" s="15" t="str">
        <f ca="1">IF($C150="","",SUMIF('Controle de Contatos'!$D$5:$D$1204,$C150,'Controle de Contatos'!$AK$5:$AK$1204))</f>
        <v/>
      </c>
      <c r="M150" s="15" t="str">
        <f ca="1">IF($C150="","",SUMIF('Controle de Contatos'!$D$5:$D$1204,$C150,'Controle de Contatos'!$AL$5:$AL$1204))</f>
        <v/>
      </c>
      <c r="N150" s="15" t="str">
        <f ca="1">IF($C150="","",SUMIF('Controle de Contatos'!$D$5:$D$1204,$C150,'Controle de Contatos'!$AM$5:$AO$1204))</f>
        <v/>
      </c>
      <c r="O150" s="15" t="str">
        <f ca="1">IF($C150="","",SUMIF('Controle de Contatos'!$D$5:$D$1204,$C150,'Controle de Contatos'!$AN$5:$AN$1204))</f>
        <v/>
      </c>
      <c r="P150" s="15" t="str">
        <f t="shared" ca="1" si="5"/>
        <v/>
      </c>
    </row>
    <row r="151" spans="2:16" ht="30" customHeight="1">
      <c r="B151" s="1">
        <v>147</v>
      </c>
      <c r="C151" s="14" t="str">
        <f t="shared" ca="1" si="4"/>
        <v/>
      </c>
      <c r="D151" s="15" t="str">
        <f ca="1">IF($C151="","",SUMIF('Controle de Contatos'!$D$5:$D$1204,$C151,'Controle de Contatos'!$AC$5:$AC$1204))</f>
        <v/>
      </c>
      <c r="E151" s="15" t="str">
        <f ca="1">IF($C151="","",SUMIF('Controle de Contatos'!$D$5:$D$1204,$C151,'Controle de Contatos'!$AD$5:$AD$1204))</f>
        <v/>
      </c>
      <c r="F151" s="15" t="str">
        <f ca="1">IF($C151="","",SUMIF('Controle de Contatos'!$D$5:$D$1204,$C151,'Controle de Contatos'!$AE$5:$AE$1204))</f>
        <v/>
      </c>
      <c r="G151" s="15" t="str">
        <f ca="1">IF($C151="","",SUMIF('Controle de Contatos'!$D$5:$D$1204,$C151,'Controle de Contatos'!$AF$5:$AF$1204))</f>
        <v/>
      </c>
      <c r="H151" s="15" t="str">
        <f ca="1">IF($C151="","",SUMIF('Controle de Contatos'!$D$5:$D$1204,$C151,'Controle de Contatos'!$AG$5:$AG$1204))</f>
        <v/>
      </c>
      <c r="I151" s="15" t="str">
        <f ca="1">IF($C151="","",SUMIF('Controle de Contatos'!$D$5:$D$1204,$C151,'Controle de Contatos'!$AH$5:$AH$1204))</f>
        <v/>
      </c>
      <c r="J151" s="15" t="str">
        <f ca="1">IF($C151="","",SUMIF('Controle de Contatos'!$D$5:$D$1204,$C151,'Controle de Contatos'!$AI$5:$AI$1204))</f>
        <v/>
      </c>
      <c r="K151" s="15" t="str">
        <f ca="1">IF($C151="","",SUMIF('Controle de Contatos'!$D$5:$D$1204,$C151,'Controle de Contatos'!$AJ$5:$AJ$1204))</f>
        <v/>
      </c>
      <c r="L151" s="15" t="str">
        <f ca="1">IF($C151="","",SUMIF('Controle de Contatos'!$D$5:$D$1204,$C151,'Controle de Contatos'!$AK$5:$AK$1204))</f>
        <v/>
      </c>
      <c r="M151" s="15" t="str">
        <f ca="1">IF($C151="","",SUMIF('Controle de Contatos'!$D$5:$D$1204,$C151,'Controle de Contatos'!$AL$5:$AL$1204))</f>
        <v/>
      </c>
      <c r="N151" s="15" t="str">
        <f ca="1">IF($C151="","",SUMIF('Controle de Contatos'!$D$5:$D$1204,$C151,'Controle de Contatos'!$AM$5:$AO$1204))</f>
        <v/>
      </c>
      <c r="O151" s="15" t="str">
        <f ca="1">IF($C151="","",SUMIF('Controle de Contatos'!$D$5:$D$1204,$C151,'Controle de Contatos'!$AN$5:$AN$1204))</f>
        <v/>
      </c>
      <c r="P151" s="15" t="str">
        <f t="shared" ca="1" si="5"/>
        <v/>
      </c>
    </row>
    <row r="152" spans="2:16" ht="30" customHeight="1">
      <c r="B152" s="1">
        <v>148</v>
      </c>
      <c r="C152" s="14" t="str">
        <f t="shared" ca="1" si="4"/>
        <v/>
      </c>
      <c r="D152" s="15" t="str">
        <f ca="1">IF($C152="","",SUMIF('Controle de Contatos'!$D$5:$D$1204,$C152,'Controle de Contatos'!$AC$5:$AC$1204))</f>
        <v/>
      </c>
      <c r="E152" s="15" t="str">
        <f ca="1">IF($C152="","",SUMIF('Controle de Contatos'!$D$5:$D$1204,$C152,'Controle de Contatos'!$AD$5:$AD$1204))</f>
        <v/>
      </c>
      <c r="F152" s="15" t="str">
        <f ca="1">IF($C152="","",SUMIF('Controle de Contatos'!$D$5:$D$1204,$C152,'Controle de Contatos'!$AE$5:$AE$1204))</f>
        <v/>
      </c>
      <c r="G152" s="15" t="str">
        <f ca="1">IF($C152="","",SUMIF('Controle de Contatos'!$D$5:$D$1204,$C152,'Controle de Contatos'!$AF$5:$AF$1204))</f>
        <v/>
      </c>
      <c r="H152" s="15" t="str">
        <f ca="1">IF($C152="","",SUMIF('Controle de Contatos'!$D$5:$D$1204,$C152,'Controle de Contatos'!$AG$5:$AG$1204))</f>
        <v/>
      </c>
      <c r="I152" s="15" t="str">
        <f ca="1">IF($C152="","",SUMIF('Controle de Contatos'!$D$5:$D$1204,$C152,'Controle de Contatos'!$AH$5:$AH$1204))</f>
        <v/>
      </c>
      <c r="J152" s="15" t="str">
        <f ca="1">IF($C152="","",SUMIF('Controle de Contatos'!$D$5:$D$1204,$C152,'Controle de Contatos'!$AI$5:$AI$1204))</f>
        <v/>
      </c>
      <c r="K152" s="15" t="str">
        <f ca="1">IF($C152="","",SUMIF('Controle de Contatos'!$D$5:$D$1204,$C152,'Controle de Contatos'!$AJ$5:$AJ$1204))</f>
        <v/>
      </c>
      <c r="L152" s="15" t="str">
        <f ca="1">IF($C152="","",SUMIF('Controle de Contatos'!$D$5:$D$1204,$C152,'Controle de Contatos'!$AK$5:$AK$1204))</f>
        <v/>
      </c>
      <c r="M152" s="15" t="str">
        <f ca="1">IF($C152="","",SUMIF('Controle de Contatos'!$D$5:$D$1204,$C152,'Controle de Contatos'!$AL$5:$AL$1204))</f>
        <v/>
      </c>
      <c r="N152" s="15" t="str">
        <f ca="1">IF($C152="","",SUMIF('Controle de Contatos'!$D$5:$D$1204,$C152,'Controle de Contatos'!$AM$5:$AO$1204))</f>
        <v/>
      </c>
      <c r="O152" s="15" t="str">
        <f ca="1">IF($C152="","",SUMIF('Controle de Contatos'!$D$5:$D$1204,$C152,'Controle de Contatos'!$AN$5:$AN$1204))</f>
        <v/>
      </c>
      <c r="P152" s="15" t="str">
        <f t="shared" ca="1" si="5"/>
        <v/>
      </c>
    </row>
    <row r="153" spans="2:16" ht="30" customHeight="1">
      <c r="B153" s="1">
        <v>149</v>
      </c>
      <c r="C153" s="14" t="str">
        <f t="shared" ca="1" si="4"/>
        <v/>
      </c>
      <c r="D153" s="15" t="str">
        <f ca="1">IF($C153="","",SUMIF('Controle de Contatos'!$D$5:$D$1204,$C153,'Controle de Contatos'!$AC$5:$AC$1204))</f>
        <v/>
      </c>
      <c r="E153" s="15" t="str">
        <f ca="1">IF($C153="","",SUMIF('Controle de Contatos'!$D$5:$D$1204,$C153,'Controle de Contatos'!$AD$5:$AD$1204))</f>
        <v/>
      </c>
      <c r="F153" s="15" t="str">
        <f ca="1">IF($C153="","",SUMIF('Controle de Contatos'!$D$5:$D$1204,$C153,'Controle de Contatos'!$AE$5:$AE$1204))</f>
        <v/>
      </c>
      <c r="G153" s="15" t="str">
        <f ca="1">IF($C153="","",SUMIF('Controle de Contatos'!$D$5:$D$1204,$C153,'Controle de Contatos'!$AF$5:$AF$1204))</f>
        <v/>
      </c>
      <c r="H153" s="15" t="str">
        <f ca="1">IF($C153="","",SUMIF('Controle de Contatos'!$D$5:$D$1204,$C153,'Controle de Contatos'!$AG$5:$AG$1204))</f>
        <v/>
      </c>
      <c r="I153" s="15" t="str">
        <f ca="1">IF($C153="","",SUMIF('Controle de Contatos'!$D$5:$D$1204,$C153,'Controle de Contatos'!$AH$5:$AH$1204))</f>
        <v/>
      </c>
      <c r="J153" s="15" t="str">
        <f ca="1">IF($C153="","",SUMIF('Controle de Contatos'!$D$5:$D$1204,$C153,'Controle de Contatos'!$AI$5:$AI$1204))</f>
        <v/>
      </c>
      <c r="K153" s="15" t="str">
        <f ca="1">IF($C153="","",SUMIF('Controle de Contatos'!$D$5:$D$1204,$C153,'Controle de Contatos'!$AJ$5:$AJ$1204))</f>
        <v/>
      </c>
      <c r="L153" s="15" t="str">
        <f ca="1">IF($C153="","",SUMIF('Controle de Contatos'!$D$5:$D$1204,$C153,'Controle de Contatos'!$AK$5:$AK$1204))</f>
        <v/>
      </c>
      <c r="M153" s="15" t="str">
        <f ca="1">IF($C153="","",SUMIF('Controle de Contatos'!$D$5:$D$1204,$C153,'Controle de Contatos'!$AL$5:$AL$1204))</f>
        <v/>
      </c>
      <c r="N153" s="15" t="str">
        <f ca="1">IF($C153="","",SUMIF('Controle de Contatos'!$D$5:$D$1204,$C153,'Controle de Contatos'!$AM$5:$AO$1204))</f>
        <v/>
      </c>
      <c r="O153" s="15" t="str">
        <f ca="1">IF($C153="","",SUMIF('Controle de Contatos'!$D$5:$D$1204,$C153,'Controle de Contatos'!$AN$5:$AN$1204))</f>
        <v/>
      </c>
      <c r="P153" s="15" t="str">
        <f t="shared" ca="1" si="5"/>
        <v/>
      </c>
    </row>
    <row r="154" spans="2:16" ht="30" customHeight="1">
      <c r="B154" s="1">
        <v>150</v>
      </c>
      <c r="C154" s="14" t="str">
        <f t="shared" ca="1" si="4"/>
        <v/>
      </c>
      <c r="D154" s="15" t="str">
        <f ca="1">IF($C154="","",SUMIF('Controle de Contatos'!$D$5:$D$1204,$C154,'Controle de Contatos'!$AC$5:$AC$1204))</f>
        <v/>
      </c>
      <c r="E154" s="15" t="str">
        <f ca="1">IF($C154="","",SUMIF('Controle de Contatos'!$D$5:$D$1204,$C154,'Controle de Contatos'!$AD$5:$AD$1204))</f>
        <v/>
      </c>
      <c r="F154" s="15" t="str">
        <f ca="1">IF($C154="","",SUMIF('Controle de Contatos'!$D$5:$D$1204,$C154,'Controle de Contatos'!$AE$5:$AE$1204))</f>
        <v/>
      </c>
      <c r="G154" s="15" t="str">
        <f ca="1">IF($C154="","",SUMIF('Controle de Contatos'!$D$5:$D$1204,$C154,'Controle de Contatos'!$AF$5:$AF$1204))</f>
        <v/>
      </c>
      <c r="H154" s="15" t="str">
        <f ca="1">IF($C154="","",SUMIF('Controle de Contatos'!$D$5:$D$1204,$C154,'Controle de Contatos'!$AG$5:$AG$1204))</f>
        <v/>
      </c>
      <c r="I154" s="15" t="str">
        <f ca="1">IF($C154="","",SUMIF('Controle de Contatos'!$D$5:$D$1204,$C154,'Controle de Contatos'!$AH$5:$AH$1204))</f>
        <v/>
      </c>
      <c r="J154" s="15" t="str">
        <f ca="1">IF($C154="","",SUMIF('Controle de Contatos'!$D$5:$D$1204,$C154,'Controle de Contatos'!$AI$5:$AI$1204))</f>
        <v/>
      </c>
      <c r="K154" s="15" t="str">
        <f ca="1">IF($C154="","",SUMIF('Controle de Contatos'!$D$5:$D$1204,$C154,'Controle de Contatos'!$AJ$5:$AJ$1204))</f>
        <v/>
      </c>
      <c r="L154" s="15" t="str">
        <f ca="1">IF($C154="","",SUMIF('Controle de Contatos'!$D$5:$D$1204,$C154,'Controle de Contatos'!$AK$5:$AK$1204))</f>
        <v/>
      </c>
      <c r="M154" s="15" t="str">
        <f ca="1">IF($C154="","",SUMIF('Controle de Contatos'!$D$5:$D$1204,$C154,'Controle de Contatos'!$AL$5:$AL$1204))</f>
        <v/>
      </c>
      <c r="N154" s="15" t="str">
        <f ca="1">IF($C154="","",SUMIF('Controle de Contatos'!$D$5:$D$1204,$C154,'Controle de Contatos'!$AM$5:$AO$1204))</f>
        <v/>
      </c>
      <c r="O154" s="15" t="str">
        <f ca="1">IF($C154="","",SUMIF('Controle de Contatos'!$D$5:$D$1204,$C154,'Controle de Contatos'!$AN$5:$AN$1204))</f>
        <v/>
      </c>
      <c r="P154" s="15" t="str">
        <f t="shared" ca="1" si="5"/>
        <v/>
      </c>
    </row>
    <row r="155" spans="2:16" ht="30" customHeight="1">
      <c r="B155" s="1">
        <v>151</v>
      </c>
      <c r="C155" s="14" t="str">
        <f t="shared" ca="1" si="4"/>
        <v/>
      </c>
      <c r="D155" s="15" t="str">
        <f ca="1">IF($C155="","",SUMIF('Controle de Contatos'!$D$5:$D$1204,$C155,'Controle de Contatos'!$AC$5:$AC$1204))</f>
        <v/>
      </c>
      <c r="E155" s="15" t="str">
        <f ca="1">IF($C155="","",SUMIF('Controle de Contatos'!$D$5:$D$1204,$C155,'Controle de Contatos'!$AD$5:$AD$1204))</f>
        <v/>
      </c>
      <c r="F155" s="15" t="str">
        <f ca="1">IF($C155="","",SUMIF('Controle de Contatos'!$D$5:$D$1204,$C155,'Controle de Contatos'!$AE$5:$AE$1204))</f>
        <v/>
      </c>
      <c r="G155" s="15" t="str">
        <f ca="1">IF($C155="","",SUMIF('Controle de Contatos'!$D$5:$D$1204,$C155,'Controle de Contatos'!$AF$5:$AF$1204))</f>
        <v/>
      </c>
      <c r="H155" s="15" t="str">
        <f ca="1">IF($C155="","",SUMIF('Controle de Contatos'!$D$5:$D$1204,$C155,'Controle de Contatos'!$AG$5:$AG$1204))</f>
        <v/>
      </c>
      <c r="I155" s="15" t="str">
        <f ca="1">IF($C155="","",SUMIF('Controle de Contatos'!$D$5:$D$1204,$C155,'Controle de Contatos'!$AH$5:$AH$1204))</f>
        <v/>
      </c>
      <c r="J155" s="15" t="str">
        <f ca="1">IF($C155="","",SUMIF('Controle de Contatos'!$D$5:$D$1204,$C155,'Controle de Contatos'!$AI$5:$AI$1204))</f>
        <v/>
      </c>
      <c r="K155" s="15" t="str">
        <f ca="1">IF($C155="","",SUMIF('Controle de Contatos'!$D$5:$D$1204,$C155,'Controle de Contatos'!$AJ$5:$AJ$1204))</f>
        <v/>
      </c>
      <c r="L155" s="15" t="str">
        <f ca="1">IF($C155="","",SUMIF('Controle de Contatos'!$D$5:$D$1204,$C155,'Controle de Contatos'!$AK$5:$AK$1204))</f>
        <v/>
      </c>
      <c r="M155" s="15" t="str">
        <f ca="1">IF($C155="","",SUMIF('Controle de Contatos'!$D$5:$D$1204,$C155,'Controle de Contatos'!$AL$5:$AL$1204))</f>
        <v/>
      </c>
      <c r="N155" s="15" t="str">
        <f ca="1">IF($C155="","",SUMIF('Controle de Contatos'!$D$5:$D$1204,$C155,'Controle de Contatos'!$AM$5:$AO$1204))</f>
        <v/>
      </c>
      <c r="O155" s="15" t="str">
        <f ca="1">IF($C155="","",SUMIF('Controle de Contatos'!$D$5:$D$1204,$C155,'Controle de Contatos'!$AN$5:$AN$1204))</f>
        <v/>
      </c>
      <c r="P155" s="15" t="str">
        <f t="shared" ca="1" si="5"/>
        <v/>
      </c>
    </row>
    <row r="156" spans="2:16" ht="30" customHeight="1">
      <c r="B156" s="1">
        <v>152</v>
      </c>
      <c r="C156" s="14" t="str">
        <f t="shared" ca="1" si="4"/>
        <v/>
      </c>
      <c r="D156" s="15" t="str">
        <f ca="1">IF($C156="","",SUMIF('Controle de Contatos'!$D$5:$D$1204,$C156,'Controle de Contatos'!$AC$5:$AC$1204))</f>
        <v/>
      </c>
      <c r="E156" s="15" t="str">
        <f ca="1">IF($C156="","",SUMIF('Controle de Contatos'!$D$5:$D$1204,$C156,'Controle de Contatos'!$AD$5:$AD$1204))</f>
        <v/>
      </c>
      <c r="F156" s="15" t="str">
        <f ca="1">IF($C156="","",SUMIF('Controle de Contatos'!$D$5:$D$1204,$C156,'Controle de Contatos'!$AE$5:$AE$1204))</f>
        <v/>
      </c>
      <c r="G156" s="15" t="str">
        <f ca="1">IF($C156="","",SUMIF('Controle de Contatos'!$D$5:$D$1204,$C156,'Controle de Contatos'!$AF$5:$AF$1204))</f>
        <v/>
      </c>
      <c r="H156" s="15" t="str">
        <f ca="1">IF($C156="","",SUMIF('Controle de Contatos'!$D$5:$D$1204,$C156,'Controle de Contatos'!$AG$5:$AG$1204))</f>
        <v/>
      </c>
      <c r="I156" s="15" t="str">
        <f ca="1">IF($C156="","",SUMIF('Controle de Contatos'!$D$5:$D$1204,$C156,'Controle de Contatos'!$AH$5:$AH$1204))</f>
        <v/>
      </c>
      <c r="J156" s="15" t="str">
        <f ca="1">IF($C156="","",SUMIF('Controle de Contatos'!$D$5:$D$1204,$C156,'Controle de Contatos'!$AI$5:$AI$1204))</f>
        <v/>
      </c>
      <c r="K156" s="15" t="str">
        <f ca="1">IF($C156="","",SUMIF('Controle de Contatos'!$D$5:$D$1204,$C156,'Controle de Contatos'!$AJ$5:$AJ$1204))</f>
        <v/>
      </c>
      <c r="L156" s="15" t="str">
        <f ca="1">IF($C156="","",SUMIF('Controle de Contatos'!$D$5:$D$1204,$C156,'Controle de Contatos'!$AK$5:$AK$1204))</f>
        <v/>
      </c>
      <c r="M156" s="15" t="str">
        <f ca="1">IF($C156="","",SUMIF('Controle de Contatos'!$D$5:$D$1204,$C156,'Controle de Contatos'!$AL$5:$AL$1204))</f>
        <v/>
      </c>
      <c r="N156" s="15" t="str">
        <f ca="1">IF($C156="","",SUMIF('Controle de Contatos'!$D$5:$D$1204,$C156,'Controle de Contatos'!$AM$5:$AO$1204))</f>
        <v/>
      </c>
      <c r="O156" s="15" t="str">
        <f ca="1">IF($C156="","",SUMIF('Controle de Contatos'!$D$5:$D$1204,$C156,'Controle de Contatos'!$AN$5:$AN$1204))</f>
        <v/>
      </c>
      <c r="P156" s="15" t="str">
        <f t="shared" ca="1" si="5"/>
        <v/>
      </c>
    </row>
    <row r="157" spans="2:16" ht="30" customHeight="1">
      <c r="B157" s="1">
        <v>153</v>
      </c>
      <c r="C157" s="14" t="str">
        <f t="shared" ca="1" si="4"/>
        <v/>
      </c>
      <c r="D157" s="15" t="str">
        <f ca="1">IF($C157="","",SUMIF('Controle de Contatos'!$D$5:$D$1204,$C157,'Controle de Contatos'!$AC$5:$AC$1204))</f>
        <v/>
      </c>
      <c r="E157" s="15" t="str">
        <f ca="1">IF($C157="","",SUMIF('Controle de Contatos'!$D$5:$D$1204,$C157,'Controle de Contatos'!$AD$5:$AD$1204))</f>
        <v/>
      </c>
      <c r="F157" s="15" t="str">
        <f ca="1">IF($C157="","",SUMIF('Controle de Contatos'!$D$5:$D$1204,$C157,'Controle de Contatos'!$AE$5:$AE$1204))</f>
        <v/>
      </c>
      <c r="G157" s="15" t="str">
        <f ca="1">IF($C157="","",SUMIF('Controle de Contatos'!$D$5:$D$1204,$C157,'Controle de Contatos'!$AF$5:$AF$1204))</f>
        <v/>
      </c>
      <c r="H157" s="15" t="str">
        <f ca="1">IF($C157="","",SUMIF('Controle de Contatos'!$D$5:$D$1204,$C157,'Controle de Contatos'!$AG$5:$AG$1204))</f>
        <v/>
      </c>
      <c r="I157" s="15" t="str">
        <f ca="1">IF($C157="","",SUMIF('Controle de Contatos'!$D$5:$D$1204,$C157,'Controle de Contatos'!$AH$5:$AH$1204))</f>
        <v/>
      </c>
      <c r="J157" s="15" t="str">
        <f ca="1">IF($C157="","",SUMIF('Controle de Contatos'!$D$5:$D$1204,$C157,'Controle de Contatos'!$AI$5:$AI$1204))</f>
        <v/>
      </c>
      <c r="K157" s="15" t="str">
        <f ca="1">IF($C157="","",SUMIF('Controle de Contatos'!$D$5:$D$1204,$C157,'Controle de Contatos'!$AJ$5:$AJ$1204))</f>
        <v/>
      </c>
      <c r="L157" s="15" t="str">
        <f ca="1">IF($C157="","",SUMIF('Controle de Contatos'!$D$5:$D$1204,$C157,'Controle de Contatos'!$AK$5:$AK$1204))</f>
        <v/>
      </c>
      <c r="M157" s="15" t="str">
        <f ca="1">IF($C157="","",SUMIF('Controle de Contatos'!$D$5:$D$1204,$C157,'Controle de Contatos'!$AL$5:$AL$1204))</f>
        <v/>
      </c>
      <c r="N157" s="15" t="str">
        <f ca="1">IF($C157="","",SUMIF('Controle de Contatos'!$D$5:$D$1204,$C157,'Controle de Contatos'!$AM$5:$AO$1204))</f>
        <v/>
      </c>
      <c r="O157" s="15" t="str">
        <f ca="1">IF($C157="","",SUMIF('Controle de Contatos'!$D$5:$D$1204,$C157,'Controle de Contatos'!$AN$5:$AN$1204))</f>
        <v/>
      </c>
      <c r="P157" s="15" t="str">
        <f t="shared" ca="1" si="5"/>
        <v/>
      </c>
    </row>
    <row r="158" spans="2:16" ht="30" customHeight="1">
      <c r="B158" s="1">
        <v>154</v>
      </c>
      <c r="C158" s="14" t="str">
        <f t="shared" ca="1" si="4"/>
        <v/>
      </c>
      <c r="D158" s="15" t="str">
        <f ca="1">IF($C158="","",SUMIF('Controle de Contatos'!$D$5:$D$1204,$C158,'Controle de Contatos'!$AC$5:$AC$1204))</f>
        <v/>
      </c>
      <c r="E158" s="15" t="str">
        <f ca="1">IF($C158="","",SUMIF('Controle de Contatos'!$D$5:$D$1204,$C158,'Controle de Contatos'!$AD$5:$AD$1204))</f>
        <v/>
      </c>
      <c r="F158" s="15" t="str">
        <f ca="1">IF($C158="","",SUMIF('Controle de Contatos'!$D$5:$D$1204,$C158,'Controle de Contatos'!$AE$5:$AE$1204))</f>
        <v/>
      </c>
      <c r="G158" s="15" t="str">
        <f ca="1">IF($C158="","",SUMIF('Controle de Contatos'!$D$5:$D$1204,$C158,'Controle de Contatos'!$AF$5:$AF$1204))</f>
        <v/>
      </c>
      <c r="H158" s="15" t="str">
        <f ca="1">IF($C158="","",SUMIF('Controle de Contatos'!$D$5:$D$1204,$C158,'Controle de Contatos'!$AG$5:$AG$1204))</f>
        <v/>
      </c>
      <c r="I158" s="15" t="str">
        <f ca="1">IF($C158="","",SUMIF('Controle de Contatos'!$D$5:$D$1204,$C158,'Controle de Contatos'!$AH$5:$AH$1204))</f>
        <v/>
      </c>
      <c r="J158" s="15" t="str">
        <f ca="1">IF($C158="","",SUMIF('Controle de Contatos'!$D$5:$D$1204,$C158,'Controle de Contatos'!$AI$5:$AI$1204))</f>
        <v/>
      </c>
      <c r="K158" s="15" t="str">
        <f ca="1">IF($C158="","",SUMIF('Controle de Contatos'!$D$5:$D$1204,$C158,'Controle de Contatos'!$AJ$5:$AJ$1204))</f>
        <v/>
      </c>
      <c r="L158" s="15" t="str">
        <f ca="1">IF($C158="","",SUMIF('Controle de Contatos'!$D$5:$D$1204,$C158,'Controle de Contatos'!$AK$5:$AK$1204))</f>
        <v/>
      </c>
      <c r="M158" s="15" t="str">
        <f ca="1">IF($C158="","",SUMIF('Controle de Contatos'!$D$5:$D$1204,$C158,'Controle de Contatos'!$AL$5:$AL$1204))</f>
        <v/>
      </c>
      <c r="N158" s="15" t="str">
        <f ca="1">IF($C158="","",SUMIF('Controle de Contatos'!$D$5:$D$1204,$C158,'Controle de Contatos'!$AM$5:$AO$1204))</f>
        <v/>
      </c>
      <c r="O158" s="15" t="str">
        <f ca="1">IF($C158="","",SUMIF('Controle de Contatos'!$D$5:$D$1204,$C158,'Controle de Contatos'!$AN$5:$AN$1204))</f>
        <v/>
      </c>
      <c r="P158" s="15" t="str">
        <f t="shared" ca="1" si="5"/>
        <v/>
      </c>
    </row>
    <row r="159" spans="2:16" ht="30" customHeight="1">
      <c r="B159" s="1">
        <v>155</v>
      </c>
      <c r="C159" s="14" t="str">
        <f t="shared" ca="1" si="4"/>
        <v/>
      </c>
      <c r="D159" s="15" t="str">
        <f ca="1">IF($C159="","",SUMIF('Controle de Contatos'!$D$5:$D$1204,$C159,'Controle de Contatos'!$AC$5:$AC$1204))</f>
        <v/>
      </c>
      <c r="E159" s="15" t="str">
        <f ca="1">IF($C159="","",SUMIF('Controle de Contatos'!$D$5:$D$1204,$C159,'Controle de Contatos'!$AD$5:$AD$1204))</f>
        <v/>
      </c>
      <c r="F159" s="15" t="str">
        <f ca="1">IF($C159="","",SUMIF('Controle de Contatos'!$D$5:$D$1204,$C159,'Controle de Contatos'!$AE$5:$AE$1204))</f>
        <v/>
      </c>
      <c r="G159" s="15" t="str">
        <f ca="1">IF($C159="","",SUMIF('Controle de Contatos'!$D$5:$D$1204,$C159,'Controle de Contatos'!$AF$5:$AF$1204))</f>
        <v/>
      </c>
      <c r="H159" s="15" t="str">
        <f ca="1">IF($C159="","",SUMIF('Controle de Contatos'!$D$5:$D$1204,$C159,'Controle de Contatos'!$AG$5:$AG$1204))</f>
        <v/>
      </c>
      <c r="I159" s="15" t="str">
        <f ca="1">IF($C159="","",SUMIF('Controle de Contatos'!$D$5:$D$1204,$C159,'Controle de Contatos'!$AH$5:$AH$1204))</f>
        <v/>
      </c>
      <c r="J159" s="15" t="str">
        <f ca="1">IF($C159="","",SUMIF('Controle de Contatos'!$D$5:$D$1204,$C159,'Controle de Contatos'!$AI$5:$AI$1204))</f>
        <v/>
      </c>
      <c r="K159" s="15" t="str">
        <f ca="1">IF($C159="","",SUMIF('Controle de Contatos'!$D$5:$D$1204,$C159,'Controle de Contatos'!$AJ$5:$AJ$1204))</f>
        <v/>
      </c>
      <c r="L159" s="15" t="str">
        <f ca="1">IF($C159="","",SUMIF('Controle de Contatos'!$D$5:$D$1204,$C159,'Controle de Contatos'!$AK$5:$AK$1204))</f>
        <v/>
      </c>
      <c r="M159" s="15" t="str">
        <f ca="1">IF($C159="","",SUMIF('Controle de Contatos'!$D$5:$D$1204,$C159,'Controle de Contatos'!$AL$5:$AL$1204))</f>
        <v/>
      </c>
      <c r="N159" s="15" t="str">
        <f ca="1">IF($C159="","",SUMIF('Controle de Contatos'!$D$5:$D$1204,$C159,'Controle de Contatos'!$AM$5:$AO$1204))</f>
        <v/>
      </c>
      <c r="O159" s="15" t="str">
        <f ca="1">IF($C159="","",SUMIF('Controle de Contatos'!$D$5:$D$1204,$C159,'Controle de Contatos'!$AN$5:$AN$1204))</f>
        <v/>
      </c>
      <c r="P159" s="15" t="str">
        <f t="shared" ca="1" si="5"/>
        <v/>
      </c>
    </row>
    <row r="160" spans="2:16" ht="30" customHeight="1">
      <c r="B160" s="1">
        <v>156</v>
      </c>
      <c r="C160" s="14" t="str">
        <f t="shared" ca="1" si="4"/>
        <v/>
      </c>
      <c r="D160" s="15" t="str">
        <f ca="1">IF($C160="","",SUMIF('Controle de Contatos'!$D$5:$D$1204,$C160,'Controle de Contatos'!$AC$5:$AC$1204))</f>
        <v/>
      </c>
      <c r="E160" s="15" t="str">
        <f ca="1">IF($C160="","",SUMIF('Controle de Contatos'!$D$5:$D$1204,$C160,'Controle de Contatos'!$AD$5:$AD$1204))</f>
        <v/>
      </c>
      <c r="F160" s="15" t="str">
        <f ca="1">IF($C160="","",SUMIF('Controle de Contatos'!$D$5:$D$1204,$C160,'Controle de Contatos'!$AE$5:$AE$1204))</f>
        <v/>
      </c>
      <c r="G160" s="15" t="str">
        <f ca="1">IF($C160="","",SUMIF('Controle de Contatos'!$D$5:$D$1204,$C160,'Controle de Contatos'!$AF$5:$AF$1204))</f>
        <v/>
      </c>
      <c r="H160" s="15" t="str">
        <f ca="1">IF($C160="","",SUMIF('Controle de Contatos'!$D$5:$D$1204,$C160,'Controle de Contatos'!$AG$5:$AG$1204))</f>
        <v/>
      </c>
      <c r="I160" s="15" t="str">
        <f ca="1">IF($C160="","",SUMIF('Controle de Contatos'!$D$5:$D$1204,$C160,'Controle de Contatos'!$AH$5:$AH$1204))</f>
        <v/>
      </c>
      <c r="J160" s="15" t="str">
        <f ca="1">IF($C160="","",SUMIF('Controle de Contatos'!$D$5:$D$1204,$C160,'Controle de Contatos'!$AI$5:$AI$1204))</f>
        <v/>
      </c>
      <c r="K160" s="15" t="str">
        <f ca="1">IF($C160="","",SUMIF('Controle de Contatos'!$D$5:$D$1204,$C160,'Controle de Contatos'!$AJ$5:$AJ$1204))</f>
        <v/>
      </c>
      <c r="L160" s="15" t="str">
        <f ca="1">IF($C160="","",SUMIF('Controle de Contatos'!$D$5:$D$1204,$C160,'Controle de Contatos'!$AK$5:$AK$1204))</f>
        <v/>
      </c>
      <c r="M160" s="15" t="str">
        <f ca="1">IF($C160="","",SUMIF('Controle de Contatos'!$D$5:$D$1204,$C160,'Controle de Contatos'!$AL$5:$AL$1204))</f>
        <v/>
      </c>
      <c r="N160" s="15" t="str">
        <f ca="1">IF($C160="","",SUMIF('Controle de Contatos'!$D$5:$D$1204,$C160,'Controle de Contatos'!$AM$5:$AO$1204))</f>
        <v/>
      </c>
      <c r="O160" s="15" t="str">
        <f ca="1">IF($C160="","",SUMIF('Controle de Contatos'!$D$5:$D$1204,$C160,'Controle de Contatos'!$AN$5:$AN$1204))</f>
        <v/>
      </c>
      <c r="P160" s="15" t="str">
        <f t="shared" ca="1" si="5"/>
        <v/>
      </c>
    </row>
    <row r="161" spans="2:16" ht="30" customHeight="1">
      <c r="B161" s="1">
        <v>157</v>
      </c>
      <c r="C161" s="14" t="str">
        <f t="shared" ca="1" si="4"/>
        <v/>
      </c>
      <c r="D161" s="15" t="str">
        <f ca="1">IF($C161="","",SUMIF('Controle de Contatos'!$D$5:$D$1204,$C161,'Controle de Contatos'!$AC$5:$AC$1204))</f>
        <v/>
      </c>
      <c r="E161" s="15" t="str">
        <f ca="1">IF($C161="","",SUMIF('Controle de Contatos'!$D$5:$D$1204,$C161,'Controle de Contatos'!$AD$5:$AD$1204))</f>
        <v/>
      </c>
      <c r="F161" s="15" t="str">
        <f ca="1">IF($C161="","",SUMIF('Controle de Contatos'!$D$5:$D$1204,$C161,'Controle de Contatos'!$AE$5:$AE$1204))</f>
        <v/>
      </c>
      <c r="G161" s="15" t="str">
        <f ca="1">IF($C161="","",SUMIF('Controle de Contatos'!$D$5:$D$1204,$C161,'Controle de Contatos'!$AF$5:$AF$1204))</f>
        <v/>
      </c>
      <c r="H161" s="15" t="str">
        <f ca="1">IF($C161="","",SUMIF('Controle de Contatos'!$D$5:$D$1204,$C161,'Controle de Contatos'!$AG$5:$AG$1204))</f>
        <v/>
      </c>
      <c r="I161" s="15" t="str">
        <f ca="1">IF($C161="","",SUMIF('Controle de Contatos'!$D$5:$D$1204,$C161,'Controle de Contatos'!$AH$5:$AH$1204))</f>
        <v/>
      </c>
      <c r="J161" s="15" t="str">
        <f ca="1">IF($C161="","",SUMIF('Controle de Contatos'!$D$5:$D$1204,$C161,'Controle de Contatos'!$AI$5:$AI$1204))</f>
        <v/>
      </c>
      <c r="K161" s="15" t="str">
        <f ca="1">IF($C161="","",SUMIF('Controle de Contatos'!$D$5:$D$1204,$C161,'Controle de Contatos'!$AJ$5:$AJ$1204))</f>
        <v/>
      </c>
      <c r="L161" s="15" t="str">
        <f ca="1">IF($C161="","",SUMIF('Controle de Contatos'!$D$5:$D$1204,$C161,'Controle de Contatos'!$AK$5:$AK$1204))</f>
        <v/>
      </c>
      <c r="M161" s="15" t="str">
        <f ca="1">IF($C161="","",SUMIF('Controle de Contatos'!$D$5:$D$1204,$C161,'Controle de Contatos'!$AL$5:$AL$1204))</f>
        <v/>
      </c>
      <c r="N161" s="15" t="str">
        <f ca="1">IF($C161="","",SUMIF('Controle de Contatos'!$D$5:$D$1204,$C161,'Controle de Contatos'!$AM$5:$AO$1204))</f>
        <v/>
      </c>
      <c r="O161" s="15" t="str">
        <f ca="1">IF($C161="","",SUMIF('Controle de Contatos'!$D$5:$D$1204,$C161,'Controle de Contatos'!$AN$5:$AN$1204))</f>
        <v/>
      </c>
      <c r="P161" s="15" t="str">
        <f t="shared" ca="1" si="5"/>
        <v/>
      </c>
    </row>
    <row r="162" spans="2:16" ht="30" customHeight="1">
      <c r="B162" s="1">
        <v>158</v>
      </c>
      <c r="C162" s="14" t="str">
        <f t="shared" ca="1" si="4"/>
        <v/>
      </c>
      <c r="D162" s="15" t="str">
        <f ca="1">IF($C162="","",SUMIF('Controle de Contatos'!$D$5:$D$1204,$C162,'Controle de Contatos'!$AC$5:$AC$1204))</f>
        <v/>
      </c>
      <c r="E162" s="15" t="str">
        <f ca="1">IF($C162="","",SUMIF('Controle de Contatos'!$D$5:$D$1204,$C162,'Controle de Contatos'!$AD$5:$AD$1204))</f>
        <v/>
      </c>
      <c r="F162" s="15" t="str">
        <f ca="1">IF($C162="","",SUMIF('Controle de Contatos'!$D$5:$D$1204,$C162,'Controle de Contatos'!$AE$5:$AE$1204))</f>
        <v/>
      </c>
      <c r="G162" s="15" t="str">
        <f ca="1">IF($C162="","",SUMIF('Controle de Contatos'!$D$5:$D$1204,$C162,'Controle de Contatos'!$AF$5:$AF$1204))</f>
        <v/>
      </c>
      <c r="H162" s="15" t="str">
        <f ca="1">IF($C162="","",SUMIF('Controle de Contatos'!$D$5:$D$1204,$C162,'Controle de Contatos'!$AG$5:$AG$1204))</f>
        <v/>
      </c>
      <c r="I162" s="15" t="str">
        <f ca="1">IF($C162="","",SUMIF('Controle de Contatos'!$D$5:$D$1204,$C162,'Controle de Contatos'!$AH$5:$AH$1204))</f>
        <v/>
      </c>
      <c r="J162" s="15" t="str">
        <f ca="1">IF($C162="","",SUMIF('Controle de Contatos'!$D$5:$D$1204,$C162,'Controle de Contatos'!$AI$5:$AI$1204))</f>
        <v/>
      </c>
      <c r="K162" s="15" t="str">
        <f ca="1">IF($C162="","",SUMIF('Controle de Contatos'!$D$5:$D$1204,$C162,'Controle de Contatos'!$AJ$5:$AJ$1204))</f>
        <v/>
      </c>
      <c r="L162" s="15" t="str">
        <f ca="1">IF($C162="","",SUMIF('Controle de Contatos'!$D$5:$D$1204,$C162,'Controle de Contatos'!$AK$5:$AK$1204))</f>
        <v/>
      </c>
      <c r="M162" s="15" t="str">
        <f ca="1">IF($C162="","",SUMIF('Controle de Contatos'!$D$5:$D$1204,$C162,'Controle de Contatos'!$AL$5:$AL$1204))</f>
        <v/>
      </c>
      <c r="N162" s="15" t="str">
        <f ca="1">IF($C162="","",SUMIF('Controle de Contatos'!$D$5:$D$1204,$C162,'Controle de Contatos'!$AM$5:$AO$1204))</f>
        <v/>
      </c>
      <c r="O162" s="15" t="str">
        <f ca="1">IF($C162="","",SUMIF('Controle de Contatos'!$D$5:$D$1204,$C162,'Controle de Contatos'!$AN$5:$AN$1204))</f>
        <v/>
      </c>
      <c r="P162" s="15" t="str">
        <f t="shared" ca="1" si="5"/>
        <v/>
      </c>
    </row>
    <row r="163" spans="2:16" ht="30" customHeight="1">
      <c r="B163" s="1">
        <v>159</v>
      </c>
      <c r="C163" s="14" t="str">
        <f t="shared" ca="1" si="4"/>
        <v/>
      </c>
      <c r="D163" s="15" t="str">
        <f ca="1">IF($C163="","",SUMIF('Controle de Contatos'!$D$5:$D$1204,$C163,'Controle de Contatos'!$AC$5:$AC$1204))</f>
        <v/>
      </c>
      <c r="E163" s="15" t="str">
        <f ca="1">IF($C163="","",SUMIF('Controle de Contatos'!$D$5:$D$1204,$C163,'Controle de Contatos'!$AD$5:$AD$1204))</f>
        <v/>
      </c>
      <c r="F163" s="15" t="str">
        <f ca="1">IF($C163="","",SUMIF('Controle de Contatos'!$D$5:$D$1204,$C163,'Controle de Contatos'!$AE$5:$AE$1204))</f>
        <v/>
      </c>
      <c r="G163" s="15" t="str">
        <f ca="1">IF($C163="","",SUMIF('Controle de Contatos'!$D$5:$D$1204,$C163,'Controle de Contatos'!$AF$5:$AF$1204))</f>
        <v/>
      </c>
      <c r="H163" s="15" t="str">
        <f ca="1">IF($C163="","",SUMIF('Controle de Contatos'!$D$5:$D$1204,$C163,'Controle de Contatos'!$AG$5:$AG$1204))</f>
        <v/>
      </c>
      <c r="I163" s="15" t="str">
        <f ca="1">IF($C163="","",SUMIF('Controle de Contatos'!$D$5:$D$1204,$C163,'Controle de Contatos'!$AH$5:$AH$1204))</f>
        <v/>
      </c>
      <c r="J163" s="15" t="str">
        <f ca="1">IF($C163="","",SUMIF('Controle de Contatos'!$D$5:$D$1204,$C163,'Controle de Contatos'!$AI$5:$AI$1204))</f>
        <v/>
      </c>
      <c r="K163" s="15" t="str">
        <f ca="1">IF($C163="","",SUMIF('Controle de Contatos'!$D$5:$D$1204,$C163,'Controle de Contatos'!$AJ$5:$AJ$1204))</f>
        <v/>
      </c>
      <c r="L163" s="15" t="str">
        <f ca="1">IF($C163="","",SUMIF('Controle de Contatos'!$D$5:$D$1204,$C163,'Controle de Contatos'!$AK$5:$AK$1204))</f>
        <v/>
      </c>
      <c r="M163" s="15" t="str">
        <f ca="1">IF($C163="","",SUMIF('Controle de Contatos'!$D$5:$D$1204,$C163,'Controle de Contatos'!$AL$5:$AL$1204))</f>
        <v/>
      </c>
      <c r="N163" s="15" t="str">
        <f ca="1">IF($C163="","",SUMIF('Controle de Contatos'!$D$5:$D$1204,$C163,'Controle de Contatos'!$AM$5:$AO$1204))</f>
        <v/>
      </c>
      <c r="O163" s="15" t="str">
        <f ca="1">IF($C163="","",SUMIF('Controle de Contatos'!$D$5:$D$1204,$C163,'Controle de Contatos'!$AN$5:$AN$1204))</f>
        <v/>
      </c>
      <c r="P163" s="15" t="str">
        <f t="shared" ca="1" si="5"/>
        <v/>
      </c>
    </row>
    <row r="164" spans="2:16" ht="30" customHeight="1">
      <c r="B164" s="1">
        <v>160</v>
      </c>
      <c r="C164" s="14" t="str">
        <f t="shared" ca="1" si="4"/>
        <v/>
      </c>
      <c r="D164" s="15" t="str">
        <f ca="1">IF($C164="","",SUMIF('Controle de Contatos'!$D$5:$D$1204,$C164,'Controle de Contatos'!$AC$5:$AC$1204))</f>
        <v/>
      </c>
      <c r="E164" s="15" t="str">
        <f ca="1">IF($C164="","",SUMIF('Controle de Contatos'!$D$5:$D$1204,$C164,'Controle de Contatos'!$AD$5:$AD$1204))</f>
        <v/>
      </c>
      <c r="F164" s="15" t="str">
        <f ca="1">IF($C164="","",SUMIF('Controle de Contatos'!$D$5:$D$1204,$C164,'Controle de Contatos'!$AE$5:$AE$1204))</f>
        <v/>
      </c>
      <c r="G164" s="15" t="str">
        <f ca="1">IF($C164="","",SUMIF('Controle de Contatos'!$D$5:$D$1204,$C164,'Controle de Contatos'!$AF$5:$AF$1204))</f>
        <v/>
      </c>
      <c r="H164" s="15" t="str">
        <f ca="1">IF($C164="","",SUMIF('Controle de Contatos'!$D$5:$D$1204,$C164,'Controle de Contatos'!$AG$5:$AG$1204))</f>
        <v/>
      </c>
      <c r="I164" s="15" t="str">
        <f ca="1">IF($C164="","",SUMIF('Controle de Contatos'!$D$5:$D$1204,$C164,'Controle de Contatos'!$AH$5:$AH$1204))</f>
        <v/>
      </c>
      <c r="J164" s="15" t="str">
        <f ca="1">IF($C164="","",SUMIF('Controle de Contatos'!$D$5:$D$1204,$C164,'Controle de Contatos'!$AI$5:$AI$1204))</f>
        <v/>
      </c>
      <c r="K164" s="15" t="str">
        <f ca="1">IF($C164="","",SUMIF('Controle de Contatos'!$D$5:$D$1204,$C164,'Controle de Contatos'!$AJ$5:$AJ$1204))</f>
        <v/>
      </c>
      <c r="L164" s="15" t="str">
        <f ca="1">IF($C164="","",SUMIF('Controle de Contatos'!$D$5:$D$1204,$C164,'Controle de Contatos'!$AK$5:$AK$1204))</f>
        <v/>
      </c>
      <c r="M164" s="15" t="str">
        <f ca="1">IF($C164="","",SUMIF('Controle de Contatos'!$D$5:$D$1204,$C164,'Controle de Contatos'!$AL$5:$AL$1204))</f>
        <v/>
      </c>
      <c r="N164" s="15" t="str">
        <f ca="1">IF($C164="","",SUMIF('Controle de Contatos'!$D$5:$D$1204,$C164,'Controle de Contatos'!$AM$5:$AO$1204))</f>
        <v/>
      </c>
      <c r="O164" s="15" t="str">
        <f ca="1">IF($C164="","",SUMIF('Controle de Contatos'!$D$5:$D$1204,$C164,'Controle de Contatos'!$AN$5:$AN$1204))</f>
        <v/>
      </c>
      <c r="P164" s="15" t="str">
        <f t="shared" ca="1" si="5"/>
        <v/>
      </c>
    </row>
    <row r="165" spans="2:16" ht="30" customHeight="1">
      <c r="B165" s="1">
        <v>161</v>
      </c>
      <c r="C165" s="14" t="str">
        <f t="shared" ca="1" si="4"/>
        <v/>
      </c>
      <c r="D165" s="15" t="str">
        <f ca="1">IF($C165="","",SUMIF('Controle de Contatos'!$D$5:$D$1204,$C165,'Controle de Contatos'!$AC$5:$AC$1204))</f>
        <v/>
      </c>
      <c r="E165" s="15" t="str">
        <f ca="1">IF($C165="","",SUMIF('Controle de Contatos'!$D$5:$D$1204,$C165,'Controle de Contatos'!$AD$5:$AD$1204))</f>
        <v/>
      </c>
      <c r="F165" s="15" t="str">
        <f ca="1">IF($C165="","",SUMIF('Controle de Contatos'!$D$5:$D$1204,$C165,'Controle de Contatos'!$AE$5:$AE$1204))</f>
        <v/>
      </c>
      <c r="G165" s="15" t="str">
        <f ca="1">IF($C165="","",SUMIF('Controle de Contatos'!$D$5:$D$1204,$C165,'Controle de Contatos'!$AF$5:$AF$1204))</f>
        <v/>
      </c>
      <c r="H165" s="15" t="str">
        <f ca="1">IF($C165="","",SUMIF('Controle de Contatos'!$D$5:$D$1204,$C165,'Controle de Contatos'!$AG$5:$AG$1204))</f>
        <v/>
      </c>
      <c r="I165" s="15" t="str">
        <f ca="1">IF($C165="","",SUMIF('Controle de Contatos'!$D$5:$D$1204,$C165,'Controle de Contatos'!$AH$5:$AH$1204))</f>
        <v/>
      </c>
      <c r="J165" s="15" t="str">
        <f ca="1">IF($C165="","",SUMIF('Controle de Contatos'!$D$5:$D$1204,$C165,'Controle de Contatos'!$AI$5:$AI$1204))</f>
        <v/>
      </c>
      <c r="K165" s="15" t="str">
        <f ca="1">IF($C165="","",SUMIF('Controle de Contatos'!$D$5:$D$1204,$C165,'Controle de Contatos'!$AJ$5:$AJ$1204))</f>
        <v/>
      </c>
      <c r="L165" s="15" t="str">
        <f ca="1">IF($C165="","",SUMIF('Controle de Contatos'!$D$5:$D$1204,$C165,'Controle de Contatos'!$AK$5:$AK$1204))</f>
        <v/>
      </c>
      <c r="M165" s="15" t="str">
        <f ca="1">IF($C165="","",SUMIF('Controle de Contatos'!$D$5:$D$1204,$C165,'Controle de Contatos'!$AL$5:$AL$1204))</f>
        <v/>
      </c>
      <c r="N165" s="15" t="str">
        <f ca="1">IF($C165="","",SUMIF('Controle de Contatos'!$D$5:$D$1204,$C165,'Controle de Contatos'!$AM$5:$AO$1204))</f>
        <v/>
      </c>
      <c r="O165" s="15" t="str">
        <f ca="1">IF($C165="","",SUMIF('Controle de Contatos'!$D$5:$D$1204,$C165,'Controle de Contatos'!$AN$5:$AN$1204))</f>
        <v/>
      </c>
      <c r="P165" s="15" t="str">
        <f t="shared" ca="1" si="5"/>
        <v/>
      </c>
    </row>
    <row r="166" spans="2:16" ht="30" customHeight="1">
      <c r="B166" s="1">
        <v>162</v>
      </c>
      <c r="C166" s="14" t="str">
        <f t="shared" ca="1" si="4"/>
        <v/>
      </c>
      <c r="D166" s="15" t="str">
        <f ca="1">IF($C166="","",SUMIF('Controle de Contatos'!$D$5:$D$1204,$C166,'Controle de Contatos'!$AC$5:$AC$1204))</f>
        <v/>
      </c>
      <c r="E166" s="15" t="str">
        <f ca="1">IF($C166="","",SUMIF('Controle de Contatos'!$D$5:$D$1204,$C166,'Controle de Contatos'!$AD$5:$AD$1204))</f>
        <v/>
      </c>
      <c r="F166" s="15" t="str">
        <f ca="1">IF($C166="","",SUMIF('Controle de Contatos'!$D$5:$D$1204,$C166,'Controle de Contatos'!$AE$5:$AE$1204))</f>
        <v/>
      </c>
      <c r="G166" s="15" t="str">
        <f ca="1">IF($C166="","",SUMIF('Controle de Contatos'!$D$5:$D$1204,$C166,'Controle de Contatos'!$AF$5:$AF$1204))</f>
        <v/>
      </c>
      <c r="H166" s="15" t="str">
        <f ca="1">IF($C166="","",SUMIF('Controle de Contatos'!$D$5:$D$1204,$C166,'Controle de Contatos'!$AG$5:$AG$1204))</f>
        <v/>
      </c>
      <c r="I166" s="15" t="str">
        <f ca="1">IF($C166="","",SUMIF('Controle de Contatos'!$D$5:$D$1204,$C166,'Controle de Contatos'!$AH$5:$AH$1204))</f>
        <v/>
      </c>
      <c r="J166" s="15" t="str">
        <f ca="1">IF($C166="","",SUMIF('Controle de Contatos'!$D$5:$D$1204,$C166,'Controle de Contatos'!$AI$5:$AI$1204))</f>
        <v/>
      </c>
      <c r="K166" s="15" t="str">
        <f ca="1">IF($C166="","",SUMIF('Controle de Contatos'!$D$5:$D$1204,$C166,'Controle de Contatos'!$AJ$5:$AJ$1204))</f>
        <v/>
      </c>
      <c r="L166" s="15" t="str">
        <f ca="1">IF($C166="","",SUMIF('Controle de Contatos'!$D$5:$D$1204,$C166,'Controle de Contatos'!$AK$5:$AK$1204))</f>
        <v/>
      </c>
      <c r="M166" s="15" t="str">
        <f ca="1">IF($C166="","",SUMIF('Controle de Contatos'!$D$5:$D$1204,$C166,'Controle de Contatos'!$AL$5:$AL$1204))</f>
        <v/>
      </c>
      <c r="N166" s="15" t="str">
        <f ca="1">IF($C166="","",SUMIF('Controle de Contatos'!$D$5:$D$1204,$C166,'Controle de Contatos'!$AM$5:$AO$1204))</f>
        <v/>
      </c>
      <c r="O166" s="15" t="str">
        <f ca="1">IF($C166="","",SUMIF('Controle de Contatos'!$D$5:$D$1204,$C166,'Controle de Contatos'!$AN$5:$AN$1204))</f>
        <v/>
      </c>
      <c r="P166" s="15" t="str">
        <f t="shared" ca="1" si="5"/>
        <v/>
      </c>
    </row>
    <row r="167" spans="2:16" ht="30" customHeight="1">
      <c r="B167" s="1">
        <v>163</v>
      </c>
      <c r="C167" s="14" t="str">
        <f t="shared" ca="1" si="4"/>
        <v/>
      </c>
      <c r="D167" s="15" t="str">
        <f ca="1">IF($C167="","",SUMIF('Controle de Contatos'!$D$5:$D$1204,$C167,'Controle de Contatos'!$AC$5:$AC$1204))</f>
        <v/>
      </c>
      <c r="E167" s="15" t="str">
        <f ca="1">IF($C167="","",SUMIF('Controle de Contatos'!$D$5:$D$1204,$C167,'Controle de Contatos'!$AD$5:$AD$1204))</f>
        <v/>
      </c>
      <c r="F167" s="15" t="str">
        <f ca="1">IF($C167="","",SUMIF('Controle de Contatos'!$D$5:$D$1204,$C167,'Controle de Contatos'!$AE$5:$AE$1204))</f>
        <v/>
      </c>
      <c r="G167" s="15" t="str">
        <f ca="1">IF($C167="","",SUMIF('Controle de Contatos'!$D$5:$D$1204,$C167,'Controle de Contatos'!$AF$5:$AF$1204))</f>
        <v/>
      </c>
      <c r="H167" s="15" t="str">
        <f ca="1">IF($C167="","",SUMIF('Controle de Contatos'!$D$5:$D$1204,$C167,'Controle de Contatos'!$AG$5:$AG$1204))</f>
        <v/>
      </c>
      <c r="I167" s="15" t="str">
        <f ca="1">IF($C167="","",SUMIF('Controle de Contatos'!$D$5:$D$1204,$C167,'Controle de Contatos'!$AH$5:$AH$1204))</f>
        <v/>
      </c>
      <c r="J167" s="15" t="str">
        <f ca="1">IF($C167="","",SUMIF('Controle de Contatos'!$D$5:$D$1204,$C167,'Controle de Contatos'!$AI$5:$AI$1204))</f>
        <v/>
      </c>
      <c r="K167" s="15" t="str">
        <f ca="1">IF($C167="","",SUMIF('Controle de Contatos'!$D$5:$D$1204,$C167,'Controle de Contatos'!$AJ$5:$AJ$1204))</f>
        <v/>
      </c>
      <c r="L167" s="15" t="str">
        <f ca="1">IF($C167="","",SUMIF('Controle de Contatos'!$D$5:$D$1204,$C167,'Controle de Contatos'!$AK$5:$AK$1204))</f>
        <v/>
      </c>
      <c r="M167" s="15" t="str">
        <f ca="1">IF($C167="","",SUMIF('Controle de Contatos'!$D$5:$D$1204,$C167,'Controle de Contatos'!$AL$5:$AL$1204))</f>
        <v/>
      </c>
      <c r="N167" s="15" t="str">
        <f ca="1">IF($C167="","",SUMIF('Controle de Contatos'!$D$5:$D$1204,$C167,'Controle de Contatos'!$AM$5:$AO$1204))</f>
        <v/>
      </c>
      <c r="O167" s="15" t="str">
        <f ca="1">IF($C167="","",SUMIF('Controle de Contatos'!$D$5:$D$1204,$C167,'Controle de Contatos'!$AN$5:$AN$1204))</f>
        <v/>
      </c>
      <c r="P167" s="15" t="str">
        <f t="shared" ca="1" si="5"/>
        <v/>
      </c>
    </row>
    <row r="168" spans="2:16" ht="30" customHeight="1">
      <c r="B168" s="1">
        <v>164</v>
      </c>
      <c r="C168" s="14" t="str">
        <f t="shared" ca="1" si="4"/>
        <v/>
      </c>
      <c r="D168" s="15" t="str">
        <f ca="1">IF($C168="","",SUMIF('Controle de Contatos'!$D$5:$D$1204,$C168,'Controle de Contatos'!$AC$5:$AC$1204))</f>
        <v/>
      </c>
      <c r="E168" s="15" t="str">
        <f ca="1">IF($C168="","",SUMIF('Controle de Contatos'!$D$5:$D$1204,$C168,'Controle de Contatos'!$AD$5:$AD$1204))</f>
        <v/>
      </c>
      <c r="F168" s="15" t="str">
        <f ca="1">IF($C168="","",SUMIF('Controle de Contatos'!$D$5:$D$1204,$C168,'Controle de Contatos'!$AE$5:$AE$1204))</f>
        <v/>
      </c>
      <c r="G168" s="15" t="str">
        <f ca="1">IF($C168="","",SUMIF('Controle de Contatos'!$D$5:$D$1204,$C168,'Controle de Contatos'!$AF$5:$AF$1204))</f>
        <v/>
      </c>
      <c r="H168" s="15" t="str">
        <f ca="1">IF($C168="","",SUMIF('Controle de Contatos'!$D$5:$D$1204,$C168,'Controle de Contatos'!$AG$5:$AG$1204))</f>
        <v/>
      </c>
      <c r="I168" s="15" t="str">
        <f ca="1">IF($C168="","",SUMIF('Controle de Contatos'!$D$5:$D$1204,$C168,'Controle de Contatos'!$AH$5:$AH$1204))</f>
        <v/>
      </c>
      <c r="J168" s="15" t="str">
        <f ca="1">IF($C168="","",SUMIF('Controle de Contatos'!$D$5:$D$1204,$C168,'Controle de Contatos'!$AI$5:$AI$1204))</f>
        <v/>
      </c>
      <c r="K168" s="15" t="str">
        <f ca="1">IF($C168="","",SUMIF('Controle de Contatos'!$D$5:$D$1204,$C168,'Controle de Contatos'!$AJ$5:$AJ$1204))</f>
        <v/>
      </c>
      <c r="L168" s="15" t="str">
        <f ca="1">IF($C168="","",SUMIF('Controle de Contatos'!$D$5:$D$1204,$C168,'Controle de Contatos'!$AK$5:$AK$1204))</f>
        <v/>
      </c>
      <c r="M168" s="15" t="str">
        <f ca="1">IF($C168="","",SUMIF('Controle de Contatos'!$D$5:$D$1204,$C168,'Controle de Contatos'!$AL$5:$AL$1204))</f>
        <v/>
      </c>
      <c r="N168" s="15" t="str">
        <f ca="1">IF($C168="","",SUMIF('Controle de Contatos'!$D$5:$D$1204,$C168,'Controle de Contatos'!$AM$5:$AO$1204))</f>
        <v/>
      </c>
      <c r="O168" s="15" t="str">
        <f ca="1">IF($C168="","",SUMIF('Controle de Contatos'!$D$5:$D$1204,$C168,'Controle de Contatos'!$AN$5:$AN$1204))</f>
        <v/>
      </c>
      <c r="P168" s="15" t="str">
        <f t="shared" ca="1" si="5"/>
        <v/>
      </c>
    </row>
    <row r="169" spans="2:16" ht="30" customHeight="1">
      <c r="B169" s="1">
        <v>165</v>
      </c>
      <c r="C169" s="14" t="str">
        <f t="shared" ca="1" si="4"/>
        <v/>
      </c>
      <c r="D169" s="15" t="str">
        <f ca="1">IF($C169="","",SUMIF('Controle de Contatos'!$D$5:$D$1204,$C169,'Controle de Contatos'!$AC$5:$AC$1204))</f>
        <v/>
      </c>
      <c r="E169" s="15" t="str">
        <f ca="1">IF($C169="","",SUMIF('Controle de Contatos'!$D$5:$D$1204,$C169,'Controle de Contatos'!$AD$5:$AD$1204))</f>
        <v/>
      </c>
      <c r="F169" s="15" t="str">
        <f ca="1">IF($C169="","",SUMIF('Controle de Contatos'!$D$5:$D$1204,$C169,'Controle de Contatos'!$AE$5:$AE$1204))</f>
        <v/>
      </c>
      <c r="G169" s="15" t="str">
        <f ca="1">IF($C169="","",SUMIF('Controle de Contatos'!$D$5:$D$1204,$C169,'Controle de Contatos'!$AF$5:$AF$1204))</f>
        <v/>
      </c>
      <c r="H169" s="15" t="str">
        <f ca="1">IF($C169="","",SUMIF('Controle de Contatos'!$D$5:$D$1204,$C169,'Controle de Contatos'!$AG$5:$AG$1204))</f>
        <v/>
      </c>
      <c r="I169" s="15" t="str">
        <f ca="1">IF($C169="","",SUMIF('Controle de Contatos'!$D$5:$D$1204,$C169,'Controle de Contatos'!$AH$5:$AH$1204))</f>
        <v/>
      </c>
      <c r="J169" s="15" t="str">
        <f ca="1">IF($C169="","",SUMIF('Controle de Contatos'!$D$5:$D$1204,$C169,'Controle de Contatos'!$AI$5:$AI$1204))</f>
        <v/>
      </c>
      <c r="K169" s="15" t="str">
        <f ca="1">IF($C169="","",SUMIF('Controle de Contatos'!$D$5:$D$1204,$C169,'Controle de Contatos'!$AJ$5:$AJ$1204))</f>
        <v/>
      </c>
      <c r="L169" s="15" t="str">
        <f ca="1">IF($C169="","",SUMIF('Controle de Contatos'!$D$5:$D$1204,$C169,'Controle de Contatos'!$AK$5:$AK$1204))</f>
        <v/>
      </c>
      <c r="M169" s="15" t="str">
        <f ca="1">IF($C169="","",SUMIF('Controle de Contatos'!$D$5:$D$1204,$C169,'Controle de Contatos'!$AL$5:$AL$1204))</f>
        <v/>
      </c>
      <c r="N169" s="15" t="str">
        <f ca="1">IF($C169="","",SUMIF('Controle de Contatos'!$D$5:$D$1204,$C169,'Controle de Contatos'!$AM$5:$AO$1204))</f>
        <v/>
      </c>
      <c r="O169" s="15" t="str">
        <f ca="1">IF($C169="","",SUMIF('Controle de Contatos'!$D$5:$D$1204,$C169,'Controle de Contatos'!$AN$5:$AN$1204))</f>
        <v/>
      </c>
      <c r="P169" s="15" t="str">
        <f t="shared" ca="1" si="5"/>
        <v/>
      </c>
    </row>
    <row r="170" spans="2:16" ht="30" customHeight="1">
      <c r="B170" s="1">
        <v>166</v>
      </c>
      <c r="C170" s="14" t="str">
        <f t="shared" ca="1" si="4"/>
        <v/>
      </c>
      <c r="D170" s="15" t="str">
        <f ca="1">IF($C170="","",SUMIF('Controle de Contatos'!$D$5:$D$1204,$C170,'Controle de Contatos'!$AC$5:$AC$1204))</f>
        <v/>
      </c>
      <c r="E170" s="15" t="str">
        <f ca="1">IF($C170="","",SUMIF('Controle de Contatos'!$D$5:$D$1204,$C170,'Controle de Contatos'!$AD$5:$AD$1204))</f>
        <v/>
      </c>
      <c r="F170" s="15" t="str">
        <f ca="1">IF($C170="","",SUMIF('Controle de Contatos'!$D$5:$D$1204,$C170,'Controle de Contatos'!$AE$5:$AE$1204))</f>
        <v/>
      </c>
      <c r="G170" s="15" t="str">
        <f ca="1">IF($C170="","",SUMIF('Controle de Contatos'!$D$5:$D$1204,$C170,'Controle de Contatos'!$AF$5:$AF$1204))</f>
        <v/>
      </c>
      <c r="H170" s="15" t="str">
        <f ca="1">IF($C170="","",SUMIF('Controle de Contatos'!$D$5:$D$1204,$C170,'Controle de Contatos'!$AG$5:$AG$1204))</f>
        <v/>
      </c>
      <c r="I170" s="15" t="str">
        <f ca="1">IF($C170="","",SUMIF('Controle de Contatos'!$D$5:$D$1204,$C170,'Controle de Contatos'!$AH$5:$AH$1204))</f>
        <v/>
      </c>
      <c r="J170" s="15" t="str">
        <f ca="1">IF($C170="","",SUMIF('Controle de Contatos'!$D$5:$D$1204,$C170,'Controle de Contatos'!$AI$5:$AI$1204))</f>
        <v/>
      </c>
      <c r="K170" s="15" t="str">
        <f ca="1">IF($C170="","",SUMIF('Controle de Contatos'!$D$5:$D$1204,$C170,'Controle de Contatos'!$AJ$5:$AJ$1204))</f>
        <v/>
      </c>
      <c r="L170" s="15" t="str">
        <f ca="1">IF($C170="","",SUMIF('Controle de Contatos'!$D$5:$D$1204,$C170,'Controle de Contatos'!$AK$5:$AK$1204))</f>
        <v/>
      </c>
      <c r="M170" s="15" t="str">
        <f ca="1">IF($C170="","",SUMIF('Controle de Contatos'!$D$5:$D$1204,$C170,'Controle de Contatos'!$AL$5:$AL$1204))</f>
        <v/>
      </c>
      <c r="N170" s="15" t="str">
        <f ca="1">IF($C170="","",SUMIF('Controle de Contatos'!$D$5:$D$1204,$C170,'Controle de Contatos'!$AM$5:$AO$1204))</f>
        <v/>
      </c>
      <c r="O170" s="15" t="str">
        <f ca="1">IF($C170="","",SUMIF('Controle de Contatos'!$D$5:$D$1204,$C170,'Controle de Contatos'!$AN$5:$AN$1204))</f>
        <v/>
      </c>
      <c r="P170" s="15" t="str">
        <f t="shared" ca="1" si="5"/>
        <v/>
      </c>
    </row>
    <row r="171" spans="2:16" ht="30" customHeight="1">
      <c r="B171" s="1">
        <v>167</v>
      </c>
      <c r="C171" s="14" t="str">
        <f t="shared" ca="1" si="4"/>
        <v/>
      </c>
      <c r="D171" s="15" t="str">
        <f ca="1">IF($C171="","",SUMIF('Controle de Contatos'!$D$5:$D$1204,$C171,'Controle de Contatos'!$AC$5:$AC$1204))</f>
        <v/>
      </c>
      <c r="E171" s="15" t="str">
        <f ca="1">IF($C171="","",SUMIF('Controle de Contatos'!$D$5:$D$1204,$C171,'Controle de Contatos'!$AD$5:$AD$1204))</f>
        <v/>
      </c>
      <c r="F171" s="15" t="str">
        <f ca="1">IF($C171="","",SUMIF('Controle de Contatos'!$D$5:$D$1204,$C171,'Controle de Contatos'!$AE$5:$AE$1204))</f>
        <v/>
      </c>
      <c r="G171" s="15" t="str">
        <f ca="1">IF($C171="","",SUMIF('Controle de Contatos'!$D$5:$D$1204,$C171,'Controle de Contatos'!$AF$5:$AF$1204))</f>
        <v/>
      </c>
      <c r="H171" s="15" t="str">
        <f ca="1">IF($C171="","",SUMIF('Controle de Contatos'!$D$5:$D$1204,$C171,'Controle de Contatos'!$AG$5:$AG$1204))</f>
        <v/>
      </c>
      <c r="I171" s="15" t="str">
        <f ca="1">IF($C171="","",SUMIF('Controle de Contatos'!$D$5:$D$1204,$C171,'Controle de Contatos'!$AH$5:$AH$1204))</f>
        <v/>
      </c>
      <c r="J171" s="15" t="str">
        <f ca="1">IF($C171="","",SUMIF('Controle de Contatos'!$D$5:$D$1204,$C171,'Controle de Contatos'!$AI$5:$AI$1204))</f>
        <v/>
      </c>
      <c r="K171" s="15" t="str">
        <f ca="1">IF($C171="","",SUMIF('Controle de Contatos'!$D$5:$D$1204,$C171,'Controle de Contatos'!$AJ$5:$AJ$1204))</f>
        <v/>
      </c>
      <c r="L171" s="15" t="str">
        <f ca="1">IF($C171="","",SUMIF('Controle de Contatos'!$D$5:$D$1204,$C171,'Controle de Contatos'!$AK$5:$AK$1204))</f>
        <v/>
      </c>
      <c r="M171" s="15" t="str">
        <f ca="1">IF($C171="","",SUMIF('Controle de Contatos'!$D$5:$D$1204,$C171,'Controle de Contatos'!$AL$5:$AL$1204))</f>
        <v/>
      </c>
      <c r="N171" s="15" t="str">
        <f ca="1">IF($C171="","",SUMIF('Controle de Contatos'!$D$5:$D$1204,$C171,'Controle de Contatos'!$AM$5:$AO$1204))</f>
        <v/>
      </c>
      <c r="O171" s="15" t="str">
        <f ca="1">IF($C171="","",SUMIF('Controle de Contatos'!$D$5:$D$1204,$C171,'Controle de Contatos'!$AN$5:$AN$1204))</f>
        <v/>
      </c>
      <c r="P171" s="15" t="str">
        <f t="shared" ca="1" si="5"/>
        <v/>
      </c>
    </row>
    <row r="172" spans="2:16" ht="30" customHeight="1">
      <c r="B172" s="1">
        <v>168</v>
      </c>
      <c r="C172" s="14" t="str">
        <f t="shared" ca="1" si="4"/>
        <v/>
      </c>
      <c r="D172" s="15" t="str">
        <f ca="1">IF($C172="","",SUMIF('Controle de Contatos'!$D$5:$D$1204,$C172,'Controle de Contatos'!$AC$5:$AC$1204))</f>
        <v/>
      </c>
      <c r="E172" s="15" t="str">
        <f ca="1">IF($C172="","",SUMIF('Controle de Contatos'!$D$5:$D$1204,$C172,'Controle de Contatos'!$AD$5:$AD$1204))</f>
        <v/>
      </c>
      <c r="F172" s="15" t="str">
        <f ca="1">IF($C172="","",SUMIF('Controle de Contatos'!$D$5:$D$1204,$C172,'Controle de Contatos'!$AE$5:$AE$1204))</f>
        <v/>
      </c>
      <c r="G172" s="15" t="str">
        <f ca="1">IF($C172="","",SUMIF('Controle de Contatos'!$D$5:$D$1204,$C172,'Controle de Contatos'!$AF$5:$AF$1204))</f>
        <v/>
      </c>
      <c r="H172" s="15" t="str">
        <f ca="1">IF($C172="","",SUMIF('Controle de Contatos'!$D$5:$D$1204,$C172,'Controle de Contatos'!$AG$5:$AG$1204))</f>
        <v/>
      </c>
      <c r="I172" s="15" t="str">
        <f ca="1">IF($C172="","",SUMIF('Controle de Contatos'!$D$5:$D$1204,$C172,'Controle de Contatos'!$AH$5:$AH$1204))</f>
        <v/>
      </c>
      <c r="J172" s="15" t="str">
        <f ca="1">IF($C172="","",SUMIF('Controle de Contatos'!$D$5:$D$1204,$C172,'Controle de Contatos'!$AI$5:$AI$1204))</f>
        <v/>
      </c>
      <c r="K172" s="15" t="str">
        <f ca="1">IF($C172="","",SUMIF('Controle de Contatos'!$D$5:$D$1204,$C172,'Controle de Contatos'!$AJ$5:$AJ$1204))</f>
        <v/>
      </c>
      <c r="L172" s="15" t="str">
        <f ca="1">IF($C172="","",SUMIF('Controle de Contatos'!$D$5:$D$1204,$C172,'Controle de Contatos'!$AK$5:$AK$1204))</f>
        <v/>
      </c>
      <c r="M172" s="15" t="str">
        <f ca="1">IF($C172="","",SUMIF('Controle de Contatos'!$D$5:$D$1204,$C172,'Controle de Contatos'!$AL$5:$AL$1204))</f>
        <v/>
      </c>
      <c r="N172" s="15" t="str">
        <f ca="1">IF($C172="","",SUMIF('Controle de Contatos'!$D$5:$D$1204,$C172,'Controle de Contatos'!$AM$5:$AO$1204))</f>
        <v/>
      </c>
      <c r="O172" s="15" t="str">
        <f ca="1">IF($C172="","",SUMIF('Controle de Contatos'!$D$5:$D$1204,$C172,'Controle de Contatos'!$AN$5:$AN$1204))</f>
        <v/>
      </c>
      <c r="P172" s="15" t="str">
        <f t="shared" ca="1" si="5"/>
        <v/>
      </c>
    </row>
    <row r="173" spans="2:16" ht="30" customHeight="1">
      <c r="B173" s="1">
        <v>169</v>
      </c>
      <c r="C173" s="14" t="str">
        <f t="shared" ca="1" si="4"/>
        <v/>
      </c>
      <c r="D173" s="15" t="str">
        <f ca="1">IF($C173="","",SUMIF('Controle de Contatos'!$D$5:$D$1204,$C173,'Controle de Contatos'!$AC$5:$AC$1204))</f>
        <v/>
      </c>
      <c r="E173" s="15" t="str">
        <f ca="1">IF($C173="","",SUMIF('Controle de Contatos'!$D$5:$D$1204,$C173,'Controle de Contatos'!$AD$5:$AD$1204))</f>
        <v/>
      </c>
      <c r="F173" s="15" t="str">
        <f ca="1">IF($C173="","",SUMIF('Controle de Contatos'!$D$5:$D$1204,$C173,'Controle de Contatos'!$AE$5:$AE$1204))</f>
        <v/>
      </c>
      <c r="G173" s="15" t="str">
        <f ca="1">IF($C173="","",SUMIF('Controle de Contatos'!$D$5:$D$1204,$C173,'Controle de Contatos'!$AF$5:$AF$1204))</f>
        <v/>
      </c>
      <c r="H173" s="15" t="str">
        <f ca="1">IF($C173="","",SUMIF('Controle de Contatos'!$D$5:$D$1204,$C173,'Controle de Contatos'!$AG$5:$AG$1204))</f>
        <v/>
      </c>
      <c r="I173" s="15" t="str">
        <f ca="1">IF($C173="","",SUMIF('Controle de Contatos'!$D$5:$D$1204,$C173,'Controle de Contatos'!$AH$5:$AH$1204))</f>
        <v/>
      </c>
      <c r="J173" s="15" t="str">
        <f ca="1">IF($C173="","",SUMIF('Controle de Contatos'!$D$5:$D$1204,$C173,'Controle de Contatos'!$AI$5:$AI$1204))</f>
        <v/>
      </c>
      <c r="K173" s="15" t="str">
        <f ca="1">IF($C173="","",SUMIF('Controle de Contatos'!$D$5:$D$1204,$C173,'Controle de Contatos'!$AJ$5:$AJ$1204))</f>
        <v/>
      </c>
      <c r="L173" s="15" t="str">
        <f ca="1">IF($C173="","",SUMIF('Controle de Contatos'!$D$5:$D$1204,$C173,'Controle de Contatos'!$AK$5:$AK$1204))</f>
        <v/>
      </c>
      <c r="M173" s="15" t="str">
        <f ca="1">IF($C173="","",SUMIF('Controle de Contatos'!$D$5:$D$1204,$C173,'Controle de Contatos'!$AL$5:$AL$1204))</f>
        <v/>
      </c>
      <c r="N173" s="15" t="str">
        <f ca="1">IF($C173="","",SUMIF('Controle de Contatos'!$D$5:$D$1204,$C173,'Controle de Contatos'!$AM$5:$AO$1204))</f>
        <v/>
      </c>
      <c r="O173" s="15" t="str">
        <f ca="1">IF($C173="","",SUMIF('Controle de Contatos'!$D$5:$D$1204,$C173,'Controle de Contatos'!$AN$5:$AN$1204))</f>
        <v/>
      </c>
      <c r="P173" s="15" t="str">
        <f t="shared" ca="1" si="5"/>
        <v/>
      </c>
    </row>
    <row r="174" spans="2:16" ht="30" customHeight="1">
      <c r="B174" s="1">
        <v>170</v>
      </c>
      <c r="C174" s="14" t="str">
        <f t="shared" ca="1" si="4"/>
        <v/>
      </c>
      <c r="D174" s="15" t="str">
        <f ca="1">IF($C174="","",SUMIF('Controle de Contatos'!$D$5:$D$1204,$C174,'Controle de Contatos'!$AC$5:$AC$1204))</f>
        <v/>
      </c>
      <c r="E174" s="15" t="str">
        <f ca="1">IF($C174="","",SUMIF('Controle de Contatos'!$D$5:$D$1204,$C174,'Controle de Contatos'!$AD$5:$AD$1204))</f>
        <v/>
      </c>
      <c r="F174" s="15" t="str">
        <f ca="1">IF($C174="","",SUMIF('Controle de Contatos'!$D$5:$D$1204,$C174,'Controle de Contatos'!$AE$5:$AE$1204))</f>
        <v/>
      </c>
      <c r="G174" s="15" t="str">
        <f ca="1">IF($C174="","",SUMIF('Controle de Contatos'!$D$5:$D$1204,$C174,'Controle de Contatos'!$AF$5:$AF$1204))</f>
        <v/>
      </c>
      <c r="H174" s="15" t="str">
        <f ca="1">IF($C174="","",SUMIF('Controle de Contatos'!$D$5:$D$1204,$C174,'Controle de Contatos'!$AG$5:$AG$1204))</f>
        <v/>
      </c>
      <c r="I174" s="15" t="str">
        <f ca="1">IF($C174="","",SUMIF('Controle de Contatos'!$D$5:$D$1204,$C174,'Controle de Contatos'!$AH$5:$AH$1204))</f>
        <v/>
      </c>
      <c r="J174" s="15" t="str">
        <f ca="1">IF($C174="","",SUMIF('Controle de Contatos'!$D$5:$D$1204,$C174,'Controle de Contatos'!$AI$5:$AI$1204))</f>
        <v/>
      </c>
      <c r="K174" s="15" t="str">
        <f ca="1">IF($C174="","",SUMIF('Controle de Contatos'!$D$5:$D$1204,$C174,'Controle de Contatos'!$AJ$5:$AJ$1204))</f>
        <v/>
      </c>
      <c r="L174" s="15" t="str">
        <f ca="1">IF($C174="","",SUMIF('Controle de Contatos'!$D$5:$D$1204,$C174,'Controle de Contatos'!$AK$5:$AK$1204))</f>
        <v/>
      </c>
      <c r="M174" s="15" t="str">
        <f ca="1">IF($C174="","",SUMIF('Controle de Contatos'!$D$5:$D$1204,$C174,'Controle de Contatos'!$AL$5:$AL$1204))</f>
        <v/>
      </c>
      <c r="N174" s="15" t="str">
        <f ca="1">IF($C174="","",SUMIF('Controle de Contatos'!$D$5:$D$1204,$C174,'Controle de Contatos'!$AM$5:$AO$1204))</f>
        <v/>
      </c>
      <c r="O174" s="15" t="str">
        <f ca="1">IF($C174="","",SUMIF('Controle de Contatos'!$D$5:$D$1204,$C174,'Controle de Contatos'!$AN$5:$AN$1204))</f>
        <v/>
      </c>
      <c r="P174" s="15" t="str">
        <f t="shared" ca="1" si="5"/>
        <v/>
      </c>
    </row>
    <row r="175" spans="2:16" ht="30" customHeight="1">
      <c r="B175" s="1">
        <v>171</v>
      </c>
      <c r="C175" s="14" t="str">
        <f t="shared" ca="1" si="4"/>
        <v/>
      </c>
      <c r="D175" s="15" t="str">
        <f ca="1">IF($C175="","",SUMIF('Controle de Contatos'!$D$5:$D$1204,$C175,'Controle de Contatos'!$AC$5:$AC$1204))</f>
        <v/>
      </c>
      <c r="E175" s="15" t="str">
        <f ca="1">IF($C175="","",SUMIF('Controle de Contatos'!$D$5:$D$1204,$C175,'Controle de Contatos'!$AD$5:$AD$1204))</f>
        <v/>
      </c>
      <c r="F175" s="15" t="str">
        <f ca="1">IF($C175="","",SUMIF('Controle de Contatos'!$D$5:$D$1204,$C175,'Controle de Contatos'!$AE$5:$AE$1204))</f>
        <v/>
      </c>
      <c r="G175" s="15" t="str">
        <f ca="1">IF($C175="","",SUMIF('Controle de Contatos'!$D$5:$D$1204,$C175,'Controle de Contatos'!$AF$5:$AF$1204))</f>
        <v/>
      </c>
      <c r="H175" s="15" t="str">
        <f ca="1">IF($C175="","",SUMIF('Controle de Contatos'!$D$5:$D$1204,$C175,'Controle de Contatos'!$AG$5:$AG$1204))</f>
        <v/>
      </c>
      <c r="I175" s="15" t="str">
        <f ca="1">IF($C175="","",SUMIF('Controle de Contatos'!$D$5:$D$1204,$C175,'Controle de Contatos'!$AH$5:$AH$1204))</f>
        <v/>
      </c>
      <c r="J175" s="15" t="str">
        <f ca="1">IF($C175="","",SUMIF('Controle de Contatos'!$D$5:$D$1204,$C175,'Controle de Contatos'!$AI$5:$AI$1204))</f>
        <v/>
      </c>
      <c r="K175" s="15" t="str">
        <f ca="1">IF($C175="","",SUMIF('Controle de Contatos'!$D$5:$D$1204,$C175,'Controle de Contatos'!$AJ$5:$AJ$1204))</f>
        <v/>
      </c>
      <c r="L175" s="15" t="str">
        <f ca="1">IF($C175="","",SUMIF('Controle de Contatos'!$D$5:$D$1204,$C175,'Controle de Contatos'!$AK$5:$AK$1204))</f>
        <v/>
      </c>
      <c r="M175" s="15" t="str">
        <f ca="1">IF($C175="","",SUMIF('Controle de Contatos'!$D$5:$D$1204,$C175,'Controle de Contatos'!$AL$5:$AL$1204))</f>
        <v/>
      </c>
      <c r="N175" s="15" t="str">
        <f ca="1">IF($C175="","",SUMIF('Controle de Contatos'!$D$5:$D$1204,$C175,'Controle de Contatos'!$AM$5:$AO$1204))</f>
        <v/>
      </c>
      <c r="O175" s="15" t="str">
        <f ca="1">IF($C175="","",SUMIF('Controle de Contatos'!$D$5:$D$1204,$C175,'Controle de Contatos'!$AN$5:$AN$1204))</f>
        <v/>
      </c>
      <c r="P175" s="15" t="str">
        <f t="shared" ca="1" si="5"/>
        <v/>
      </c>
    </row>
    <row r="176" spans="2:16" ht="30" customHeight="1">
      <c r="B176" s="1">
        <v>172</v>
      </c>
      <c r="C176" s="14" t="str">
        <f t="shared" ca="1" si="4"/>
        <v/>
      </c>
      <c r="D176" s="15" t="str">
        <f ca="1">IF($C176="","",SUMIF('Controle de Contatos'!$D$5:$D$1204,$C176,'Controle de Contatos'!$AC$5:$AC$1204))</f>
        <v/>
      </c>
      <c r="E176" s="15" t="str">
        <f ca="1">IF($C176="","",SUMIF('Controle de Contatos'!$D$5:$D$1204,$C176,'Controle de Contatos'!$AD$5:$AD$1204))</f>
        <v/>
      </c>
      <c r="F176" s="15" t="str">
        <f ca="1">IF($C176="","",SUMIF('Controle de Contatos'!$D$5:$D$1204,$C176,'Controle de Contatos'!$AE$5:$AE$1204))</f>
        <v/>
      </c>
      <c r="G176" s="15" t="str">
        <f ca="1">IF($C176="","",SUMIF('Controle de Contatos'!$D$5:$D$1204,$C176,'Controle de Contatos'!$AF$5:$AF$1204))</f>
        <v/>
      </c>
      <c r="H176" s="15" t="str">
        <f ca="1">IF($C176="","",SUMIF('Controle de Contatos'!$D$5:$D$1204,$C176,'Controle de Contatos'!$AG$5:$AG$1204))</f>
        <v/>
      </c>
      <c r="I176" s="15" t="str">
        <f ca="1">IF($C176="","",SUMIF('Controle de Contatos'!$D$5:$D$1204,$C176,'Controle de Contatos'!$AH$5:$AH$1204))</f>
        <v/>
      </c>
      <c r="J176" s="15" t="str">
        <f ca="1">IF($C176="","",SUMIF('Controle de Contatos'!$D$5:$D$1204,$C176,'Controle de Contatos'!$AI$5:$AI$1204))</f>
        <v/>
      </c>
      <c r="K176" s="15" t="str">
        <f ca="1">IF($C176="","",SUMIF('Controle de Contatos'!$D$5:$D$1204,$C176,'Controle de Contatos'!$AJ$5:$AJ$1204))</f>
        <v/>
      </c>
      <c r="L176" s="15" t="str">
        <f ca="1">IF($C176="","",SUMIF('Controle de Contatos'!$D$5:$D$1204,$C176,'Controle de Contatos'!$AK$5:$AK$1204))</f>
        <v/>
      </c>
      <c r="M176" s="15" t="str">
        <f ca="1">IF($C176="","",SUMIF('Controle de Contatos'!$D$5:$D$1204,$C176,'Controle de Contatos'!$AL$5:$AL$1204))</f>
        <v/>
      </c>
      <c r="N176" s="15" t="str">
        <f ca="1">IF($C176="","",SUMIF('Controle de Contatos'!$D$5:$D$1204,$C176,'Controle de Contatos'!$AM$5:$AO$1204))</f>
        <v/>
      </c>
      <c r="O176" s="15" t="str">
        <f ca="1">IF($C176="","",SUMIF('Controle de Contatos'!$D$5:$D$1204,$C176,'Controle de Contatos'!$AN$5:$AN$1204))</f>
        <v/>
      </c>
      <c r="P176" s="15" t="str">
        <f t="shared" ca="1" si="5"/>
        <v/>
      </c>
    </row>
    <row r="177" spans="2:16" ht="30" customHeight="1">
      <c r="B177" s="1">
        <v>173</v>
      </c>
      <c r="C177" s="14" t="str">
        <f t="shared" ca="1" si="4"/>
        <v/>
      </c>
      <c r="D177" s="15" t="str">
        <f ca="1">IF($C177="","",SUMIF('Controle de Contatos'!$D$5:$D$1204,$C177,'Controle de Contatos'!$AC$5:$AC$1204))</f>
        <v/>
      </c>
      <c r="E177" s="15" t="str">
        <f ca="1">IF($C177="","",SUMIF('Controle de Contatos'!$D$5:$D$1204,$C177,'Controle de Contatos'!$AD$5:$AD$1204))</f>
        <v/>
      </c>
      <c r="F177" s="15" t="str">
        <f ca="1">IF($C177="","",SUMIF('Controle de Contatos'!$D$5:$D$1204,$C177,'Controle de Contatos'!$AE$5:$AE$1204))</f>
        <v/>
      </c>
      <c r="G177" s="15" t="str">
        <f ca="1">IF($C177="","",SUMIF('Controle de Contatos'!$D$5:$D$1204,$C177,'Controle de Contatos'!$AF$5:$AF$1204))</f>
        <v/>
      </c>
      <c r="H177" s="15" t="str">
        <f ca="1">IF($C177="","",SUMIF('Controle de Contatos'!$D$5:$D$1204,$C177,'Controle de Contatos'!$AG$5:$AG$1204))</f>
        <v/>
      </c>
      <c r="I177" s="15" t="str">
        <f ca="1">IF($C177="","",SUMIF('Controle de Contatos'!$D$5:$D$1204,$C177,'Controle de Contatos'!$AH$5:$AH$1204))</f>
        <v/>
      </c>
      <c r="J177" s="15" t="str">
        <f ca="1">IF($C177="","",SUMIF('Controle de Contatos'!$D$5:$D$1204,$C177,'Controle de Contatos'!$AI$5:$AI$1204))</f>
        <v/>
      </c>
      <c r="K177" s="15" t="str">
        <f ca="1">IF($C177="","",SUMIF('Controle de Contatos'!$D$5:$D$1204,$C177,'Controle de Contatos'!$AJ$5:$AJ$1204))</f>
        <v/>
      </c>
      <c r="L177" s="15" t="str">
        <f ca="1">IF($C177="","",SUMIF('Controle de Contatos'!$D$5:$D$1204,$C177,'Controle de Contatos'!$AK$5:$AK$1204))</f>
        <v/>
      </c>
      <c r="M177" s="15" t="str">
        <f ca="1">IF($C177="","",SUMIF('Controle de Contatos'!$D$5:$D$1204,$C177,'Controle de Contatos'!$AL$5:$AL$1204))</f>
        <v/>
      </c>
      <c r="N177" s="15" t="str">
        <f ca="1">IF($C177="","",SUMIF('Controle de Contatos'!$D$5:$D$1204,$C177,'Controle de Contatos'!$AM$5:$AO$1204))</f>
        <v/>
      </c>
      <c r="O177" s="15" t="str">
        <f ca="1">IF($C177="","",SUMIF('Controle de Contatos'!$D$5:$D$1204,$C177,'Controle de Contatos'!$AN$5:$AN$1204))</f>
        <v/>
      </c>
      <c r="P177" s="15" t="str">
        <f t="shared" ca="1" si="5"/>
        <v/>
      </c>
    </row>
    <row r="178" spans="2:16" ht="30" customHeight="1">
      <c r="B178" s="1">
        <v>174</v>
      </c>
      <c r="C178" s="14" t="str">
        <f t="shared" ca="1" si="4"/>
        <v/>
      </c>
      <c r="D178" s="15" t="str">
        <f ca="1">IF($C178="","",SUMIF('Controle de Contatos'!$D$5:$D$1204,$C178,'Controle de Contatos'!$AC$5:$AC$1204))</f>
        <v/>
      </c>
      <c r="E178" s="15" t="str">
        <f ca="1">IF($C178="","",SUMIF('Controle de Contatos'!$D$5:$D$1204,$C178,'Controle de Contatos'!$AD$5:$AD$1204))</f>
        <v/>
      </c>
      <c r="F178" s="15" t="str">
        <f ca="1">IF($C178="","",SUMIF('Controle de Contatos'!$D$5:$D$1204,$C178,'Controle de Contatos'!$AE$5:$AE$1204))</f>
        <v/>
      </c>
      <c r="G178" s="15" t="str">
        <f ca="1">IF($C178="","",SUMIF('Controle de Contatos'!$D$5:$D$1204,$C178,'Controle de Contatos'!$AF$5:$AF$1204))</f>
        <v/>
      </c>
      <c r="H178" s="15" t="str">
        <f ca="1">IF($C178="","",SUMIF('Controle de Contatos'!$D$5:$D$1204,$C178,'Controle de Contatos'!$AG$5:$AG$1204))</f>
        <v/>
      </c>
      <c r="I178" s="15" t="str">
        <f ca="1">IF($C178="","",SUMIF('Controle de Contatos'!$D$5:$D$1204,$C178,'Controle de Contatos'!$AH$5:$AH$1204))</f>
        <v/>
      </c>
      <c r="J178" s="15" t="str">
        <f ca="1">IF($C178="","",SUMIF('Controle de Contatos'!$D$5:$D$1204,$C178,'Controle de Contatos'!$AI$5:$AI$1204))</f>
        <v/>
      </c>
      <c r="K178" s="15" t="str">
        <f ca="1">IF($C178="","",SUMIF('Controle de Contatos'!$D$5:$D$1204,$C178,'Controle de Contatos'!$AJ$5:$AJ$1204))</f>
        <v/>
      </c>
      <c r="L178" s="15" t="str">
        <f ca="1">IF($C178="","",SUMIF('Controle de Contatos'!$D$5:$D$1204,$C178,'Controle de Contatos'!$AK$5:$AK$1204))</f>
        <v/>
      </c>
      <c r="M178" s="15" t="str">
        <f ca="1">IF($C178="","",SUMIF('Controle de Contatos'!$D$5:$D$1204,$C178,'Controle de Contatos'!$AL$5:$AL$1204))</f>
        <v/>
      </c>
      <c r="N178" s="15" t="str">
        <f ca="1">IF($C178="","",SUMIF('Controle de Contatos'!$D$5:$D$1204,$C178,'Controle de Contatos'!$AM$5:$AO$1204))</f>
        <v/>
      </c>
      <c r="O178" s="15" t="str">
        <f ca="1">IF($C178="","",SUMIF('Controle de Contatos'!$D$5:$D$1204,$C178,'Controle de Contatos'!$AN$5:$AN$1204))</f>
        <v/>
      </c>
      <c r="P178" s="15" t="str">
        <f t="shared" ca="1" si="5"/>
        <v/>
      </c>
    </row>
    <row r="179" spans="2:16" ht="30" customHeight="1">
      <c r="B179" s="1">
        <v>175</v>
      </c>
      <c r="C179" s="14" t="str">
        <f t="shared" ca="1" si="4"/>
        <v/>
      </c>
      <c r="D179" s="15" t="str">
        <f ca="1">IF($C179="","",SUMIF('Controle de Contatos'!$D$5:$D$1204,$C179,'Controle de Contatos'!$AC$5:$AC$1204))</f>
        <v/>
      </c>
      <c r="E179" s="15" t="str">
        <f ca="1">IF($C179="","",SUMIF('Controle de Contatos'!$D$5:$D$1204,$C179,'Controle de Contatos'!$AD$5:$AD$1204))</f>
        <v/>
      </c>
      <c r="F179" s="15" t="str">
        <f ca="1">IF($C179="","",SUMIF('Controle de Contatos'!$D$5:$D$1204,$C179,'Controle de Contatos'!$AE$5:$AE$1204))</f>
        <v/>
      </c>
      <c r="G179" s="15" t="str">
        <f ca="1">IF($C179="","",SUMIF('Controle de Contatos'!$D$5:$D$1204,$C179,'Controle de Contatos'!$AF$5:$AF$1204))</f>
        <v/>
      </c>
      <c r="H179" s="15" t="str">
        <f ca="1">IF($C179="","",SUMIF('Controle de Contatos'!$D$5:$D$1204,$C179,'Controle de Contatos'!$AG$5:$AG$1204))</f>
        <v/>
      </c>
      <c r="I179" s="15" t="str">
        <f ca="1">IF($C179="","",SUMIF('Controle de Contatos'!$D$5:$D$1204,$C179,'Controle de Contatos'!$AH$5:$AH$1204))</f>
        <v/>
      </c>
      <c r="J179" s="15" t="str">
        <f ca="1">IF($C179="","",SUMIF('Controle de Contatos'!$D$5:$D$1204,$C179,'Controle de Contatos'!$AI$5:$AI$1204))</f>
        <v/>
      </c>
      <c r="K179" s="15" t="str">
        <f ca="1">IF($C179="","",SUMIF('Controle de Contatos'!$D$5:$D$1204,$C179,'Controle de Contatos'!$AJ$5:$AJ$1204))</f>
        <v/>
      </c>
      <c r="L179" s="15" t="str">
        <f ca="1">IF($C179="","",SUMIF('Controle de Contatos'!$D$5:$D$1204,$C179,'Controle de Contatos'!$AK$5:$AK$1204))</f>
        <v/>
      </c>
      <c r="M179" s="15" t="str">
        <f ca="1">IF($C179="","",SUMIF('Controle de Contatos'!$D$5:$D$1204,$C179,'Controle de Contatos'!$AL$5:$AL$1204))</f>
        <v/>
      </c>
      <c r="N179" s="15" t="str">
        <f ca="1">IF($C179="","",SUMIF('Controle de Contatos'!$D$5:$D$1204,$C179,'Controle de Contatos'!$AM$5:$AO$1204))</f>
        <v/>
      </c>
      <c r="O179" s="15" t="str">
        <f ca="1">IF($C179="","",SUMIF('Controle de Contatos'!$D$5:$D$1204,$C179,'Controle de Contatos'!$AN$5:$AN$1204))</f>
        <v/>
      </c>
      <c r="P179" s="15" t="str">
        <f t="shared" ca="1" si="5"/>
        <v/>
      </c>
    </row>
    <row r="180" spans="2:16" ht="30" customHeight="1">
      <c r="B180" s="1">
        <v>176</v>
      </c>
      <c r="C180" s="14" t="str">
        <f t="shared" ca="1" si="4"/>
        <v/>
      </c>
      <c r="D180" s="15" t="str">
        <f ca="1">IF($C180="","",SUMIF('Controle de Contatos'!$D$5:$D$1204,$C180,'Controle de Contatos'!$AC$5:$AC$1204))</f>
        <v/>
      </c>
      <c r="E180" s="15" t="str">
        <f ca="1">IF($C180="","",SUMIF('Controle de Contatos'!$D$5:$D$1204,$C180,'Controle de Contatos'!$AD$5:$AD$1204))</f>
        <v/>
      </c>
      <c r="F180" s="15" t="str">
        <f ca="1">IF($C180="","",SUMIF('Controle de Contatos'!$D$5:$D$1204,$C180,'Controle de Contatos'!$AE$5:$AE$1204))</f>
        <v/>
      </c>
      <c r="G180" s="15" t="str">
        <f ca="1">IF($C180="","",SUMIF('Controle de Contatos'!$D$5:$D$1204,$C180,'Controle de Contatos'!$AF$5:$AF$1204))</f>
        <v/>
      </c>
      <c r="H180" s="15" t="str">
        <f ca="1">IF($C180="","",SUMIF('Controle de Contatos'!$D$5:$D$1204,$C180,'Controle de Contatos'!$AG$5:$AG$1204))</f>
        <v/>
      </c>
      <c r="I180" s="15" t="str">
        <f ca="1">IF($C180="","",SUMIF('Controle de Contatos'!$D$5:$D$1204,$C180,'Controle de Contatos'!$AH$5:$AH$1204))</f>
        <v/>
      </c>
      <c r="J180" s="15" t="str">
        <f ca="1">IF($C180="","",SUMIF('Controle de Contatos'!$D$5:$D$1204,$C180,'Controle de Contatos'!$AI$5:$AI$1204))</f>
        <v/>
      </c>
      <c r="K180" s="15" t="str">
        <f ca="1">IF($C180="","",SUMIF('Controle de Contatos'!$D$5:$D$1204,$C180,'Controle de Contatos'!$AJ$5:$AJ$1204))</f>
        <v/>
      </c>
      <c r="L180" s="15" t="str">
        <f ca="1">IF($C180="","",SUMIF('Controle de Contatos'!$D$5:$D$1204,$C180,'Controle de Contatos'!$AK$5:$AK$1204))</f>
        <v/>
      </c>
      <c r="M180" s="15" t="str">
        <f ca="1">IF($C180="","",SUMIF('Controle de Contatos'!$D$5:$D$1204,$C180,'Controle de Contatos'!$AL$5:$AL$1204))</f>
        <v/>
      </c>
      <c r="N180" s="15" t="str">
        <f ca="1">IF($C180="","",SUMIF('Controle de Contatos'!$D$5:$D$1204,$C180,'Controle de Contatos'!$AM$5:$AO$1204))</f>
        <v/>
      </c>
      <c r="O180" s="15" t="str">
        <f ca="1">IF($C180="","",SUMIF('Controle de Contatos'!$D$5:$D$1204,$C180,'Controle de Contatos'!$AN$5:$AN$1204))</f>
        <v/>
      </c>
      <c r="P180" s="15" t="str">
        <f t="shared" ca="1" si="5"/>
        <v/>
      </c>
    </row>
    <row r="181" spans="2:16" ht="30" customHeight="1">
      <c r="B181" s="1">
        <v>177</v>
      </c>
      <c r="C181" s="14" t="str">
        <f t="shared" ca="1" si="4"/>
        <v/>
      </c>
      <c r="D181" s="15" t="str">
        <f ca="1">IF($C181="","",SUMIF('Controle de Contatos'!$D$5:$D$1204,$C181,'Controle de Contatos'!$AC$5:$AC$1204))</f>
        <v/>
      </c>
      <c r="E181" s="15" t="str">
        <f ca="1">IF($C181="","",SUMIF('Controle de Contatos'!$D$5:$D$1204,$C181,'Controle de Contatos'!$AD$5:$AD$1204))</f>
        <v/>
      </c>
      <c r="F181" s="15" t="str">
        <f ca="1">IF($C181="","",SUMIF('Controle de Contatos'!$D$5:$D$1204,$C181,'Controle de Contatos'!$AE$5:$AE$1204))</f>
        <v/>
      </c>
      <c r="G181" s="15" t="str">
        <f ca="1">IF($C181="","",SUMIF('Controle de Contatos'!$D$5:$D$1204,$C181,'Controle de Contatos'!$AF$5:$AF$1204))</f>
        <v/>
      </c>
      <c r="H181" s="15" t="str">
        <f ca="1">IF($C181="","",SUMIF('Controle de Contatos'!$D$5:$D$1204,$C181,'Controle de Contatos'!$AG$5:$AG$1204))</f>
        <v/>
      </c>
      <c r="I181" s="15" t="str">
        <f ca="1">IF($C181="","",SUMIF('Controle de Contatos'!$D$5:$D$1204,$C181,'Controle de Contatos'!$AH$5:$AH$1204))</f>
        <v/>
      </c>
      <c r="J181" s="15" t="str">
        <f ca="1">IF($C181="","",SUMIF('Controle de Contatos'!$D$5:$D$1204,$C181,'Controle de Contatos'!$AI$5:$AI$1204))</f>
        <v/>
      </c>
      <c r="K181" s="15" t="str">
        <f ca="1">IF($C181="","",SUMIF('Controle de Contatos'!$D$5:$D$1204,$C181,'Controle de Contatos'!$AJ$5:$AJ$1204))</f>
        <v/>
      </c>
      <c r="L181" s="15" t="str">
        <f ca="1">IF($C181="","",SUMIF('Controle de Contatos'!$D$5:$D$1204,$C181,'Controle de Contatos'!$AK$5:$AK$1204))</f>
        <v/>
      </c>
      <c r="M181" s="15" t="str">
        <f ca="1">IF($C181="","",SUMIF('Controle de Contatos'!$D$5:$D$1204,$C181,'Controle de Contatos'!$AL$5:$AL$1204))</f>
        <v/>
      </c>
      <c r="N181" s="15" t="str">
        <f ca="1">IF($C181="","",SUMIF('Controle de Contatos'!$D$5:$D$1204,$C181,'Controle de Contatos'!$AM$5:$AO$1204))</f>
        <v/>
      </c>
      <c r="O181" s="15" t="str">
        <f ca="1">IF($C181="","",SUMIF('Controle de Contatos'!$D$5:$D$1204,$C181,'Controle de Contatos'!$AN$5:$AN$1204))</f>
        <v/>
      </c>
      <c r="P181" s="15" t="str">
        <f t="shared" ca="1" si="5"/>
        <v/>
      </c>
    </row>
    <row r="182" spans="2:16" ht="30" customHeight="1">
      <c r="B182" s="1">
        <v>178</v>
      </c>
      <c r="C182" s="14" t="str">
        <f t="shared" ca="1" si="4"/>
        <v/>
      </c>
      <c r="D182" s="15" t="str">
        <f ca="1">IF($C182="","",SUMIF('Controle de Contatos'!$D$5:$D$1204,$C182,'Controle de Contatos'!$AC$5:$AC$1204))</f>
        <v/>
      </c>
      <c r="E182" s="15" t="str">
        <f ca="1">IF($C182="","",SUMIF('Controle de Contatos'!$D$5:$D$1204,$C182,'Controle de Contatos'!$AD$5:$AD$1204))</f>
        <v/>
      </c>
      <c r="F182" s="15" t="str">
        <f ca="1">IF($C182="","",SUMIF('Controle de Contatos'!$D$5:$D$1204,$C182,'Controle de Contatos'!$AE$5:$AE$1204))</f>
        <v/>
      </c>
      <c r="G182" s="15" t="str">
        <f ca="1">IF($C182="","",SUMIF('Controle de Contatos'!$D$5:$D$1204,$C182,'Controle de Contatos'!$AF$5:$AF$1204))</f>
        <v/>
      </c>
      <c r="H182" s="15" t="str">
        <f ca="1">IF($C182="","",SUMIF('Controle de Contatos'!$D$5:$D$1204,$C182,'Controle de Contatos'!$AG$5:$AG$1204))</f>
        <v/>
      </c>
      <c r="I182" s="15" t="str">
        <f ca="1">IF($C182="","",SUMIF('Controle de Contatos'!$D$5:$D$1204,$C182,'Controle de Contatos'!$AH$5:$AH$1204))</f>
        <v/>
      </c>
      <c r="J182" s="15" t="str">
        <f ca="1">IF($C182="","",SUMIF('Controle de Contatos'!$D$5:$D$1204,$C182,'Controle de Contatos'!$AI$5:$AI$1204))</f>
        <v/>
      </c>
      <c r="K182" s="15" t="str">
        <f ca="1">IF($C182="","",SUMIF('Controle de Contatos'!$D$5:$D$1204,$C182,'Controle de Contatos'!$AJ$5:$AJ$1204))</f>
        <v/>
      </c>
      <c r="L182" s="15" t="str">
        <f ca="1">IF($C182="","",SUMIF('Controle de Contatos'!$D$5:$D$1204,$C182,'Controle de Contatos'!$AK$5:$AK$1204))</f>
        <v/>
      </c>
      <c r="M182" s="15" t="str">
        <f ca="1">IF($C182="","",SUMIF('Controle de Contatos'!$D$5:$D$1204,$C182,'Controle de Contatos'!$AL$5:$AL$1204))</f>
        <v/>
      </c>
      <c r="N182" s="15" t="str">
        <f ca="1">IF($C182="","",SUMIF('Controle de Contatos'!$D$5:$D$1204,$C182,'Controle de Contatos'!$AM$5:$AO$1204))</f>
        <v/>
      </c>
      <c r="O182" s="15" t="str">
        <f ca="1">IF($C182="","",SUMIF('Controle de Contatos'!$D$5:$D$1204,$C182,'Controle de Contatos'!$AN$5:$AN$1204))</f>
        <v/>
      </c>
      <c r="P182" s="15" t="str">
        <f t="shared" ca="1" si="5"/>
        <v/>
      </c>
    </row>
    <row r="183" spans="2:16" ht="30" customHeight="1">
      <c r="B183" s="1">
        <v>179</v>
      </c>
      <c r="C183" s="14" t="str">
        <f t="shared" ca="1" si="4"/>
        <v/>
      </c>
      <c r="D183" s="15" t="str">
        <f ca="1">IF($C183="","",SUMIF('Controle de Contatos'!$D$5:$D$1204,$C183,'Controle de Contatos'!$AC$5:$AC$1204))</f>
        <v/>
      </c>
      <c r="E183" s="15" t="str">
        <f ca="1">IF($C183="","",SUMIF('Controle de Contatos'!$D$5:$D$1204,$C183,'Controle de Contatos'!$AD$5:$AD$1204))</f>
        <v/>
      </c>
      <c r="F183" s="15" t="str">
        <f ca="1">IF($C183="","",SUMIF('Controle de Contatos'!$D$5:$D$1204,$C183,'Controle de Contatos'!$AE$5:$AE$1204))</f>
        <v/>
      </c>
      <c r="G183" s="15" t="str">
        <f ca="1">IF($C183="","",SUMIF('Controle de Contatos'!$D$5:$D$1204,$C183,'Controle de Contatos'!$AF$5:$AF$1204))</f>
        <v/>
      </c>
      <c r="H183" s="15" t="str">
        <f ca="1">IF($C183="","",SUMIF('Controle de Contatos'!$D$5:$D$1204,$C183,'Controle de Contatos'!$AG$5:$AG$1204))</f>
        <v/>
      </c>
      <c r="I183" s="15" t="str">
        <f ca="1">IF($C183="","",SUMIF('Controle de Contatos'!$D$5:$D$1204,$C183,'Controle de Contatos'!$AH$5:$AH$1204))</f>
        <v/>
      </c>
      <c r="J183" s="15" t="str">
        <f ca="1">IF($C183="","",SUMIF('Controle de Contatos'!$D$5:$D$1204,$C183,'Controle de Contatos'!$AI$5:$AI$1204))</f>
        <v/>
      </c>
      <c r="K183" s="15" t="str">
        <f ca="1">IF($C183="","",SUMIF('Controle de Contatos'!$D$5:$D$1204,$C183,'Controle de Contatos'!$AJ$5:$AJ$1204))</f>
        <v/>
      </c>
      <c r="L183" s="15" t="str">
        <f ca="1">IF($C183="","",SUMIF('Controle de Contatos'!$D$5:$D$1204,$C183,'Controle de Contatos'!$AK$5:$AK$1204))</f>
        <v/>
      </c>
      <c r="M183" s="15" t="str">
        <f ca="1">IF($C183="","",SUMIF('Controle de Contatos'!$D$5:$D$1204,$C183,'Controle de Contatos'!$AL$5:$AL$1204))</f>
        <v/>
      </c>
      <c r="N183" s="15" t="str">
        <f ca="1">IF($C183="","",SUMIF('Controle de Contatos'!$D$5:$D$1204,$C183,'Controle de Contatos'!$AM$5:$AO$1204))</f>
        <v/>
      </c>
      <c r="O183" s="15" t="str">
        <f ca="1">IF($C183="","",SUMIF('Controle de Contatos'!$D$5:$D$1204,$C183,'Controle de Contatos'!$AN$5:$AN$1204))</f>
        <v/>
      </c>
      <c r="P183" s="15" t="str">
        <f t="shared" ca="1" si="5"/>
        <v/>
      </c>
    </row>
    <row r="184" spans="2:16" ht="30" customHeight="1">
      <c r="B184" s="1">
        <v>180</v>
      </c>
      <c r="C184" s="14" t="str">
        <f t="shared" ca="1" si="4"/>
        <v/>
      </c>
      <c r="D184" s="15" t="str">
        <f ca="1">IF($C184="","",SUMIF('Controle de Contatos'!$D$5:$D$1204,$C184,'Controle de Contatos'!$AC$5:$AC$1204))</f>
        <v/>
      </c>
      <c r="E184" s="15" t="str">
        <f ca="1">IF($C184="","",SUMIF('Controle de Contatos'!$D$5:$D$1204,$C184,'Controle de Contatos'!$AD$5:$AD$1204))</f>
        <v/>
      </c>
      <c r="F184" s="15" t="str">
        <f ca="1">IF($C184="","",SUMIF('Controle de Contatos'!$D$5:$D$1204,$C184,'Controle de Contatos'!$AE$5:$AE$1204))</f>
        <v/>
      </c>
      <c r="G184" s="15" t="str">
        <f ca="1">IF($C184="","",SUMIF('Controle de Contatos'!$D$5:$D$1204,$C184,'Controle de Contatos'!$AF$5:$AF$1204))</f>
        <v/>
      </c>
      <c r="H184" s="15" t="str">
        <f ca="1">IF($C184="","",SUMIF('Controle de Contatos'!$D$5:$D$1204,$C184,'Controle de Contatos'!$AG$5:$AG$1204))</f>
        <v/>
      </c>
      <c r="I184" s="15" t="str">
        <f ca="1">IF($C184="","",SUMIF('Controle de Contatos'!$D$5:$D$1204,$C184,'Controle de Contatos'!$AH$5:$AH$1204))</f>
        <v/>
      </c>
      <c r="J184" s="15" t="str">
        <f ca="1">IF($C184="","",SUMIF('Controle de Contatos'!$D$5:$D$1204,$C184,'Controle de Contatos'!$AI$5:$AI$1204))</f>
        <v/>
      </c>
      <c r="K184" s="15" t="str">
        <f ca="1">IF($C184="","",SUMIF('Controle de Contatos'!$D$5:$D$1204,$C184,'Controle de Contatos'!$AJ$5:$AJ$1204))</f>
        <v/>
      </c>
      <c r="L184" s="15" t="str">
        <f ca="1">IF($C184="","",SUMIF('Controle de Contatos'!$D$5:$D$1204,$C184,'Controle de Contatos'!$AK$5:$AK$1204))</f>
        <v/>
      </c>
      <c r="M184" s="15" t="str">
        <f ca="1">IF($C184="","",SUMIF('Controle de Contatos'!$D$5:$D$1204,$C184,'Controle de Contatos'!$AL$5:$AL$1204))</f>
        <v/>
      </c>
      <c r="N184" s="15" t="str">
        <f ca="1">IF($C184="","",SUMIF('Controle de Contatos'!$D$5:$D$1204,$C184,'Controle de Contatos'!$AM$5:$AO$1204))</f>
        <v/>
      </c>
      <c r="O184" s="15" t="str">
        <f ca="1">IF($C184="","",SUMIF('Controle de Contatos'!$D$5:$D$1204,$C184,'Controle de Contatos'!$AN$5:$AN$1204))</f>
        <v/>
      </c>
      <c r="P184" s="15" t="str">
        <f t="shared" ca="1" si="5"/>
        <v/>
      </c>
    </row>
    <row r="185" spans="2:16" ht="30" customHeight="1">
      <c r="B185" s="1">
        <v>181</v>
      </c>
      <c r="C185" s="14" t="str">
        <f t="shared" ca="1" si="4"/>
        <v/>
      </c>
      <c r="D185" s="15" t="str">
        <f ca="1">IF($C185="","",SUMIF('Controle de Contatos'!$D$5:$D$1204,$C185,'Controle de Contatos'!$AC$5:$AC$1204))</f>
        <v/>
      </c>
      <c r="E185" s="15" t="str">
        <f ca="1">IF($C185="","",SUMIF('Controle de Contatos'!$D$5:$D$1204,$C185,'Controle de Contatos'!$AD$5:$AD$1204))</f>
        <v/>
      </c>
      <c r="F185" s="15" t="str">
        <f ca="1">IF($C185="","",SUMIF('Controle de Contatos'!$D$5:$D$1204,$C185,'Controle de Contatos'!$AE$5:$AE$1204))</f>
        <v/>
      </c>
      <c r="G185" s="15" t="str">
        <f ca="1">IF($C185="","",SUMIF('Controle de Contatos'!$D$5:$D$1204,$C185,'Controle de Contatos'!$AF$5:$AF$1204))</f>
        <v/>
      </c>
      <c r="H185" s="15" t="str">
        <f ca="1">IF($C185="","",SUMIF('Controle de Contatos'!$D$5:$D$1204,$C185,'Controle de Contatos'!$AG$5:$AG$1204))</f>
        <v/>
      </c>
      <c r="I185" s="15" t="str">
        <f ca="1">IF($C185="","",SUMIF('Controle de Contatos'!$D$5:$D$1204,$C185,'Controle de Contatos'!$AH$5:$AH$1204))</f>
        <v/>
      </c>
      <c r="J185" s="15" t="str">
        <f ca="1">IF($C185="","",SUMIF('Controle de Contatos'!$D$5:$D$1204,$C185,'Controle de Contatos'!$AI$5:$AI$1204))</f>
        <v/>
      </c>
      <c r="K185" s="15" t="str">
        <f ca="1">IF($C185="","",SUMIF('Controle de Contatos'!$D$5:$D$1204,$C185,'Controle de Contatos'!$AJ$5:$AJ$1204))</f>
        <v/>
      </c>
      <c r="L185" s="15" t="str">
        <f ca="1">IF($C185="","",SUMIF('Controle de Contatos'!$D$5:$D$1204,$C185,'Controle de Contatos'!$AK$5:$AK$1204))</f>
        <v/>
      </c>
      <c r="M185" s="15" t="str">
        <f ca="1">IF($C185="","",SUMIF('Controle de Contatos'!$D$5:$D$1204,$C185,'Controle de Contatos'!$AL$5:$AL$1204))</f>
        <v/>
      </c>
      <c r="N185" s="15" t="str">
        <f ca="1">IF($C185="","",SUMIF('Controle de Contatos'!$D$5:$D$1204,$C185,'Controle de Contatos'!$AM$5:$AO$1204))</f>
        <v/>
      </c>
      <c r="O185" s="15" t="str">
        <f ca="1">IF($C185="","",SUMIF('Controle de Contatos'!$D$5:$D$1204,$C185,'Controle de Contatos'!$AN$5:$AN$1204))</f>
        <v/>
      </c>
      <c r="P185" s="15" t="str">
        <f t="shared" ca="1" si="5"/>
        <v/>
      </c>
    </row>
    <row r="186" spans="2:16" ht="30" customHeight="1">
      <c r="B186" s="1">
        <v>182</v>
      </c>
      <c r="C186" s="14" t="str">
        <f t="shared" ca="1" si="4"/>
        <v/>
      </c>
      <c r="D186" s="15" t="str">
        <f ca="1">IF($C186="","",SUMIF('Controle de Contatos'!$D$5:$D$1204,$C186,'Controle de Contatos'!$AC$5:$AC$1204))</f>
        <v/>
      </c>
      <c r="E186" s="15" t="str">
        <f ca="1">IF($C186="","",SUMIF('Controle de Contatos'!$D$5:$D$1204,$C186,'Controle de Contatos'!$AD$5:$AD$1204))</f>
        <v/>
      </c>
      <c r="F186" s="15" t="str">
        <f ca="1">IF($C186="","",SUMIF('Controle de Contatos'!$D$5:$D$1204,$C186,'Controle de Contatos'!$AE$5:$AE$1204))</f>
        <v/>
      </c>
      <c r="G186" s="15" t="str">
        <f ca="1">IF($C186="","",SUMIF('Controle de Contatos'!$D$5:$D$1204,$C186,'Controle de Contatos'!$AF$5:$AF$1204))</f>
        <v/>
      </c>
      <c r="H186" s="15" t="str">
        <f ca="1">IF($C186="","",SUMIF('Controle de Contatos'!$D$5:$D$1204,$C186,'Controle de Contatos'!$AG$5:$AG$1204))</f>
        <v/>
      </c>
      <c r="I186" s="15" t="str">
        <f ca="1">IF($C186="","",SUMIF('Controle de Contatos'!$D$5:$D$1204,$C186,'Controle de Contatos'!$AH$5:$AH$1204))</f>
        <v/>
      </c>
      <c r="J186" s="15" t="str">
        <f ca="1">IF($C186="","",SUMIF('Controle de Contatos'!$D$5:$D$1204,$C186,'Controle de Contatos'!$AI$5:$AI$1204))</f>
        <v/>
      </c>
      <c r="K186" s="15" t="str">
        <f ca="1">IF($C186="","",SUMIF('Controle de Contatos'!$D$5:$D$1204,$C186,'Controle de Contatos'!$AJ$5:$AJ$1204))</f>
        <v/>
      </c>
      <c r="L186" s="15" t="str">
        <f ca="1">IF($C186="","",SUMIF('Controle de Contatos'!$D$5:$D$1204,$C186,'Controle de Contatos'!$AK$5:$AK$1204))</f>
        <v/>
      </c>
      <c r="M186" s="15" t="str">
        <f ca="1">IF($C186="","",SUMIF('Controle de Contatos'!$D$5:$D$1204,$C186,'Controle de Contatos'!$AL$5:$AL$1204))</f>
        <v/>
      </c>
      <c r="N186" s="15" t="str">
        <f ca="1">IF($C186="","",SUMIF('Controle de Contatos'!$D$5:$D$1204,$C186,'Controle de Contatos'!$AM$5:$AO$1204))</f>
        <v/>
      </c>
      <c r="O186" s="15" t="str">
        <f ca="1">IF($C186="","",SUMIF('Controle de Contatos'!$D$5:$D$1204,$C186,'Controle de Contatos'!$AN$5:$AN$1204))</f>
        <v/>
      </c>
      <c r="P186" s="15" t="str">
        <f t="shared" ca="1" si="5"/>
        <v/>
      </c>
    </row>
    <row r="187" spans="2:16" ht="30" customHeight="1">
      <c r="B187" s="1">
        <v>183</v>
      </c>
      <c r="C187" s="14" t="str">
        <f t="shared" ca="1" si="4"/>
        <v/>
      </c>
      <c r="D187" s="15" t="str">
        <f ca="1">IF($C187="","",SUMIF('Controle de Contatos'!$D$5:$D$1204,$C187,'Controle de Contatos'!$AC$5:$AC$1204))</f>
        <v/>
      </c>
      <c r="E187" s="15" t="str">
        <f ca="1">IF($C187="","",SUMIF('Controle de Contatos'!$D$5:$D$1204,$C187,'Controle de Contatos'!$AD$5:$AD$1204))</f>
        <v/>
      </c>
      <c r="F187" s="15" t="str">
        <f ca="1">IF($C187="","",SUMIF('Controle de Contatos'!$D$5:$D$1204,$C187,'Controle de Contatos'!$AE$5:$AE$1204))</f>
        <v/>
      </c>
      <c r="G187" s="15" t="str">
        <f ca="1">IF($C187="","",SUMIF('Controle de Contatos'!$D$5:$D$1204,$C187,'Controle de Contatos'!$AF$5:$AF$1204))</f>
        <v/>
      </c>
      <c r="H187" s="15" t="str">
        <f ca="1">IF($C187="","",SUMIF('Controle de Contatos'!$D$5:$D$1204,$C187,'Controle de Contatos'!$AG$5:$AG$1204))</f>
        <v/>
      </c>
      <c r="I187" s="15" t="str">
        <f ca="1">IF($C187="","",SUMIF('Controle de Contatos'!$D$5:$D$1204,$C187,'Controle de Contatos'!$AH$5:$AH$1204))</f>
        <v/>
      </c>
      <c r="J187" s="15" t="str">
        <f ca="1">IF($C187="","",SUMIF('Controle de Contatos'!$D$5:$D$1204,$C187,'Controle de Contatos'!$AI$5:$AI$1204))</f>
        <v/>
      </c>
      <c r="K187" s="15" t="str">
        <f ca="1">IF($C187="","",SUMIF('Controle de Contatos'!$D$5:$D$1204,$C187,'Controle de Contatos'!$AJ$5:$AJ$1204))</f>
        <v/>
      </c>
      <c r="L187" s="15" t="str">
        <f ca="1">IF($C187="","",SUMIF('Controle de Contatos'!$D$5:$D$1204,$C187,'Controle de Contatos'!$AK$5:$AK$1204))</f>
        <v/>
      </c>
      <c r="M187" s="15" t="str">
        <f ca="1">IF($C187="","",SUMIF('Controle de Contatos'!$D$5:$D$1204,$C187,'Controle de Contatos'!$AL$5:$AL$1204))</f>
        <v/>
      </c>
      <c r="N187" s="15" t="str">
        <f ca="1">IF($C187="","",SUMIF('Controle de Contatos'!$D$5:$D$1204,$C187,'Controle de Contatos'!$AM$5:$AO$1204))</f>
        <v/>
      </c>
      <c r="O187" s="15" t="str">
        <f ca="1">IF($C187="","",SUMIF('Controle de Contatos'!$D$5:$D$1204,$C187,'Controle de Contatos'!$AN$5:$AN$1204))</f>
        <v/>
      </c>
      <c r="P187" s="15" t="str">
        <f t="shared" ca="1" si="5"/>
        <v/>
      </c>
    </row>
    <row r="188" spans="2:16" ht="30" customHeight="1">
      <c r="B188" s="1">
        <v>184</v>
      </c>
      <c r="C188" s="14" t="str">
        <f t="shared" ca="1" si="4"/>
        <v/>
      </c>
      <c r="D188" s="15" t="str">
        <f ca="1">IF($C188="","",SUMIF('Controle de Contatos'!$D$5:$D$1204,$C188,'Controle de Contatos'!$AC$5:$AC$1204))</f>
        <v/>
      </c>
      <c r="E188" s="15" t="str">
        <f ca="1">IF($C188="","",SUMIF('Controle de Contatos'!$D$5:$D$1204,$C188,'Controle de Contatos'!$AD$5:$AD$1204))</f>
        <v/>
      </c>
      <c r="F188" s="15" t="str">
        <f ca="1">IF($C188="","",SUMIF('Controle de Contatos'!$D$5:$D$1204,$C188,'Controle de Contatos'!$AE$5:$AE$1204))</f>
        <v/>
      </c>
      <c r="G188" s="15" t="str">
        <f ca="1">IF($C188="","",SUMIF('Controle de Contatos'!$D$5:$D$1204,$C188,'Controle de Contatos'!$AF$5:$AF$1204))</f>
        <v/>
      </c>
      <c r="H188" s="15" t="str">
        <f ca="1">IF($C188="","",SUMIF('Controle de Contatos'!$D$5:$D$1204,$C188,'Controle de Contatos'!$AG$5:$AG$1204))</f>
        <v/>
      </c>
      <c r="I188" s="15" t="str">
        <f ca="1">IF($C188="","",SUMIF('Controle de Contatos'!$D$5:$D$1204,$C188,'Controle de Contatos'!$AH$5:$AH$1204))</f>
        <v/>
      </c>
      <c r="J188" s="15" t="str">
        <f ca="1">IF($C188="","",SUMIF('Controle de Contatos'!$D$5:$D$1204,$C188,'Controle de Contatos'!$AI$5:$AI$1204))</f>
        <v/>
      </c>
      <c r="K188" s="15" t="str">
        <f ca="1">IF($C188="","",SUMIF('Controle de Contatos'!$D$5:$D$1204,$C188,'Controle de Contatos'!$AJ$5:$AJ$1204))</f>
        <v/>
      </c>
      <c r="L188" s="15" t="str">
        <f ca="1">IF($C188="","",SUMIF('Controle de Contatos'!$D$5:$D$1204,$C188,'Controle de Contatos'!$AK$5:$AK$1204))</f>
        <v/>
      </c>
      <c r="M188" s="15" t="str">
        <f ca="1">IF($C188="","",SUMIF('Controle de Contatos'!$D$5:$D$1204,$C188,'Controle de Contatos'!$AL$5:$AL$1204))</f>
        <v/>
      </c>
      <c r="N188" s="15" t="str">
        <f ca="1">IF($C188="","",SUMIF('Controle de Contatos'!$D$5:$D$1204,$C188,'Controle de Contatos'!$AM$5:$AO$1204))</f>
        <v/>
      </c>
      <c r="O188" s="15" t="str">
        <f ca="1">IF($C188="","",SUMIF('Controle de Contatos'!$D$5:$D$1204,$C188,'Controle de Contatos'!$AN$5:$AN$1204))</f>
        <v/>
      </c>
      <c r="P188" s="15" t="str">
        <f t="shared" ca="1" si="5"/>
        <v/>
      </c>
    </row>
    <row r="189" spans="2:16" ht="30" customHeight="1">
      <c r="B189" s="1">
        <v>185</v>
      </c>
      <c r="C189" s="14" t="str">
        <f t="shared" ca="1" si="4"/>
        <v/>
      </c>
      <c r="D189" s="15" t="str">
        <f ca="1">IF($C189="","",SUMIF('Controle de Contatos'!$D$5:$D$1204,$C189,'Controle de Contatos'!$AC$5:$AC$1204))</f>
        <v/>
      </c>
      <c r="E189" s="15" t="str">
        <f ca="1">IF($C189="","",SUMIF('Controle de Contatos'!$D$5:$D$1204,$C189,'Controle de Contatos'!$AD$5:$AD$1204))</f>
        <v/>
      </c>
      <c r="F189" s="15" t="str">
        <f ca="1">IF($C189="","",SUMIF('Controle de Contatos'!$D$5:$D$1204,$C189,'Controle de Contatos'!$AE$5:$AE$1204))</f>
        <v/>
      </c>
      <c r="G189" s="15" t="str">
        <f ca="1">IF($C189="","",SUMIF('Controle de Contatos'!$D$5:$D$1204,$C189,'Controle de Contatos'!$AF$5:$AF$1204))</f>
        <v/>
      </c>
      <c r="H189" s="15" t="str">
        <f ca="1">IF($C189="","",SUMIF('Controle de Contatos'!$D$5:$D$1204,$C189,'Controle de Contatos'!$AG$5:$AG$1204))</f>
        <v/>
      </c>
      <c r="I189" s="15" t="str">
        <f ca="1">IF($C189="","",SUMIF('Controle de Contatos'!$D$5:$D$1204,$C189,'Controle de Contatos'!$AH$5:$AH$1204))</f>
        <v/>
      </c>
      <c r="J189" s="15" t="str">
        <f ca="1">IF($C189="","",SUMIF('Controle de Contatos'!$D$5:$D$1204,$C189,'Controle de Contatos'!$AI$5:$AI$1204))</f>
        <v/>
      </c>
      <c r="K189" s="15" t="str">
        <f ca="1">IF($C189="","",SUMIF('Controle de Contatos'!$D$5:$D$1204,$C189,'Controle de Contatos'!$AJ$5:$AJ$1204))</f>
        <v/>
      </c>
      <c r="L189" s="15" t="str">
        <f ca="1">IF($C189="","",SUMIF('Controle de Contatos'!$D$5:$D$1204,$C189,'Controle de Contatos'!$AK$5:$AK$1204))</f>
        <v/>
      </c>
      <c r="M189" s="15" t="str">
        <f ca="1">IF($C189="","",SUMIF('Controle de Contatos'!$D$5:$D$1204,$C189,'Controle de Contatos'!$AL$5:$AL$1204))</f>
        <v/>
      </c>
      <c r="N189" s="15" t="str">
        <f ca="1">IF($C189="","",SUMIF('Controle de Contatos'!$D$5:$D$1204,$C189,'Controle de Contatos'!$AM$5:$AO$1204))</f>
        <v/>
      </c>
      <c r="O189" s="15" t="str">
        <f ca="1">IF($C189="","",SUMIF('Controle de Contatos'!$D$5:$D$1204,$C189,'Controle de Contatos'!$AN$5:$AN$1204))</f>
        <v/>
      </c>
      <c r="P189" s="15" t="str">
        <f t="shared" ca="1" si="5"/>
        <v/>
      </c>
    </row>
    <row r="190" spans="2:16" ht="30" customHeight="1">
      <c r="B190" s="1">
        <v>186</v>
      </c>
      <c r="C190" s="14" t="str">
        <f t="shared" ca="1" si="4"/>
        <v/>
      </c>
      <c r="D190" s="15" t="str">
        <f ca="1">IF($C190="","",SUMIF('Controle de Contatos'!$D$5:$D$1204,$C190,'Controle de Contatos'!$AC$5:$AC$1204))</f>
        <v/>
      </c>
      <c r="E190" s="15" t="str">
        <f ca="1">IF($C190="","",SUMIF('Controle de Contatos'!$D$5:$D$1204,$C190,'Controle de Contatos'!$AD$5:$AD$1204))</f>
        <v/>
      </c>
      <c r="F190" s="15" t="str">
        <f ca="1">IF($C190="","",SUMIF('Controle de Contatos'!$D$5:$D$1204,$C190,'Controle de Contatos'!$AE$5:$AE$1204))</f>
        <v/>
      </c>
      <c r="G190" s="15" t="str">
        <f ca="1">IF($C190="","",SUMIF('Controle de Contatos'!$D$5:$D$1204,$C190,'Controle de Contatos'!$AF$5:$AF$1204))</f>
        <v/>
      </c>
      <c r="H190" s="15" t="str">
        <f ca="1">IF($C190="","",SUMIF('Controle de Contatos'!$D$5:$D$1204,$C190,'Controle de Contatos'!$AG$5:$AG$1204))</f>
        <v/>
      </c>
      <c r="I190" s="15" t="str">
        <f ca="1">IF($C190="","",SUMIF('Controle de Contatos'!$D$5:$D$1204,$C190,'Controle de Contatos'!$AH$5:$AH$1204))</f>
        <v/>
      </c>
      <c r="J190" s="15" t="str">
        <f ca="1">IF($C190="","",SUMIF('Controle de Contatos'!$D$5:$D$1204,$C190,'Controle de Contatos'!$AI$5:$AI$1204))</f>
        <v/>
      </c>
      <c r="K190" s="15" t="str">
        <f ca="1">IF($C190="","",SUMIF('Controle de Contatos'!$D$5:$D$1204,$C190,'Controle de Contatos'!$AJ$5:$AJ$1204))</f>
        <v/>
      </c>
      <c r="L190" s="15" t="str">
        <f ca="1">IF($C190="","",SUMIF('Controle de Contatos'!$D$5:$D$1204,$C190,'Controle de Contatos'!$AK$5:$AK$1204))</f>
        <v/>
      </c>
      <c r="M190" s="15" t="str">
        <f ca="1">IF($C190="","",SUMIF('Controle de Contatos'!$D$5:$D$1204,$C190,'Controle de Contatos'!$AL$5:$AL$1204))</f>
        <v/>
      </c>
      <c r="N190" s="15" t="str">
        <f ca="1">IF($C190="","",SUMIF('Controle de Contatos'!$D$5:$D$1204,$C190,'Controle de Contatos'!$AM$5:$AO$1204))</f>
        <v/>
      </c>
      <c r="O190" s="15" t="str">
        <f ca="1">IF($C190="","",SUMIF('Controle de Contatos'!$D$5:$D$1204,$C190,'Controle de Contatos'!$AN$5:$AN$1204))</f>
        <v/>
      </c>
      <c r="P190" s="15" t="str">
        <f t="shared" ca="1" si="5"/>
        <v/>
      </c>
    </row>
    <row r="191" spans="2:16" ht="30" customHeight="1">
      <c r="B191" s="1">
        <v>187</v>
      </c>
      <c r="C191" s="14" t="str">
        <f t="shared" ca="1" si="4"/>
        <v/>
      </c>
      <c r="D191" s="15" t="str">
        <f ca="1">IF($C191="","",SUMIF('Controle de Contatos'!$D$5:$D$1204,$C191,'Controle de Contatos'!$AC$5:$AC$1204))</f>
        <v/>
      </c>
      <c r="E191" s="15" t="str">
        <f ca="1">IF($C191="","",SUMIF('Controle de Contatos'!$D$5:$D$1204,$C191,'Controle de Contatos'!$AD$5:$AD$1204))</f>
        <v/>
      </c>
      <c r="F191" s="15" t="str">
        <f ca="1">IF($C191="","",SUMIF('Controle de Contatos'!$D$5:$D$1204,$C191,'Controle de Contatos'!$AE$5:$AE$1204))</f>
        <v/>
      </c>
      <c r="G191" s="15" t="str">
        <f ca="1">IF($C191="","",SUMIF('Controle de Contatos'!$D$5:$D$1204,$C191,'Controle de Contatos'!$AF$5:$AF$1204))</f>
        <v/>
      </c>
      <c r="H191" s="15" t="str">
        <f ca="1">IF($C191="","",SUMIF('Controle de Contatos'!$D$5:$D$1204,$C191,'Controle de Contatos'!$AG$5:$AG$1204))</f>
        <v/>
      </c>
      <c r="I191" s="15" t="str">
        <f ca="1">IF($C191="","",SUMIF('Controle de Contatos'!$D$5:$D$1204,$C191,'Controle de Contatos'!$AH$5:$AH$1204))</f>
        <v/>
      </c>
      <c r="J191" s="15" t="str">
        <f ca="1">IF($C191="","",SUMIF('Controle de Contatos'!$D$5:$D$1204,$C191,'Controle de Contatos'!$AI$5:$AI$1204))</f>
        <v/>
      </c>
      <c r="K191" s="15" t="str">
        <f ca="1">IF($C191="","",SUMIF('Controle de Contatos'!$D$5:$D$1204,$C191,'Controle de Contatos'!$AJ$5:$AJ$1204))</f>
        <v/>
      </c>
      <c r="L191" s="15" t="str">
        <f ca="1">IF($C191="","",SUMIF('Controle de Contatos'!$D$5:$D$1204,$C191,'Controle de Contatos'!$AK$5:$AK$1204))</f>
        <v/>
      </c>
      <c r="M191" s="15" t="str">
        <f ca="1">IF($C191="","",SUMIF('Controle de Contatos'!$D$5:$D$1204,$C191,'Controle de Contatos'!$AL$5:$AL$1204))</f>
        <v/>
      </c>
      <c r="N191" s="15" t="str">
        <f ca="1">IF($C191="","",SUMIF('Controle de Contatos'!$D$5:$D$1204,$C191,'Controle de Contatos'!$AM$5:$AO$1204))</f>
        <v/>
      </c>
      <c r="O191" s="15" t="str">
        <f ca="1">IF($C191="","",SUMIF('Controle de Contatos'!$D$5:$D$1204,$C191,'Controle de Contatos'!$AN$5:$AN$1204))</f>
        <v/>
      </c>
      <c r="P191" s="15" t="str">
        <f t="shared" ca="1" si="5"/>
        <v/>
      </c>
    </row>
    <row r="192" spans="2:16" ht="30" customHeight="1">
      <c r="B192" s="1">
        <v>188</v>
      </c>
      <c r="C192" s="14" t="str">
        <f t="shared" ca="1" si="4"/>
        <v/>
      </c>
      <c r="D192" s="15" t="str">
        <f ca="1">IF($C192="","",SUMIF('Controle de Contatos'!$D$5:$D$1204,$C192,'Controle de Contatos'!$AC$5:$AC$1204))</f>
        <v/>
      </c>
      <c r="E192" s="15" t="str">
        <f ca="1">IF($C192="","",SUMIF('Controle de Contatos'!$D$5:$D$1204,$C192,'Controle de Contatos'!$AD$5:$AD$1204))</f>
        <v/>
      </c>
      <c r="F192" s="15" t="str">
        <f ca="1">IF($C192="","",SUMIF('Controle de Contatos'!$D$5:$D$1204,$C192,'Controle de Contatos'!$AE$5:$AE$1204))</f>
        <v/>
      </c>
      <c r="G192" s="15" t="str">
        <f ca="1">IF($C192="","",SUMIF('Controle de Contatos'!$D$5:$D$1204,$C192,'Controle de Contatos'!$AF$5:$AF$1204))</f>
        <v/>
      </c>
      <c r="H192" s="15" t="str">
        <f ca="1">IF($C192="","",SUMIF('Controle de Contatos'!$D$5:$D$1204,$C192,'Controle de Contatos'!$AG$5:$AG$1204))</f>
        <v/>
      </c>
      <c r="I192" s="15" t="str">
        <f ca="1">IF($C192="","",SUMIF('Controle de Contatos'!$D$5:$D$1204,$C192,'Controle de Contatos'!$AH$5:$AH$1204))</f>
        <v/>
      </c>
      <c r="J192" s="15" t="str">
        <f ca="1">IF($C192="","",SUMIF('Controle de Contatos'!$D$5:$D$1204,$C192,'Controle de Contatos'!$AI$5:$AI$1204))</f>
        <v/>
      </c>
      <c r="K192" s="15" t="str">
        <f ca="1">IF($C192="","",SUMIF('Controle de Contatos'!$D$5:$D$1204,$C192,'Controle de Contatos'!$AJ$5:$AJ$1204))</f>
        <v/>
      </c>
      <c r="L192" s="15" t="str">
        <f ca="1">IF($C192="","",SUMIF('Controle de Contatos'!$D$5:$D$1204,$C192,'Controle de Contatos'!$AK$5:$AK$1204))</f>
        <v/>
      </c>
      <c r="M192" s="15" t="str">
        <f ca="1">IF($C192="","",SUMIF('Controle de Contatos'!$D$5:$D$1204,$C192,'Controle de Contatos'!$AL$5:$AL$1204))</f>
        <v/>
      </c>
      <c r="N192" s="15" t="str">
        <f ca="1">IF($C192="","",SUMIF('Controle de Contatos'!$D$5:$D$1204,$C192,'Controle de Contatos'!$AM$5:$AO$1204))</f>
        <v/>
      </c>
      <c r="O192" s="15" t="str">
        <f ca="1">IF($C192="","",SUMIF('Controle de Contatos'!$D$5:$D$1204,$C192,'Controle de Contatos'!$AN$5:$AN$1204))</f>
        <v/>
      </c>
      <c r="P192" s="15" t="str">
        <f t="shared" ca="1" si="5"/>
        <v/>
      </c>
    </row>
    <row r="193" spans="2:16" ht="30" customHeight="1">
      <c r="B193" s="1">
        <v>189</v>
      </c>
      <c r="C193" s="14" t="str">
        <f t="shared" ca="1" si="4"/>
        <v/>
      </c>
      <c r="D193" s="15" t="str">
        <f ca="1">IF($C193="","",SUMIF('Controle de Contatos'!$D$5:$D$1204,$C193,'Controle de Contatos'!$AC$5:$AC$1204))</f>
        <v/>
      </c>
      <c r="E193" s="15" t="str">
        <f ca="1">IF($C193="","",SUMIF('Controle de Contatos'!$D$5:$D$1204,$C193,'Controle de Contatos'!$AD$5:$AD$1204))</f>
        <v/>
      </c>
      <c r="F193" s="15" t="str">
        <f ca="1">IF($C193="","",SUMIF('Controle de Contatos'!$D$5:$D$1204,$C193,'Controle de Contatos'!$AE$5:$AE$1204))</f>
        <v/>
      </c>
      <c r="G193" s="15" t="str">
        <f ca="1">IF($C193="","",SUMIF('Controle de Contatos'!$D$5:$D$1204,$C193,'Controle de Contatos'!$AF$5:$AF$1204))</f>
        <v/>
      </c>
      <c r="H193" s="15" t="str">
        <f ca="1">IF($C193="","",SUMIF('Controle de Contatos'!$D$5:$D$1204,$C193,'Controle de Contatos'!$AG$5:$AG$1204))</f>
        <v/>
      </c>
      <c r="I193" s="15" t="str">
        <f ca="1">IF($C193="","",SUMIF('Controle de Contatos'!$D$5:$D$1204,$C193,'Controle de Contatos'!$AH$5:$AH$1204))</f>
        <v/>
      </c>
      <c r="J193" s="15" t="str">
        <f ca="1">IF($C193="","",SUMIF('Controle de Contatos'!$D$5:$D$1204,$C193,'Controle de Contatos'!$AI$5:$AI$1204))</f>
        <v/>
      </c>
      <c r="K193" s="15" t="str">
        <f ca="1">IF($C193="","",SUMIF('Controle de Contatos'!$D$5:$D$1204,$C193,'Controle de Contatos'!$AJ$5:$AJ$1204))</f>
        <v/>
      </c>
      <c r="L193" s="15" t="str">
        <f ca="1">IF($C193="","",SUMIF('Controle de Contatos'!$D$5:$D$1204,$C193,'Controle de Contatos'!$AK$5:$AK$1204))</f>
        <v/>
      </c>
      <c r="M193" s="15" t="str">
        <f ca="1">IF($C193="","",SUMIF('Controle de Contatos'!$D$5:$D$1204,$C193,'Controle de Contatos'!$AL$5:$AL$1204))</f>
        <v/>
      </c>
      <c r="N193" s="15" t="str">
        <f ca="1">IF($C193="","",SUMIF('Controle de Contatos'!$D$5:$D$1204,$C193,'Controle de Contatos'!$AM$5:$AO$1204))</f>
        <v/>
      </c>
      <c r="O193" s="15" t="str">
        <f ca="1">IF($C193="","",SUMIF('Controle de Contatos'!$D$5:$D$1204,$C193,'Controle de Contatos'!$AN$5:$AN$1204))</f>
        <v/>
      </c>
      <c r="P193" s="15" t="str">
        <f t="shared" ca="1" si="5"/>
        <v/>
      </c>
    </row>
    <row r="194" spans="2:16" ht="30" customHeight="1">
      <c r="B194" s="1">
        <v>190</v>
      </c>
      <c r="C194" s="14" t="str">
        <f t="shared" ca="1" si="4"/>
        <v/>
      </c>
      <c r="D194" s="15" t="str">
        <f ca="1">IF($C194="","",SUMIF('Controle de Contatos'!$D$5:$D$1204,$C194,'Controle de Contatos'!$AC$5:$AC$1204))</f>
        <v/>
      </c>
      <c r="E194" s="15" t="str">
        <f ca="1">IF($C194="","",SUMIF('Controle de Contatos'!$D$5:$D$1204,$C194,'Controle de Contatos'!$AD$5:$AD$1204))</f>
        <v/>
      </c>
      <c r="F194" s="15" t="str">
        <f ca="1">IF($C194="","",SUMIF('Controle de Contatos'!$D$5:$D$1204,$C194,'Controle de Contatos'!$AE$5:$AE$1204))</f>
        <v/>
      </c>
      <c r="G194" s="15" t="str">
        <f ca="1">IF($C194="","",SUMIF('Controle de Contatos'!$D$5:$D$1204,$C194,'Controle de Contatos'!$AF$5:$AF$1204))</f>
        <v/>
      </c>
      <c r="H194" s="15" t="str">
        <f ca="1">IF($C194="","",SUMIF('Controle de Contatos'!$D$5:$D$1204,$C194,'Controle de Contatos'!$AG$5:$AG$1204))</f>
        <v/>
      </c>
      <c r="I194" s="15" t="str">
        <f ca="1">IF($C194="","",SUMIF('Controle de Contatos'!$D$5:$D$1204,$C194,'Controle de Contatos'!$AH$5:$AH$1204))</f>
        <v/>
      </c>
      <c r="J194" s="15" t="str">
        <f ca="1">IF($C194="","",SUMIF('Controle de Contatos'!$D$5:$D$1204,$C194,'Controle de Contatos'!$AI$5:$AI$1204))</f>
        <v/>
      </c>
      <c r="K194" s="15" t="str">
        <f ca="1">IF($C194="","",SUMIF('Controle de Contatos'!$D$5:$D$1204,$C194,'Controle de Contatos'!$AJ$5:$AJ$1204))</f>
        <v/>
      </c>
      <c r="L194" s="15" t="str">
        <f ca="1">IF($C194="","",SUMIF('Controle de Contatos'!$D$5:$D$1204,$C194,'Controle de Contatos'!$AK$5:$AK$1204))</f>
        <v/>
      </c>
      <c r="M194" s="15" t="str">
        <f ca="1">IF($C194="","",SUMIF('Controle de Contatos'!$D$5:$D$1204,$C194,'Controle de Contatos'!$AL$5:$AL$1204))</f>
        <v/>
      </c>
      <c r="N194" s="15" t="str">
        <f ca="1">IF($C194="","",SUMIF('Controle de Contatos'!$D$5:$D$1204,$C194,'Controle de Contatos'!$AM$5:$AO$1204))</f>
        <v/>
      </c>
      <c r="O194" s="15" t="str">
        <f ca="1">IF($C194="","",SUMIF('Controle de Contatos'!$D$5:$D$1204,$C194,'Controle de Contatos'!$AN$5:$AN$1204))</f>
        <v/>
      </c>
      <c r="P194" s="15" t="str">
        <f t="shared" ca="1" si="5"/>
        <v/>
      </c>
    </row>
    <row r="195" spans="2:16" ht="30" customHeight="1">
      <c r="B195" s="1">
        <v>191</v>
      </c>
      <c r="C195" s="14" t="str">
        <f t="shared" ca="1" si="4"/>
        <v/>
      </c>
      <c r="D195" s="15" t="str">
        <f ca="1">IF($C195="","",SUMIF('Controle de Contatos'!$D$5:$D$1204,$C195,'Controle de Contatos'!$AC$5:$AC$1204))</f>
        <v/>
      </c>
      <c r="E195" s="15" t="str">
        <f ca="1">IF($C195="","",SUMIF('Controle de Contatos'!$D$5:$D$1204,$C195,'Controle de Contatos'!$AD$5:$AD$1204))</f>
        <v/>
      </c>
      <c r="F195" s="15" t="str">
        <f ca="1">IF($C195="","",SUMIF('Controle de Contatos'!$D$5:$D$1204,$C195,'Controle de Contatos'!$AE$5:$AE$1204))</f>
        <v/>
      </c>
      <c r="G195" s="15" t="str">
        <f ca="1">IF($C195="","",SUMIF('Controle de Contatos'!$D$5:$D$1204,$C195,'Controle de Contatos'!$AF$5:$AF$1204))</f>
        <v/>
      </c>
      <c r="H195" s="15" t="str">
        <f ca="1">IF($C195="","",SUMIF('Controle de Contatos'!$D$5:$D$1204,$C195,'Controle de Contatos'!$AG$5:$AG$1204))</f>
        <v/>
      </c>
      <c r="I195" s="15" t="str">
        <f ca="1">IF($C195="","",SUMIF('Controle de Contatos'!$D$5:$D$1204,$C195,'Controle de Contatos'!$AH$5:$AH$1204))</f>
        <v/>
      </c>
      <c r="J195" s="15" t="str">
        <f ca="1">IF($C195="","",SUMIF('Controle de Contatos'!$D$5:$D$1204,$C195,'Controle de Contatos'!$AI$5:$AI$1204))</f>
        <v/>
      </c>
      <c r="K195" s="15" t="str">
        <f ca="1">IF($C195="","",SUMIF('Controle de Contatos'!$D$5:$D$1204,$C195,'Controle de Contatos'!$AJ$5:$AJ$1204))</f>
        <v/>
      </c>
      <c r="L195" s="15" t="str">
        <f ca="1">IF($C195="","",SUMIF('Controle de Contatos'!$D$5:$D$1204,$C195,'Controle de Contatos'!$AK$5:$AK$1204))</f>
        <v/>
      </c>
      <c r="M195" s="15" t="str">
        <f ca="1">IF($C195="","",SUMIF('Controle de Contatos'!$D$5:$D$1204,$C195,'Controle de Contatos'!$AL$5:$AL$1204))</f>
        <v/>
      </c>
      <c r="N195" s="15" t="str">
        <f ca="1">IF($C195="","",SUMIF('Controle de Contatos'!$D$5:$D$1204,$C195,'Controle de Contatos'!$AM$5:$AO$1204))</f>
        <v/>
      </c>
      <c r="O195" s="15" t="str">
        <f ca="1">IF($C195="","",SUMIF('Controle de Contatos'!$D$5:$D$1204,$C195,'Controle de Contatos'!$AN$5:$AN$1204))</f>
        <v/>
      </c>
      <c r="P195" s="15" t="str">
        <f t="shared" ca="1" si="5"/>
        <v/>
      </c>
    </row>
    <row r="196" spans="2:16" ht="30" customHeight="1">
      <c r="B196" s="1">
        <v>192</v>
      </c>
      <c r="C196" s="14" t="str">
        <f t="shared" ca="1" si="4"/>
        <v/>
      </c>
      <c r="D196" s="15" t="str">
        <f ca="1">IF($C196="","",SUMIF('Controle de Contatos'!$D$5:$D$1204,$C196,'Controle de Contatos'!$AC$5:$AC$1204))</f>
        <v/>
      </c>
      <c r="E196" s="15" t="str">
        <f ca="1">IF($C196="","",SUMIF('Controle de Contatos'!$D$5:$D$1204,$C196,'Controle de Contatos'!$AD$5:$AD$1204))</f>
        <v/>
      </c>
      <c r="F196" s="15" t="str">
        <f ca="1">IF($C196="","",SUMIF('Controle de Contatos'!$D$5:$D$1204,$C196,'Controle de Contatos'!$AE$5:$AE$1204))</f>
        <v/>
      </c>
      <c r="G196" s="15" t="str">
        <f ca="1">IF($C196="","",SUMIF('Controle de Contatos'!$D$5:$D$1204,$C196,'Controle de Contatos'!$AF$5:$AF$1204))</f>
        <v/>
      </c>
      <c r="H196" s="15" t="str">
        <f ca="1">IF($C196="","",SUMIF('Controle de Contatos'!$D$5:$D$1204,$C196,'Controle de Contatos'!$AG$5:$AG$1204))</f>
        <v/>
      </c>
      <c r="I196" s="15" t="str">
        <f ca="1">IF($C196="","",SUMIF('Controle de Contatos'!$D$5:$D$1204,$C196,'Controle de Contatos'!$AH$5:$AH$1204))</f>
        <v/>
      </c>
      <c r="J196" s="15" t="str">
        <f ca="1">IF($C196="","",SUMIF('Controle de Contatos'!$D$5:$D$1204,$C196,'Controle de Contatos'!$AI$5:$AI$1204))</f>
        <v/>
      </c>
      <c r="K196" s="15" t="str">
        <f ca="1">IF($C196="","",SUMIF('Controle de Contatos'!$D$5:$D$1204,$C196,'Controle de Contatos'!$AJ$5:$AJ$1204))</f>
        <v/>
      </c>
      <c r="L196" s="15" t="str">
        <f ca="1">IF($C196="","",SUMIF('Controle de Contatos'!$D$5:$D$1204,$C196,'Controle de Contatos'!$AK$5:$AK$1204))</f>
        <v/>
      </c>
      <c r="M196" s="15" t="str">
        <f ca="1">IF($C196="","",SUMIF('Controle de Contatos'!$D$5:$D$1204,$C196,'Controle de Contatos'!$AL$5:$AL$1204))</f>
        <v/>
      </c>
      <c r="N196" s="15" t="str">
        <f ca="1">IF($C196="","",SUMIF('Controle de Contatos'!$D$5:$D$1204,$C196,'Controle de Contatos'!$AM$5:$AO$1204))</f>
        <v/>
      </c>
      <c r="O196" s="15" t="str">
        <f ca="1">IF($C196="","",SUMIF('Controle de Contatos'!$D$5:$D$1204,$C196,'Controle de Contatos'!$AN$5:$AN$1204))</f>
        <v/>
      </c>
      <c r="P196" s="15" t="str">
        <f t="shared" ca="1" si="5"/>
        <v/>
      </c>
    </row>
    <row r="197" spans="2:16" ht="30" customHeight="1">
      <c r="B197" s="1">
        <v>193</v>
      </c>
      <c r="C197" s="14" t="str">
        <f t="shared" ref="C197:C260" ca="1" si="6">IFERROR(Clientes,"")</f>
        <v/>
      </c>
      <c r="D197" s="15" t="str">
        <f ca="1">IF($C197="","",SUMIF('Controle de Contatos'!$D$5:$D$1204,$C197,'Controle de Contatos'!$AC$5:$AC$1204))</f>
        <v/>
      </c>
      <c r="E197" s="15" t="str">
        <f ca="1">IF($C197="","",SUMIF('Controle de Contatos'!$D$5:$D$1204,$C197,'Controle de Contatos'!$AD$5:$AD$1204))</f>
        <v/>
      </c>
      <c r="F197" s="15" t="str">
        <f ca="1">IF($C197="","",SUMIF('Controle de Contatos'!$D$5:$D$1204,$C197,'Controle de Contatos'!$AE$5:$AE$1204))</f>
        <v/>
      </c>
      <c r="G197" s="15" t="str">
        <f ca="1">IF($C197="","",SUMIF('Controle de Contatos'!$D$5:$D$1204,$C197,'Controle de Contatos'!$AF$5:$AF$1204))</f>
        <v/>
      </c>
      <c r="H197" s="15" t="str">
        <f ca="1">IF($C197="","",SUMIF('Controle de Contatos'!$D$5:$D$1204,$C197,'Controle de Contatos'!$AG$5:$AG$1204))</f>
        <v/>
      </c>
      <c r="I197" s="15" t="str">
        <f ca="1">IF($C197="","",SUMIF('Controle de Contatos'!$D$5:$D$1204,$C197,'Controle de Contatos'!$AH$5:$AH$1204))</f>
        <v/>
      </c>
      <c r="J197" s="15" t="str">
        <f ca="1">IF($C197="","",SUMIF('Controle de Contatos'!$D$5:$D$1204,$C197,'Controle de Contatos'!$AI$5:$AI$1204))</f>
        <v/>
      </c>
      <c r="K197" s="15" t="str">
        <f ca="1">IF($C197="","",SUMIF('Controle de Contatos'!$D$5:$D$1204,$C197,'Controle de Contatos'!$AJ$5:$AJ$1204))</f>
        <v/>
      </c>
      <c r="L197" s="15" t="str">
        <f ca="1">IF($C197="","",SUMIF('Controle de Contatos'!$D$5:$D$1204,$C197,'Controle de Contatos'!$AK$5:$AK$1204))</f>
        <v/>
      </c>
      <c r="M197" s="15" t="str">
        <f ca="1">IF($C197="","",SUMIF('Controle de Contatos'!$D$5:$D$1204,$C197,'Controle de Contatos'!$AL$5:$AL$1204))</f>
        <v/>
      </c>
      <c r="N197" s="15" t="str">
        <f ca="1">IF($C197="","",SUMIF('Controle de Contatos'!$D$5:$D$1204,$C197,'Controle de Contatos'!$AM$5:$AO$1204))</f>
        <v/>
      </c>
      <c r="O197" s="15" t="str">
        <f ca="1">IF($C197="","",SUMIF('Controle de Contatos'!$D$5:$D$1204,$C197,'Controle de Contatos'!$AN$5:$AN$1204))</f>
        <v/>
      </c>
      <c r="P197" s="15" t="str">
        <f t="shared" ca="1" si="5"/>
        <v/>
      </c>
    </row>
    <row r="198" spans="2:16" ht="30" customHeight="1">
      <c r="B198" s="1">
        <v>194</v>
      </c>
      <c r="C198" s="14" t="str">
        <f t="shared" ca="1" si="6"/>
        <v/>
      </c>
      <c r="D198" s="15" t="str">
        <f ca="1">IF($C198="","",SUMIF('Controle de Contatos'!$D$5:$D$1204,$C198,'Controle de Contatos'!$AC$5:$AC$1204))</f>
        <v/>
      </c>
      <c r="E198" s="15" t="str">
        <f ca="1">IF($C198="","",SUMIF('Controle de Contatos'!$D$5:$D$1204,$C198,'Controle de Contatos'!$AD$5:$AD$1204))</f>
        <v/>
      </c>
      <c r="F198" s="15" t="str">
        <f ca="1">IF($C198="","",SUMIF('Controle de Contatos'!$D$5:$D$1204,$C198,'Controle de Contatos'!$AE$5:$AE$1204))</f>
        <v/>
      </c>
      <c r="G198" s="15" t="str">
        <f ca="1">IF($C198="","",SUMIF('Controle de Contatos'!$D$5:$D$1204,$C198,'Controle de Contatos'!$AF$5:$AF$1204))</f>
        <v/>
      </c>
      <c r="H198" s="15" t="str">
        <f ca="1">IF($C198="","",SUMIF('Controle de Contatos'!$D$5:$D$1204,$C198,'Controle de Contatos'!$AG$5:$AG$1204))</f>
        <v/>
      </c>
      <c r="I198" s="15" t="str">
        <f ca="1">IF($C198="","",SUMIF('Controle de Contatos'!$D$5:$D$1204,$C198,'Controle de Contatos'!$AH$5:$AH$1204))</f>
        <v/>
      </c>
      <c r="J198" s="15" t="str">
        <f ca="1">IF($C198="","",SUMIF('Controle de Contatos'!$D$5:$D$1204,$C198,'Controle de Contatos'!$AI$5:$AI$1204))</f>
        <v/>
      </c>
      <c r="K198" s="15" t="str">
        <f ca="1">IF($C198="","",SUMIF('Controle de Contatos'!$D$5:$D$1204,$C198,'Controle de Contatos'!$AJ$5:$AJ$1204))</f>
        <v/>
      </c>
      <c r="L198" s="15" t="str">
        <f ca="1">IF($C198="","",SUMIF('Controle de Contatos'!$D$5:$D$1204,$C198,'Controle de Contatos'!$AK$5:$AK$1204))</f>
        <v/>
      </c>
      <c r="M198" s="15" t="str">
        <f ca="1">IF($C198="","",SUMIF('Controle de Contatos'!$D$5:$D$1204,$C198,'Controle de Contatos'!$AL$5:$AL$1204))</f>
        <v/>
      </c>
      <c r="N198" s="15" t="str">
        <f ca="1">IF($C198="","",SUMIF('Controle de Contatos'!$D$5:$D$1204,$C198,'Controle de Contatos'!$AM$5:$AO$1204))</f>
        <v/>
      </c>
      <c r="O198" s="15" t="str">
        <f ca="1">IF($C198="","",SUMIF('Controle de Contatos'!$D$5:$D$1204,$C198,'Controle de Contatos'!$AN$5:$AN$1204))</f>
        <v/>
      </c>
      <c r="P198" s="15" t="str">
        <f t="shared" ref="P198:P261" ca="1" si="7">IF($C198="","",SUM($D198:$O198))</f>
        <v/>
      </c>
    </row>
    <row r="199" spans="2:16" ht="30" customHeight="1">
      <c r="B199" s="1">
        <v>195</v>
      </c>
      <c r="C199" s="14" t="str">
        <f t="shared" ca="1" si="6"/>
        <v/>
      </c>
      <c r="D199" s="15" t="str">
        <f ca="1">IF($C199="","",SUMIF('Controle de Contatos'!$D$5:$D$1204,$C199,'Controle de Contatos'!$AC$5:$AC$1204))</f>
        <v/>
      </c>
      <c r="E199" s="15" t="str">
        <f ca="1">IF($C199="","",SUMIF('Controle de Contatos'!$D$5:$D$1204,$C199,'Controle de Contatos'!$AD$5:$AD$1204))</f>
        <v/>
      </c>
      <c r="F199" s="15" t="str">
        <f ca="1">IF($C199="","",SUMIF('Controle de Contatos'!$D$5:$D$1204,$C199,'Controle de Contatos'!$AE$5:$AE$1204))</f>
        <v/>
      </c>
      <c r="G199" s="15" t="str">
        <f ca="1">IF($C199="","",SUMIF('Controle de Contatos'!$D$5:$D$1204,$C199,'Controle de Contatos'!$AF$5:$AF$1204))</f>
        <v/>
      </c>
      <c r="H199" s="15" t="str">
        <f ca="1">IF($C199="","",SUMIF('Controle de Contatos'!$D$5:$D$1204,$C199,'Controle de Contatos'!$AG$5:$AG$1204))</f>
        <v/>
      </c>
      <c r="I199" s="15" t="str">
        <f ca="1">IF($C199="","",SUMIF('Controle de Contatos'!$D$5:$D$1204,$C199,'Controle de Contatos'!$AH$5:$AH$1204))</f>
        <v/>
      </c>
      <c r="J199" s="15" t="str">
        <f ca="1">IF($C199="","",SUMIF('Controle de Contatos'!$D$5:$D$1204,$C199,'Controle de Contatos'!$AI$5:$AI$1204))</f>
        <v/>
      </c>
      <c r="K199" s="15" t="str">
        <f ca="1">IF($C199="","",SUMIF('Controle de Contatos'!$D$5:$D$1204,$C199,'Controle de Contatos'!$AJ$5:$AJ$1204))</f>
        <v/>
      </c>
      <c r="L199" s="15" t="str">
        <f ca="1">IF($C199="","",SUMIF('Controle de Contatos'!$D$5:$D$1204,$C199,'Controle de Contatos'!$AK$5:$AK$1204))</f>
        <v/>
      </c>
      <c r="M199" s="15" t="str">
        <f ca="1">IF($C199="","",SUMIF('Controle de Contatos'!$D$5:$D$1204,$C199,'Controle de Contatos'!$AL$5:$AL$1204))</f>
        <v/>
      </c>
      <c r="N199" s="15" t="str">
        <f ca="1">IF($C199="","",SUMIF('Controle de Contatos'!$D$5:$D$1204,$C199,'Controle de Contatos'!$AM$5:$AO$1204))</f>
        <v/>
      </c>
      <c r="O199" s="15" t="str">
        <f ca="1">IF($C199="","",SUMIF('Controle de Contatos'!$D$5:$D$1204,$C199,'Controle de Contatos'!$AN$5:$AN$1204))</f>
        <v/>
      </c>
      <c r="P199" s="15" t="str">
        <f t="shared" ca="1" si="7"/>
        <v/>
      </c>
    </row>
    <row r="200" spans="2:16" ht="30" customHeight="1">
      <c r="B200" s="1">
        <v>196</v>
      </c>
      <c r="C200" s="14" t="str">
        <f t="shared" ca="1" si="6"/>
        <v/>
      </c>
      <c r="D200" s="15" t="str">
        <f ca="1">IF($C200="","",SUMIF('Controle de Contatos'!$D$5:$D$1204,$C200,'Controle de Contatos'!$AC$5:$AC$1204))</f>
        <v/>
      </c>
      <c r="E200" s="15" t="str">
        <f ca="1">IF($C200="","",SUMIF('Controle de Contatos'!$D$5:$D$1204,$C200,'Controle de Contatos'!$AD$5:$AD$1204))</f>
        <v/>
      </c>
      <c r="F200" s="15" t="str">
        <f ca="1">IF($C200="","",SUMIF('Controle de Contatos'!$D$5:$D$1204,$C200,'Controle de Contatos'!$AE$5:$AE$1204))</f>
        <v/>
      </c>
      <c r="G200" s="15" t="str">
        <f ca="1">IF($C200="","",SUMIF('Controle de Contatos'!$D$5:$D$1204,$C200,'Controle de Contatos'!$AF$5:$AF$1204))</f>
        <v/>
      </c>
      <c r="H200" s="15" t="str">
        <f ca="1">IF($C200="","",SUMIF('Controle de Contatos'!$D$5:$D$1204,$C200,'Controle de Contatos'!$AG$5:$AG$1204))</f>
        <v/>
      </c>
      <c r="I200" s="15" t="str">
        <f ca="1">IF($C200="","",SUMIF('Controle de Contatos'!$D$5:$D$1204,$C200,'Controle de Contatos'!$AH$5:$AH$1204))</f>
        <v/>
      </c>
      <c r="J200" s="15" t="str">
        <f ca="1">IF($C200="","",SUMIF('Controle de Contatos'!$D$5:$D$1204,$C200,'Controle de Contatos'!$AI$5:$AI$1204))</f>
        <v/>
      </c>
      <c r="K200" s="15" t="str">
        <f ca="1">IF($C200="","",SUMIF('Controle de Contatos'!$D$5:$D$1204,$C200,'Controle de Contatos'!$AJ$5:$AJ$1204))</f>
        <v/>
      </c>
      <c r="L200" s="15" t="str">
        <f ca="1">IF($C200="","",SUMIF('Controle de Contatos'!$D$5:$D$1204,$C200,'Controle de Contatos'!$AK$5:$AK$1204))</f>
        <v/>
      </c>
      <c r="M200" s="15" t="str">
        <f ca="1">IF($C200="","",SUMIF('Controle de Contatos'!$D$5:$D$1204,$C200,'Controle de Contatos'!$AL$5:$AL$1204))</f>
        <v/>
      </c>
      <c r="N200" s="15" t="str">
        <f ca="1">IF($C200="","",SUMIF('Controle de Contatos'!$D$5:$D$1204,$C200,'Controle de Contatos'!$AM$5:$AO$1204))</f>
        <v/>
      </c>
      <c r="O200" s="15" t="str">
        <f ca="1">IF($C200="","",SUMIF('Controle de Contatos'!$D$5:$D$1204,$C200,'Controle de Contatos'!$AN$5:$AN$1204))</f>
        <v/>
      </c>
      <c r="P200" s="15" t="str">
        <f t="shared" ca="1" si="7"/>
        <v/>
      </c>
    </row>
    <row r="201" spans="2:16" ht="30" customHeight="1">
      <c r="B201" s="1">
        <v>197</v>
      </c>
      <c r="C201" s="14" t="str">
        <f t="shared" ca="1" si="6"/>
        <v/>
      </c>
      <c r="D201" s="15" t="str">
        <f ca="1">IF($C201="","",SUMIF('Controle de Contatos'!$D$5:$D$1204,$C201,'Controle de Contatos'!$AC$5:$AC$1204))</f>
        <v/>
      </c>
      <c r="E201" s="15" t="str">
        <f ca="1">IF($C201="","",SUMIF('Controle de Contatos'!$D$5:$D$1204,$C201,'Controle de Contatos'!$AD$5:$AD$1204))</f>
        <v/>
      </c>
      <c r="F201" s="15" t="str">
        <f ca="1">IF($C201="","",SUMIF('Controle de Contatos'!$D$5:$D$1204,$C201,'Controle de Contatos'!$AE$5:$AE$1204))</f>
        <v/>
      </c>
      <c r="G201" s="15" t="str">
        <f ca="1">IF($C201="","",SUMIF('Controle de Contatos'!$D$5:$D$1204,$C201,'Controle de Contatos'!$AF$5:$AF$1204))</f>
        <v/>
      </c>
      <c r="H201" s="15" t="str">
        <f ca="1">IF($C201="","",SUMIF('Controle de Contatos'!$D$5:$D$1204,$C201,'Controle de Contatos'!$AG$5:$AG$1204))</f>
        <v/>
      </c>
      <c r="I201" s="15" t="str">
        <f ca="1">IF($C201="","",SUMIF('Controle de Contatos'!$D$5:$D$1204,$C201,'Controle de Contatos'!$AH$5:$AH$1204))</f>
        <v/>
      </c>
      <c r="J201" s="15" t="str">
        <f ca="1">IF($C201="","",SUMIF('Controle de Contatos'!$D$5:$D$1204,$C201,'Controle de Contatos'!$AI$5:$AI$1204))</f>
        <v/>
      </c>
      <c r="K201" s="15" t="str">
        <f ca="1">IF($C201="","",SUMIF('Controle de Contatos'!$D$5:$D$1204,$C201,'Controle de Contatos'!$AJ$5:$AJ$1204))</f>
        <v/>
      </c>
      <c r="L201" s="15" t="str">
        <f ca="1">IF($C201="","",SUMIF('Controle de Contatos'!$D$5:$D$1204,$C201,'Controle de Contatos'!$AK$5:$AK$1204))</f>
        <v/>
      </c>
      <c r="M201" s="15" t="str">
        <f ca="1">IF($C201="","",SUMIF('Controle de Contatos'!$D$5:$D$1204,$C201,'Controle de Contatos'!$AL$5:$AL$1204))</f>
        <v/>
      </c>
      <c r="N201" s="15" t="str">
        <f ca="1">IF($C201="","",SUMIF('Controle de Contatos'!$D$5:$D$1204,$C201,'Controle de Contatos'!$AM$5:$AO$1204))</f>
        <v/>
      </c>
      <c r="O201" s="15" t="str">
        <f ca="1">IF($C201="","",SUMIF('Controle de Contatos'!$D$5:$D$1204,$C201,'Controle de Contatos'!$AN$5:$AN$1204))</f>
        <v/>
      </c>
      <c r="P201" s="15" t="str">
        <f t="shared" ca="1" si="7"/>
        <v/>
      </c>
    </row>
    <row r="202" spans="2:16" ht="30" customHeight="1">
      <c r="B202" s="1">
        <v>198</v>
      </c>
      <c r="C202" s="14" t="str">
        <f t="shared" ca="1" si="6"/>
        <v/>
      </c>
      <c r="D202" s="15" t="str">
        <f ca="1">IF($C202="","",SUMIF('Controle de Contatos'!$D$5:$D$1204,$C202,'Controle de Contatos'!$AC$5:$AC$1204))</f>
        <v/>
      </c>
      <c r="E202" s="15" t="str">
        <f ca="1">IF($C202="","",SUMIF('Controle de Contatos'!$D$5:$D$1204,$C202,'Controle de Contatos'!$AD$5:$AD$1204))</f>
        <v/>
      </c>
      <c r="F202" s="15" t="str">
        <f ca="1">IF($C202="","",SUMIF('Controle de Contatos'!$D$5:$D$1204,$C202,'Controle de Contatos'!$AE$5:$AE$1204))</f>
        <v/>
      </c>
      <c r="G202" s="15" t="str">
        <f ca="1">IF($C202="","",SUMIF('Controle de Contatos'!$D$5:$D$1204,$C202,'Controle de Contatos'!$AF$5:$AF$1204))</f>
        <v/>
      </c>
      <c r="H202" s="15" t="str">
        <f ca="1">IF($C202="","",SUMIF('Controle de Contatos'!$D$5:$D$1204,$C202,'Controle de Contatos'!$AG$5:$AG$1204))</f>
        <v/>
      </c>
      <c r="I202" s="15" t="str">
        <f ca="1">IF($C202="","",SUMIF('Controle de Contatos'!$D$5:$D$1204,$C202,'Controle de Contatos'!$AH$5:$AH$1204))</f>
        <v/>
      </c>
      <c r="J202" s="15" t="str">
        <f ca="1">IF($C202="","",SUMIF('Controle de Contatos'!$D$5:$D$1204,$C202,'Controle de Contatos'!$AI$5:$AI$1204))</f>
        <v/>
      </c>
      <c r="K202" s="15" t="str">
        <f ca="1">IF($C202="","",SUMIF('Controle de Contatos'!$D$5:$D$1204,$C202,'Controle de Contatos'!$AJ$5:$AJ$1204))</f>
        <v/>
      </c>
      <c r="L202" s="15" t="str">
        <f ca="1">IF($C202="","",SUMIF('Controle de Contatos'!$D$5:$D$1204,$C202,'Controle de Contatos'!$AK$5:$AK$1204))</f>
        <v/>
      </c>
      <c r="M202" s="15" t="str">
        <f ca="1">IF($C202="","",SUMIF('Controle de Contatos'!$D$5:$D$1204,$C202,'Controle de Contatos'!$AL$5:$AL$1204))</f>
        <v/>
      </c>
      <c r="N202" s="15" t="str">
        <f ca="1">IF($C202="","",SUMIF('Controle de Contatos'!$D$5:$D$1204,$C202,'Controle de Contatos'!$AM$5:$AO$1204))</f>
        <v/>
      </c>
      <c r="O202" s="15" t="str">
        <f ca="1">IF($C202="","",SUMIF('Controle de Contatos'!$D$5:$D$1204,$C202,'Controle de Contatos'!$AN$5:$AN$1204))</f>
        <v/>
      </c>
      <c r="P202" s="15" t="str">
        <f t="shared" ca="1" si="7"/>
        <v/>
      </c>
    </row>
    <row r="203" spans="2:16" ht="30" customHeight="1">
      <c r="B203" s="1">
        <v>199</v>
      </c>
      <c r="C203" s="14" t="str">
        <f t="shared" ca="1" si="6"/>
        <v/>
      </c>
      <c r="D203" s="15" t="str">
        <f ca="1">IF($C203="","",SUMIF('Controle de Contatos'!$D$5:$D$1204,$C203,'Controle de Contatos'!$AC$5:$AC$1204))</f>
        <v/>
      </c>
      <c r="E203" s="15" t="str">
        <f ca="1">IF($C203="","",SUMIF('Controle de Contatos'!$D$5:$D$1204,$C203,'Controle de Contatos'!$AD$5:$AD$1204))</f>
        <v/>
      </c>
      <c r="F203" s="15" t="str">
        <f ca="1">IF($C203="","",SUMIF('Controle de Contatos'!$D$5:$D$1204,$C203,'Controle de Contatos'!$AE$5:$AE$1204))</f>
        <v/>
      </c>
      <c r="G203" s="15" t="str">
        <f ca="1">IF($C203="","",SUMIF('Controle de Contatos'!$D$5:$D$1204,$C203,'Controle de Contatos'!$AF$5:$AF$1204))</f>
        <v/>
      </c>
      <c r="H203" s="15" t="str">
        <f ca="1">IF($C203="","",SUMIF('Controle de Contatos'!$D$5:$D$1204,$C203,'Controle de Contatos'!$AG$5:$AG$1204))</f>
        <v/>
      </c>
      <c r="I203" s="15" t="str">
        <f ca="1">IF($C203="","",SUMIF('Controle de Contatos'!$D$5:$D$1204,$C203,'Controle de Contatos'!$AH$5:$AH$1204))</f>
        <v/>
      </c>
      <c r="J203" s="15" t="str">
        <f ca="1">IF($C203="","",SUMIF('Controle de Contatos'!$D$5:$D$1204,$C203,'Controle de Contatos'!$AI$5:$AI$1204))</f>
        <v/>
      </c>
      <c r="K203" s="15" t="str">
        <f ca="1">IF($C203="","",SUMIF('Controle de Contatos'!$D$5:$D$1204,$C203,'Controle de Contatos'!$AJ$5:$AJ$1204))</f>
        <v/>
      </c>
      <c r="L203" s="15" t="str">
        <f ca="1">IF($C203="","",SUMIF('Controle de Contatos'!$D$5:$D$1204,$C203,'Controle de Contatos'!$AK$5:$AK$1204))</f>
        <v/>
      </c>
      <c r="M203" s="15" t="str">
        <f ca="1">IF($C203="","",SUMIF('Controle de Contatos'!$D$5:$D$1204,$C203,'Controle de Contatos'!$AL$5:$AL$1204))</f>
        <v/>
      </c>
      <c r="N203" s="15" t="str">
        <f ca="1">IF($C203="","",SUMIF('Controle de Contatos'!$D$5:$D$1204,$C203,'Controle de Contatos'!$AM$5:$AO$1204))</f>
        <v/>
      </c>
      <c r="O203" s="15" t="str">
        <f ca="1">IF($C203="","",SUMIF('Controle de Contatos'!$D$5:$D$1204,$C203,'Controle de Contatos'!$AN$5:$AN$1204))</f>
        <v/>
      </c>
      <c r="P203" s="15" t="str">
        <f t="shared" ca="1" si="7"/>
        <v/>
      </c>
    </row>
    <row r="204" spans="2:16" ht="30" customHeight="1">
      <c r="B204" s="1">
        <v>200</v>
      </c>
      <c r="C204" s="14" t="str">
        <f t="shared" ca="1" si="6"/>
        <v/>
      </c>
      <c r="D204" s="15" t="str">
        <f ca="1">IF($C204="","",SUMIF('Controle de Contatos'!$D$5:$D$1204,$C204,'Controle de Contatos'!$AC$5:$AC$1204))</f>
        <v/>
      </c>
      <c r="E204" s="15" t="str">
        <f ca="1">IF($C204="","",SUMIF('Controle de Contatos'!$D$5:$D$1204,$C204,'Controle de Contatos'!$AD$5:$AD$1204))</f>
        <v/>
      </c>
      <c r="F204" s="15" t="str">
        <f ca="1">IF($C204="","",SUMIF('Controle de Contatos'!$D$5:$D$1204,$C204,'Controle de Contatos'!$AE$5:$AE$1204))</f>
        <v/>
      </c>
      <c r="G204" s="15" t="str">
        <f ca="1">IF($C204="","",SUMIF('Controle de Contatos'!$D$5:$D$1204,$C204,'Controle de Contatos'!$AF$5:$AF$1204))</f>
        <v/>
      </c>
      <c r="H204" s="15" t="str">
        <f ca="1">IF($C204="","",SUMIF('Controle de Contatos'!$D$5:$D$1204,$C204,'Controle de Contatos'!$AG$5:$AG$1204))</f>
        <v/>
      </c>
      <c r="I204" s="15" t="str">
        <f ca="1">IF($C204="","",SUMIF('Controle de Contatos'!$D$5:$D$1204,$C204,'Controle de Contatos'!$AH$5:$AH$1204))</f>
        <v/>
      </c>
      <c r="J204" s="15" t="str">
        <f ca="1">IF($C204="","",SUMIF('Controle de Contatos'!$D$5:$D$1204,$C204,'Controle de Contatos'!$AI$5:$AI$1204))</f>
        <v/>
      </c>
      <c r="K204" s="15" t="str">
        <f ca="1">IF($C204="","",SUMIF('Controle de Contatos'!$D$5:$D$1204,$C204,'Controle de Contatos'!$AJ$5:$AJ$1204))</f>
        <v/>
      </c>
      <c r="L204" s="15" t="str">
        <f ca="1">IF($C204="","",SUMIF('Controle de Contatos'!$D$5:$D$1204,$C204,'Controle de Contatos'!$AK$5:$AK$1204))</f>
        <v/>
      </c>
      <c r="M204" s="15" t="str">
        <f ca="1">IF($C204="","",SUMIF('Controle de Contatos'!$D$5:$D$1204,$C204,'Controle de Contatos'!$AL$5:$AL$1204))</f>
        <v/>
      </c>
      <c r="N204" s="15" t="str">
        <f ca="1">IF($C204="","",SUMIF('Controle de Contatos'!$D$5:$D$1204,$C204,'Controle de Contatos'!$AM$5:$AO$1204))</f>
        <v/>
      </c>
      <c r="O204" s="15" t="str">
        <f ca="1">IF($C204="","",SUMIF('Controle de Contatos'!$D$5:$D$1204,$C204,'Controle de Contatos'!$AN$5:$AN$1204))</f>
        <v/>
      </c>
      <c r="P204" s="15" t="str">
        <f t="shared" ca="1" si="7"/>
        <v/>
      </c>
    </row>
    <row r="205" spans="2:16" ht="30" customHeight="1">
      <c r="B205" s="1">
        <v>201</v>
      </c>
      <c r="C205" s="14" t="str">
        <f t="shared" ca="1" si="6"/>
        <v/>
      </c>
      <c r="D205" s="15" t="str">
        <f ca="1">IF($C205="","",SUMIF('Controle de Contatos'!$D$5:$D$1204,$C205,'Controle de Contatos'!$AC$5:$AC$1204))</f>
        <v/>
      </c>
      <c r="E205" s="15" t="str">
        <f ca="1">IF($C205="","",SUMIF('Controle de Contatos'!$D$5:$D$1204,$C205,'Controle de Contatos'!$AD$5:$AD$1204))</f>
        <v/>
      </c>
      <c r="F205" s="15" t="str">
        <f ca="1">IF($C205="","",SUMIF('Controle de Contatos'!$D$5:$D$1204,$C205,'Controle de Contatos'!$AE$5:$AE$1204))</f>
        <v/>
      </c>
      <c r="G205" s="15" t="str">
        <f ca="1">IF($C205="","",SUMIF('Controle de Contatos'!$D$5:$D$1204,$C205,'Controle de Contatos'!$AF$5:$AF$1204))</f>
        <v/>
      </c>
      <c r="H205" s="15" t="str">
        <f ca="1">IF($C205="","",SUMIF('Controle de Contatos'!$D$5:$D$1204,$C205,'Controle de Contatos'!$AG$5:$AG$1204))</f>
        <v/>
      </c>
      <c r="I205" s="15" t="str">
        <f ca="1">IF($C205="","",SUMIF('Controle de Contatos'!$D$5:$D$1204,$C205,'Controle de Contatos'!$AH$5:$AH$1204))</f>
        <v/>
      </c>
      <c r="J205" s="15" t="str">
        <f ca="1">IF($C205="","",SUMIF('Controle de Contatos'!$D$5:$D$1204,$C205,'Controle de Contatos'!$AI$5:$AI$1204))</f>
        <v/>
      </c>
      <c r="K205" s="15" t="str">
        <f ca="1">IF($C205="","",SUMIF('Controle de Contatos'!$D$5:$D$1204,$C205,'Controle de Contatos'!$AJ$5:$AJ$1204))</f>
        <v/>
      </c>
      <c r="L205" s="15" t="str">
        <f ca="1">IF($C205="","",SUMIF('Controle de Contatos'!$D$5:$D$1204,$C205,'Controle de Contatos'!$AK$5:$AK$1204))</f>
        <v/>
      </c>
      <c r="M205" s="15" t="str">
        <f ca="1">IF($C205="","",SUMIF('Controle de Contatos'!$D$5:$D$1204,$C205,'Controle de Contatos'!$AL$5:$AL$1204))</f>
        <v/>
      </c>
      <c r="N205" s="15" t="str">
        <f ca="1">IF($C205="","",SUMIF('Controle de Contatos'!$D$5:$D$1204,$C205,'Controle de Contatos'!$AM$5:$AO$1204))</f>
        <v/>
      </c>
      <c r="O205" s="15" t="str">
        <f ca="1">IF($C205="","",SUMIF('Controle de Contatos'!$D$5:$D$1204,$C205,'Controle de Contatos'!$AN$5:$AN$1204))</f>
        <v/>
      </c>
      <c r="P205" s="15" t="str">
        <f t="shared" ca="1" si="7"/>
        <v/>
      </c>
    </row>
    <row r="206" spans="2:16" ht="30" customHeight="1">
      <c r="B206" s="1">
        <v>202</v>
      </c>
      <c r="C206" s="14" t="str">
        <f t="shared" ca="1" si="6"/>
        <v/>
      </c>
      <c r="D206" s="15" t="str">
        <f ca="1">IF($C206="","",SUMIF('Controle de Contatos'!$D$5:$D$1204,$C206,'Controle de Contatos'!$AC$5:$AC$1204))</f>
        <v/>
      </c>
      <c r="E206" s="15" t="str">
        <f ca="1">IF($C206="","",SUMIF('Controle de Contatos'!$D$5:$D$1204,$C206,'Controle de Contatos'!$AD$5:$AD$1204))</f>
        <v/>
      </c>
      <c r="F206" s="15" t="str">
        <f ca="1">IF($C206="","",SUMIF('Controle de Contatos'!$D$5:$D$1204,$C206,'Controle de Contatos'!$AE$5:$AE$1204))</f>
        <v/>
      </c>
      <c r="G206" s="15" t="str">
        <f ca="1">IF($C206="","",SUMIF('Controle de Contatos'!$D$5:$D$1204,$C206,'Controle de Contatos'!$AF$5:$AF$1204))</f>
        <v/>
      </c>
      <c r="H206" s="15" t="str">
        <f ca="1">IF($C206="","",SUMIF('Controle de Contatos'!$D$5:$D$1204,$C206,'Controle de Contatos'!$AG$5:$AG$1204))</f>
        <v/>
      </c>
      <c r="I206" s="15" t="str">
        <f ca="1">IF($C206="","",SUMIF('Controle de Contatos'!$D$5:$D$1204,$C206,'Controle de Contatos'!$AH$5:$AH$1204))</f>
        <v/>
      </c>
      <c r="J206" s="15" t="str">
        <f ca="1">IF($C206="","",SUMIF('Controle de Contatos'!$D$5:$D$1204,$C206,'Controle de Contatos'!$AI$5:$AI$1204))</f>
        <v/>
      </c>
      <c r="K206" s="15" t="str">
        <f ca="1">IF($C206="","",SUMIF('Controle de Contatos'!$D$5:$D$1204,$C206,'Controle de Contatos'!$AJ$5:$AJ$1204))</f>
        <v/>
      </c>
      <c r="L206" s="15" t="str">
        <f ca="1">IF($C206="","",SUMIF('Controle de Contatos'!$D$5:$D$1204,$C206,'Controle de Contatos'!$AK$5:$AK$1204))</f>
        <v/>
      </c>
      <c r="M206" s="15" t="str">
        <f ca="1">IF($C206="","",SUMIF('Controle de Contatos'!$D$5:$D$1204,$C206,'Controle de Contatos'!$AL$5:$AL$1204))</f>
        <v/>
      </c>
      <c r="N206" s="15" t="str">
        <f ca="1">IF($C206="","",SUMIF('Controle de Contatos'!$D$5:$D$1204,$C206,'Controle de Contatos'!$AM$5:$AO$1204))</f>
        <v/>
      </c>
      <c r="O206" s="15" t="str">
        <f ca="1">IF($C206="","",SUMIF('Controle de Contatos'!$D$5:$D$1204,$C206,'Controle de Contatos'!$AN$5:$AN$1204))</f>
        <v/>
      </c>
      <c r="P206" s="15" t="str">
        <f t="shared" ca="1" si="7"/>
        <v/>
      </c>
    </row>
    <row r="207" spans="2:16" ht="30" customHeight="1">
      <c r="B207" s="1">
        <v>203</v>
      </c>
      <c r="C207" s="14" t="str">
        <f t="shared" ca="1" si="6"/>
        <v/>
      </c>
      <c r="D207" s="15" t="str">
        <f ca="1">IF($C207="","",SUMIF('Controle de Contatos'!$D$5:$D$1204,$C207,'Controle de Contatos'!$AC$5:$AC$1204))</f>
        <v/>
      </c>
      <c r="E207" s="15" t="str">
        <f ca="1">IF($C207="","",SUMIF('Controle de Contatos'!$D$5:$D$1204,$C207,'Controle de Contatos'!$AD$5:$AD$1204))</f>
        <v/>
      </c>
      <c r="F207" s="15" t="str">
        <f ca="1">IF($C207="","",SUMIF('Controle de Contatos'!$D$5:$D$1204,$C207,'Controle de Contatos'!$AE$5:$AE$1204))</f>
        <v/>
      </c>
      <c r="G207" s="15" t="str">
        <f ca="1">IF($C207="","",SUMIF('Controle de Contatos'!$D$5:$D$1204,$C207,'Controle de Contatos'!$AF$5:$AF$1204))</f>
        <v/>
      </c>
      <c r="H207" s="15" t="str">
        <f ca="1">IF($C207="","",SUMIF('Controle de Contatos'!$D$5:$D$1204,$C207,'Controle de Contatos'!$AG$5:$AG$1204))</f>
        <v/>
      </c>
      <c r="I207" s="15" t="str">
        <f ca="1">IF($C207="","",SUMIF('Controle de Contatos'!$D$5:$D$1204,$C207,'Controle de Contatos'!$AH$5:$AH$1204))</f>
        <v/>
      </c>
      <c r="J207" s="15" t="str">
        <f ca="1">IF($C207="","",SUMIF('Controle de Contatos'!$D$5:$D$1204,$C207,'Controle de Contatos'!$AI$5:$AI$1204))</f>
        <v/>
      </c>
      <c r="K207" s="15" t="str">
        <f ca="1">IF($C207="","",SUMIF('Controle de Contatos'!$D$5:$D$1204,$C207,'Controle de Contatos'!$AJ$5:$AJ$1204))</f>
        <v/>
      </c>
      <c r="L207" s="15" t="str">
        <f ca="1">IF($C207="","",SUMIF('Controle de Contatos'!$D$5:$D$1204,$C207,'Controle de Contatos'!$AK$5:$AK$1204))</f>
        <v/>
      </c>
      <c r="M207" s="15" t="str">
        <f ca="1">IF($C207="","",SUMIF('Controle de Contatos'!$D$5:$D$1204,$C207,'Controle de Contatos'!$AL$5:$AL$1204))</f>
        <v/>
      </c>
      <c r="N207" s="15" t="str">
        <f ca="1">IF($C207="","",SUMIF('Controle de Contatos'!$D$5:$D$1204,$C207,'Controle de Contatos'!$AM$5:$AO$1204))</f>
        <v/>
      </c>
      <c r="O207" s="15" t="str">
        <f ca="1">IF($C207="","",SUMIF('Controle de Contatos'!$D$5:$D$1204,$C207,'Controle de Contatos'!$AN$5:$AN$1204))</f>
        <v/>
      </c>
      <c r="P207" s="15" t="str">
        <f t="shared" ca="1" si="7"/>
        <v/>
      </c>
    </row>
    <row r="208" spans="2:16" ht="30" customHeight="1">
      <c r="B208" s="1">
        <v>204</v>
      </c>
      <c r="C208" s="14" t="str">
        <f t="shared" ca="1" si="6"/>
        <v/>
      </c>
      <c r="D208" s="15" t="str">
        <f ca="1">IF($C208="","",SUMIF('Controle de Contatos'!$D$5:$D$1204,$C208,'Controle de Contatos'!$AC$5:$AC$1204))</f>
        <v/>
      </c>
      <c r="E208" s="15" t="str">
        <f ca="1">IF($C208="","",SUMIF('Controle de Contatos'!$D$5:$D$1204,$C208,'Controle de Contatos'!$AD$5:$AD$1204))</f>
        <v/>
      </c>
      <c r="F208" s="15" t="str">
        <f ca="1">IF($C208="","",SUMIF('Controle de Contatos'!$D$5:$D$1204,$C208,'Controle de Contatos'!$AE$5:$AE$1204))</f>
        <v/>
      </c>
      <c r="G208" s="15" t="str">
        <f ca="1">IF($C208="","",SUMIF('Controle de Contatos'!$D$5:$D$1204,$C208,'Controle de Contatos'!$AF$5:$AF$1204))</f>
        <v/>
      </c>
      <c r="H208" s="15" t="str">
        <f ca="1">IF($C208="","",SUMIF('Controle de Contatos'!$D$5:$D$1204,$C208,'Controle de Contatos'!$AG$5:$AG$1204))</f>
        <v/>
      </c>
      <c r="I208" s="15" t="str">
        <f ca="1">IF($C208="","",SUMIF('Controle de Contatos'!$D$5:$D$1204,$C208,'Controle de Contatos'!$AH$5:$AH$1204))</f>
        <v/>
      </c>
      <c r="J208" s="15" t="str">
        <f ca="1">IF($C208="","",SUMIF('Controle de Contatos'!$D$5:$D$1204,$C208,'Controle de Contatos'!$AI$5:$AI$1204))</f>
        <v/>
      </c>
      <c r="K208" s="15" t="str">
        <f ca="1">IF($C208="","",SUMIF('Controle de Contatos'!$D$5:$D$1204,$C208,'Controle de Contatos'!$AJ$5:$AJ$1204))</f>
        <v/>
      </c>
      <c r="L208" s="15" t="str">
        <f ca="1">IF($C208="","",SUMIF('Controle de Contatos'!$D$5:$D$1204,$C208,'Controle de Contatos'!$AK$5:$AK$1204))</f>
        <v/>
      </c>
      <c r="M208" s="15" t="str">
        <f ca="1">IF($C208="","",SUMIF('Controle de Contatos'!$D$5:$D$1204,$C208,'Controle de Contatos'!$AL$5:$AL$1204))</f>
        <v/>
      </c>
      <c r="N208" s="15" t="str">
        <f ca="1">IF($C208="","",SUMIF('Controle de Contatos'!$D$5:$D$1204,$C208,'Controle de Contatos'!$AM$5:$AO$1204))</f>
        <v/>
      </c>
      <c r="O208" s="15" t="str">
        <f ca="1">IF($C208="","",SUMIF('Controle de Contatos'!$D$5:$D$1204,$C208,'Controle de Contatos'!$AN$5:$AN$1204))</f>
        <v/>
      </c>
      <c r="P208" s="15" t="str">
        <f t="shared" ca="1" si="7"/>
        <v/>
      </c>
    </row>
    <row r="209" spans="2:16" ht="30" customHeight="1">
      <c r="B209" s="1">
        <v>205</v>
      </c>
      <c r="C209" s="14" t="str">
        <f t="shared" ca="1" si="6"/>
        <v/>
      </c>
      <c r="D209" s="15" t="str">
        <f ca="1">IF($C209="","",SUMIF('Controle de Contatos'!$D$5:$D$1204,$C209,'Controle de Contatos'!$AC$5:$AC$1204))</f>
        <v/>
      </c>
      <c r="E209" s="15" t="str">
        <f ca="1">IF($C209="","",SUMIF('Controle de Contatos'!$D$5:$D$1204,$C209,'Controle de Contatos'!$AD$5:$AD$1204))</f>
        <v/>
      </c>
      <c r="F209" s="15" t="str">
        <f ca="1">IF($C209="","",SUMIF('Controle de Contatos'!$D$5:$D$1204,$C209,'Controle de Contatos'!$AE$5:$AE$1204))</f>
        <v/>
      </c>
      <c r="G209" s="15" t="str">
        <f ca="1">IF($C209="","",SUMIF('Controle de Contatos'!$D$5:$D$1204,$C209,'Controle de Contatos'!$AF$5:$AF$1204))</f>
        <v/>
      </c>
      <c r="H209" s="15" t="str">
        <f ca="1">IF($C209="","",SUMIF('Controle de Contatos'!$D$5:$D$1204,$C209,'Controle de Contatos'!$AG$5:$AG$1204))</f>
        <v/>
      </c>
      <c r="I209" s="15" t="str">
        <f ca="1">IF($C209="","",SUMIF('Controle de Contatos'!$D$5:$D$1204,$C209,'Controle de Contatos'!$AH$5:$AH$1204))</f>
        <v/>
      </c>
      <c r="J209" s="15" t="str">
        <f ca="1">IF($C209="","",SUMIF('Controle de Contatos'!$D$5:$D$1204,$C209,'Controle de Contatos'!$AI$5:$AI$1204))</f>
        <v/>
      </c>
      <c r="K209" s="15" t="str">
        <f ca="1">IF($C209="","",SUMIF('Controle de Contatos'!$D$5:$D$1204,$C209,'Controle de Contatos'!$AJ$5:$AJ$1204))</f>
        <v/>
      </c>
      <c r="L209" s="15" t="str">
        <f ca="1">IF($C209="","",SUMIF('Controle de Contatos'!$D$5:$D$1204,$C209,'Controle de Contatos'!$AK$5:$AK$1204))</f>
        <v/>
      </c>
      <c r="M209" s="15" t="str">
        <f ca="1">IF($C209="","",SUMIF('Controle de Contatos'!$D$5:$D$1204,$C209,'Controle de Contatos'!$AL$5:$AL$1204))</f>
        <v/>
      </c>
      <c r="N209" s="15" t="str">
        <f ca="1">IF($C209="","",SUMIF('Controle de Contatos'!$D$5:$D$1204,$C209,'Controle de Contatos'!$AM$5:$AO$1204))</f>
        <v/>
      </c>
      <c r="O209" s="15" t="str">
        <f ca="1">IF($C209="","",SUMIF('Controle de Contatos'!$D$5:$D$1204,$C209,'Controle de Contatos'!$AN$5:$AN$1204))</f>
        <v/>
      </c>
      <c r="P209" s="15" t="str">
        <f t="shared" ca="1" si="7"/>
        <v/>
      </c>
    </row>
    <row r="210" spans="2:16" ht="30" customHeight="1">
      <c r="B210" s="1">
        <v>206</v>
      </c>
      <c r="C210" s="14" t="str">
        <f t="shared" ca="1" si="6"/>
        <v/>
      </c>
      <c r="D210" s="15" t="str">
        <f ca="1">IF($C210="","",SUMIF('Controle de Contatos'!$D$5:$D$1204,$C210,'Controle de Contatos'!$AC$5:$AC$1204))</f>
        <v/>
      </c>
      <c r="E210" s="15" t="str">
        <f ca="1">IF($C210="","",SUMIF('Controle de Contatos'!$D$5:$D$1204,$C210,'Controle de Contatos'!$AD$5:$AD$1204))</f>
        <v/>
      </c>
      <c r="F210" s="15" t="str">
        <f ca="1">IF($C210="","",SUMIF('Controle de Contatos'!$D$5:$D$1204,$C210,'Controle de Contatos'!$AE$5:$AE$1204))</f>
        <v/>
      </c>
      <c r="G210" s="15" t="str">
        <f ca="1">IF($C210="","",SUMIF('Controle de Contatos'!$D$5:$D$1204,$C210,'Controle de Contatos'!$AF$5:$AF$1204))</f>
        <v/>
      </c>
      <c r="H210" s="15" t="str">
        <f ca="1">IF($C210="","",SUMIF('Controle de Contatos'!$D$5:$D$1204,$C210,'Controle de Contatos'!$AG$5:$AG$1204))</f>
        <v/>
      </c>
      <c r="I210" s="15" t="str">
        <f ca="1">IF($C210="","",SUMIF('Controle de Contatos'!$D$5:$D$1204,$C210,'Controle de Contatos'!$AH$5:$AH$1204))</f>
        <v/>
      </c>
      <c r="J210" s="15" t="str">
        <f ca="1">IF($C210="","",SUMIF('Controle de Contatos'!$D$5:$D$1204,$C210,'Controle de Contatos'!$AI$5:$AI$1204))</f>
        <v/>
      </c>
      <c r="K210" s="15" t="str">
        <f ca="1">IF($C210="","",SUMIF('Controle de Contatos'!$D$5:$D$1204,$C210,'Controle de Contatos'!$AJ$5:$AJ$1204))</f>
        <v/>
      </c>
      <c r="L210" s="15" t="str">
        <f ca="1">IF($C210="","",SUMIF('Controle de Contatos'!$D$5:$D$1204,$C210,'Controle de Contatos'!$AK$5:$AK$1204))</f>
        <v/>
      </c>
      <c r="M210" s="15" t="str">
        <f ca="1">IF($C210="","",SUMIF('Controle de Contatos'!$D$5:$D$1204,$C210,'Controle de Contatos'!$AL$5:$AL$1204))</f>
        <v/>
      </c>
      <c r="N210" s="15" t="str">
        <f ca="1">IF($C210="","",SUMIF('Controle de Contatos'!$D$5:$D$1204,$C210,'Controle de Contatos'!$AM$5:$AO$1204))</f>
        <v/>
      </c>
      <c r="O210" s="15" t="str">
        <f ca="1">IF($C210="","",SUMIF('Controle de Contatos'!$D$5:$D$1204,$C210,'Controle de Contatos'!$AN$5:$AN$1204))</f>
        <v/>
      </c>
      <c r="P210" s="15" t="str">
        <f t="shared" ca="1" si="7"/>
        <v/>
      </c>
    </row>
    <row r="211" spans="2:16" ht="30" customHeight="1">
      <c r="B211" s="1">
        <v>207</v>
      </c>
      <c r="C211" s="14" t="str">
        <f t="shared" ca="1" si="6"/>
        <v/>
      </c>
      <c r="D211" s="15" t="str">
        <f ca="1">IF($C211="","",SUMIF('Controle de Contatos'!$D$5:$D$1204,$C211,'Controle de Contatos'!$AC$5:$AC$1204))</f>
        <v/>
      </c>
      <c r="E211" s="15" t="str">
        <f ca="1">IF($C211="","",SUMIF('Controle de Contatos'!$D$5:$D$1204,$C211,'Controle de Contatos'!$AD$5:$AD$1204))</f>
        <v/>
      </c>
      <c r="F211" s="15" t="str">
        <f ca="1">IF($C211="","",SUMIF('Controle de Contatos'!$D$5:$D$1204,$C211,'Controle de Contatos'!$AE$5:$AE$1204))</f>
        <v/>
      </c>
      <c r="G211" s="15" t="str">
        <f ca="1">IF($C211="","",SUMIF('Controle de Contatos'!$D$5:$D$1204,$C211,'Controle de Contatos'!$AF$5:$AF$1204))</f>
        <v/>
      </c>
      <c r="H211" s="15" t="str">
        <f ca="1">IF($C211="","",SUMIF('Controle de Contatos'!$D$5:$D$1204,$C211,'Controle de Contatos'!$AG$5:$AG$1204))</f>
        <v/>
      </c>
      <c r="I211" s="15" t="str">
        <f ca="1">IF($C211="","",SUMIF('Controle de Contatos'!$D$5:$D$1204,$C211,'Controle de Contatos'!$AH$5:$AH$1204))</f>
        <v/>
      </c>
      <c r="J211" s="15" t="str">
        <f ca="1">IF($C211="","",SUMIF('Controle de Contatos'!$D$5:$D$1204,$C211,'Controle de Contatos'!$AI$5:$AI$1204))</f>
        <v/>
      </c>
      <c r="K211" s="15" t="str">
        <f ca="1">IF($C211="","",SUMIF('Controle de Contatos'!$D$5:$D$1204,$C211,'Controle de Contatos'!$AJ$5:$AJ$1204))</f>
        <v/>
      </c>
      <c r="L211" s="15" t="str">
        <f ca="1">IF($C211="","",SUMIF('Controle de Contatos'!$D$5:$D$1204,$C211,'Controle de Contatos'!$AK$5:$AK$1204))</f>
        <v/>
      </c>
      <c r="M211" s="15" t="str">
        <f ca="1">IF($C211="","",SUMIF('Controle de Contatos'!$D$5:$D$1204,$C211,'Controle de Contatos'!$AL$5:$AL$1204))</f>
        <v/>
      </c>
      <c r="N211" s="15" t="str">
        <f ca="1">IF($C211="","",SUMIF('Controle de Contatos'!$D$5:$D$1204,$C211,'Controle de Contatos'!$AM$5:$AO$1204))</f>
        <v/>
      </c>
      <c r="O211" s="15" t="str">
        <f ca="1">IF($C211="","",SUMIF('Controle de Contatos'!$D$5:$D$1204,$C211,'Controle de Contatos'!$AN$5:$AN$1204))</f>
        <v/>
      </c>
      <c r="P211" s="15" t="str">
        <f t="shared" ca="1" si="7"/>
        <v/>
      </c>
    </row>
    <row r="212" spans="2:16" ht="30" customHeight="1">
      <c r="B212" s="1">
        <v>208</v>
      </c>
      <c r="C212" s="14" t="str">
        <f t="shared" ca="1" si="6"/>
        <v/>
      </c>
      <c r="D212" s="15" t="str">
        <f ca="1">IF($C212="","",SUMIF('Controle de Contatos'!$D$5:$D$1204,$C212,'Controle de Contatos'!$AC$5:$AC$1204))</f>
        <v/>
      </c>
      <c r="E212" s="15" t="str">
        <f ca="1">IF($C212="","",SUMIF('Controle de Contatos'!$D$5:$D$1204,$C212,'Controle de Contatos'!$AD$5:$AD$1204))</f>
        <v/>
      </c>
      <c r="F212" s="15" t="str">
        <f ca="1">IF($C212="","",SUMIF('Controle de Contatos'!$D$5:$D$1204,$C212,'Controle de Contatos'!$AE$5:$AE$1204))</f>
        <v/>
      </c>
      <c r="G212" s="15" t="str">
        <f ca="1">IF($C212="","",SUMIF('Controle de Contatos'!$D$5:$D$1204,$C212,'Controle de Contatos'!$AF$5:$AF$1204))</f>
        <v/>
      </c>
      <c r="H212" s="15" t="str">
        <f ca="1">IF($C212="","",SUMIF('Controle de Contatos'!$D$5:$D$1204,$C212,'Controle de Contatos'!$AG$5:$AG$1204))</f>
        <v/>
      </c>
      <c r="I212" s="15" t="str">
        <f ca="1">IF($C212="","",SUMIF('Controle de Contatos'!$D$5:$D$1204,$C212,'Controle de Contatos'!$AH$5:$AH$1204))</f>
        <v/>
      </c>
      <c r="J212" s="15" t="str">
        <f ca="1">IF($C212="","",SUMIF('Controle de Contatos'!$D$5:$D$1204,$C212,'Controle de Contatos'!$AI$5:$AI$1204))</f>
        <v/>
      </c>
      <c r="K212" s="15" t="str">
        <f ca="1">IF($C212="","",SUMIF('Controle de Contatos'!$D$5:$D$1204,$C212,'Controle de Contatos'!$AJ$5:$AJ$1204))</f>
        <v/>
      </c>
      <c r="L212" s="15" t="str">
        <f ca="1">IF($C212="","",SUMIF('Controle de Contatos'!$D$5:$D$1204,$C212,'Controle de Contatos'!$AK$5:$AK$1204))</f>
        <v/>
      </c>
      <c r="M212" s="15" t="str">
        <f ca="1">IF($C212="","",SUMIF('Controle de Contatos'!$D$5:$D$1204,$C212,'Controle de Contatos'!$AL$5:$AL$1204))</f>
        <v/>
      </c>
      <c r="N212" s="15" t="str">
        <f ca="1">IF($C212="","",SUMIF('Controle de Contatos'!$D$5:$D$1204,$C212,'Controle de Contatos'!$AM$5:$AO$1204))</f>
        <v/>
      </c>
      <c r="O212" s="15" t="str">
        <f ca="1">IF($C212="","",SUMIF('Controle de Contatos'!$D$5:$D$1204,$C212,'Controle de Contatos'!$AN$5:$AN$1204))</f>
        <v/>
      </c>
      <c r="P212" s="15" t="str">
        <f t="shared" ca="1" si="7"/>
        <v/>
      </c>
    </row>
    <row r="213" spans="2:16" ht="30" customHeight="1">
      <c r="B213" s="1">
        <v>209</v>
      </c>
      <c r="C213" s="14" t="str">
        <f t="shared" ca="1" si="6"/>
        <v/>
      </c>
      <c r="D213" s="15" t="str">
        <f ca="1">IF($C213="","",SUMIF('Controle de Contatos'!$D$5:$D$1204,$C213,'Controle de Contatos'!$AC$5:$AC$1204))</f>
        <v/>
      </c>
      <c r="E213" s="15" t="str">
        <f ca="1">IF($C213="","",SUMIF('Controle de Contatos'!$D$5:$D$1204,$C213,'Controle de Contatos'!$AD$5:$AD$1204))</f>
        <v/>
      </c>
      <c r="F213" s="15" t="str">
        <f ca="1">IF($C213="","",SUMIF('Controle de Contatos'!$D$5:$D$1204,$C213,'Controle de Contatos'!$AE$5:$AE$1204))</f>
        <v/>
      </c>
      <c r="G213" s="15" t="str">
        <f ca="1">IF($C213="","",SUMIF('Controle de Contatos'!$D$5:$D$1204,$C213,'Controle de Contatos'!$AF$5:$AF$1204))</f>
        <v/>
      </c>
      <c r="H213" s="15" t="str">
        <f ca="1">IF($C213="","",SUMIF('Controle de Contatos'!$D$5:$D$1204,$C213,'Controle de Contatos'!$AG$5:$AG$1204))</f>
        <v/>
      </c>
      <c r="I213" s="15" t="str">
        <f ca="1">IF($C213="","",SUMIF('Controle de Contatos'!$D$5:$D$1204,$C213,'Controle de Contatos'!$AH$5:$AH$1204))</f>
        <v/>
      </c>
      <c r="J213" s="15" t="str">
        <f ca="1">IF($C213="","",SUMIF('Controle de Contatos'!$D$5:$D$1204,$C213,'Controle de Contatos'!$AI$5:$AI$1204))</f>
        <v/>
      </c>
      <c r="K213" s="15" t="str">
        <f ca="1">IF($C213="","",SUMIF('Controle de Contatos'!$D$5:$D$1204,$C213,'Controle de Contatos'!$AJ$5:$AJ$1204))</f>
        <v/>
      </c>
      <c r="L213" s="15" t="str">
        <f ca="1">IF($C213="","",SUMIF('Controle de Contatos'!$D$5:$D$1204,$C213,'Controle de Contatos'!$AK$5:$AK$1204))</f>
        <v/>
      </c>
      <c r="M213" s="15" t="str">
        <f ca="1">IF($C213="","",SUMIF('Controle de Contatos'!$D$5:$D$1204,$C213,'Controle de Contatos'!$AL$5:$AL$1204))</f>
        <v/>
      </c>
      <c r="N213" s="15" t="str">
        <f ca="1">IF($C213="","",SUMIF('Controle de Contatos'!$D$5:$D$1204,$C213,'Controle de Contatos'!$AM$5:$AO$1204))</f>
        <v/>
      </c>
      <c r="O213" s="15" t="str">
        <f ca="1">IF($C213="","",SUMIF('Controle de Contatos'!$D$5:$D$1204,$C213,'Controle de Contatos'!$AN$5:$AN$1204))</f>
        <v/>
      </c>
      <c r="P213" s="15" t="str">
        <f t="shared" ca="1" si="7"/>
        <v/>
      </c>
    </row>
    <row r="214" spans="2:16" ht="30" customHeight="1">
      <c r="B214" s="1">
        <v>210</v>
      </c>
      <c r="C214" s="14" t="str">
        <f t="shared" ca="1" si="6"/>
        <v/>
      </c>
      <c r="D214" s="15" t="str">
        <f ca="1">IF($C214="","",SUMIF('Controle de Contatos'!$D$5:$D$1204,$C214,'Controle de Contatos'!$AC$5:$AC$1204))</f>
        <v/>
      </c>
      <c r="E214" s="15" t="str">
        <f ca="1">IF($C214="","",SUMIF('Controle de Contatos'!$D$5:$D$1204,$C214,'Controle de Contatos'!$AD$5:$AD$1204))</f>
        <v/>
      </c>
      <c r="F214" s="15" t="str">
        <f ca="1">IF($C214="","",SUMIF('Controle de Contatos'!$D$5:$D$1204,$C214,'Controle de Contatos'!$AE$5:$AE$1204))</f>
        <v/>
      </c>
      <c r="G214" s="15" t="str">
        <f ca="1">IF($C214="","",SUMIF('Controle de Contatos'!$D$5:$D$1204,$C214,'Controle de Contatos'!$AF$5:$AF$1204))</f>
        <v/>
      </c>
      <c r="H214" s="15" t="str">
        <f ca="1">IF($C214="","",SUMIF('Controle de Contatos'!$D$5:$D$1204,$C214,'Controle de Contatos'!$AG$5:$AG$1204))</f>
        <v/>
      </c>
      <c r="I214" s="15" t="str">
        <f ca="1">IF($C214="","",SUMIF('Controle de Contatos'!$D$5:$D$1204,$C214,'Controle de Contatos'!$AH$5:$AH$1204))</f>
        <v/>
      </c>
      <c r="J214" s="15" t="str">
        <f ca="1">IF($C214="","",SUMIF('Controle de Contatos'!$D$5:$D$1204,$C214,'Controle de Contatos'!$AI$5:$AI$1204))</f>
        <v/>
      </c>
      <c r="K214" s="15" t="str">
        <f ca="1">IF($C214="","",SUMIF('Controle de Contatos'!$D$5:$D$1204,$C214,'Controle de Contatos'!$AJ$5:$AJ$1204))</f>
        <v/>
      </c>
      <c r="L214" s="15" t="str">
        <f ca="1">IF($C214="","",SUMIF('Controle de Contatos'!$D$5:$D$1204,$C214,'Controle de Contatos'!$AK$5:$AK$1204))</f>
        <v/>
      </c>
      <c r="M214" s="15" t="str">
        <f ca="1">IF($C214="","",SUMIF('Controle de Contatos'!$D$5:$D$1204,$C214,'Controle de Contatos'!$AL$5:$AL$1204))</f>
        <v/>
      </c>
      <c r="N214" s="15" t="str">
        <f ca="1">IF($C214="","",SUMIF('Controle de Contatos'!$D$5:$D$1204,$C214,'Controle de Contatos'!$AM$5:$AO$1204))</f>
        <v/>
      </c>
      <c r="O214" s="15" t="str">
        <f ca="1">IF($C214="","",SUMIF('Controle de Contatos'!$D$5:$D$1204,$C214,'Controle de Contatos'!$AN$5:$AN$1204))</f>
        <v/>
      </c>
      <c r="P214" s="15" t="str">
        <f t="shared" ca="1" si="7"/>
        <v/>
      </c>
    </row>
    <row r="215" spans="2:16" ht="30" customHeight="1">
      <c r="B215" s="1">
        <v>211</v>
      </c>
      <c r="C215" s="14" t="str">
        <f t="shared" ca="1" si="6"/>
        <v/>
      </c>
      <c r="D215" s="15" t="str">
        <f ca="1">IF($C215="","",SUMIF('Controle de Contatos'!$D$5:$D$1204,$C215,'Controle de Contatos'!$AC$5:$AC$1204))</f>
        <v/>
      </c>
      <c r="E215" s="15" t="str">
        <f ca="1">IF($C215="","",SUMIF('Controle de Contatos'!$D$5:$D$1204,$C215,'Controle de Contatos'!$AD$5:$AD$1204))</f>
        <v/>
      </c>
      <c r="F215" s="15" t="str">
        <f ca="1">IF($C215="","",SUMIF('Controle de Contatos'!$D$5:$D$1204,$C215,'Controle de Contatos'!$AE$5:$AE$1204))</f>
        <v/>
      </c>
      <c r="G215" s="15" t="str">
        <f ca="1">IF($C215="","",SUMIF('Controle de Contatos'!$D$5:$D$1204,$C215,'Controle de Contatos'!$AF$5:$AF$1204))</f>
        <v/>
      </c>
      <c r="H215" s="15" t="str">
        <f ca="1">IF($C215="","",SUMIF('Controle de Contatos'!$D$5:$D$1204,$C215,'Controle de Contatos'!$AG$5:$AG$1204))</f>
        <v/>
      </c>
      <c r="I215" s="15" t="str">
        <f ca="1">IF($C215="","",SUMIF('Controle de Contatos'!$D$5:$D$1204,$C215,'Controle de Contatos'!$AH$5:$AH$1204))</f>
        <v/>
      </c>
      <c r="J215" s="15" t="str">
        <f ca="1">IF($C215="","",SUMIF('Controle de Contatos'!$D$5:$D$1204,$C215,'Controle de Contatos'!$AI$5:$AI$1204))</f>
        <v/>
      </c>
      <c r="K215" s="15" t="str">
        <f ca="1">IF($C215="","",SUMIF('Controle de Contatos'!$D$5:$D$1204,$C215,'Controle de Contatos'!$AJ$5:$AJ$1204))</f>
        <v/>
      </c>
      <c r="L215" s="15" t="str">
        <f ca="1">IF($C215="","",SUMIF('Controle de Contatos'!$D$5:$D$1204,$C215,'Controle de Contatos'!$AK$5:$AK$1204))</f>
        <v/>
      </c>
      <c r="M215" s="15" t="str">
        <f ca="1">IF($C215="","",SUMIF('Controle de Contatos'!$D$5:$D$1204,$C215,'Controle de Contatos'!$AL$5:$AL$1204))</f>
        <v/>
      </c>
      <c r="N215" s="15" t="str">
        <f ca="1">IF($C215="","",SUMIF('Controle de Contatos'!$D$5:$D$1204,$C215,'Controle de Contatos'!$AM$5:$AO$1204))</f>
        <v/>
      </c>
      <c r="O215" s="15" t="str">
        <f ca="1">IF($C215="","",SUMIF('Controle de Contatos'!$D$5:$D$1204,$C215,'Controle de Contatos'!$AN$5:$AN$1204))</f>
        <v/>
      </c>
      <c r="P215" s="15" t="str">
        <f t="shared" ca="1" si="7"/>
        <v/>
      </c>
    </row>
    <row r="216" spans="2:16" ht="30" customHeight="1">
      <c r="B216" s="1">
        <v>212</v>
      </c>
      <c r="C216" s="14" t="str">
        <f t="shared" ca="1" si="6"/>
        <v/>
      </c>
      <c r="D216" s="15" t="str">
        <f ca="1">IF($C216="","",SUMIF('Controle de Contatos'!$D$5:$D$1204,$C216,'Controle de Contatos'!$AC$5:$AC$1204))</f>
        <v/>
      </c>
      <c r="E216" s="15" t="str">
        <f ca="1">IF($C216="","",SUMIF('Controle de Contatos'!$D$5:$D$1204,$C216,'Controle de Contatos'!$AD$5:$AD$1204))</f>
        <v/>
      </c>
      <c r="F216" s="15" t="str">
        <f ca="1">IF($C216="","",SUMIF('Controle de Contatos'!$D$5:$D$1204,$C216,'Controle de Contatos'!$AE$5:$AE$1204))</f>
        <v/>
      </c>
      <c r="G216" s="15" t="str">
        <f ca="1">IF($C216="","",SUMIF('Controle de Contatos'!$D$5:$D$1204,$C216,'Controle de Contatos'!$AF$5:$AF$1204))</f>
        <v/>
      </c>
      <c r="H216" s="15" t="str">
        <f ca="1">IF($C216="","",SUMIF('Controle de Contatos'!$D$5:$D$1204,$C216,'Controle de Contatos'!$AG$5:$AG$1204))</f>
        <v/>
      </c>
      <c r="I216" s="15" t="str">
        <f ca="1">IF($C216="","",SUMIF('Controle de Contatos'!$D$5:$D$1204,$C216,'Controle de Contatos'!$AH$5:$AH$1204))</f>
        <v/>
      </c>
      <c r="J216" s="15" t="str">
        <f ca="1">IF($C216="","",SUMIF('Controle de Contatos'!$D$5:$D$1204,$C216,'Controle de Contatos'!$AI$5:$AI$1204))</f>
        <v/>
      </c>
      <c r="K216" s="15" t="str">
        <f ca="1">IF($C216="","",SUMIF('Controle de Contatos'!$D$5:$D$1204,$C216,'Controle de Contatos'!$AJ$5:$AJ$1204))</f>
        <v/>
      </c>
      <c r="L216" s="15" t="str">
        <f ca="1">IF($C216="","",SUMIF('Controle de Contatos'!$D$5:$D$1204,$C216,'Controle de Contatos'!$AK$5:$AK$1204))</f>
        <v/>
      </c>
      <c r="M216" s="15" t="str">
        <f ca="1">IF($C216="","",SUMIF('Controle de Contatos'!$D$5:$D$1204,$C216,'Controle de Contatos'!$AL$5:$AL$1204))</f>
        <v/>
      </c>
      <c r="N216" s="15" t="str">
        <f ca="1">IF($C216="","",SUMIF('Controle de Contatos'!$D$5:$D$1204,$C216,'Controle de Contatos'!$AM$5:$AO$1204))</f>
        <v/>
      </c>
      <c r="O216" s="15" t="str">
        <f ca="1">IF($C216="","",SUMIF('Controle de Contatos'!$D$5:$D$1204,$C216,'Controle de Contatos'!$AN$5:$AN$1204))</f>
        <v/>
      </c>
      <c r="P216" s="15" t="str">
        <f t="shared" ca="1" si="7"/>
        <v/>
      </c>
    </row>
    <row r="217" spans="2:16" ht="30" customHeight="1">
      <c r="B217" s="1">
        <v>213</v>
      </c>
      <c r="C217" s="14" t="str">
        <f t="shared" ca="1" si="6"/>
        <v/>
      </c>
      <c r="D217" s="15" t="str">
        <f ca="1">IF($C217="","",SUMIF('Controle de Contatos'!$D$5:$D$1204,$C217,'Controle de Contatos'!$AC$5:$AC$1204))</f>
        <v/>
      </c>
      <c r="E217" s="15" t="str">
        <f ca="1">IF($C217="","",SUMIF('Controle de Contatos'!$D$5:$D$1204,$C217,'Controle de Contatos'!$AD$5:$AD$1204))</f>
        <v/>
      </c>
      <c r="F217" s="15" t="str">
        <f ca="1">IF($C217="","",SUMIF('Controle de Contatos'!$D$5:$D$1204,$C217,'Controle de Contatos'!$AE$5:$AE$1204))</f>
        <v/>
      </c>
      <c r="G217" s="15" t="str">
        <f ca="1">IF($C217="","",SUMIF('Controle de Contatos'!$D$5:$D$1204,$C217,'Controle de Contatos'!$AF$5:$AF$1204))</f>
        <v/>
      </c>
      <c r="H217" s="15" t="str">
        <f ca="1">IF($C217="","",SUMIF('Controle de Contatos'!$D$5:$D$1204,$C217,'Controle de Contatos'!$AG$5:$AG$1204))</f>
        <v/>
      </c>
      <c r="I217" s="15" t="str">
        <f ca="1">IF($C217="","",SUMIF('Controle de Contatos'!$D$5:$D$1204,$C217,'Controle de Contatos'!$AH$5:$AH$1204))</f>
        <v/>
      </c>
      <c r="J217" s="15" t="str">
        <f ca="1">IF($C217="","",SUMIF('Controle de Contatos'!$D$5:$D$1204,$C217,'Controle de Contatos'!$AI$5:$AI$1204))</f>
        <v/>
      </c>
      <c r="K217" s="15" t="str">
        <f ca="1">IF($C217="","",SUMIF('Controle de Contatos'!$D$5:$D$1204,$C217,'Controle de Contatos'!$AJ$5:$AJ$1204))</f>
        <v/>
      </c>
      <c r="L217" s="15" t="str">
        <f ca="1">IF($C217="","",SUMIF('Controle de Contatos'!$D$5:$D$1204,$C217,'Controle de Contatos'!$AK$5:$AK$1204))</f>
        <v/>
      </c>
      <c r="M217" s="15" t="str">
        <f ca="1">IF($C217="","",SUMIF('Controle de Contatos'!$D$5:$D$1204,$C217,'Controle de Contatos'!$AL$5:$AL$1204))</f>
        <v/>
      </c>
      <c r="N217" s="15" t="str">
        <f ca="1">IF($C217="","",SUMIF('Controle de Contatos'!$D$5:$D$1204,$C217,'Controle de Contatos'!$AM$5:$AO$1204))</f>
        <v/>
      </c>
      <c r="O217" s="15" t="str">
        <f ca="1">IF($C217="","",SUMIF('Controle de Contatos'!$D$5:$D$1204,$C217,'Controle de Contatos'!$AN$5:$AN$1204))</f>
        <v/>
      </c>
      <c r="P217" s="15" t="str">
        <f t="shared" ca="1" si="7"/>
        <v/>
      </c>
    </row>
    <row r="218" spans="2:16" ht="30" customHeight="1">
      <c r="B218" s="1">
        <v>214</v>
      </c>
      <c r="C218" s="14" t="str">
        <f t="shared" ca="1" si="6"/>
        <v/>
      </c>
      <c r="D218" s="15" t="str">
        <f ca="1">IF($C218="","",SUMIF('Controle de Contatos'!$D$5:$D$1204,$C218,'Controle de Contatos'!$AC$5:$AC$1204))</f>
        <v/>
      </c>
      <c r="E218" s="15" t="str">
        <f ca="1">IF($C218="","",SUMIF('Controle de Contatos'!$D$5:$D$1204,$C218,'Controle de Contatos'!$AD$5:$AD$1204))</f>
        <v/>
      </c>
      <c r="F218" s="15" t="str">
        <f ca="1">IF($C218="","",SUMIF('Controle de Contatos'!$D$5:$D$1204,$C218,'Controle de Contatos'!$AE$5:$AE$1204))</f>
        <v/>
      </c>
      <c r="G218" s="15" t="str">
        <f ca="1">IF($C218="","",SUMIF('Controle de Contatos'!$D$5:$D$1204,$C218,'Controle de Contatos'!$AF$5:$AF$1204))</f>
        <v/>
      </c>
      <c r="H218" s="15" t="str">
        <f ca="1">IF($C218="","",SUMIF('Controle de Contatos'!$D$5:$D$1204,$C218,'Controle de Contatos'!$AG$5:$AG$1204))</f>
        <v/>
      </c>
      <c r="I218" s="15" t="str">
        <f ca="1">IF($C218="","",SUMIF('Controle de Contatos'!$D$5:$D$1204,$C218,'Controle de Contatos'!$AH$5:$AH$1204))</f>
        <v/>
      </c>
      <c r="J218" s="15" t="str">
        <f ca="1">IF($C218="","",SUMIF('Controle de Contatos'!$D$5:$D$1204,$C218,'Controle de Contatos'!$AI$5:$AI$1204))</f>
        <v/>
      </c>
      <c r="K218" s="15" t="str">
        <f ca="1">IF($C218="","",SUMIF('Controle de Contatos'!$D$5:$D$1204,$C218,'Controle de Contatos'!$AJ$5:$AJ$1204))</f>
        <v/>
      </c>
      <c r="L218" s="15" t="str">
        <f ca="1">IF($C218="","",SUMIF('Controle de Contatos'!$D$5:$D$1204,$C218,'Controle de Contatos'!$AK$5:$AK$1204))</f>
        <v/>
      </c>
      <c r="M218" s="15" t="str">
        <f ca="1">IF($C218="","",SUMIF('Controle de Contatos'!$D$5:$D$1204,$C218,'Controle de Contatos'!$AL$5:$AL$1204))</f>
        <v/>
      </c>
      <c r="N218" s="15" t="str">
        <f ca="1">IF($C218="","",SUMIF('Controle de Contatos'!$D$5:$D$1204,$C218,'Controle de Contatos'!$AM$5:$AO$1204))</f>
        <v/>
      </c>
      <c r="O218" s="15" t="str">
        <f ca="1">IF($C218="","",SUMIF('Controle de Contatos'!$D$5:$D$1204,$C218,'Controle de Contatos'!$AN$5:$AN$1204))</f>
        <v/>
      </c>
      <c r="P218" s="15" t="str">
        <f t="shared" ca="1" si="7"/>
        <v/>
      </c>
    </row>
    <row r="219" spans="2:16" ht="30" customHeight="1">
      <c r="B219" s="1">
        <v>215</v>
      </c>
      <c r="C219" s="14" t="str">
        <f t="shared" ca="1" si="6"/>
        <v/>
      </c>
      <c r="D219" s="15" t="str">
        <f ca="1">IF($C219="","",SUMIF('Controle de Contatos'!$D$5:$D$1204,$C219,'Controle de Contatos'!$AC$5:$AC$1204))</f>
        <v/>
      </c>
      <c r="E219" s="15" t="str">
        <f ca="1">IF($C219="","",SUMIF('Controle de Contatos'!$D$5:$D$1204,$C219,'Controle de Contatos'!$AD$5:$AD$1204))</f>
        <v/>
      </c>
      <c r="F219" s="15" t="str">
        <f ca="1">IF($C219="","",SUMIF('Controle de Contatos'!$D$5:$D$1204,$C219,'Controle de Contatos'!$AE$5:$AE$1204))</f>
        <v/>
      </c>
      <c r="G219" s="15" t="str">
        <f ca="1">IF($C219="","",SUMIF('Controle de Contatos'!$D$5:$D$1204,$C219,'Controle de Contatos'!$AF$5:$AF$1204))</f>
        <v/>
      </c>
      <c r="H219" s="15" t="str">
        <f ca="1">IF($C219="","",SUMIF('Controle de Contatos'!$D$5:$D$1204,$C219,'Controle de Contatos'!$AG$5:$AG$1204))</f>
        <v/>
      </c>
      <c r="I219" s="15" t="str">
        <f ca="1">IF($C219="","",SUMIF('Controle de Contatos'!$D$5:$D$1204,$C219,'Controle de Contatos'!$AH$5:$AH$1204))</f>
        <v/>
      </c>
      <c r="J219" s="15" t="str">
        <f ca="1">IF($C219="","",SUMIF('Controle de Contatos'!$D$5:$D$1204,$C219,'Controle de Contatos'!$AI$5:$AI$1204))</f>
        <v/>
      </c>
      <c r="K219" s="15" t="str">
        <f ca="1">IF($C219="","",SUMIF('Controle de Contatos'!$D$5:$D$1204,$C219,'Controle de Contatos'!$AJ$5:$AJ$1204))</f>
        <v/>
      </c>
      <c r="L219" s="15" t="str">
        <f ca="1">IF($C219="","",SUMIF('Controle de Contatos'!$D$5:$D$1204,$C219,'Controle de Contatos'!$AK$5:$AK$1204))</f>
        <v/>
      </c>
      <c r="M219" s="15" t="str">
        <f ca="1">IF($C219="","",SUMIF('Controle de Contatos'!$D$5:$D$1204,$C219,'Controle de Contatos'!$AL$5:$AL$1204))</f>
        <v/>
      </c>
      <c r="N219" s="15" t="str">
        <f ca="1">IF($C219="","",SUMIF('Controle de Contatos'!$D$5:$D$1204,$C219,'Controle de Contatos'!$AM$5:$AO$1204))</f>
        <v/>
      </c>
      <c r="O219" s="15" t="str">
        <f ca="1">IF($C219="","",SUMIF('Controle de Contatos'!$D$5:$D$1204,$C219,'Controle de Contatos'!$AN$5:$AN$1204))</f>
        <v/>
      </c>
      <c r="P219" s="15" t="str">
        <f t="shared" ca="1" si="7"/>
        <v/>
      </c>
    </row>
    <row r="220" spans="2:16" ht="30" customHeight="1">
      <c r="B220" s="1">
        <v>216</v>
      </c>
      <c r="C220" s="14" t="str">
        <f t="shared" ca="1" si="6"/>
        <v/>
      </c>
      <c r="D220" s="15" t="str">
        <f ca="1">IF($C220="","",SUMIF('Controle de Contatos'!$D$5:$D$1204,$C220,'Controle de Contatos'!$AC$5:$AC$1204))</f>
        <v/>
      </c>
      <c r="E220" s="15" t="str">
        <f ca="1">IF($C220="","",SUMIF('Controle de Contatos'!$D$5:$D$1204,$C220,'Controle de Contatos'!$AD$5:$AD$1204))</f>
        <v/>
      </c>
      <c r="F220" s="15" t="str">
        <f ca="1">IF($C220="","",SUMIF('Controle de Contatos'!$D$5:$D$1204,$C220,'Controle de Contatos'!$AE$5:$AE$1204))</f>
        <v/>
      </c>
      <c r="G220" s="15" t="str">
        <f ca="1">IF($C220="","",SUMIF('Controle de Contatos'!$D$5:$D$1204,$C220,'Controle de Contatos'!$AF$5:$AF$1204))</f>
        <v/>
      </c>
      <c r="H220" s="15" t="str">
        <f ca="1">IF($C220="","",SUMIF('Controle de Contatos'!$D$5:$D$1204,$C220,'Controle de Contatos'!$AG$5:$AG$1204))</f>
        <v/>
      </c>
      <c r="I220" s="15" t="str">
        <f ca="1">IF($C220="","",SUMIF('Controle de Contatos'!$D$5:$D$1204,$C220,'Controle de Contatos'!$AH$5:$AH$1204))</f>
        <v/>
      </c>
      <c r="J220" s="15" t="str">
        <f ca="1">IF($C220="","",SUMIF('Controle de Contatos'!$D$5:$D$1204,$C220,'Controle de Contatos'!$AI$5:$AI$1204))</f>
        <v/>
      </c>
      <c r="K220" s="15" t="str">
        <f ca="1">IF($C220="","",SUMIF('Controle de Contatos'!$D$5:$D$1204,$C220,'Controle de Contatos'!$AJ$5:$AJ$1204))</f>
        <v/>
      </c>
      <c r="L220" s="15" t="str">
        <f ca="1">IF($C220="","",SUMIF('Controle de Contatos'!$D$5:$D$1204,$C220,'Controle de Contatos'!$AK$5:$AK$1204))</f>
        <v/>
      </c>
      <c r="M220" s="15" t="str">
        <f ca="1">IF($C220="","",SUMIF('Controle de Contatos'!$D$5:$D$1204,$C220,'Controle de Contatos'!$AL$5:$AL$1204))</f>
        <v/>
      </c>
      <c r="N220" s="15" t="str">
        <f ca="1">IF($C220="","",SUMIF('Controle de Contatos'!$D$5:$D$1204,$C220,'Controle de Contatos'!$AM$5:$AO$1204))</f>
        <v/>
      </c>
      <c r="O220" s="15" t="str">
        <f ca="1">IF($C220="","",SUMIF('Controle de Contatos'!$D$5:$D$1204,$C220,'Controle de Contatos'!$AN$5:$AN$1204))</f>
        <v/>
      </c>
      <c r="P220" s="15" t="str">
        <f t="shared" ca="1" si="7"/>
        <v/>
      </c>
    </row>
    <row r="221" spans="2:16" ht="30" customHeight="1">
      <c r="B221" s="1">
        <v>217</v>
      </c>
      <c r="C221" s="14" t="str">
        <f t="shared" ca="1" si="6"/>
        <v/>
      </c>
      <c r="D221" s="15" t="str">
        <f ca="1">IF($C221="","",SUMIF('Controle de Contatos'!$D$5:$D$1204,$C221,'Controle de Contatos'!$AC$5:$AC$1204))</f>
        <v/>
      </c>
      <c r="E221" s="15" t="str">
        <f ca="1">IF($C221="","",SUMIF('Controle de Contatos'!$D$5:$D$1204,$C221,'Controle de Contatos'!$AD$5:$AD$1204))</f>
        <v/>
      </c>
      <c r="F221" s="15" t="str">
        <f ca="1">IF($C221="","",SUMIF('Controle de Contatos'!$D$5:$D$1204,$C221,'Controle de Contatos'!$AE$5:$AE$1204))</f>
        <v/>
      </c>
      <c r="G221" s="15" t="str">
        <f ca="1">IF($C221="","",SUMIF('Controle de Contatos'!$D$5:$D$1204,$C221,'Controle de Contatos'!$AF$5:$AF$1204))</f>
        <v/>
      </c>
      <c r="H221" s="15" t="str">
        <f ca="1">IF($C221="","",SUMIF('Controle de Contatos'!$D$5:$D$1204,$C221,'Controle de Contatos'!$AG$5:$AG$1204))</f>
        <v/>
      </c>
      <c r="I221" s="15" t="str">
        <f ca="1">IF($C221="","",SUMIF('Controle de Contatos'!$D$5:$D$1204,$C221,'Controle de Contatos'!$AH$5:$AH$1204))</f>
        <v/>
      </c>
      <c r="J221" s="15" t="str">
        <f ca="1">IF($C221="","",SUMIF('Controle de Contatos'!$D$5:$D$1204,$C221,'Controle de Contatos'!$AI$5:$AI$1204))</f>
        <v/>
      </c>
      <c r="K221" s="15" t="str">
        <f ca="1">IF($C221="","",SUMIF('Controle de Contatos'!$D$5:$D$1204,$C221,'Controle de Contatos'!$AJ$5:$AJ$1204))</f>
        <v/>
      </c>
      <c r="L221" s="15" t="str">
        <f ca="1">IF($C221="","",SUMIF('Controle de Contatos'!$D$5:$D$1204,$C221,'Controle de Contatos'!$AK$5:$AK$1204))</f>
        <v/>
      </c>
      <c r="M221" s="15" t="str">
        <f ca="1">IF($C221="","",SUMIF('Controle de Contatos'!$D$5:$D$1204,$C221,'Controle de Contatos'!$AL$5:$AL$1204))</f>
        <v/>
      </c>
      <c r="N221" s="15" t="str">
        <f ca="1">IF($C221="","",SUMIF('Controle de Contatos'!$D$5:$D$1204,$C221,'Controle de Contatos'!$AM$5:$AO$1204))</f>
        <v/>
      </c>
      <c r="O221" s="15" t="str">
        <f ca="1">IF($C221="","",SUMIF('Controle de Contatos'!$D$5:$D$1204,$C221,'Controle de Contatos'!$AN$5:$AN$1204))</f>
        <v/>
      </c>
      <c r="P221" s="15" t="str">
        <f t="shared" ca="1" si="7"/>
        <v/>
      </c>
    </row>
    <row r="222" spans="2:16" ht="30" customHeight="1">
      <c r="B222" s="1">
        <v>218</v>
      </c>
      <c r="C222" s="14" t="str">
        <f t="shared" ca="1" si="6"/>
        <v/>
      </c>
      <c r="D222" s="15" t="str">
        <f ca="1">IF($C222="","",SUMIF('Controle de Contatos'!$D$5:$D$1204,$C222,'Controle de Contatos'!$AC$5:$AC$1204))</f>
        <v/>
      </c>
      <c r="E222" s="15" t="str">
        <f ca="1">IF($C222="","",SUMIF('Controle de Contatos'!$D$5:$D$1204,$C222,'Controle de Contatos'!$AD$5:$AD$1204))</f>
        <v/>
      </c>
      <c r="F222" s="15" t="str">
        <f ca="1">IF($C222="","",SUMIF('Controle de Contatos'!$D$5:$D$1204,$C222,'Controle de Contatos'!$AE$5:$AE$1204))</f>
        <v/>
      </c>
      <c r="G222" s="15" t="str">
        <f ca="1">IF($C222="","",SUMIF('Controle de Contatos'!$D$5:$D$1204,$C222,'Controle de Contatos'!$AF$5:$AF$1204))</f>
        <v/>
      </c>
      <c r="H222" s="15" t="str">
        <f ca="1">IF($C222="","",SUMIF('Controle de Contatos'!$D$5:$D$1204,$C222,'Controle de Contatos'!$AG$5:$AG$1204))</f>
        <v/>
      </c>
      <c r="I222" s="15" t="str">
        <f ca="1">IF($C222="","",SUMIF('Controle de Contatos'!$D$5:$D$1204,$C222,'Controle de Contatos'!$AH$5:$AH$1204))</f>
        <v/>
      </c>
      <c r="J222" s="15" t="str">
        <f ca="1">IF($C222="","",SUMIF('Controle de Contatos'!$D$5:$D$1204,$C222,'Controle de Contatos'!$AI$5:$AI$1204))</f>
        <v/>
      </c>
      <c r="K222" s="15" t="str">
        <f ca="1">IF($C222="","",SUMIF('Controle de Contatos'!$D$5:$D$1204,$C222,'Controle de Contatos'!$AJ$5:$AJ$1204))</f>
        <v/>
      </c>
      <c r="L222" s="15" t="str">
        <f ca="1">IF($C222="","",SUMIF('Controle de Contatos'!$D$5:$D$1204,$C222,'Controle de Contatos'!$AK$5:$AK$1204))</f>
        <v/>
      </c>
      <c r="M222" s="15" t="str">
        <f ca="1">IF($C222="","",SUMIF('Controle de Contatos'!$D$5:$D$1204,$C222,'Controle de Contatos'!$AL$5:$AL$1204))</f>
        <v/>
      </c>
      <c r="N222" s="15" t="str">
        <f ca="1">IF($C222="","",SUMIF('Controle de Contatos'!$D$5:$D$1204,$C222,'Controle de Contatos'!$AM$5:$AO$1204))</f>
        <v/>
      </c>
      <c r="O222" s="15" t="str">
        <f ca="1">IF($C222="","",SUMIF('Controle de Contatos'!$D$5:$D$1204,$C222,'Controle de Contatos'!$AN$5:$AN$1204))</f>
        <v/>
      </c>
      <c r="P222" s="15" t="str">
        <f t="shared" ca="1" si="7"/>
        <v/>
      </c>
    </row>
    <row r="223" spans="2:16" ht="30" customHeight="1">
      <c r="B223" s="1">
        <v>219</v>
      </c>
      <c r="C223" s="14" t="str">
        <f t="shared" ca="1" si="6"/>
        <v/>
      </c>
      <c r="D223" s="15" t="str">
        <f ca="1">IF($C223="","",SUMIF('Controle de Contatos'!$D$5:$D$1204,$C223,'Controle de Contatos'!$AC$5:$AC$1204))</f>
        <v/>
      </c>
      <c r="E223" s="15" t="str">
        <f ca="1">IF($C223="","",SUMIF('Controle de Contatos'!$D$5:$D$1204,$C223,'Controle de Contatos'!$AD$5:$AD$1204))</f>
        <v/>
      </c>
      <c r="F223" s="15" t="str">
        <f ca="1">IF($C223="","",SUMIF('Controle de Contatos'!$D$5:$D$1204,$C223,'Controle de Contatos'!$AE$5:$AE$1204))</f>
        <v/>
      </c>
      <c r="G223" s="15" t="str">
        <f ca="1">IF($C223="","",SUMIF('Controle de Contatos'!$D$5:$D$1204,$C223,'Controle de Contatos'!$AF$5:$AF$1204))</f>
        <v/>
      </c>
      <c r="H223" s="15" t="str">
        <f ca="1">IF($C223="","",SUMIF('Controle de Contatos'!$D$5:$D$1204,$C223,'Controle de Contatos'!$AG$5:$AG$1204))</f>
        <v/>
      </c>
      <c r="I223" s="15" t="str">
        <f ca="1">IF($C223="","",SUMIF('Controle de Contatos'!$D$5:$D$1204,$C223,'Controle de Contatos'!$AH$5:$AH$1204))</f>
        <v/>
      </c>
      <c r="J223" s="15" t="str">
        <f ca="1">IF($C223="","",SUMIF('Controle de Contatos'!$D$5:$D$1204,$C223,'Controle de Contatos'!$AI$5:$AI$1204))</f>
        <v/>
      </c>
      <c r="K223" s="15" t="str">
        <f ca="1">IF($C223="","",SUMIF('Controle de Contatos'!$D$5:$D$1204,$C223,'Controle de Contatos'!$AJ$5:$AJ$1204))</f>
        <v/>
      </c>
      <c r="L223" s="15" t="str">
        <f ca="1">IF($C223="","",SUMIF('Controle de Contatos'!$D$5:$D$1204,$C223,'Controle de Contatos'!$AK$5:$AK$1204))</f>
        <v/>
      </c>
      <c r="M223" s="15" t="str">
        <f ca="1">IF($C223="","",SUMIF('Controle de Contatos'!$D$5:$D$1204,$C223,'Controle de Contatos'!$AL$5:$AL$1204))</f>
        <v/>
      </c>
      <c r="N223" s="15" t="str">
        <f ca="1">IF($C223="","",SUMIF('Controle de Contatos'!$D$5:$D$1204,$C223,'Controle de Contatos'!$AM$5:$AO$1204))</f>
        <v/>
      </c>
      <c r="O223" s="15" t="str">
        <f ca="1">IF($C223="","",SUMIF('Controle de Contatos'!$D$5:$D$1204,$C223,'Controle de Contatos'!$AN$5:$AN$1204))</f>
        <v/>
      </c>
      <c r="P223" s="15" t="str">
        <f t="shared" ca="1" si="7"/>
        <v/>
      </c>
    </row>
    <row r="224" spans="2:16" ht="30" customHeight="1">
      <c r="B224" s="1">
        <v>220</v>
      </c>
      <c r="C224" s="14" t="str">
        <f t="shared" ca="1" si="6"/>
        <v/>
      </c>
      <c r="D224" s="15" t="str">
        <f ca="1">IF($C224="","",SUMIF('Controle de Contatos'!$D$5:$D$1204,$C224,'Controle de Contatos'!$AC$5:$AC$1204))</f>
        <v/>
      </c>
      <c r="E224" s="15" t="str">
        <f ca="1">IF($C224="","",SUMIF('Controle de Contatos'!$D$5:$D$1204,$C224,'Controle de Contatos'!$AD$5:$AD$1204))</f>
        <v/>
      </c>
      <c r="F224" s="15" t="str">
        <f ca="1">IF($C224="","",SUMIF('Controle de Contatos'!$D$5:$D$1204,$C224,'Controle de Contatos'!$AE$5:$AE$1204))</f>
        <v/>
      </c>
      <c r="G224" s="15" t="str">
        <f ca="1">IF($C224="","",SUMIF('Controle de Contatos'!$D$5:$D$1204,$C224,'Controle de Contatos'!$AF$5:$AF$1204))</f>
        <v/>
      </c>
      <c r="H224" s="15" t="str">
        <f ca="1">IF($C224="","",SUMIF('Controle de Contatos'!$D$5:$D$1204,$C224,'Controle de Contatos'!$AG$5:$AG$1204))</f>
        <v/>
      </c>
      <c r="I224" s="15" t="str">
        <f ca="1">IF($C224="","",SUMIF('Controle de Contatos'!$D$5:$D$1204,$C224,'Controle de Contatos'!$AH$5:$AH$1204))</f>
        <v/>
      </c>
      <c r="J224" s="15" t="str">
        <f ca="1">IF($C224="","",SUMIF('Controle de Contatos'!$D$5:$D$1204,$C224,'Controle de Contatos'!$AI$5:$AI$1204))</f>
        <v/>
      </c>
      <c r="K224" s="15" t="str">
        <f ca="1">IF($C224="","",SUMIF('Controle de Contatos'!$D$5:$D$1204,$C224,'Controle de Contatos'!$AJ$5:$AJ$1204))</f>
        <v/>
      </c>
      <c r="L224" s="15" t="str">
        <f ca="1">IF($C224="","",SUMIF('Controle de Contatos'!$D$5:$D$1204,$C224,'Controle de Contatos'!$AK$5:$AK$1204))</f>
        <v/>
      </c>
      <c r="M224" s="15" t="str">
        <f ca="1">IF($C224="","",SUMIF('Controle de Contatos'!$D$5:$D$1204,$C224,'Controle de Contatos'!$AL$5:$AL$1204))</f>
        <v/>
      </c>
      <c r="N224" s="15" t="str">
        <f ca="1">IF($C224="","",SUMIF('Controle de Contatos'!$D$5:$D$1204,$C224,'Controle de Contatos'!$AM$5:$AO$1204))</f>
        <v/>
      </c>
      <c r="O224" s="15" t="str">
        <f ca="1">IF($C224="","",SUMIF('Controle de Contatos'!$D$5:$D$1204,$C224,'Controle de Contatos'!$AN$5:$AN$1204))</f>
        <v/>
      </c>
      <c r="P224" s="15" t="str">
        <f t="shared" ca="1" si="7"/>
        <v/>
      </c>
    </row>
    <row r="225" spans="2:16" ht="30" customHeight="1">
      <c r="B225" s="1">
        <v>221</v>
      </c>
      <c r="C225" s="14" t="str">
        <f t="shared" ca="1" si="6"/>
        <v/>
      </c>
      <c r="D225" s="15" t="str">
        <f ca="1">IF($C225="","",SUMIF('Controle de Contatos'!$D$5:$D$1204,$C225,'Controle de Contatos'!$AC$5:$AC$1204))</f>
        <v/>
      </c>
      <c r="E225" s="15" t="str">
        <f ca="1">IF($C225="","",SUMIF('Controle de Contatos'!$D$5:$D$1204,$C225,'Controle de Contatos'!$AD$5:$AD$1204))</f>
        <v/>
      </c>
      <c r="F225" s="15" t="str">
        <f ca="1">IF($C225="","",SUMIF('Controle de Contatos'!$D$5:$D$1204,$C225,'Controle de Contatos'!$AE$5:$AE$1204))</f>
        <v/>
      </c>
      <c r="G225" s="15" t="str">
        <f ca="1">IF($C225="","",SUMIF('Controle de Contatos'!$D$5:$D$1204,$C225,'Controle de Contatos'!$AF$5:$AF$1204))</f>
        <v/>
      </c>
      <c r="H225" s="15" t="str">
        <f ca="1">IF($C225="","",SUMIF('Controle de Contatos'!$D$5:$D$1204,$C225,'Controle de Contatos'!$AG$5:$AG$1204))</f>
        <v/>
      </c>
      <c r="I225" s="15" t="str">
        <f ca="1">IF($C225="","",SUMIF('Controle de Contatos'!$D$5:$D$1204,$C225,'Controle de Contatos'!$AH$5:$AH$1204))</f>
        <v/>
      </c>
      <c r="J225" s="15" t="str">
        <f ca="1">IF($C225="","",SUMIF('Controle de Contatos'!$D$5:$D$1204,$C225,'Controle de Contatos'!$AI$5:$AI$1204))</f>
        <v/>
      </c>
      <c r="K225" s="15" t="str">
        <f ca="1">IF($C225="","",SUMIF('Controle de Contatos'!$D$5:$D$1204,$C225,'Controle de Contatos'!$AJ$5:$AJ$1204))</f>
        <v/>
      </c>
      <c r="L225" s="15" t="str">
        <f ca="1">IF($C225="","",SUMIF('Controle de Contatos'!$D$5:$D$1204,$C225,'Controle de Contatos'!$AK$5:$AK$1204))</f>
        <v/>
      </c>
      <c r="M225" s="15" t="str">
        <f ca="1">IF($C225="","",SUMIF('Controle de Contatos'!$D$5:$D$1204,$C225,'Controle de Contatos'!$AL$5:$AL$1204))</f>
        <v/>
      </c>
      <c r="N225" s="15" t="str">
        <f ca="1">IF($C225="","",SUMIF('Controle de Contatos'!$D$5:$D$1204,$C225,'Controle de Contatos'!$AM$5:$AO$1204))</f>
        <v/>
      </c>
      <c r="O225" s="15" t="str">
        <f ca="1">IF($C225="","",SUMIF('Controle de Contatos'!$D$5:$D$1204,$C225,'Controle de Contatos'!$AN$5:$AN$1204))</f>
        <v/>
      </c>
      <c r="P225" s="15" t="str">
        <f t="shared" ca="1" si="7"/>
        <v/>
      </c>
    </row>
    <row r="226" spans="2:16" ht="30" customHeight="1">
      <c r="B226" s="1">
        <v>222</v>
      </c>
      <c r="C226" s="14" t="str">
        <f t="shared" ca="1" si="6"/>
        <v/>
      </c>
      <c r="D226" s="15" t="str">
        <f ca="1">IF($C226="","",SUMIF('Controle de Contatos'!$D$5:$D$1204,$C226,'Controle de Contatos'!$AC$5:$AC$1204))</f>
        <v/>
      </c>
      <c r="E226" s="15" t="str">
        <f ca="1">IF($C226="","",SUMIF('Controle de Contatos'!$D$5:$D$1204,$C226,'Controle de Contatos'!$AD$5:$AD$1204))</f>
        <v/>
      </c>
      <c r="F226" s="15" t="str">
        <f ca="1">IF($C226="","",SUMIF('Controle de Contatos'!$D$5:$D$1204,$C226,'Controle de Contatos'!$AE$5:$AE$1204))</f>
        <v/>
      </c>
      <c r="G226" s="15" t="str">
        <f ca="1">IF($C226="","",SUMIF('Controle de Contatos'!$D$5:$D$1204,$C226,'Controle de Contatos'!$AF$5:$AF$1204))</f>
        <v/>
      </c>
      <c r="H226" s="15" t="str">
        <f ca="1">IF($C226="","",SUMIF('Controle de Contatos'!$D$5:$D$1204,$C226,'Controle de Contatos'!$AG$5:$AG$1204))</f>
        <v/>
      </c>
      <c r="I226" s="15" t="str">
        <f ca="1">IF($C226="","",SUMIF('Controle de Contatos'!$D$5:$D$1204,$C226,'Controle de Contatos'!$AH$5:$AH$1204))</f>
        <v/>
      </c>
      <c r="J226" s="15" t="str">
        <f ca="1">IF($C226="","",SUMIF('Controle de Contatos'!$D$5:$D$1204,$C226,'Controle de Contatos'!$AI$5:$AI$1204))</f>
        <v/>
      </c>
      <c r="K226" s="15" t="str">
        <f ca="1">IF($C226="","",SUMIF('Controle de Contatos'!$D$5:$D$1204,$C226,'Controle de Contatos'!$AJ$5:$AJ$1204))</f>
        <v/>
      </c>
      <c r="L226" s="15" t="str">
        <f ca="1">IF($C226="","",SUMIF('Controle de Contatos'!$D$5:$D$1204,$C226,'Controle de Contatos'!$AK$5:$AK$1204))</f>
        <v/>
      </c>
      <c r="M226" s="15" t="str">
        <f ca="1">IF($C226="","",SUMIF('Controle de Contatos'!$D$5:$D$1204,$C226,'Controle de Contatos'!$AL$5:$AL$1204))</f>
        <v/>
      </c>
      <c r="N226" s="15" t="str">
        <f ca="1">IF($C226="","",SUMIF('Controle de Contatos'!$D$5:$D$1204,$C226,'Controle de Contatos'!$AM$5:$AO$1204))</f>
        <v/>
      </c>
      <c r="O226" s="15" t="str">
        <f ca="1">IF($C226="","",SUMIF('Controle de Contatos'!$D$5:$D$1204,$C226,'Controle de Contatos'!$AN$5:$AN$1204))</f>
        <v/>
      </c>
      <c r="P226" s="15" t="str">
        <f t="shared" ca="1" si="7"/>
        <v/>
      </c>
    </row>
    <row r="227" spans="2:16" ht="30" customHeight="1">
      <c r="B227" s="1">
        <v>223</v>
      </c>
      <c r="C227" s="14" t="str">
        <f t="shared" ca="1" si="6"/>
        <v/>
      </c>
      <c r="D227" s="15" t="str">
        <f ca="1">IF($C227="","",SUMIF('Controle de Contatos'!$D$5:$D$1204,$C227,'Controle de Contatos'!$AC$5:$AC$1204))</f>
        <v/>
      </c>
      <c r="E227" s="15" t="str">
        <f ca="1">IF($C227="","",SUMIF('Controle de Contatos'!$D$5:$D$1204,$C227,'Controle de Contatos'!$AD$5:$AD$1204))</f>
        <v/>
      </c>
      <c r="F227" s="15" t="str">
        <f ca="1">IF($C227="","",SUMIF('Controle de Contatos'!$D$5:$D$1204,$C227,'Controle de Contatos'!$AE$5:$AE$1204))</f>
        <v/>
      </c>
      <c r="G227" s="15" t="str">
        <f ca="1">IF($C227="","",SUMIF('Controle de Contatos'!$D$5:$D$1204,$C227,'Controle de Contatos'!$AF$5:$AF$1204))</f>
        <v/>
      </c>
      <c r="H227" s="15" t="str">
        <f ca="1">IF($C227="","",SUMIF('Controle de Contatos'!$D$5:$D$1204,$C227,'Controle de Contatos'!$AG$5:$AG$1204))</f>
        <v/>
      </c>
      <c r="I227" s="15" t="str">
        <f ca="1">IF($C227="","",SUMIF('Controle de Contatos'!$D$5:$D$1204,$C227,'Controle de Contatos'!$AH$5:$AH$1204))</f>
        <v/>
      </c>
      <c r="J227" s="15" t="str">
        <f ca="1">IF($C227="","",SUMIF('Controle de Contatos'!$D$5:$D$1204,$C227,'Controle de Contatos'!$AI$5:$AI$1204))</f>
        <v/>
      </c>
      <c r="K227" s="15" t="str">
        <f ca="1">IF($C227="","",SUMIF('Controle de Contatos'!$D$5:$D$1204,$C227,'Controle de Contatos'!$AJ$5:$AJ$1204))</f>
        <v/>
      </c>
      <c r="L227" s="15" t="str">
        <f ca="1">IF($C227="","",SUMIF('Controle de Contatos'!$D$5:$D$1204,$C227,'Controle de Contatos'!$AK$5:$AK$1204))</f>
        <v/>
      </c>
      <c r="M227" s="15" t="str">
        <f ca="1">IF($C227="","",SUMIF('Controle de Contatos'!$D$5:$D$1204,$C227,'Controle de Contatos'!$AL$5:$AL$1204))</f>
        <v/>
      </c>
      <c r="N227" s="15" t="str">
        <f ca="1">IF($C227="","",SUMIF('Controle de Contatos'!$D$5:$D$1204,$C227,'Controle de Contatos'!$AM$5:$AO$1204))</f>
        <v/>
      </c>
      <c r="O227" s="15" t="str">
        <f ca="1">IF($C227="","",SUMIF('Controle de Contatos'!$D$5:$D$1204,$C227,'Controle de Contatos'!$AN$5:$AN$1204))</f>
        <v/>
      </c>
      <c r="P227" s="15" t="str">
        <f t="shared" ca="1" si="7"/>
        <v/>
      </c>
    </row>
    <row r="228" spans="2:16" ht="30" customHeight="1">
      <c r="B228" s="1">
        <v>224</v>
      </c>
      <c r="C228" s="14" t="str">
        <f t="shared" ca="1" si="6"/>
        <v/>
      </c>
      <c r="D228" s="15" t="str">
        <f ca="1">IF($C228="","",SUMIF('Controle de Contatos'!$D$5:$D$1204,$C228,'Controle de Contatos'!$AC$5:$AC$1204))</f>
        <v/>
      </c>
      <c r="E228" s="15" t="str">
        <f ca="1">IF($C228="","",SUMIF('Controle de Contatos'!$D$5:$D$1204,$C228,'Controle de Contatos'!$AD$5:$AD$1204))</f>
        <v/>
      </c>
      <c r="F228" s="15" t="str">
        <f ca="1">IF($C228="","",SUMIF('Controle de Contatos'!$D$5:$D$1204,$C228,'Controle de Contatos'!$AE$5:$AE$1204))</f>
        <v/>
      </c>
      <c r="G228" s="15" t="str">
        <f ca="1">IF($C228="","",SUMIF('Controle de Contatos'!$D$5:$D$1204,$C228,'Controle de Contatos'!$AF$5:$AF$1204))</f>
        <v/>
      </c>
      <c r="H228" s="15" t="str">
        <f ca="1">IF($C228="","",SUMIF('Controle de Contatos'!$D$5:$D$1204,$C228,'Controle de Contatos'!$AG$5:$AG$1204))</f>
        <v/>
      </c>
      <c r="I228" s="15" t="str">
        <f ca="1">IF($C228="","",SUMIF('Controle de Contatos'!$D$5:$D$1204,$C228,'Controle de Contatos'!$AH$5:$AH$1204))</f>
        <v/>
      </c>
      <c r="J228" s="15" t="str">
        <f ca="1">IF($C228="","",SUMIF('Controle de Contatos'!$D$5:$D$1204,$C228,'Controle de Contatos'!$AI$5:$AI$1204))</f>
        <v/>
      </c>
      <c r="K228" s="15" t="str">
        <f ca="1">IF($C228="","",SUMIF('Controle de Contatos'!$D$5:$D$1204,$C228,'Controle de Contatos'!$AJ$5:$AJ$1204))</f>
        <v/>
      </c>
      <c r="L228" s="15" t="str">
        <f ca="1">IF($C228="","",SUMIF('Controle de Contatos'!$D$5:$D$1204,$C228,'Controle de Contatos'!$AK$5:$AK$1204))</f>
        <v/>
      </c>
      <c r="M228" s="15" t="str">
        <f ca="1">IF($C228="","",SUMIF('Controle de Contatos'!$D$5:$D$1204,$C228,'Controle de Contatos'!$AL$5:$AL$1204))</f>
        <v/>
      </c>
      <c r="N228" s="15" t="str">
        <f ca="1">IF($C228="","",SUMIF('Controle de Contatos'!$D$5:$D$1204,$C228,'Controle de Contatos'!$AM$5:$AO$1204))</f>
        <v/>
      </c>
      <c r="O228" s="15" t="str">
        <f ca="1">IF($C228="","",SUMIF('Controle de Contatos'!$D$5:$D$1204,$C228,'Controle de Contatos'!$AN$5:$AN$1204))</f>
        <v/>
      </c>
      <c r="P228" s="15" t="str">
        <f t="shared" ca="1" si="7"/>
        <v/>
      </c>
    </row>
    <row r="229" spans="2:16" ht="30" customHeight="1">
      <c r="B229" s="1">
        <v>225</v>
      </c>
      <c r="C229" s="14" t="str">
        <f t="shared" ca="1" si="6"/>
        <v/>
      </c>
      <c r="D229" s="15" t="str">
        <f ca="1">IF($C229="","",SUMIF('Controle de Contatos'!$D$5:$D$1204,$C229,'Controle de Contatos'!$AC$5:$AC$1204))</f>
        <v/>
      </c>
      <c r="E229" s="15" t="str">
        <f ca="1">IF($C229="","",SUMIF('Controle de Contatos'!$D$5:$D$1204,$C229,'Controle de Contatos'!$AD$5:$AD$1204))</f>
        <v/>
      </c>
      <c r="F229" s="15" t="str">
        <f ca="1">IF($C229="","",SUMIF('Controle de Contatos'!$D$5:$D$1204,$C229,'Controle de Contatos'!$AE$5:$AE$1204))</f>
        <v/>
      </c>
      <c r="G229" s="15" t="str">
        <f ca="1">IF($C229="","",SUMIF('Controle de Contatos'!$D$5:$D$1204,$C229,'Controle de Contatos'!$AF$5:$AF$1204))</f>
        <v/>
      </c>
      <c r="H229" s="15" t="str">
        <f ca="1">IF($C229="","",SUMIF('Controle de Contatos'!$D$5:$D$1204,$C229,'Controle de Contatos'!$AG$5:$AG$1204))</f>
        <v/>
      </c>
      <c r="I229" s="15" t="str">
        <f ca="1">IF($C229="","",SUMIF('Controle de Contatos'!$D$5:$D$1204,$C229,'Controle de Contatos'!$AH$5:$AH$1204))</f>
        <v/>
      </c>
      <c r="J229" s="15" t="str">
        <f ca="1">IF($C229="","",SUMIF('Controle de Contatos'!$D$5:$D$1204,$C229,'Controle de Contatos'!$AI$5:$AI$1204))</f>
        <v/>
      </c>
      <c r="K229" s="15" t="str">
        <f ca="1">IF($C229="","",SUMIF('Controle de Contatos'!$D$5:$D$1204,$C229,'Controle de Contatos'!$AJ$5:$AJ$1204))</f>
        <v/>
      </c>
      <c r="L229" s="15" t="str">
        <f ca="1">IF($C229="","",SUMIF('Controle de Contatos'!$D$5:$D$1204,$C229,'Controle de Contatos'!$AK$5:$AK$1204))</f>
        <v/>
      </c>
      <c r="M229" s="15" t="str">
        <f ca="1">IF($C229="","",SUMIF('Controle de Contatos'!$D$5:$D$1204,$C229,'Controle de Contatos'!$AL$5:$AL$1204))</f>
        <v/>
      </c>
      <c r="N229" s="15" t="str">
        <f ca="1">IF($C229="","",SUMIF('Controle de Contatos'!$D$5:$D$1204,$C229,'Controle de Contatos'!$AM$5:$AO$1204))</f>
        <v/>
      </c>
      <c r="O229" s="15" t="str">
        <f ca="1">IF($C229="","",SUMIF('Controle de Contatos'!$D$5:$D$1204,$C229,'Controle de Contatos'!$AN$5:$AN$1204))</f>
        <v/>
      </c>
      <c r="P229" s="15" t="str">
        <f t="shared" ca="1" si="7"/>
        <v/>
      </c>
    </row>
    <row r="230" spans="2:16" ht="30" customHeight="1">
      <c r="B230" s="1">
        <v>226</v>
      </c>
      <c r="C230" s="14" t="str">
        <f t="shared" ca="1" si="6"/>
        <v/>
      </c>
      <c r="D230" s="15" t="str">
        <f ca="1">IF($C230="","",SUMIF('Controle de Contatos'!$D$5:$D$1204,$C230,'Controle de Contatos'!$AC$5:$AC$1204))</f>
        <v/>
      </c>
      <c r="E230" s="15" t="str">
        <f ca="1">IF($C230="","",SUMIF('Controle de Contatos'!$D$5:$D$1204,$C230,'Controle de Contatos'!$AD$5:$AD$1204))</f>
        <v/>
      </c>
      <c r="F230" s="15" t="str">
        <f ca="1">IF($C230="","",SUMIF('Controle de Contatos'!$D$5:$D$1204,$C230,'Controle de Contatos'!$AE$5:$AE$1204))</f>
        <v/>
      </c>
      <c r="G230" s="15" t="str">
        <f ca="1">IF($C230="","",SUMIF('Controle de Contatos'!$D$5:$D$1204,$C230,'Controle de Contatos'!$AF$5:$AF$1204))</f>
        <v/>
      </c>
      <c r="H230" s="15" t="str">
        <f ca="1">IF($C230="","",SUMIF('Controle de Contatos'!$D$5:$D$1204,$C230,'Controle de Contatos'!$AG$5:$AG$1204))</f>
        <v/>
      </c>
      <c r="I230" s="15" t="str">
        <f ca="1">IF($C230="","",SUMIF('Controle de Contatos'!$D$5:$D$1204,$C230,'Controle de Contatos'!$AH$5:$AH$1204))</f>
        <v/>
      </c>
      <c r="J230" s="15" t="str">
        <f ca="1">IF($C230="","",SUMIF('Controle de Contatos'!$D$5:$D$1204,$C230,'Controle de Contatos'!$AI$5:$AI$1204))</f>
        <v/>
      </c>
      <c r="K230" s="15" t="str">
        <f ca="1">IF($C230="","",SUMIF('Controle de Contatos'!$D$5:$D$1204,$C230,'Controle de Contatos'!$AJ$5:$AJ$1204))</f>
        <v/>
      </c>
      <c r="L230" s="15" t="str">
        <f ca="1">IF($C230="","",SUMIF('Controle de Contatos'!$D$5:$D$1204,$C230,'Controle de Contatos'!$AK$5:$AK$1204))</f>
        <v/>
      </c>
      <c r="M230" s="15" t="str">
        <f ca="1">IF($C230="","",SUMIF('Controle de Contatos'!$D$5:$D$1204,$C230,'Controle de Contatos'!$AL$5:$AL$1204))</f>
        <v/>
      </c>
      <c r="N230" s="15" t="str">
        <f ca="1">IF($C230="","",SUMIF('Controle de Contatos'!$D$5:$D$1204,$C230,'Controle de Contatos'!$AM$5:$AO$1204))</f>
        <v/>
      </c>
      <c r="O230" s="15" t="str">
        <f ca="1">IF($C230="","",SUMIF('Controle de Contatos'!$D$5:$D$1204,$C230,'Controle de Contatos'!$AN$5:$AN$1204))</f>
        <v/>
      </c>
      <c r="P230" s="15" t="str">
        <f t="shared" ca="1" si="7"/>
        <v/>
      </c>
    </row>
    <row r="231" spans="2:16" ht="30" customHeight="1">
      <c r="B231" s="1">
        <v>227</v>
      </c>
      <c r="C231" s="14" t="str">
        <f t="shared" ca="1" si="6"/>
        <v/>
      </c>
      <c r="D231" s="15" t="str">
        <f ca="1">IF($C231="","",SUMIF('Controle de Contatos'!$D$5:$D$1204,$C231,'Controle de Contatos'!$AC$5:$AC$1204))</f>
        <v/>
      </c>
      <c r="E231" s="15" t="str">
        <f ca="1">IF($C231="","",SUMIF('Controle de Contatos'!$D$5:$D$1204,$C231,'Controle de Contatos'!$AD$5:$AD$1204))</f>
        <v/>
      </c>
      <c r="F231" s="15" t="str">
        <f ca="1">IF($C231="","",SUMIF('Controle de Contatos'!$D$5:$D$1204,$C231,'Controle de Contatos'!$AE$5:$AE$1204))</f>
        <v/>
      </c>
      <c r="G231" s="15" t="str">
        <f ca="1">IF($C231="","",SUMIF('Controle de Contatos'!$D$5:$D$1204,$C231,'Controle de Contatos'!$AF$5:$AF$1204))</f>
        <v/>
      </c>
      <c r="H231" s="15" t="str">
        <f ca="1">IF($C231="","",SUMIF('Controle de Contatos'!$D$5:$D$1204,$C231,'Controle de Contatos'!$AG$5:$AG$1204))</f>
        <v/>
      </c>
      <c r="I231" s="15" t="str">
        <f ca="1">IF($C231="","",SUMIF('Controle de Contatos'!$D$5:$D$1204,$C231,'Controle de Contatos'!$AH$5:$AH$1204))</f>
        <v/>
      </c>
      <c r="J231" s="15" t="str">
        <f ca="1">IF($C231="","",SUMIF('Controle de Contatos'!$D$5:$D$1204,$C231,'Controle de Contatos'!$AI$5:$AI$1204))</f>
        <v/>
      </c>
      <c r="K231" s="15" t="str">
        <f ca="1">IF($C231="","",SUMIF('Controle de Contatos'!$D$5:$D$1204,$C231,'Controle de Contatos'!$AJ$5:$AJ$1204))</f>
        <v/>
      </c>
      <c r="L231" s="15" t="str">
        <f ca="1">IF($C231="","",SUMIF('Controle de Contatos'!$D$5:$D$1204,$C231,'Controle de Contatos'!$AK$5:$AK$1204))</f>
        <v/>
      </c>
      <c r="M231" s="15" t="str">
        <f ca="1">IF($C231="","",SUMIF('Controle de Contatos'!$D$5:$D$1204,$C231,'Controle de Contatos'!$AL$5:$AL$1204))</f>
        <v/>
      </c>
      <c r="N231" s="15" t="str">
        <f ca="1">IF($C231="","",SUMIF('Controle de Contatos'!$D$5:$D$1204,$C231,'Controle de Contatos'!$AM$5:$AO$1204))</f>
        <v/>
      </c>
      <c r="O231" s="15" t="str">
        <f ca="1">IF($C231="","",SUMIF('Controle de Contatos'!$D$5:$D$1204,$C231,'Controle de Contatos'!$AN$5:$AN$1204))</f>
        <v/>
      </c>
      <c r="P231" s="15" t="str">
        <f t="shared" ca="1" si="7"/>
        <v/>
      </c>
    </row>
    <row r="232" spans="2:16" ht="30" customHeight="1">
      <c r="B232" s="1">
        <v>228</v>
      </c>
      <c r="C232" s="14" t="str">
        <f t="shared" ca="1" si="6"/>
        <v/>
      </c>
      <c r="D232" s="15" t="str">
        <f ca="1">IF($C232="","",SUMIF('Controle de Contatos'!$D$5:$D$1204,$C232,'Controle de Contatos'!$AC$5:$AC$1204))</f>
        <v/>
      </c>
      <c r="E232" s="15" t="str">
        <f ca="1">IF($C232="","",SUMIF('Controle de Contatos'!$D$5:$D$1204,$C232,'Controle de Contatos'!$AD$5:$AD$1204))</f>
        <v/>
      </c>
      <c r="F232" s="15" t="str">
        <f ca="1">IF($C232="","",SUMIF('Controle de Contatos'!$D$5:$D$1204,$C232,'Controle de Contatos'!$AE$5:$AE$1204))</f>
        <v/>
      </c>
      <c r="G232" s="15" t="str">
        <f ca="1">IF($C232="","",SUMIF('Controle de Contatos'!$D$5:$D$1204,$C232,'Controle de Contatos'!$AF$5:$AF$1204))</f>
        <v/>
      </c>
      <c r="H232" s="15" t="str">
        <f ca="1">IF($C232="","",SUMIF('Controle de Contatos'!$D$5:$D$1204,$C232,'Controle de Contatos'!$AG$5:$AG$1204))</f>
        <v/>
      </c>
      <c r="I232" s="15" t="str">
        <f ca="1">IF($C232="","",SUMIF('Controle de Contatos'!$D$5:$D$1204,$C232,'Controle de Contatos'!$AH$5:$AH$1204))</f>
        <v/>
      </c>
      <c r="J232" s="15" t="str">
        <f ca="1">IF($C232="","",SUMIF('Controle de Contatos'!$D$5:$D$1204,$C232,'Controle de Contatos'!$AI$5:$AI$1204))</f>
        <v/>
      </c>
      <c r="K232" s="15" t="str">
        <f ca="1">IF($C232="","",SUMIF('Controle de Contatos'!$D$5:$D$1204,$C232,'Controle de Contatos'!$AJ$5:$AJ$1204))</f>
        <v/>
      </c>
      <c r="L232" s="15" t="str">
        <f ca="1">IF($C232="","",SUMIF('Controle de Contatos'!$D$5:$D$1204,$C232,'Controle de Contatos'!$AK$5:$AK$1204))</f>
        <v/>
      </c>
      <c r="M232" s="15" t="str">
        <f ca="1">IF($C232="","",SUMIF('Controle de Contatos'!$D$5:$D$1204,$C232,'Controle de Contatos'!$AL$5:$AL$1204))</f>
        <v/>
      </c>
      <c r="N232" s="15" t="str">
        <f ca="1">IF($C232="","",SUMIF('Controle de Contatos'!$D$5:$D$1204,$C232,'Controle de Contatos'!$AM$5:$AO$1204))</f>
        <v/>
      </c>
      <c r="O232" s="15" t="str">
        <f ca="1">IF($C232="","",SUMIF('Controle de Contatos'!$D$5:$D$1204,$C232,'Controle de Contatos'!$AN$5:$AN$1204))</f>
        <v/>
      </c>
      <c r="P232" s="15" t="str">
        <f t="shared" ca="1" si="7"/>
        <v/>
      </c>
    </row>
    <row r="233" spans="2:16" ht="30" customHeight="1">
      <c r="B233" s="1">
        <v>229</v>
      </c>
      <c r="C233" s="14" t="str">
        <f t="shared" ca="1" si="6"/>
        <v/>
      </c>
      <c r="D233" s="15" t="str">
        <f ca="1">IF($C233="","",SUMIF('Controle de Contatos'!$D$5:$D$1204,$C233,'Controle de Contatos'!$AC$5:$AC$1204))</f>
        <v/>
      </c>
      <c r="E233" s="15" t="str">
        <f ca="1">IF($C233="","",SUMIF('Controle de Contatos'!$D$5:$D$1204,$C233,'Controle de Contatos'!$AD$5:$AD$1204))</f>
        <v/>
      </c>
      <c r="F233" s="15" t="str">
        <f ca="1">IF($C233="","",SUMIF('Controle de Contatos'!$D$5:$D$1204,$C233,'Controle de Contatos'!$AE$5:$AE$1204))</f>
        <v/>
      </c>
      <c r="G233" s="15" t="str">
        <f ca="1">IF($C233="","",SUMIF('Controle de Contatos'!$D$5:$D$1204,$C233,'Controle de Contatos'!$AF$5:$AF$1204))</f>
        <v/>
      </c>
      <c r="H233" s="15" t="str">
        <f ca="1">IF($C233="","",SUMIF('Controle de Contatos'!$D$5:$D$1204,$C233,'Controle de Contatos'!$AG$5:$AG$1204))</f>
        <v/>
      </c>
      <c r="I233" s="15" t="str">
        <f ca="1">IF($C233="","",SUMIF('Controle de Contatos'!$D$5:$D$1204,$C233,'Controle de Contatos'!$AH$5:$AH$1204))</f>
        <v/>
      </c>
      <c r="J233" s="15" t="str">
        <f ca="1">IF($C233="","",SUMIF('Controle de Contatos'!$D$5:$D$1204,$C233,'Controle de Contatos'!$AI$5:$AI$1204))</f>
        <v/>
      </c>
      <c r="K233" s="15" t="str">
        <f ca="1">IF($C233="","",SUMIF('Controle de Contatos'!$D$5:$D$1204,$C233,'Controle de Contatos'!$AJ$5:$AJ$1204))</f>
        <v/>
      </c>
      <c r="L233" s="15" t="str">
        <f ca="1">IF($C233="","",SUMIF('Controle de Contatos'!$D$5:$D$1204,$C233,'Controle de Contatos'!$AK$5:$AK$1204))</f>
        <v/>
      </c>
      <c r="M233" s="15" t="str">
        <f ca="1">IF($C233="","",SUMIF('Controle de Contatos'!$D$5:$D$1204,$C233,'Controle de Contatos'!$AL$5:$AL$1204))</f>
        <v/>
      </c>
      <c r="N233" s="15" t="str">
        <f ca="1">IF($C233="","",SUMIF('Controle de Contatos'!$D$5:$D$1204,$C233,'Controle de Contatos'!$AM$5:$AO$1204))</f>
        <v/>
      </c>
      <c r="O233" s="15" t="str">
        <f ca="1">IF($C233="","",SUMIF('Controle de Contatos'!$D$5:$D$1204,$C233,'Controle de Contatos'!$AN$5:$AN$1204))</f>
        <v/>
      </c>
      <c r="P233" s="15" t="str">
        <f t="shared" ca="1" si="7"/>
        <v/>
      </c>
    </row>
    <row r="234" spans="2:16" ht="30" customHeight="1">
      <c r="B234" s="1">
        <v>230</v>
      </c>
      <c r="C234" s="14" t="str">
        <f t="shared" ca="1" si="6"/>
        <v/>
      </c>
      <c r="D234" s="15" t="str">
        <f ca="1">IF($C234="","",SUMIF('Controle de Contatos'!$D$5:$D$1204,$C234,'Controle de Contatos'!$AC$5:$AC$1204))</f>
        <v/>
      </c>
      <c r="E234" s="15" t="str">
        <f ca="1">IF($C234="","",SUMIF('Controle de Contatos'!$D$5:$D$1204,$C234,'Controle de Contatos'!$AD$5:$AD$1204))</f>
        <v/>
      </c>
      <c r="F234" s="15" t="str">
        <f ca="1">IF($C234="","",SUMIF('Controle de Contatos'!$D$5:$D$1204,$C234,'Controle de Contatos'!$AE$5:$AE$1204))</f>
        <v/>
      </c>
      <c r="G234" s="15" t="str">
        <f ca="1">IF($C234="","",SUMIF('Controle de Contatos'!$D$5:$D$1204,$C234,'Controle de Contatos'!$AF$5:$AF$1204))</f>
        <v/>
      </c>
      <c r="H234" s="15" t="str">
        <f ca="1">IF($C234="","",SUMIF('Controle de Contatos'!$D$5:$D$1204,$C234,'Controle de Contatos'!$AG$5:$AG$1204))</f>
        <v/>
      </c>
      <c r="I234" s="15" t="str">
        <f ca="1">IF($C234="","",SUMIF('Controle de Contatos'!$D$5:$D$1204,$C234,'Controle de Contatos'!$AH$5:$AH$1204))</f>
        <v/>
      </c>
      <c r="J234" s="15" t="str">
        <f ca="1">IF($C234="","",SUMIF('Controle de Contatos'!$D$5:$D$1204,$C234,'Controle de Contatos'!$AI$5:$AI$1204))</f>
        <v/>
      </c>
      <c r="K234" s="15" t="str">
        <f ca="1">IF($C234="","",SUMIF('Controle de Contatos'!$D$5:$D$1204,$C234,'Controle de Contatos'!$AJ$5:$AJ$1204))</f>
        <v/>
      </c>
      <c r="L234" s="15" t="str">
        <f ca="1">IF($C234="","",SUMIF('Controle de Contatos'!$D$5:$D$1204,$C234,'Controle de Contatos'!$AK$5:$AK$1204))</f>
        <v/>
      </c>
      <c r="M234" s="15" t="str">
        <f ca="1">IF($C234="","",SUMIF('Controle de Contatos'!$D$5:$D$1204,$C234,'Controle de Contatos'!$AL$5:$AL$1204))</f>
        <v/>
      </c>
      <c r="N234" s="15" t="str">
        <f ca="1">IF($C234="","",SUMIF('Controle de Contatos'!$D$5:$D$1204,$C234,'Controle de Contatos'!$AM$5:$AO$1204))</f>
        <v/>
      </c>
      <c r="O234" s="15" t="str">
        <f ca="1">IF($C234="","",SUMIF('Controle de Contatos'!$D$5:$D$1204,$C234,'Controle de Contatos'!$AN$5:$AN$1204))</f>
        <v/>
      </c>
      <c r="P234" s="15" t="str">
        <f t="shared" ca="1" si="7"/>
        <v/>
      </c>
    </row>
    <row r="235" spans="2:16" ht="30" customHeight="1">
      <c r="B235" s="1">
        <v>231</v>
      </c>
      <c r="C235" s="14" t="str">
        <f t="shared" ca="1" si="6"/>
        <v/>
      </c>
      <c r="D235" s="15" t="str">
        <f ca="1">IF($C235="","",SUMIF('Controle de Contatos'!$D$5:$D$1204,$C235,'Controle de Contatos'!$AC$5:$AC$1204))</f>
        <v/>
      </c>
      <c r="E235" s="15" t="str">
        <f ca="1">IF($C235="","",SUMIF('Controle de Contatos'!$D$5:$D$1204,$C235,'Controle de Contatos'!$AD$5:$AD$1204))</f>
        <v/>
      </c>
      <c r="F235" s="15" t="str">
        <f ca="1">IF($C235="","",SUMIF('Controle de Contatos'!$D$5:$D$1204,$C235,'Controle de Contatos'!$AE$5:$AE$1204))</f>
        <v/>
      </c>
      <c r="G235" s="15" t="str">
        <f ca="1">IF($C235="","",SUMIF('Controle de Contatos'!$D$5:$D$1204,$C235,'Controle de Contatos'!$AF$5:$AF$1204))</f>
        <v/>
      </c>
      <c r="H235" s="15" t="str">
        <f ca="1">IF($C235="","",SUMIF('Controle de Contatos'!$D$5:$D$1204,$C235,'Controle de Contatos'!$AG$5:$AG$1204))</f>
        <v/>
      </c>
      <c r="I235" s="15" t="str">
        <f ca="1">IF($C235="","",SUMIF('Controle de Contatos'!$D$5:$D$1204,$C235,'Controle de Contatos'!$AH$5:$AH$1204))</f>
        <v/>
      </c>
      <c r="J235" s="15" t="str">
        <f ca="1">IF($C235="","",SUMIF('Controle de Contatos'!$D$5:$D$1204,$C235,'Controle de Contatos'!$AI$5:$AI$1204))</f>
        <v/>
      </c>
      <c r="K235" s="15" t="str">
        <f ca="1">IF($C235="","",SUMIF('Controle de Contatos'!$D$5:$D$1204,$C235,'Controle de Contatos'!$AJ$5:$AJ$1204))</f>
        <v/>
      </c>
      <c r="L235" s="15" t="str">
        <f ca="1">IF($C235="","",SUMIF('Controle de Contatos'!$D$5:$D$1204,$C235,'Controle de Contatos'!$AK$5:$AK$1204))</f>
        <v/>
      </c>
      <c r="M235" s="15" t="str">
        <f ca="1">IF($C235="","",SUMIF('Controle de Contatos'!$D$5:$D$1204,$C235,'Controle de Contatos'!$AL$5:$AL$1204))</f>
        <v/>
      </c>
      <c r="N235" s="15" t="str">
        <f ca="1">IF($C235="","",SUMIF('Controle de Contatos'!$D$5:$D$1204,$C235,'Controle de Contatos'!$AM$5:$AO$1204))</f>
        <v/>
      </c>
      <c r="O235" s="15" t="str">
        <f ca="1">IF($C235="","",SUMIF('Controle de Contatos'!$D$5:$D$1204,$C235,'Controle de Contatos'!$AN$5:$AN$1204))</f>
        <v/>
      </c>
      <c r="P235" s="15" t="str">
        <f t="shared" ca="1" si="7"/>
        <v/>
      </c>
    </row>
    <row r="236" spans="2:16" ht="30" customHeight="1">
      <c r="B236" s="1">
        <v>232</v>
      </c>
      <c r="C236" s="14" t="str">
        <f t="shared" ca="1" si="6"/>
        <v/>
      </c>
      <c r="D236" s="15" t="str">
        <f ca="1">IF($C236="","",SUMIF('Controle de Contatos'!$D$5:$D$1204,$C236,'Controle de Contatos'!$AC$5:$AC$1204))</f>
        <v/>
      </c>
      <c r="E236" s="15" t="str">
        <f ca="1">IF($C236="","",SUMIF('Controle de Contatos'!$D$5:$D$1204,$C236,'Controle de Contatos'!$AD$5:$AD$1204))</f>
        <v/>
      </c>
      <c r="F236" s="15" t="str">
        <f ca="1">IF($C236="","",SUMIF('Controle de Contatos'!$D$5:$D$1204,$C236,'Controle de Contatos'!$AE$5:$AE$1204))</f>
        <v/>
      </c>
      <c r="G236" s="15" t="str">
        <f ca="1">IF($C236="","",SUMIF('Controle de Contatos'!$D$5:$D$1204,$C236,'Controle de Contatos'!$AF$5:$AF$1204))</f>
        <v/>
      </c>
      <c r="H236" s="15" t="str">
        <f ca="1">IF($C236="","",SUMIF('Controle de Contatos'!$D$5:$D$1204,$C236,'Controle de Contatos'!$AG$5:$AG$1204))</f>
        <v/>
      </c>
      <c r="I236" s="15" t="str">
        <f ca="1">IF($C236="","",SUMIF('Controle de Contatos'!$D$5:$D$1204,$C236,'Controle de Contatos'!$AH$5:$AH$1204))</f>
        <v/>
      </c>
      <c r="J236" s="15" t="str">
        <f ca="1">IF($C236="","",SUMIF('Controle de Contatos'!$D$5:$D$1204,$C236,'Controle de Contatos'!$AI$5:$AI$1204))</f>
        <v/>
      </c>
      <c r="K236" s="15" t="str">
        <f ca="1">IF($C236="","",SUMIF('Controle de Contatos'!$D$5:$D$1204,$C236,'Controle de Contatos'!$AJ$5:$AJ$1204))</f>
        <v/>
      </c>
      <c r="L236" s="15" t="str">
        <f ca="1">IF($C236="","",SUMIF('Controle de Contatos'!$D$5:$D$1204,$C236,'Controle de Contatos'!$AK$5:$AK$1204))</f>
        <v/>
      </c>
      <c r="M236" s="15" t="str">
        <f ca="1">IF($C236="","",SUMIF('Controle de Contatos'!$D$5:$D$1204,$C236,'Controle de Contatos'!$AL$5:$AL$1204))</f>
        <v/>
      </c>
      <c r="N236" s="15" t="str">
        <f ca="1">IF($C236="","",SUMIF('Controle de Contatos'!$D$5:$D$1204,$C236,'Controle de Contatos'!$AM$5:$AO$1204))</f>
        <v/>
      </c>
      <c r="O236" s="15" t="str">
        <f ca="1">IF($C236="","",SUMIF('Controle de Contatos'!$D$5:$D$1204,$C236,'Controle de Contatos'!$AN$5:$AN$1204))</f>
        <v/>
      </c>
      <c r="P236" s="15" t="str">
        <f t="shared" ca="1" si="7"/>
        <v/>
      </c>
    </row>
    <row r="237" spans="2:16" ht="30" customHeight="1">
      <c r="B237" s="1">
        <v>233</v>
      </c>
      <c r="C237" s="14" t="str">
        <f t="shared" ca="1" si="6"/>
        <v/>
      </c>
      <c r="D237" s="15" t="str">
        <f ca="1">IF($C237="","",SUMIF('Controle de Contatos'!$D$5:$D$1204,$C237,'Controle de Contatos'!$AC$5:$AC$1204))</f>
        <v/>
      </c>
      <c r="E237" s="15" t="str">
        <f ca="1">IF($C237="","",SUMIF('Controle de Contatos'!$D$5:$D$1204,$C237,'Controle de Contatos'!$AD$5:$AD$1204))</f>
        <v/>
      </c>
      <c r="F237" s="15" t="str">
        <f ca="1">IF($C237="","",SUMIF('Controle de Contatos'!$D$5:$D$1204,$C237,'Controle de Contatos'!$AE$5:$AE$1204))</f>
        <v/>
      </c>
      <c r="G237" s="15" t="str">
        <f ca="1">IF($C237="","",SUMIF('Controle de Contatos'!$D$5:$D$1204,$C237,'Controle de Contatos'!$AF$5:$AF$1204))</f>
        <v/>
      </c>
      <c r="H237" s="15" t="str">
        <f ca="1">IF($C237="","",SUMIF('Controle de Contatos'!$D$5:$D$1204,$C237,'Controle de Contatos'!$AG$5:$AG$1204))</f>
        <v/>
      </c>
      <c r="I237" s="15" t="str">
        <f ca="1">IF($C237="","",SUMIF('Controle de Contatos'!$D$5:$D$1204,$C237,'Controle de Contatos'!$AH$5:$AH$1204))</f>
        <v/>
      </c>
      <c r="J237" s="15" t="str">
        <f ca="1">IF($C237="","",SUMIF('Controle de Contatos'!$D$5:$D$1204,$C237,'Controle de Contatos'!$AI$5:$AI$1204))</f>
        <v/>
      </c>
      <c r="K237" s="15" t="str">
        <f ca="1">IF($C237="","",SUMIF('Controle de Contatos'!$D$5:$D$1204,$C237,'Controle de Contatos'!$AJ$5:$AJ$1204))</f>
        <v/>
      </c>
      <c r="L237" s="15" t="str">
        <f ca="1">IF($C237="","",SUMIF('Controle de Contatos'!$D$5:$D$1204,$C237,'Controle de Contatos'!$AK$5:$AK$1204))</f>
        <v/>
      </c>
      <c r="M237" s="15" t="str">
        <f ca="1">IF($C237="","",SUMIF('Controle de Contatos'!$D$5:$D$1204,$C237,'Controle de Contatos'!$AL$5:$AL$1204))</f>
        <v/>
      </c>
      <c r="N237" s="15" t="str">
        <f ca="1">IF($C237="","",SUMIF('Controle de Contatos'!$D$5:$D$1204,$C237,'Controle de Contatos'!$AM$5:$AO$1204))</f>
        <v/>
      </c>
      <c r="O237" s="15" t="str">
        <f ca="1">IF($C237="","",SUMIF('Controle de Contatos'!$D$5:$D$1204,$C237,'Controle de Contatos'!$AN$5:$AN$1204))</f>
        <v/>
      </c>
      <c r="P237" s="15" t="str">
        <f t="shared" ca="1" si="7"/>
        <v/>
      </c>
    </row>
    <row r="238" spans="2:16" ht="30" customHeight="1">
      <c r="B238" s="1">
        <v>234</v>
      </c>
      <c r="C238" s="14" t="str">
        <f t="shared" ca="1" si="6"/>
        <v/>
      </c>
      <c r="D238" s="15" t="str">
        <f ca="1">IF($C238="","",SUMIF('Controle de Contatos'!$D$5:$D$1204,$C238,'Controle de Contatos'!$AC$5:$AC$1204))</f>
        <v/>
      </c>
      <c r="E238" s="15" t="str">
        <f ca="1">IF($C238="","",SUMIF('Controle de Contatos'!$D$5:$D$1204,$C238,'Controle de Contatos'!$AD$5:$AD$1204))</f>
        <v/>
      </c>
      <c r="F238" s="15" t="str">
        <f ca="1">IF($C238="","",SUMIF('Controle de Contatos'!$D$5:$D$1204,$C238,'Controle de Contatos'!$AE$5:$AE$1204))</f>
        <v/>
      </c>
      <c r="G238" s="15" t="str">
        <f ca="1">IF($C238="","",SUMIF('Controle de Contatos'!$D$5:$D$1204,$C238,'Controle de Contatos'!$AF$5:$AF$1204))</f>
        <v/>
      </c>
      <c r="H238" s="15" t="str">
        <f ca="1">IF($C238="","",SUMIF('Controle de Contatos'!$D$5:$D$1204,$C238,'Controle de Contatos'!$AG$5:$AG$1204))</f>
        <v/>
      </c>
      <c r="I238" s="15" t="str">
        <f ca="1">IF($C238="","",SUMIF('Controle de Contatos'!$D$5:$D$1204,$C238,'Controle de Contatos'!$AH$5:$AH$1204))</f>
        <v/>
      </c>
      <c r="J238" s="15" t="str">
        <f ca="1">IF($C238="","",SUMIF('Controle de Contatos'!$D$5:$D$1204,$C238,'Controle de Contatos'!$AI$5:$AI$1204))</f>
        <v/>
      </c>
      <c r="K238" s="15" t="str">
        <f ca="1">IF($C238="","",SUMIF('Controle de Contatos'!$D$5:$D$1204,$C238,'Controle de Contatos'!$AJ$5:$AJ$1204))</f>
        <v/>
      </c>
      <c r="L238" s="15" t="str">
        <f ca="1">IF($C238="","",SUMIF('Controle de Contatos'!$D$5:$D$1204,$C238,'Controle de Contatos'!$AK$5:$AK$1204))</f>
        <v/>
      </c>
      <c r="M238" s="15" t="str">
        <f ca="1">IF($C238="","",SUMIF('Controle de Contatos'!$D$5:$D$1204,$C238,'Controle de Contatos'!$AL$5:$AL$1204))</f>
        <v/>
      </c>
      <c r="N238" s="15" t="str">
        <f ca="1">IF($C238="","",SUMIF('Controle de Contatos'!$D$5:$D$1204,$C238,'Controle de Contatos'!$AM$5:$AO$1204))</f>
        <v/>
      </c>
      <c r="O238" s="15" t="str">
        <f ca="1">IF($C238="","",SUMIF('Controle de Contatos'!$D$5:$D$1204,$C238,'Controle de Contatos'!$AN$5:$AN$1204))</f>
        <v/>
      </c>
      <c r="P238" s="15" t="str">
        <f t="shared" ca="1" si="7"/>
        <v/>
      </c>
    </row>
    <row r="239" spans="2:16" ht="30" customHeight="1">
      <c r="B239" s="1">
        <v>235</v>
      </c>
      <c r="C239" s="14" t="str">
        <f t="shared" ca="1" si="6"/>
        <v/>
      </c>
      <c r="D239" s="15" t="str">
        <f ca="1">IF($C239="","",SUMIF('Controle de Contatos'!$D$5:$D$1204,$C239,'Controle de Contatos'!$AC$5:$AC$1204))</f>
        <v/>
      </c>
      <c r="E239" s="15" t="str">
        <f ca="1">IF($C239="","",SUMIF('Controle de Contatos'!$D$5:$D$1204,$C239,'Controle de Contatos'!$AD$5:$AD$1204))</f>
        <v/>
      </c>
      <c r="F239" s="15" t="str">
        <f ca="1">IF($C239="","",SUMIF('Controle de Contatos'!$D$5:$D$1204,$C239,'Controle de Contatos'!$AE$5:$AE$1204))</f>
        <v/>
      </c>
      <c r="G239" s="15" t="str">
        <f ca="1">IF($C239="","",SUMIF('Controle de Contatos'!$D$5:$D$1204,$C239,'Controle de Contatos'!$AF$5:$AF$1204))</f>
        <v/>
      </c>
      <c r="H239" s="15" t="str">
        <f ca="1">IF($C239="","",SUMIF('Controle de Contatos'!$D$5:$D$1204,$C239,'Controle de Contatos'!$AG$5:$AG$1204))</f>
        <v/>
      </c>
      <c r="I239" s="15" t="str">
        <f ca="1">IF($C239="","",SUMIF('Controle de Contatos'!$D$5:$D$1204,$C239,'Controle de Contatos'!$AH$5:$AH$1204))</f>
        <v/>
      </c>
      <c r="J239" s="15" t="str">
        <f ca="1">IF($C239="","",SUMIF('Controle de Contatos'!$D$5:$D$1204,$C239,'Controle de Contatos'!$AI$5:$AI$1204))</f>
        <v/>
      </c>
      <c r="K239" s="15" t="str">
        <f ca="1">IF($C239="","",SUMIF('Controle de Contatos'!$D$5:$D$1204,$C239,'Controle de Contatos'!$AJ$5:$AJ$1204))</f>
        <v/>
      </c>
      <c r="L239" s="15" t="str">
        <f ca="1">IF($C239="","",SUMIF('Controle de Contatos'!$D$5:$D$1204,$C239,'Controle de Contatos'!$AK$5:$AK$1204))</f>
        <v/>
      </c>
      <c r="M239" s="15" t="str">
        <f ca="1">IF($C239="","",SUMIF('Controle de Contatos'!$D$5:$D$1204,$C239,'Controle de Contatos'!$AL$5:$AL$1204))</f>
        <v/>
      </c>
      <c r="N239" s="15" t="str">
        <f ca="1">IF($C239="","",SUMIF('Controle de Contatos'!$D$5:$D$1204,$C239,'Controle de Contatos'!$AM$5:$AO$1204))</f>
        <v/>
      </c>
      <c r="O239" s="15" t="str">
        <f ca="1">IF($C239="","",SUMIF('Controle de Contatos'!$D$5:$D$1204,$C239,'Controle de Contatos'!$AN$5:$AN$1204))</f>
        <v/>
      </c>
      <c r="P239" s="15" t="str">
        <f t="shared" ca="1" si="7"/>
        <v/>
      </c>
    </row>
    <row r="240" spans="2:16" ht="30" customHeight="1">
      <c r="B240" s="1">
        <v>236</v>
      </c>
      <c r="C240" s="14" t="str">
        <f t="shared" ca="1" si="6"/>
        <v/>
      </c>
      <c r="D240" s="15" t="str">
        <f ca="1">IF($C240="","",SUMIF('Controle de Contatos'!$D$5:$D$1204,$C240,'Controle de Contatos'!$AC$5:$AC$1204))</f>
        <v/>
      </c>
      <c r="E240" s="15" t="str">
        <f ca="1">IF($C240="","",SUMIF('Controle de Contatos'!$D$5:$D$1204,$C240,'Controle de Contatos'!$AD$5:$AD$1204))</f>
        <v/>
      </c>
      <c r="F240" s="15" t="str">
        <f ca="1">IF($C240="","",SUMIF('Controle de Contatos'!$D$5:$D$1204,$C240,'Controle de Contatos'!$AE$5:$AE$1204))</f>
        <v/>
      </c>
      <c r="G240" s="15" t="str">
        <f ca="1">IF($C240="","",SUMIF('Controle de Contatos'!$D$5:$D$1204,$C240,'Controle de Contatos'!$AF$5:$AF$1204))</f>
        <v/>
      </c>
      <c r="H240" s="15" t="str">
        <f ca="1">IF($C240="","",SUMIF('Controle de Contatos'!$D$5:$D$1204,$C240,'Controle de Contatos'!$AG$5:$AG$1204))</f>
        <v/>
      </c>
      <c r="I240" s="15" t="str">
        <f ca="1">IF($C240="","",SUMIF('Controle de Contatos'!$D$5:$D$1204,$C240,'Controle de Contatos'!$AH$5:$AH$1204))</f>
        <v/>
      </c>
      <c r="J240" s="15" t="str">
        <f ca="1">IF($C240="","",SUMIF('Controle de Contatos'!$D$5:$D$1204,$C240,'Controle de Contatos'!$AI$5:$AI$1204))</f>
        <v/>
      </c>
      <c r="K240" s="15" t="str">
        <f ca="1">IF($C240="","",SUMIF('Controle de Contatos'!$D$5:$D$1204,$C240,'Controle de Contatos'!$AJ$5:$AJ$1204))</f>
        <v/>
      </c>
      <c r="L240" s="15" t="str">
        <f ca="1">IF($C240="","",SUMIF('Controle de Contatos'!$D$5:$D$1204,$C240,'Controle de Contatos'!$AK$5:$AK$1204))</f>
        <v/>
      </c>
      <c r="M240" s="15" t="str">
        <f ca="1">IF($C240="","",SUMIF('Controle de Contatos'!$D$5:$D$1204,$C240,'Controle de Contatos'!$AL$5:$AL$1204))</f>
        <v/>
      </c>
      <c r="N240" s="15" t="str">
        <f ca="1">IF($C240="","",SUMIF('Controle de Contatos'!$D$5:$D$1204,$C240,'Controle de Contatos'!$AM$5:$AO$1204))</f>
        <v/>
      </c>
      <c r="O240" s="15" t="str">
        <f ca="1">IF($C240="","",SUMIF('Controle de Contatos'!$D$5:$D$1204,$C240,'Controle de Contatos'!$AN$5:$AN$1204))</f>
        <v/>
      </c>
      <c r="P240" s="15" t="str">
        <f t="shared" ca="1" si="7"/>
        <v/>
      </c>
    </row>
    <row r="241" spans="2:16" ht="30" customHeight="1">
      <c r="B241" s="1">
        <v>237</v>
      </c>
      <c r="C241" s="14" t="str">
        <f t="shared" ca="1" si="6"/>
        <v/>
      </c>
      <c r="D241" s="15" t="str">
        <f ca="1">IF($C241="","",SUMIF('Controle de Contatos'!$D$5:$D$1204,$C241,'Controle de Contatos'!$AC$5:$AC$1204))</f>
        <v/>
      </c>
      <c r="E241" s="15" t="str">
        <f ca="1">IF($C241="","",SUMIF('Controle de Contatos'!$D$5:$D$1204,$C241,'Controle de Contatos'!$AD$5:$AD$1204))</f>
        <v/>
      </c>
      <c r="F241" s="15" t="str">
        <f ca="1">IF($C241="","",SUMIF('Controle de Contatos'!$D$5:$D$1204,$C241,'Controle de Contatos'!$AE$5:$AE$1204))</f>
        <v/>
      </c>
      <c r="G241" s="15" t="str">
        <f ca="1">IF($C241="","",SUMIF('Controle de Contatos'!$D$5:$D$1204,$C241,'Controle de Contatos'!$AF$5:$AF$1204))</f>
        <v/>
      </c>
      <c r="H241" s="15" t="str">
        <f ca="1">IF($C241="","",SUMIF('Controle de Contatos'!$D$5:$D$1204,$C241,'Controle de Contatos'!$AG$5:$AG$1204))</f>
        <v/>
      </c>
      <c r="I241" s="15" t="str">
        <f ca="1">IF($C241="","",SUMIF('Controle de Contatos'!$D$5:$D$1204,$C241,'Controle de Contatos'!$AH$5:$AH$1204))</f>
        <v/>
      </c>
      <c r="J241" s="15" t="str">
        <f ca="1">IF($C241="","",SUMIF('Controle de Contatos'!$D$5:$D$1204,$C241,'Controle de Contatos'!$AI$5:$AI$1204))</f>
        <v/>
      </c>
      <c r="K241" s="15" t="str">
        <f ca="1">IF($C241="","",SUMIF('Controle de Contatos'!$D$5:$D$1204,$C241,'Controle de Contatos'!$AJ$5:$AJ$1204))</f>
        <v/>
      </c>
      <c r="L241" s="15" t="str">
        <f ca="1">IF($C241="","",SUMIF('Controle de Contatos'!$D$5:$D$1204,$C241,'Controle de Contatos'!$AK$5:$AK$1204))</f>
        <v/>
      </c>
      <c r="M241" s="15" t="str">
        <f ca="1">IF($C241="","",SUMIF('Controle de Contatos'!$D$5:$D$1204,$C241,'Controle de Contatos'!$AL$5:$AL$1204))</f>
        <v/>
      </c>
      <c r="N241" s="15" t="str">
        <f ca="1">IF($C241="","",SUMIF('Controle de Contatos'!$D$5:$D$1204,$C241,'Controle de Contatos'!$AM$5:$AO$1204))</f>
        <v/>
      </c>
      <c r="O241" s="15" t="str">
        <f ca="1">IF($C241="","",SUMIF('Controle de Contatos'!$D$5:$D$1204,$C241,'Controle de Contatos'!$AN$5:$AN$1204))</f>
        <v/>
      </c>
      <c r="P241" s="15" t="str">
        <f t="shared" ca="1" si="7"/>
        <v/>
      </c>
    </row>
    <row r="242" spans="2:16" ht="30" customHeight="1">
      <c r="B242" s="1">
        <v>238</v>
      </c>
      <c r="C242" s="14" t="str">
        <f t="shared" ca="1" si="6"/>
        <v/>
      </c>
      <c r="D242" s="15" t="str">
        <f ca="1">IF($C242="","",SUMIF('Controle de Contatos'!$D$5:$D$1204,$C242,'Controle de Contatos'!$AC$5:$AC$1204))</f>
        <v/>
      </c>
      <c r="E242" s="15" t="str">
        <f ca="1">IF($C242="","",SUMIF('Controle de Contatos'!$D$5:$D$1204,$C242,'Controle de Contatos'!$AD$5:$AD$1204))</f>
        <v/>
      </c>
      <c r="F242" s="15" t="str">
        <f ca="1">IF($C242="","",SUMIF('Controle de Contatos'!$D$5:$D$1204,$C242,'Controle de Contatos'!$AE$5:$AE$1204))</f>
        <v/>
      </c>
      <c r="G242" s="15" t="str">
        <f ca="1">IF($C242="","",SUMIF('Controle de Contatos'!$D$5:$D$1204,$C242,'Controle de Contatos'!$AF$5:$AF$1204))</f>
        <v/>
      </c>
      <c r="H242" s="15" t="str">
        <f ca="1">IF($C242="","",SUMIF('Controle de Contatos'!$D$5:$D$1204,$C242,'Controle de Contatos'!$AG$5:$AG$1204))</f>
        <v/>
      </c>
      <c r="I242" s="15" t="str">
        <f ca="1">IF($C242="","",SUMIF('Controle de Contatos'!$D$5:$D$1204,$C242,'Controle de Contatos'!$AH$5:$AH$1204))</f>
        <v/>
      </c>
      <c r="J242" s="15" t="str">
        <f ca="1">IF($C242="","",SUMIF('Controle de Contatos'!$D$5:$D$1204,$C242,'Controle de Contatos'!$AI$5:$AI$1204))</f>
        <v/>
      </c>
      <c r="K242" s="15" t="str">
        <f ca="1">IF($C242="","",SUMIF('Controle de Contatos'!$D$5:$D$1204,$C242,'Controle de Contatos'!$AJ$5:$AJ$1204))</f>
        <v/>
      </c>
      <c r="L242" s="15" t="str">
        <f ca="1">IF($C242="","",SUMIF('Controle de Contatos'!$D$5:$D$1204,$C242,'Controle de Contatos'!$AK$5:$AK$1204))</f>
        <v/>
      </c>
      <c r="M242" s="15" t="str">
        <f ca="1">IF($C242="","",SUMIF('Controle de Contatos'!$D$5:$D$1204,$C242,'Controle de Contatos'!$AL$5:$AL$1204))</f>
        <v/>
      </c>
      <c r="N242" s="15" t="str">
        <f ca="1">IF($C242="","",SUMIF('Controle de Contatos'!$D$5:$D$1204,$C242,'Controle de Contatos'!$AM$5:$AO$1204))</f>
        <v/>
      </c>
      <c r="O242" s="15" t="str">
        <f ca="1">IF($C242="","",SUMIF('Controle de Contatos'!$D$5:$D$1204,$C242,'Controle de Contatos'!$AN$5:$AN$1204))</f>
        <v/>
      </c>
      <c r="P242" s="15" t="str">
        <f t="shared" ca="1" si="7"/>
        <v/>
      </c>
    </row>
    <row r="243" spans="2:16" ht="30" customHeight="1">
      <c r="B243" s="1">
        <v>239</v>
      </c>
      <c r="C243" s="14" t="str">
        <f t="shared" ca="1" si="6"/>
        <v/>
      </c>
      <c r="D243" s="15" t="str">
        <f ca="1">IF($C243="","",SUMIF('Controle de Contatos'!$D$5:$D$1204,$C243,'Controle de Contatos'!$AC$5:$AC$1204))</f>
        <v/>
      </c>
      <c r="E243" s="15" t="str">
        <f ca="1">IF($C243="","",SUMIF('Controle de Contatos'!$D$5:$D$1204,$C243,'Controle de Contatos'!$AD$5:$AD$1204))</f>
        <v/>
      </c>
      <c r="F243" s="15" t="str">
        <f ca="1">IF($C243="","",SUMIF('Controle de Contatos'!$D$5:$D$1204,$C243,'Controle de Contatos'!$AE$5:$AE$1204))</f>
        <v/>
      </c>
      <c r="G243" s="15" t="str">
        <f ca="1">IF($C243="","",SUMIF('Controle de Contatos'!$D$5:$D$1204,$C243,'Controle de Contatos'!$AF$5:$AF$1204))</f>
        <v/>
      </c>
      <c r="H243" s="15" t="str">
        <f ca="1">IF($C243="","",SUMIF('Controle de Contatos'!$D$5:$D$1204,$C243,'Controle de Contatos'!$AG$5:$AG$1204))</f>
        <v/>
      </c>
      <c r="I243" s="15" t="str">
        <f ca="1">IF($C243="","",SUMIF('Controle de Contatos'!$D$5:$D$1204,$C243,'Controle de Contatos'!$AH$5:$AH$1204))</f>
        <v/>
      </c>
      <c r="J243" s="15" t="str">
        <f ca="1">IF($C243="","",SUMIF('Controle de Contatos'!$D$5:$D$1204,$C243,'Controle de Contatos'!$AI$5:$AI$1204))</f>
        <v/>
      </c>
      <c r="K243" s="15" t="str">
        <f ca="1">IF($C243="","",SUMIF('Controle de Contatos'!$D$5:$D$1204,$C243,'Controle de Contatos'!$AJ$5:$AJ$1204))</f>
        <v/>
      </c>
      <c r="L243" s="15" t="str">
        <f ca="1">IF($C243="","",SUMIF('Controle de Contatos'!$D$5:$D$1204,$C243,'Controle de Contatos'!$AK$5:$AK$1204))</f>
        <v/>
      </c>
      <c r="M243" s="15" t="str">
        <f ca="1">IF($C243="","",SUMIF('Controle de Contatos'!$D$5:$D$1204,$C243,'Controle de Contatos'!$AL$5:$AL$1204))</f>
        <v/>
      </c>
      <c r="N243" s="15" t="str">
        <f ca="1">IF($C243="","",SUMIF('Controle de Contatos'!$D$5:$D$1204,$C243,'Controle de Contatos'!$AM$5:$AO$1204))</f>
        <v/>
      </c>
      <c r="O243" s="15" t="str">
        <f ca="1">IF($C243="","",SUMIF('Controle de Contatos'!$D$5:$D$1204,$C243,'Controle de Contatos'!$AN$5:$AN$1204))</f>
        <v/>
      </c>
      <c r="P243" s="15" t="str">
        <f t="shared" ca="1" si="7"/>
        <v/>
      </c>
    </row>
    <row r="244" spans="2:16" ht="30" customHeight="1">
      <c r="B244" s="1">
        <v>240</v>
      </c>
      <c r="C244" s="14" t="str">
        <f t="shared" ca="1" si="6"/>
        <v/>
      </c>
      <c r="D244" s="15" t="str">
        <f ca="1">IF($C244="","",SUMIF('Controle de Contatos'!$D$5:$D$1204,$C244,'Controle de Contatos'!$AC$5:$AC$1204))</f>
        <v/>
      </c>
      <c r="E244" s="15" t="str">
        <f ca="1">IF($C244="","",SUMIF('Controle de Contatos'!$D$5:$D$1204,$C244,'Controle de Contatos'!$AD$5:$AD$1204))</f>
        <v/>
      </c>
      <c r="F244" s="15" t="str">
        <f ca="1">IF($C244="","",SUMIF('Controle de Contatos'!$D$5:$D$1204,$C244,'Controle de Contatos'!$AE$5:$AE$1204))</f>
        <v/>
      </c>
      <c r="G244" s="15" t="str">
        <f ca="1">IF($C244="","",SUMIF('Controle de Contatos'!$D$5:$D$1204,$C244,'Controle de Contatos'!$AF$5:$AF$1204))</f>
        <v/>
      </c>
      <c r="H244" s="15" t="str">
        <f ca="1">IF($C244="","",SUMIF('Controle de Contatos'!$D$5:$D$1204,$C244,'Controle de Contatos'!$AG$5:$AG$1204))</f>
        <v/>
      </c>
      <c r="I244" s="15" t="str">
        <f ca="1">IF($C244="","",SUMIF('Controle de Contatos'!$D$5:$D$1204,$C244,'Controle de Contatos'!$AH$5:$AH$1204))</f>
        <v/>
      </c>
      <c r="J244" s="15" t="str">
        <f ca="1">IF($C244="","",SUMIF('Controle de Contatos'!$D$5:$D$1204,$C244,'Controle de Contatos'!$AI$5:$AI$1204))</f>
        <v/>
      </c>
      <c r="K244" s="15" t="str">
        <f ca="1">IF($C244="","",SUMIF('Controle de Contatos'!$D$5:$D$1204,$C244,'Controle de Contatos'!$AJ$5:$AJ$1204))</f>
        <v/>
      </c>
      <c r="L244" s="15" t="str">
        <f ca="1">IF($C244="","",SUMIF('Controle de Contatos'!$D$5:$D$1204,$C244,'Controle de Contatos'!$AK$5:$AK$1204))</f>
        <v/>
      </c>
      <c r="M244" s="15" t="str">
        <f ca="1">IF($C244="","",SUMIF('Controle de Contatos'!$D$5:$D$1204,$C244,'Controle de Contatos'!$AL$5:$AL$1204))</f>
        <v/>
      </c>
      <c r="N244" s="15" t="str">
        <f ca="1">IF($C244="","",SUMIF('Controle de Contatos'!$D$5:$D$1204,$C244,'Controle de Contatos'!$AM$5:$AO$1204))</f>
        <v/>
      </c>
      <c r="O244" s="15" t="str">
        <f ca="1">IF($C244="","",SUMIF('Controle de Contatos'!$D$5:$D$1204,$C244,'Controle de Contatos'!$AN$5:$AN$1204))</f>
        <v/>
      </c>
      <c r="P244" s="15" t="str">
        <f t="shared" ca="1" si="7"/>
        <v/>
      </c>
    </row>
    <row r="245" spans="2:16" ht="30" customHeight="1">
      <c r="B245" s="1">
        <v>241</v>
      </c>
      <c r="C245" s="14" t="str">
        <f t="shared" ca="1" si="6"/>
        <v/>
      </c>
      <c r="D245" s="15" t="str">
        <f ca="1">IF($C245="","",SUMIF('Controle de Contatos'!$D$5:$D$1204,$C245,'Controle de Contatos'!$AC$5:$AC$1204))</f>
        <v/>
      </c>
      <c r="E245" s="15" t="str">
        <f ca="1">IF($C245="","",SUMIF('Controle de Contatos'!$D$5:$D$1204,$C245,'Controle de Contatos'!$AD$5:$AD$1204))</f>
        <v/>
      </c>
      <c r="F245" s="15" t="str">
        <f ca="1">IF($C245="","",SUMIF('Controle de Contatos'!$D$5:$D$1204,$C245,'Controle de Contatos'!$AE$5:$AE$1204))</f>
        <v/>
      </c>
      <c r="G245" s="15" t="str">
        <f ca="1">IF($C245="","",SUMIF('Controle de Contatos'!$D$5:$D$1204,$C245,'Controle de Contatos'!$AF$5:$AF$1204))</f>
        <v/>
      </c>
      <c r="H245" s="15" t="str">
        <f ca="1">IF($C245="","",SUMIF('Controle de Contatos'!$D$5:$D$1204,$C245,'Controle de Contatos'!$AG$5:$AG$1204))</f>
        <v/>
      </c>
      <c r="I245" s="15" t="str">
        <f ca="1">IF($C245="","",SUMIF('Controle de Contatos'!$D$5:$D$1204,$C245,'Controle de Contatos'!$AH$5:$AH$1204))</f>
        <v/>
      </c>
      <c r="J245" s="15" t="str">
        <f ca="1">IF($C245="","",SUMIF('Controle de Contatos'!$D$5:$D$1204,$C245,'Controle de Contatos'!$AI$5:$AI$1204))</f>
        <v/>
      </c>
      <c r="K245" s="15" t="str">
        <f ca="1">IF($C245="","",SUMIF('Controle de Contatos'!$D$5:$D$1204,$C245,'Controle de Contatos'!$AJ$5:$AJ$1204))</f>
        <v/>
      </c>
      <c r="L245" s="15" t="str">
        <f ca="1">IF($C245="","",SUMIF('Controle de Contatos'!$D$5:$D$1204,$C245,'Controle de Contatos'!$AK$5:$AK$1204))</f>
        <v/>
      </c>
      <c r="M245" s="15" t="str">
        <f ca="1">IF($C245="","",SUMIF('Controle de Contatos'!$D$5:$D$1204,$C245,'Controle de Contatos'!$AL$5:$AL$1204))</f>
        <v/>
      </c>
      <c r="N245" s="15" t="str">
        <f ca="1">IF($C245="","",SUMIF('Controle de Contatos'!$D$5:$D$1204,$C245,'Controle de Contatos'!$AM$5:$AO$1204))</f>
        <v/>
      </c>
      <c r="O245" s="15" t="str">
        <f ca="1">IF($C245="","",SUMIF('Controle de Contatos'!$D$5:$D$1204,$C245,'Controle de Contatos'!$AN$5:$AN$1204))</f>
        <v/>
      </c>
      <c r="P245" s="15" t="str">
        <f t="shared" ca="1" si="7"/>
        <v/>
      </c>
    </row>
    <row r="246" spans="2:16" ht="30" customHeight="1">
      <c r="B246" s="1">
        <v>242</v>
      </c>
      <c r="C246" s="14" t="str">
        <f t="shared" ca="1" si="6"/>
        <v/>
      </c>
      <c r="D246" s="15" t="str">
        <f ca="1">IF($C246="","",SUMIF('Controle de Contatos'!$D$5:$D$1204,$C246,'Controle de Contatos'!$AC$5:$AC$1204))</f>
        <v/>
      </c>
      <c r="E246" s="15" t="str">
        <f ca="1">IF($C246="","",SUMIF('Controle de Contatos'!$D$5:$D$1204,$C246,'Controle de Contatos'!$AD$5:$AD$1204))</f>
        <v/>
      </c>
      <c r="F246" s="15" t="str">
        <f ca="1">IF($C246="","",SUMIF('Controle de Contatos'!$D$5:$D$1204,$C246,'Controle de Contatos'!$AE$5:$AE$1204))</f>
        <v/>
      </c>
      <c r="G246" s="15" t="str">
        <f ca="1">IF($C246="","",SUMIF('Controle de Contatos'!$D$5:$D$1204,$C246,'Controle de Contatos'!$AF$5:$AF$1204))</f>
        <v/>
      </c>
      <c r="H246" s="15" t="str">
        <f ca="1">IF($C246="","",SUMIF('Controle de Contatos'!$D$5:$D$1204,$C246,'Controle de Contatos'!$AG$5:$AG$1204))</f>
        <v/>
      </c>
      <c r="I246" s="15" t="str">
        <f ca="1">IF($C246="","",SUMIF('Controle de Contatos'!$D$5:$D$1204,$C246,'Controle de Contatos'!$AH$5:$AH$1204))</f>
        <v/>
      </c>
      <c r="J246" s="15" t="str">
        <f ca="1">IF($C246="","",SUMIF('Controle de Contatos'!$D$5:$D$1204,$C246,'Controle de Contatos'!$AI$5:$AI$1204))</f>
        <v/>
      </c>
      <c r="K246" s="15" t="str">
        <f ca="1">IF($C246="","",SUMIF('Controle de Contatos'!$D$5:$D$1204,$C246,'Controle de Contatos'!$AJ$5:$AJ$1204))</f>
        <v/>
      </c>
      <c r="L246" s="15" t="str">
        <f ca="1">IF($C246="","",SUMIF('Controle de Contatos'!$D$5:$D$1204,$C246,'Controle de Contatos'!$AK$5:$AK$1204))</f>
        <v/>
      </c>
      <c r="M246" s="15" t="str">
        <f ca="1">IF($C246="","",SUMIF('Controle de Contatos'!$D$5:$D$1204,$C246,'Controle de Contatos'!$AL$5:$AL$1204))</f>
        <v/>
      </c>
      <c r="N246" s="15" t="str">
        <f ca="1">IF($C246="","",SUMIF('Controle de Contatos'!$D$5:$D$1204,$C246,'Controle de Contatos'!$AM$5:$AO$1204))</f>
        <v/>
      </c>
      <c r="O246" s="15" t="str">
        <f ca="1">IF($C246="","",SUMIF('Controle de Contatos'!$D$5:$D$1204,$C246,'Controle de Contatos'!$AN$5:$AN$1204))</f>
        <v/>
      </c>
      <c r="P246" s="15" t="str">
        <f t="shared" ca="1" si="7"/>
        <v/>
      </c>
    </row>
    <row r="247" spans="2:16" ht="30" customHeight="1">
      <c r="B247" s="1">
        <v>243</v>
      </c>
      <c r="C247" s="14" t="str">
        <f t="shared" ca="1" si="6"/>
        <v/>
      </c>
      <c r="D247" s="15" t="str">
        <f ca="1">IF($C247="","",SUMIF('Controle de Contatos'!$D$5:$D$1204,$C247,'Controle de Contatos'!$AC$5:$AC$1204))</f>
        <v/>
      </c>
      <c r="E247" s="15" t="str">
        <f ca="1">IF($C247="","",SUMIF('Controle de Contatos'!$D$5:$D$1204,$C247,'Controle de Contatos'!$AD$5:$AD$1204))</f>
        <v/>
      </c>
      <c r="F247" s="15" t="str">
        <f ca="1">IF($C247="","",SUMIF('Controle de Contatos'!$D$5:$D$1204,$C247,'Controle de Contatos'!$AE$5:$AE$1204))</f>
        <v/>
      </c>
      <c r="G247" s="15" t="str">
        <f ca="1">IF($C247="","",SUMIF('Controle de Contatos'!$D$5:$D$1204,$C247,'Controle de Contatos'!$AF$5:$AF$1204))</f>
        <v/>
      </c>
      <c r="H247" s="15" t="str">
        <f ca="1">IF($C247="","",SUMIF('Controle de Contatos'!$D$5:$D$1204,$C247,'Controle de Contatos'!$AG$5:$AG$1204))</f>
        <v/>
      </c>
      <c r="I247" s="15" t="str">
        <f ca="1">IF($C247="","",SUMIF('Controle de Contatos'!$D$5:$D$1204,$C247,'Controle de Contatos'!$AH$5:$AH$1204))</f>
        <v/>
      </c>
      <c r="J247" s="15" t="str">
        <f ca="1">IF($C247="","",SUMIF('Controle de Contatos'!$D$5:$D$1204,$C247,'Controle de Contatos'!$AI$5:$AI$1204))</f>
        <v/>
      </c>
      <c r="K247" s="15" t="str">
        <f ca="1">IF($C247="","",SUMIF('Controle de Contatos'!$D$5:$D$1204,$C247,'Controle de Contatos'!$AJ$5:$AJ$1204))</f>
        <v/>
      </c>
      <c r="L247" s="15" t="str">
        <f ca="1">IF($C247="","",SUMIF('Controle de Contatos'!$D$5:$D$1204,$C247,'Controle de Contatos'!$AK$5:$AK$1204))</f>
        <v/>
      </c>
      <c r="M247" s="15" t="str">
        <f ca="1">IF($C247="","",SUMIF('Controle de Contatos'!$D$5:$D$1204,$C247,'Controle de Contatos'!$AL$5:$AL$1204))</f>
        <v/>
      </c>
      <c r="N247" s="15" t="str">
        <f ca="1">IF($C247="","",SUMIF('Controle de Contatos'!$D$5:$D$1204,$C247,'Controle de Contatos'!$AM$5:$AO$1204))</f>
        <v/>
      </c>
      <c r="O247" s="15" t="str">
        <f ca="1">IF($C247="","",SUMIF('Controle de Contatos'!$D$5:$D$1204,$C247,'Controle de Contatos'!$AN$5:$AN$1204))</f>
        <v/>
      </c>
      <c r="P247" s="15" t="str">
        <f t="shared" ca="1" si="7"/>
        <v/>
      </c>
    </row>
    <row r="248" spans="2:16" ht="30" customHeight="1">
      <c r="B248" s="1">
        <v>244</v>
      </c>
      <c r="C248" s="14" t="str">
        <f t="shared" ca="1" si="6"/>
        <v/>
      </c>
      <c r="D248" s="15" t="str">
        <f ca="1">IF($C248="","",SUMIF('Controle de Contatos'!$D$5:$D$1204,$C248,'Controle de Contatos'!$AC$5:$AC$1204))</f>
        <v/>
      </c>
      <c r="E248" s="15" t="str">
        <f ca="1">IF($C248="","",SUMIF('Controle de Contatos'!$D$5:$D$1204,$C248,'Controle de Contatos'!$AD$5:$AD$1204))</f>
        <v/>
      </c>
      <c r="F248" s="15" t="str">
        <f ca="1">IF($C248="","",SUMIF('Controle de Contatos'!$D$5:$D$1204,$C248,'Controle de Contatos'!$AE$5:$AE$1204))</f>
        <v/>
      </c>
      <c r="G248" s="15" t="str">
        <f ca="1">IF($C248="","",SUMIF('Controle de Contatos'!$D$5:$D$1204,$C248,'Controle de Contatos'!$AF$5:$AF$1204))</f>
        <v/>
      </c>
      <c r="H248" s="15" t="str">
        <f ca="1">IF($C248="","",SUMIF('Controle de Contatos'!$D$5:$D$1204,$C248,'Controle de Contatos'!$AG$5:$AG$1204))</f>
        <v/>
      </c>
      <c r="I248" s="15" t="str">
        <f ca="1">IF($C248="","",SUMIF('Controle de Contatos'!$D$5:$D$1204,$C248,'Controle de Contatos'!$AH$5:$AH$1204))</f>
        <v/>
      </c>
      <c r="J248" s="15" t="str">
        <f ca="1">IF($C248="","",SUMIF('Controle de Contatos'!$D$5:$D$1204,$C248,'Controle de Contatos'!$AI$5:$AI$1204))</f>
        <v/>
      </c>
      <c r="K248" s="15" t="str">
        <f ca="1">IF($C248="","",SUMIF('Controle de Contatos'!$D$5:$D$1204,$C248,'Controle de Contatos'!$AJ$5:$AJ$1204))</f>
        <v/>
      </c>
      <c r="L248" s="15" t="str">
        <f ca="1">IF($C248="","",SUMIF('Controle de Contatos'!$D$5:$D$1204,$C248,'Controle de Contatos'!$AK$5:$AK$1204))</f>
        <v/>
      </c>
      <c r="M248" s="15" t="str">
        <f ca="1">IF($C248="","",SUMIF('Controle de Contatos'!$D$5:$D$1204,$C248,'Controle de Contatos'!$AL$5:$AL$1204))</f>
        <v/>
      </c>
      <c r="N248" s="15" t="str">
        <f ca="1">IF($C248="","",SUMIF('Controle de Contatos'!$D$5:$D$1204,$C248,'Controle de Contatos'!$AM$5:$AO$1204))</f>
        <v/>
      </c>
      <c r="O248" s="15" t="str">
        <f ca="1">IF($C248="","",SUMIF('Controle de Contatos'!$D$5:$D$1204,$C248,'Controle de Contatos'!$AN$5:$AN$1204))</f>
        <v/>
      </c>
      <c r="P248" s="15" t="str">
        <f t="shared" ca="1" si="7"/>
        <v/>
      </c>
    </row>
    <row r="249" spans="2:16" ht="30" customHeight="1">
      <c r="B249" s="1">
        <v>245</v>
      </c>
      <c r="C249" s="14" t="str">
        <f t="shared" ca="1" si="6"/>
        <v/>
      </c>
      <c r="D249" s="15" t="str">
        <f ca="1">IF($C249="","",SUMIF('Controle de Contatos'!$D$5:$D$1204,$C249,'Controle de Contatos'!$AC$5:$AC$1204))</f>
        <v/>
      </c>
      <c r="E249" s="15" t="str">
        <f ca="1">IF($C249="","",SUMIF('Controle de Contatos'!$D$5:$D$1204,$C249,'Controle de Contatos'!$AD$5:$AD$1204))</f>
        <v/>
      </c>
      <c r="F249" s="15" t="str">
        <f ca="1">IF($C249="","",SUMIF('Controle de Contatos'!$D$5:$D$1204,$C249,'Controle de Contatos'!$AE$5:$AE$1204))</f>
        <v/>
      </c>
      <c r="G249" s="15" t="str">
        <f ca="1">IF($C249="","",SUMIF('Controle de Contatos'!$D$5:$D$1204,$C249,'Controle de Contatos'!$AF$5:$AF$1204))</f>
        <v/>
      </c>
      <c r="H249" s="15" t="str">
        <f ca="1">IF($C249="","",SUMIF('Controle de Contatos'!$D$5:$D$1204,$C249,'Controle de Contatos'!$AG$5:$AG$1204))</f>
        <v/>
      </c>
      <c r="I249" s="15" t="str">
        <f ca="1">IF($C249="","",SUMIF('Controle de Contatos'!$D$5:$D$1204,$C249,'Controle de Contatos'!$AH$5:$AH$1204))</f>
        <v/>
      </c>
      <c r="J249" s="15" t="str">
        <f ca="1">IF($C249="","",SUMIF('Controle de Contatos'!$D$5:$D$1204,$C249,'Controle de Contatos'!$AI$5:$AI$1204))</f>
        <v/>
      </c>
      <c r="K249" s="15" t="str">
        <f ca="1">IF($C249="","",SUMIF('Controle de Contatos'!$D$5:$D$1204,$C249,'Controle de Contatos'!$AJ$5:$AJ$1204))</f>
        <v/>
      </c>
      <c r="L249" s="15" t="str">
        <f ca="1">IF($C249="","",SUMIF('Controle de Contatos'!$D$5:$D$1204,$C249,'Controle de Contatos'!$AK$5:$AK$1204))</f>
        <v/>
      </c>
      <c r="M249" s="15" t="str">
        <f ca="1">IF($C249="","",SUMIF('Controle de Contatos'!$D$5:$D$1204,$C249,'Controle de Contatos'!$AL$5:$AL$1204))</f>
        <v/>
      </c>
      <c r="N249" s="15" t="str">
        <f ca="1">IF($C249="","",SUMIF('Controle de Contatos'!$D$5:$D$1204,$C249,'Controle de Contatos'!$AM$5:$AO$1204))</f>
        <v/>
      </c>
      <c r="O249" s="15" t="str">
        <f ca="1">IF($C249="","",SUMIF('Controle de Contatos'!$D$5:$D$1204,$C249,'Controle de Contatos'!$AN$5:$AN$1204))</f>
        <v/>
      </c>
      <c r="P249" s="15" t="str">
        <f t="shared" ca="1" si="7"/>
        <v/>
      </c>
    </row>
    <row r="250" spans="2:16" ht="30" customHeight="1">
      <c r="B250" s="1">
        <v>246</v>
      </c>
      <c r="C250" s="14" t="str">
        <f t="shared" ca="1" si="6"/>
        <v/>
      </c>
      <c r="D250" s="15" t="str">
        <f ca="1">IF($C250="","",SUMIF('Controle de Contatos'!$D$5:$D$1204,$C250,'Controle de Contatos'!$AC$5:$AC$1204))</f>
        <v/>
      </c>
      <c r="E250" s="15" t="str">
        <f ca="1">IF($C250="","",SUMIF('Controle de Contatos'!$D$5:$D$1204,$C250,'Controle de Contatos'!$AD$5:$AD$1204))</f>
        <v/>
      </c>
      <c r="F250" s="15" t="str">
        <f ca="1">IF($C250="","",SUMIF('Controle de Contatos'!$D$5:$D$1204,$C250,'Controle de Contatos'!$AE$5:$AE$1204))</f>
        <v/>
      </c>
      <c r="G250" s="15" t="str">
        <f ca="1">IF($C250="","",SUMIF('Controle de Contatos'!$D$5:$D$1204,$C250,'Controle de Contatos'!$AF$5:$AF$1204))</f>
        <v/>
      </c>
      <c r="H250" s="15" t="str">
        <f ca="1">IF($C250="","",SUMIF('Controle de Contatos'!$D$5:$D$1204,$C250,'Controle de Contatos'!$AG$5:$AG$1204))</f>
        <v/>
      </c>
      <c r="I250" s="15" t="str">
        <f ca="1">IF($C250="","",SUMIF('Controle de Contatos'!$D$5:$D$1204,$C250,'Controle de Contatos'!$AH$5:$AH$1204))</f>
        <v/>
      </c>
      <c r="J250" s="15" t="str">
        <f ca="1">IF($C250="","",SUMIF('Controle de Contatos'!$D$5:$D$1204,$C250,'Controle de Contatos'!$AI$5:$AI$1204))</f>
        <v/>
      </c>
      <c r="K250" s="15" t="str">
        <f ca="1">IF($C250="","",SUMIF('Controle de Contatos'!$D$5:$D$1204,$C250,'Controle de Contatos'!$AJ$5:$AJ$1204))</f>
        <v/>
      </c>
      <c r="L250" s="15" t="str">
        <f ca="1">IF($C250="","",SUMIF('Controle de Contatos'!$D$5:$D$1204,$C250,'Controle de Contatos'!$AK$5:$AK$1204))</f>
        <v/>
      </c>
      <c r="M250" s="15" t="str">
        <f ca="1">IF($C250="","",SUMIF('Controle de Contatos'!$D$5:$D$1204,$C250,'Controle de Contatos'!$AL$5:$AL$1204))</f>
        <v/>
      </c>
      <c r="N250" s="15" t="str">
        <f ca="1">IF($C250="","",SUMIF('Controle de Contatos'!$D$5:$D$1204,$C250,'Controle de Contatos'!$AM$5:$AO$1204))</f>
        <v/>
      </c>
      <c r="O250" s="15" t="str">
        <f ca="1">IF($C250="","",SUMIF('Controle de Contatos'!$D$5:$D$1204,$C250,'Controle de Contatos'!$AN$5:$AN$1204))</f>
        <v/>
      </c>
      <c r="P250" s="15" t="str">
        <f t="shared" ca="1" si="7"/>
        <v/>
      </c>
    </row>
    <row r="251" spans="2:16" ht="30" customHeight="1">
      <c r="B251" s="1">
        <v>247</v>
      </c>
      <c r="C251" s="14" t="str">
        <f t="shared" ca="1" si="6"/>
        <v/>
      </c>
      <c r="D251" s="15" t="str">
        <f ca="1">IF($C251="","",SUMIF('Controle de Contatos'!$D$5:$D$1204,$C251,'Controle de Contatos'!$AC$5:$AC$1204))</f>
        <v/>
      </c>
      <c r="E251" s="15" t="str">
        <f ca="1">IF($C251="","",SUMIF('Controle de Contatos'!$D$5:$D$1204,$C251,'Controle de Contatos'!$AD$5:$AD$1204))</f>
        <v/>
      </c>
      <c r="F251" s="15" t="str">
        <f ca="1">IF($C251="","",SUMIF('Controle de Contatos'!$D$5:$D$1204,$C251,'Controle de Contatos'!$AE$5:$AE$1204))</f>
        <v/>
      </c>
      <c r="G251" s="15" t="str">
        <f ca="1">IF($C251="","",SUMIF('Controle de Contatos'!$D$5:$D$1204,$C251,'Controle de Contatos'!$AF$5:$AF$1204))</f>
        <v/>
      </c>
      <c r="H251" s="15" t="str">
        <f ca="1">IF($C251="","",SUMIF('Controle de Contatos'!$D$5:$D$1204,$C251,'Controle de Contatos'!$AG$5:$AG$1204))</f>
        <v/>
      </c>
      <c r="I251" s="15" t="str">
        <f ca="1">IF($C251="","",SUMIF('Controle de Contatos'!$D$5:$D$1204,$C251,'Controle de Contatos'!$AH$5:$AH$1204))</f>
        <v/>
      </c>
      <c r="J251" s="15" t="str">
        <f ca="1">IF($C251="","",SUMIF('Controle de Contatos'!$D$5:$D$1204,$C251,'Controle de Contatos'!$AI$5:$AI$1204))</f>
        <v/>
      </c>
      <c r="K251" s="15" t="str">
        <f ca="1">IF($C251="","",SUMIF('Controle de Contatos'!$D$5:$D$1204,$C251,'Controle de Contatos'!$AJ$5:$AJ$1204))</f>
        <v/>
      </c>
      <c r="L251" s="15" t="str">
        <f ca="1">IF($C251="","",SUMIF('Controle de Contatos'!$D$5:$D$1204,$C251,'Controle de Contatos'!$AK$5:$AK$1204))</f>
        <v/>
      </c>
      <c r="M251" s="15" t="str">
        <f ca="1">IF($C251="","",SUMIF('Controle de Contatos'!$D$5:$D$1204,$C251,'Controle de Contatos'!$AL$5:$AL$1204))</f>
        <v/>
      </c>
      <c r="N251" s="15" t="str">
        <f ca="1">IF($C251="","",SUMIF('Controle de Contatos'!$D$5:$D$1204,$C251,'Controle de Contatos'!$AM$5:$AO$1204))</f>
        <v/>
      </c>
      <c r="O251" s="15" t="str">
        <f ca="1">IF($C251="","",SUMIF('Controle de Contatos'!$D$5:$D$1204,$C251,'Controle de Contatos'!$AN$5:$AN$1204))</f>
        <v/>
      </c>
      <c r="P251" s="15" t="str">
        <f t="shared" ca="1" si="7"/>
        <v/>
      </c>
    </row>
    <row r="252" spans="2:16" ht="30" customHeight="1">
      <c r="B252" s="1">
        <v>248</v>
      </c>
      <c r="C252" s="14" t="str">
        <f t="shared" ca="1" si="6"/>
        <v/>
      </c>
      <c r="D252" s="15" t="str">
        <f ca="1">IF($C252="","",SUMIF('Controle de Contatos'!$D$5:$D$1204,$C252,'Controle de Contatos'!$AC$5:$AC$1204))</f>
        <v/>
      </c>
      <c r="E252" s="15" t="str">
        <f ca="1">IF($C252="","",SUMIF('Controle de Contatos'!$D$5:$D$1204,$C252,'Controle de Contatos'!$AD$5:$AD$1204))</f>
        <v/>
      </c>
      <c r="F252" s="15" t="str">
        <f ca="1">IF($C252="","",SUMIF('Controle de Contatos'!$D$5:$D$1204,$C252,'Controle de Contatos'!$AE$5:$AE$1204))</f>
        <v/>
      </c>
      <c r="G252" s="15" t="str">
        <f ca="1">IF($C252="","",SUMIF('Controle de Contatos'!$D$5:$D$1204,$C252,'Controle de Contatos'!$AF$5:$AF$1204))</f>
        <v/>
      </c>
      <c r="H252" s="15" t="str">
        <f ca="1">IF($C252="","",SUMIF('Controle de Contatos'!$D$5:$D$1204,$C252,'Controle de Contatos'!$AG$5:$AG$1204))</f>
        <v/>
      </c>
      <c r="I252" s="15" t="str">
        <f ca="1">IF($C252="","",SUMIF('Controle de Contatos'!$D$5:$D$1204,$C252,'Controle de Contatos'!$AH$5:$AH$1204))</f>
        <v/>
      </c>
      <c r="J252" s="15" t="str">
        <f ca="1">IF($C252="","",SUMIF('Controle de Contatos'!$D$5:$D$1204,$C252,'Controle de Contatos'!$AI$5:$AI$1204))</f>
        <v/>
      </c>
      <c r="K252" s="15" t="str">
        <f ca="1">IF($C252="","",SUMIF('Controle de Contatos'!$D$5:$D$1204,$C252,'Controle de Contatos'!$AJ$5:$AJ$1204))</f>
        <v/>
      </c>
      <c r="L252" s="15" t="str">
        <f ca="1">IF($C252="","",SUMIF('Controle de Contatos'!$D$5:$D$1204,$C252,'Controle de Contatos'!$AK$5:$AK$1204))</f>
        <v/>
      </c>
      <c r="M252" s="15" t="str">
        <f ca="1">IF($C252="","",SUMIF('Controle de Contatos'!$D$5:$D$1204,$C252,'Controle de Contatos'!$AL$5:$AL$1204))</f>
        <v/>
      </c>
      <c r="N252" s="15" t="str">
        <f ca="1">IF($C252="","",SUMIF('Controle de Contatos'!$D$5:$D$1204,$C252,'Controle de Contatos'!$AM$5:$AO$1204))</f>
        <v/>
      </c>
      <c r="O252" s="15" t="str">
        <f ca="1">IF($C252="","",SUMIF('Controle de Contatos'!$D$5:$D$1204,$C252,'Controle de Contatos'!$AN$5:$AN$1204))</f>
        <v/>
      </c>
      <c r="P252" s="15" t="str">
        <f t="shared" ca="1" si="7"/>
        <v/>
      </c>
    </row>
    <row r="253" spans="2:16" ht="30" customHeight="1">
      <c r="B253" s="1">
        <v>249</v>
      </c>
      <c r="C253" s="14" t="str">
        <f t="shared" ca="1" si="6"/>
        <v/>
      </c>
      <c r="D253" s="15" t="str">
        <f ca="1">IF($C253="","",SUMIF('Controle de Contatos'!$D$5:$D$1204,$C253,'Controle de Contatos'!$AC$5:$AC$1204))</f>
        <v/>
      </c>
      <c r="E253" s="15" t="str">
        <f ca="1">IF($C253="","",SUMIF('Controle de Contatos'!$D$5:$D$1204,$C253,'Controle de Contatos'!$AD$5:$AD$1204))</f>
        <v/>
      </c>
      <c r="F253" s="15" t="str">
        <f ca="1">IF($C253="","",SUMIF('Controle de Contatos'!$D$5:$D$1204,$C253,'Controle de Contatos'!$AE$5:$AE$1204))</f>
        <v/>
      </c>
      <c r="G253" s="15" t="str">
        <f ca="1">IF($C253="","",SUMIF('Controle de Contatos'!$D$5:$D$1204,$C253,'Controle de Contatos'!$AF$5:$AF$1204))</f>
        <v/>
      </c>
      <c r="H253" s="15" t="str">
        <f ca="1">IF($C253="","",SUMIF('Controle de Contatos'!$D$5:$D$1204,$C253,'Controle de Contatos'!$AG$5:$AG$1204))</f>
        <v/>
      </c>
      <c r="I253" s="15" t="str">
        <f ca="1">IF($C253="","",SUMIF('Controle de Contatos'!$D$5:$D$1204,$C253,'Controle de Contatos'!$AH$5:$AH$1204))</f>
        <v/>
      </c>
      <c r="J253" s="15" t="str">
        <f ca="1">IF($C253="","",SUMIF('Controle de Contatos'!$D$5:$D$1204,$C253,'Controle de Contatos'!$AI$5:$AI$1204))</f>
        <v/>
      </c>
      <c r="K253" s="15" t="str">
        <f ca="1">IF($C253="","",SUMIF('Controle de Contatos'!$D$5:$D$1204,$C253,'Controle de Contatos'!$AJ$5:$AJ$1204))</f>
        <v/>
      </c>
      <c r="L253" s="15" t="str">
        <f ca="1">IF($C253="","",SUMIF('Controle de Contatos'!$D$5:$D$1204,$C253,'Controle de Contatos'!$AK$5:$AK$1204))</f>
        <v/>
      </c>
      <c r="M253" s="15" t="str">
        <f ca="1">IF($C253="","",SUMIF('Controle de Contatos'!$D$5:$D$1204,$C253,'Controle de Contatos'!$AL$5:$AL$1204))</f>
        <v/>
      </c>
      <c r="N253" s="15" t="str">
        <f ca="1">IF($C253="","",SUMIF('Controle de Contatos'!$D$5:$D$1204,$C253,'Controle de Contatos'!$AM$5:$AO$1204))</f>
        <v/>
      </c>
      <c r="O253" s="15" t="str">
        <f ca="1">IF($C253="","",SUMIF('Controle de Contatos'!$D$5:$D$1204,$C253,'Controle de Contatos'!$AN$5:$AN$1204))</f>
        <v/>
      </c>
      <c r="P253" s="15" t="str">
        <f t="shared" ca="1" si="7"/>
        <v/>
      </c>
    </row>
    <row r="254" spans="2:16" ht="30" customHeight="1">
      <c r="B254" s="1">
        <v>250</v>
      </c>
      <c r="C254" s="14" t="str">
        <f t="shared" ca="1" si="6"/>
        <v/>
      </c>
      <c r="D254" s="15" t="str">
        <f ca="1">IF($C254="","",SUMIF('Controle de Contatos'!$D$5:$D$1204,$C254,'Controle de Contatos'!$AC$5:$AC$1204))</f>
        <v/>
      </c>
      <c r="E254" s="15" t="str">
        <f ca="1">IF($C254="","",SUMIF('Controle de Contatos'!$D$5:$D$1204,$C254,'Controle de Contatos'!$AD$5:$AD$1204))</f>
        <v/>
      </c>
      <c r="F254" s="15" t="str">
        <f ca="1">IF($C254="","",SUMIF('Controle de Contatos'!$D$5:$D$1204,$C254,'Controle de Contatos'!$AE$5:$AE$1204))</f>
        <v/>
      </c>
      <c r="G254" s="15" t="str">
        <f ca="1">IF($C254="","",SUMIF('Controle de Contatos'!$D$5:$D$1204,$C254,'Controle de Contatos'!$AF$5:$AF$1204))</f>
        <v/>
      </c>
      <c r="H254" s="15" t="str">
        <f ca="1">IF($C254="","",SUMIF('Controle de Contatos'!$D$5:$D$1204,$C254,'Controle de Contatos'!$AG$5:$AG$1204))</f>
        <v/>
      </c>
      <c r="I254" s="15" t="str">
        <f ca="1">IF($C254="","",SUMIF('Controle de Contatos'!$D$5:$D$1204,$C254,'Controle de Contatos'!$AH$5:$AH$1204))</f>
        <v/>
      </c>
      <c r="J254" s="15" t="str">
        <f ca="1">IF($C254="","",SUMIF('Controle de Contatos'!$D$5:$D$1204,$C254,'Controle de Contatos'!$AI$5:$AI$1204))</f>
        <v/>
      </c>
      <c r="K254" s="15" t="str">
        <f ca="1">IF($C254="","",SUMIF('Controle de Contatos'!$D$5:$D$1204,$C254,'Controle de Contatos'!$AJ$5:$AJ$1204))</f>
        <v/>
      </c>
      <c r="L254" s="15" t="str">
        <f ca="1">IF($C254="","",SUMIF('Controle de Contatos'!$D$5:$D$1204,$C254,'Controle de Contatos'!$AK$5:$AK$1204))</f>
        <v/>
      </c>
      <c r="M254" s="15" t="str">
        <f ca="1">IF($C254="","",SUMIF('Controle de Contatos'!$D$5:$D$1204,$C254,'Controle de Contatos'!$AL$5:$AL$1204))</f>
        <v/>
      </c>
      <c r="N254" s="15" t="str">
        <f ca="1">IF($C254="","",SUMIF('Controle de Contatos'!$D$5:$D$1204,$C254,'Controle de Contatos'!$AM$5:$AO$1204))</f>
        <v/>
      </c>
      <c r="O254" s="15" t="str">
        <f ca="1">IF($C254="","",SUMIF('Controle de Contatos'!$D$5:$D$1204,$C254,'Controle de Contatos'!$AN$5:$AN$1204))</f>
        <v/>
      </c>
      <c r="P254" s="15" t="str">
        <f t="shared" ca="1" si="7"/>
        <v/>
      </c>
    </row>
    <row r="255" spans="2:16" ht="30" customHeight="1">
      <c r="B255" s="1">
        <v>251</v>
      </c>
      <c r="C255" s="14" t="str">
        <f t="shared" ca="1" si="6"/>
        <v/>
      </c>
      <c r="D255" s="15" t="str">
        <f ca="1">IF($C255="","",SUMIF('Controle de Contatos'!$D$5:$D$1204,$C255,'Controle de Contatos'!$AC$5:$AC$1204))</f>
        <v/>
      </c>
      <c r="E255" s="15" t="str">
        <f ca="1">IF($C255="","",SUMIF('Controle de Contatos'!$D$5:$D$1204,$C255,'Controle de Contatos'!$AD$5:$AD$1204))</f>
        <v/>
      </c>
      <c r="F255" s="15" t="str">
        <f ca="1">IF($C255="","",SUMIF('Controle de Contatos'!$D$5:$D$1204,$C255,'Controle de Contatos'!$AE$5:$AE$1204))</f>
        <v/>
      </c>
      <c r="G255" s="15" t="str">
        <f ca="1">IF($C255="","",SUMIF('Controle de Contatos'!$D$5:$D$1204,$C255,'Controle de Contatos'!$AF$5:$AF$1204))</f>
        <v/>
      </c>
      <c r="H255" s="15" t="str">
        <f ca="1">IF($C255="","",SUMIF('Controle de Contatos'!$D$5:$D$1204,$C255,'Controle de Contatos'!$AG$5:$AG$1204))</f>
        <v/>
      </c>
      <c r="I255" s="15" t="str">
        <f ca="1">IF($C255="","",SUMIF('Controle de Contatos'!$D$5:$D$1204,$C255,'Controle de Contatos'!$AH$5:$AH$1204))</f>
        <v/>
      </c>
      <c r="J255" s="15" t="str">
        <f ca="1">IF($C255="","",SUMIF('Controle de Contatos'!$D$5:$D$1204,$C255,'Controle de Contatos'!$AI$5:$AI$1204))</f>
        <v/>
      </c>
      <c r="K255" s="15" t="str">
        <f ca="1">IF($C255="","",SUMIF('Controle de Contatos'!$D$5:$D$1204,$C255,'Controle de Contatos'!$AJ$5:$AJ$1204))</f>
        <v/>
      </c>
      <c r="L255" s="15" t="str">
        <f ca="1">IF($C255="","",SUMIF('Controle de Contatos'!$D$5:$D$1204,$C255,'Controle de Contatos'!$AK$5:$AK$1204))</f>
        <v/>
      </c>
      <c r="M255" s="15" t="str">
        <f ca="1">IF($C255="","",SUMIF('Controle de Contatos'!$D$5:$D$1204,$C255,'Controle de Contatos'!$AL$5:$AL$1204))</f>
        <v/>
      </c>
      <c r="N255" s="15" t="str">
        <f ca="1">IF($C255="","",SUMIF('Controle de Contatos'!$D$5:$D$1204,$C255,'Controle de Contatos'!$AM$5:$AO$1204))</f>
        <v/>
      </c>
      <c r="O255" s="15" t="str">
        <f ca="1">IF($C255="","",SUMIF('Controle de Contatos'!$D$5:$D$1204,$C255,'Controle de Contatos'!$AN$5:$AN$1204))</f>
        <v/>
      </c>
      <c r="P255" s="15" t="str">
        <f t="shared" ca="1" si="7"/>
        <v/>
      </c>
    </row>
    <row r="256" spans="2:16" ht="30" customHeight="1">
      <c r="B256" s="1">
        <v>252</v>
      </c>
      <c r="C256" s="14" t="str">
        <f t="shared" ca="1" si="6"/>
        <v/>
      </c>
      <c r="D256" s="15" t="str">
        <f ca="1">IF($C256="","",SUMIF('Controle de Contatos'!$D$5:$D$1204,$C256,'Controle de Contatos'!$AC$5:$AC$1204))</f>
        <v/>
      </c>
      <c r="E256" s="15" t="str">
        <f ca="1">IF($C256="","",SUMIF('Controle de Contatos'!$D$5:$D$1204,$C256,'Controle de Contatos'!$AD$5:$AD$1204))</f>
        <v/>
      </c>
      <c r="F256" s="15" t="str">
        <f ca="1">IF($C256="","",SUMIF('Controle de Contatos'!$D$5:$D$1204,$C256,'Controle de Contatos'!$AE$5:$AE$1204))</f>
        <v/>
      </c>
      <c r="G256" s="15" t="str">
        <f ca="1">IF($C256="","",SUMIF('Controle de Contatos'!$D$5:$D$1204,$C256,'Controle de Contatos'!$AF$5:$AF$1204))</f>
        <v/>
      </c>
      <c r="H256" s="15" t="str">
        <f ca="1">IF($C256="","",SUMIF('Controle de Contatos'!$D$5:$D$1204,$C256,'Controle de Contatos'!$AG$5:$AG$1204))</f>
        <v/>
      </c>
      <c r="I256" s="15" t="str">
        <f ca="1">IF($C256="","",SUMIF('Controle de Contatos'!$D$5:$D$1204,$C256,'Controle de Contatos'!$AH$5:$AH$1204))</f>
        <v/>
      </c>
      <c r="J256" s="15" t="str">
        <f ca="1">IF($C256="","",SUMIF('Controle de Contatos'!$D$5:$D$1204,$C256,'Controle de Contatos'!$AI$5:$AI$1204))</f>
        <v/>
      </c>
      <c r="K256" s="15" t="str">
        <f ca="1">IF($C256="","",SUMIF('Controle de Contatos'!$D$5:$D$1204,$C256,'Controle de Contatos'!$AJ$5:$AJ$1204))</f>
        <v/>
      </c>
      <c r="L256" s="15" t="str">
        <f ca="1">IF($C256="","",SUMIF('Controle de Contatos'!$D$5:$D$1204,$C256,'Controle de Contatos'!$AK$5:$AK$1204))</f>
        <v/>
      </c>
      <c r="M256" s="15" t="str">
        <f ca="1">IF($C256="","",SUMIF('Controle de Contatos'!$D$5:$D$1204,$C256,'Controle de Contatos'!$AL$5:$AL$1204))</f>
        <v/>
      </c>
      <c r="N256" s="15" t="str">
        <f ca="1">IF($C256="","",SUMIF('Controle de Contatos'!$D$5:$D$1204,$C256,'Controle de Contatos'!$AM$5:$AO$1204))</f>
        <v/>
      </c>
      <c r="O256" s="15" t="str">
        <f ca="1">IF($C256="","",SUMIF('Controle de Contatos'!$D$5:$D$1204,$C256,'Controle de Contatos'!$AN$5:$AN$1204))</f>
        <v/>
      </c>
      <c r="P256" s="15" t="str">
        <f t="shared" ca="1" si="7"/>
        <v/>
      </c>
    </row>
    <row r="257" spans="2:16" ht="30" customHeight="1">
      <c r="B257" s="1">
        <v>253</v>
      </c>
      <c r="C257" s="14" t="str">
        <f t="shared" ca="1" si="6"/>
        <v/>
      </c>
      <c r="D257" s="15" t="str">
        <f ca="1">IF($C257="","",SUMIF('Controle de Contatos'!$D$5:$D$1204,$C257,'Controle de Contatos'!$AC$5:$AC$1204))</f>
        <v/>
      </c>
      <c r="E257" s="15" t="str">
        <f ca="1">IF($C257="","",SUMIF('Controle de Contatos'!$D$5:$D$1204,$C257,'Controle de Contatos'!$AD$5:$AD$1204))</f>
        <v/>
      </c>
      <c r="F257" s="15" t="str">
        <f ca="1">IF($C257="","",SUMIF('Controle de Contatos'!$D$5:$D$1204,$C257,'Controle de Contatos'!$AE$5:$AE$1204))</f>
        <v/>
      </c>
      <c r="G257" s="15" t="str">
        <f ca="1">IF($C257="","",SUMIF('Controle de Contatos'!$D$5:$D$1204,$C257,'Controle de Contatos'!$AF$5:$AF$1204))</f>
        <v/>
      </c>
      <c r="H257" s="15" t="str">
        <f ca="1">IF($C257="","",SUMIF('Controle de Contatos'!$D$5:$D$1204,$C257,'Controle de Contatos'!$AG$5:$AG$1204))</f>
        <v/>
      </c>
      <c r="I257" s="15" t="str">
        <f ca="1">IF($C257="","",SUMIF('Controle de Contatos'!$D$5:$D$1204,$C257,'Controle de Contatos'!$AH$5:$AH$1204))</f>
        <v/>
      </c>
      <c r="J257" s="15" t="str">
        <f ca="1">IF($C257="","",SUMIF('Controle de Contatos'!$D$5:$D$1204,$C257,'Controle de Contatos'!$AI$5:$AI$1204))</f>
        <v/>
      </c>
      <c r="K257" s="15" t="str">
        <f ca="1">IF($C257="","",SUMIF('Controle de Contatos'!$D$5:$D$1204,$C257,'Controle de Contatos'!$AJ$5:$AJ$1204))</f>
        <v/>
      </c>
      <c r="L257" s="15" t="str">
        <f ca="1">IF($C257="","",SUMIF('Controle de Contatos'!$D$5:$D$1204,$C257,'Controle de Contatos'!$AK$5:$AK$1204))</f>
        <v/>
      </c>
      <c r="M257" s="15" t="str">
        <f ca="1">IF($C257="","",SUMIF('Controle de Contatos'!$D$5:$D$1204,$C257,'Controle de Contatos'!$AL$5:$AL$1204))</f>
        <v/>
      </c>
      <c r="N257" s="15" t="str">
        <f ca="1">IF($C257="","",SUMIF('Controle de Contatos'!$D$5:$D$1204,$C257,'Controle de Contatos'!$AM$5:$AO$1204))</f>
        <v/>
      </c>
      <c r="O257" s="15" t="str">
        <f ca="1">IF($C257="","",SUMIF('Controle de Contatos'!$D$5:$D$1204,$C257,'Controle de Contatos'!$AN$5:$AN$1204))</f>
        <v/>
      </c>
      <c r="P257" s="15" t="str">
        <f t="shared" ca="1" si="7"/>
        <v/>
      </c>
    </row>
    <row r="258" spans="2:16" ht="30" customHeight="1">
      <c r="B258" s="1">
        <v>254</v>
      </c>
      <c r="C258" s="14" t="str">
        <f t="shared" ca="1" si="6"/>
        <v/>
      </c>
      <c r="D258" s="15" t="str">
        <f ca="1">IF($C258="","",SUMIF('Controle de Contatos'!$D$5:$D$1204,$C258,'Controle de Contatos'!$AC$5:$AC$1204))</f>
        <v/>
      </c>
      <c r="E258" s="15" t="str">
        <f ca="1">IF($C258="","",SUMIF('Controle de Contatos'!$D$5:$D$1204,$C258,'Controle de Contatos'!$AD$5:$AD$1204))</f>
        <v/>
      </c>
      <c r="F258" s="15" t="str">
        <f ca="1">IF($C258="","",SUMIF('Controle de Contatos'!$D$5:$D$1204,$C258,'Controle de Contatos'!$AE$5:$AE$1204))</f>
        <v/>
      </c>
      <c r="G258" s="15" t="str">
        <f ca="1">IF($C258="","",SUMIF('Controle de Contatos'!$D$5:$D$1204,$C258,'Controle de Contatos'!$AF$5:$AF$1204))</f>
        <v/>
      </c>
      <c r="H258" s="15" t="str">
        <f ca="1">IF($C258="","",SUMIF('Controle de Contatos'!$D$5:$D$1204,$C258,'Controle de Contatos'!$AG$5:$AG$1204))</f>
        <v/>
      </c>
      <c r="I258" s="15" t="str">
        <f ca="1">IF($C258="","",SUMIF('Controle de Contatos'!$D$5:$D$1204,$C258,'Controle de Contatos'!$AH$5:$AH$1204))</f>
        <v/>
      </c>
      <c r="J258" s="15" t="str">
        <f ca="1">IF($C258="","",SUMIF('Controle de Contatos'!$D$5:$D$1204,$C258,'Controle de Contatos'!$AI$5:$AI$1204))</f>
        <v/>
      </c>
      <c r="K258" s="15" t="str">
        <f ca="1">IF($C258="","",SUMIF('Controle de Contatos'!$D$5:$D$1204,$C258,'Controle de Contatos'!$AJ$5:$AJ$1204))</f>
        <v/>
      </c>
      <c r="L258" s="15" t="str">
        <f ca="1">IF($C258="","",SUMIF('Controle de Contatos'!$D$5:$D$1204,$C258,'Controle de Contatos'!$AK$5:$AK$1204))</f>
        <v/>
      </c>
      <c r="M258" s="15" t="str">
        <f ca="1">IF($C258="","",SUMIF('Controle de Contatos'!$D$5:$D$1204,$C258,'Controle de Contatos'!$AL$5:$AL$1204))</f>
        <v/>
      </c>
      <c r="N258" s="15" t="str">
        <f ca="1">IF($C258="","",SUMIF('Controle de Contatos'!$D$5:$D$1204,$C258,'Controle de Contatos'!$AM$5:$AO$1204))</f>
        <v/>
      </c>
      <c r="O258" s="15" t="str">
        <f ca="1">IF($C258="","",SUMIF('Controle de Contatos'!$D$5:$D$1204,$C258,'Controle de Contatos'!$AN$5:$AN$1204))</f>
        <v/>
      </c>
      <c r="P258" s="15" t="str">
        <f t="shared" ca="1" si="7"/>
        <v/>
      </c>
    </row>
    <row r="259" spans="2:16" ht="30" customHeight="1">
      <c r="B259" s="1">
        <v>255</v>
      </c>
      <c r="C259" s="14" t="str">
        <f t="shared" ca="1" si="6"/>
        <v/>
      </c>
      <c r="D259" s="15" t="str">
        <f ca="1">IF($C259="","",SUMIF('Controle de Contatos'!$D$5:$D$1204,$C259,'Controle de Contatos'!$AC$5:$AC$1204))</f>
        <v/>
      </c>
      <c r="E259" s="15" t="str">
        <f ca="1">IF($C259="","",SUMIF('Controle de Contatos'!$D$5:$D$1204,$C259,'Controle de Contatos'!$AD$5:$AD$1204))</f>
        <v/>
      </c>
      <c r="F259" s="15" t="str">
        <f ca="1">IF($C259="","",SUMIF('Controle de Contatos'!$D$5:$D$1204,$C259,'Controle de Contatos'!$AE$5:$AE$1204))</f>
        <v/>
      </c>
      <c r="G259" s="15" t="str">
        <f ca="1">IF($C259="","",SUMIF('Controle de Contatos'!$D$5:$D$1204,$C259,'Controle de Contatos'!$AF$5:$AF$1204))</f>
        <v/>
      </c>
      <c r="H259" s="15" t="str">
        <f ca="1">IF($C259="","",SUMIF('Controle de Contatos'!$D$5:$D$1204,$C259,'Controle de Contatos'!$AG$5:$AG$1204))</f>
        <v/>
      </c>
      <c r="I259" s="15" t="str">
        <f ca="1">IF($C259="","",SUMIF('Controle de Contatos'!$D$5:$D$1204,$C259,'Controle de Contatos'!$AH$5:$AH$1204))</f>
        <v/>
      </c>
      <c r="J259" s="15" t="str">
        <f ca="1">IF($C259="","",SUMIF('Controle de Contatos'!$D$5:$D$1204,$C259,'Controle de Contatos'!$AI$5:$AI$1204))</f>
        <v/>
      </c>
      <c r="K259" s="15" t="str">
        <f ca="1">IF($C259="","",SUMIF('Controle de Contatos'!$D$5:$D$1204,$C259,'Controle de Contatos'!$AJ$5:$AJ$1204))</f>
        <v/>
      </c>
      <c r="L259" s="15" t="str">
        <f ca="1">IF($C259="","",SUMIF('Controle de Contatos'!$D$5:$D$1204,$C259,'Controle de Contatos'!$AK$5:$AK$1204))</f>
        <v/>
      </c>
      <c r="M259" s="15" t="str">
        <f ca="1">IF($C259="","",SUMIF('Controle de Contatos'!$D$5:$D$1204,$C259,'Controle de Contatos'!$AL$5:$AL$1204))</f>
        <v/>
      </c>
      <c r="N259" s="15" t="str">
        <f ca="1">IF($C259="","",SUMIF('Controle de Contatos'!$D$5:$D$1204,$C259,'Controle de Contatos'!$AM$5:$AO$1204))</f>
        <v/>
      </c>
      <c r="O259" s="15" t="str">
        <f ca="1">IF($C259="","",SUMIF('Controle de Contatos'!$D$5:$D$1204,$C259,'Controle de Contatos'!$AN$5:$AN$1204))</f>
        <v/>
      </c>
      <c r="P259" s="15" t="str">
        <f t="shared" ca="1" si="7"/>
        <v/>
      </c>
    </row>
    <row r="260" spans="2:16" ht="30" customHeight="1">
      <c r="B260" s="1">
        <v>256</v>
      </c>
      <c r="C260" s="14" t="str">
        <f t="shared" ca="1" si="6"/>
        <v/>
      </c>
      <c r="D260" s="15" t="str">
        <f ca="1">IF($C260="","",SUMIF('Controle de Contatos'!$D$5:$D$1204,$C260,'Controle de Contatos'!$AC$5:$AC$1204))</f>
        <v/>
      </c>
      <c r="E260" s="15" t="str">
        <f ca="1">IF($C260="","",SUMIF('Controle de Contatos'!$D$5:$D$1204,$C260,'Controle de Contatos'!$AD$5:$AD$1204))</f>
        <v/>
      </c>
      <c r="F260" s="15" t="str">
        <f ca="1">IF($C260="","",SUMIF('Controle de Contatos'!$D$5:$D$1204,$C260,'Controle de Contatos'!$AE$5:$AE$1204))</f>
        <v/>
      </c>
      <c r="G260" s="15" t="str">
        <f ca="1">IF($C260="","",SUMIF('Controle de Contatos'!$D$5:$D$1204,$C260,'Controle de Contatos'!$AF$5:$AF$1204))</f>
        <v/>
      </c>
      <c r="H260" s="15" t="str">
        <f ca="1">IF($C260="","",SUMIF('Controle de Contatos'!$D$5:$D$1204,$C260,'Controle de Contatos'!$AG$5:$AG$1204))</f>
        <v/>
      </c>
      <c r="I260" s="15" t="str">
        <f ca="1">IF($C260="","",SUMIF('Controle de Contatos'!$D$5:$D$1204,$C260,'Controle de Contatos'!$AH$5:$AH$1204))</f>
        <v/>
      </c>
      <c r="J260" s="15" t="str">
        <f ca="1">IF($C260="","",SUMIF('Controle de Contatos'!$D$5:$D$1204,$C260,'Controle de Contatos'!$AI$5:$AI$1204))</f>
        <v/>
      </c>
      <c r="K260" s="15" t="str">
        <f ca="1">IF($C260="","",SUMIF('Controle de Contatos'!$D$5:$D$1204,$C260,'Controle de Contatos'!$AJ$5:$AJ$1204))</f>
        <v/>
      </c>
      <c r="L260" s="15" t="str">
        <f ca="1">IF($C260="","",SUMIF('Controle de Contatos'!$D$5:$D$1204,$C260,'Controle de Contatos'!$AK$5:$AK$1204))</f>
        <v/>
      </c>
      <c r="M260" s="15" t="str">
        <f ca="1">IF($C260="","",SUMIF('Controle de Contatos'!$D$5:$D$1204,$C260,'Controle de Contatos'!$AL$5:$AL$1204))</f>
        <v/>
      </c>
      <c r="N260" s="15" t="str">
        <f ca="1">IF($C260="","",SUMIF('Controle de Contatos'!$D$5:$D$1204,$C260,'Controle de Contatos'!$AM$5:$AO$1204))</f>
        <v/>
      </c>
      <c r="O260" s="15" t="str">
        <f ca="1">IF($C260="","",SUMIF('Controle de Contatos'!$D$5:$D$1204,$C260,'Controle de Contatos'!$AN$5:$AN$1204))</f>
        <v/>
      </c>
      <c r="P260" s="15" t="str">
        <f t="shared" ca="1" si="7"/>
        <v/>
      </c>
    </row>
    <row r="261" spans="2:16" ht="30" customHeight="1">
      <c r="B261" s="1">
        <v>257</v>
      </c>
      <c r="C261" s="14" t="str">
        <f t="shared" ref="C261:C324" ca="1" si="8">IFERROR(Clientes,"")</f>
        <v/>
      </c>
      <c r="D261" s="15" t="str">
        <f ca="1">IF($C261="","",SUMIF('Controle de Contatos'!$D$5:$D$1204,$C261,'Controle de Contatos'!$AC$5:$AC$1204))</f>
        <v/>
      </c>
      <c r="E261" s="15" t="str">
        <f ca="1">IF($C261="","",SUMIF('Controle de Contatos'!$D$5:$D$1204,$C261,'Controle de Contatos'!$AD$5:$AD$1204))</f>
        <v/>
      </c>
      <c r="F261" s="15" t="str">
        <f ca="1">IF($C261="","",SUMIF('Controle de Contatos'!$D$5:$D$1204,$C261,'Controle de Contatos'!$AE$5:$AE$1204))</f>
        <v/>
      </c>
      <c r="G261" s="15" t="str">
        <f ca="1">IF($C261="","",SUMIF('Controle de Contatos'!$D$5:$D$1204,$C261,'Controle de Contatos'!$AF$5:$AF$1204))</f>
        <v/>
      </c>
      <c r="H261" s="15" t="str">
        <f ca="1">IF($C261="","",SUMIF('Controle de Contatos'!$D$5:$D$1204,$C261,'Controle de Contatos'!$AG$5:$AG$1204))</f>
        <v/>
      </c>
      <c r="I261" s="15" t="str">
        <f ca="1">IF($C261="","",SUMIF('Controle de Contatos'!$D$5:$D$1204,$C261,'Controle de Contatos'!$AH$5:$AH$1204))</f>
        <v/>
      </c>
      <c r="J261" s="15" t="str">
        <f ca="1">IF($C261="","",SUMIF('Controle de Contatos'!$D$5:$D$1204,$C261,'Controle de Contatos'!$AI$5:$AI$1204))</f>
        <v/>
      </c>
      <c r="K261" s="15" t="str">
        <f ca="1">IF($C261="","",SUMIF('Controle de Contatos'!$D$5:$D$1204,$C261,'Controle de Contatos'!$AJ$5:$AJ$1204))</f>
        <v/>
      </c>
      <c r="L261" s="15" t="str">
        <f ca="1">IF($C261="","",SUMIF('Controle de Contatos'!$D$5:$D$1204,$C261,'Controle de Contatos'!$AK$5:$AK$1204))</f>
        <v/>
      </c>
      <c r="M261" s="15" t="str">
        <f ca="1">IF($C261="","",SUMIF('Controle de Contatos'!$D$5:$D$1204,$C261,'Controle de Contatos'!$AL$5:$AL$1204))</f>
        <v/>
      </c>
      <c r="N261" s="15" t="str">
        <f ca="1">IF($C261="","",SUMIF('Controle de Contatos'!$D$5:$D$1204,$C261,'Controle de Contatos'!$AM$5:$AO$1204))</f>
        <v/>
      </c>
      <c r="O261" s="15" t="str">
        <f ca="1">IF($C261="","",SUMIF('Controle de Contatos'!$D$5:$D$1204,$C261,'Controle de Contatos'!$AN$5:$AN$1204))</f>
        <v/>
      </c>
      <c r="P261" s="15" t="str">
        <f t="shared" ca="1" si="7"/>
        <v/>
      </c>
    </row>
    <row r="262" spans="2:16" ht="30" customHeight="1">
      <c r="B262" s="1">
        <v>258</v>
      </c>
      <c r="C262" s="14" t="str">
        <f t="shared" ca="1" si="8"/>
        <v/>
      </c>
      <c r="D262" s="15" t="str">
        <f ca="1">IF($C262="","",SUMIF('Controle de Contatos'!$D$5:$D$1204,$C262,'Controle de Contatos'!$AC$5:$AC$1204))</f>
        <v/>
      </c>
      <c r="E262" s="15" t="str">
        <f ca="1">IF($C262="","",SUMIF('Controle de Contatos'!$D$5:$D$1204,$C262,'Controle de Contatos'!$AD$5:$AD$1204))</f>
        <v/>
      </c>
      <c r="F262" s="15" t="str">
        <f ca="1">IF($C262="","",SUMIF('Controle de Contatos'!$D$5:$D$1204,$C262,'Controle de Contatos'!$AE$5:$AE$1204))</f>
        <v/>
      </c>
      <c r="G262" s="15" t="str">
        <f ca="1">IF($C262="","",SUMIF('Controle de Contatos'!$D$5:$D$1204,$C262,'Controle de Contatos'!$AF$5:$AF$1204))</f>
        <v/>
      </c>
      <c r="H262" s="15" t="str">
        <f ca="1">IF($C262="","",SUMIF('Controle de Contatos'!$D$5:$D$1204,$C262,'Controle de Contatos'!$AG$5:$AG$1204))</f>
        <v/>
      </c>
      <c r="I262" s="15" t="str">
        <f ca="1">IF($C262="","",SUMIF('Controle de Contatos'!$D$5:$D$1204,$C262,'Controle de Contatos'!$AH$5:$AH$1204))</f>
        <v/>
      </c>
      <c r="J262" s="15" t="str">
        <f ca="1">IF($C262="","",SUMIF('Controle de Contatos'!$D$5:$D$1204,$C262,'Controle de Contatos'!$AI$5:$AI$1204))</f>
        <v/>
      </c>
      <c r="K262" s="15" t="str">
        <f ca="1">IF($C262="","",SUMIF('Controle de Contatos'!$D$5:$D$1204,$C262,'Controle de Contatos'!$AJ$5:$AJ$1204))</f>
        <v/>
      </c>
      <c r="L262" s="15" t="str">
        <f ca="1">IF($C262="","",SUMIF('Controle de Contatos'!$D$5:$D$1204,$C262,'Controle de Contatos'!$AK$5:$AK$1204))</f>
        <v/>
      </c>
      <c r="M262" s="15" t="str">
        <f ca="1">IF($C262="","",SUMIF('Controle de Contatos'!$D$5:$D$1204,$C262,'Controle de Contatos'!$AL$5:$AL$1204))</f>
        <v/>
      </c>
      <c r="N262" s="15" t="str">
        <f ca="1">IF($C262="","",SUMIF('Controle de Contatos'!$D$5:$D$1204,$C262,'Controle de Contatos'!$AM$5:$AO$1204))</f>
        <v/>
      </c>
      <c r="O262" s="15" t="str">
        <f ca="1">IF($C262="","",SUMIF('Controle de Contatos'!$D$5:$D$1204,$C262,'Controle de Contatos'!$AN$5:$AN$1204))</f>
        <v/>
      </c>
      <c r="P262" s="15" t="str">
        <f t="shared" ref="P262:P325" ca="1" si="9">IF($C262="","",SUM($D262:$O262))</f>
        <v/>
      </c>
    </row>
    <row r="263" spans="2:16" ht="30" customHeight="1">
      <c r="B263" s="1">
        <v>259</v>
      </c>
      <c r="C263" s="14" t="str">
        <f t="shared" ca="1" si="8"/>
        <v/>
      </c>
      <c r="D263" s="15" t="str">
        <f ca="1">IF($C263="","",SUMIF('Controle de Contatos'!$D$5:$D$1204,$C263,'Controle de Contatos'!$AC$5:$AC$1204))</f>
        <v/>
      </c>
      <c r="E263" s="15" t="str">
        <f ca="1">IF($C263="","",SUMIF('Controle de Contatos'!$D$5:$D$1204,$C263,'Controle de Contatos'!$AD$5:$AD$1204))</f>
        <v/>
      </c>
      <c r="F263" s="15" t="str">
        <f ca="1">IF($C263="","",SUMIF('Controle de Contatos'!$D$5:$D$1204,$C263,'Controle de Contatos'!$AE$5:$AE$1204))</f>
        <v/>
      </c>
      <c r="G263" s="15" t="str">
        <f ca="1">IF($C263="","",SUMIF('Controle de Contatos'!$D$5:$D$1204,$C263,'Controle de Contatos'!$AF$5:$AF$1204))</f>
        <v/>
      </c>
      <c r="H263" s="15" t="str">
        <f ca="1">IF($C263="","",SUMIF('Controle de Contatos'!$D$5:$D$1204,$C263,'Controle de Contatos'!$AG$5:$AG$1204))</f>
        <v/>
      </c>
      <c r="I263" s="15" t="str">
        <f ca="1">IF($C263="","",SUMIF('Controle de Contatos'!$D$5:$D$1204,$C263,'Controle de Contatos'!$AH$5:$AH$1204))</f>
        <v/>
      </c>
      <c r="J263" s="15" t="str">
        <f ca="1">IF($C263="","",SUMIF('Controle de Contatos'!$D$5:$D$1204,$C263,'Controle de Contatos'!$AI$5:$AI$1204))</f>
        <v/>
      </c>
      <c r="K263" s="15" t="str">
        <f ca="1">IF($C263="","",SUMIF('Controle de Contatos'!$D$5:$D$1204,$C263,'Controle de Contatos'!$AJ$5:$AJ$1204))</f>
        <v/>
      </c>
      <c r="L263" s="15" t="str">
        <f ca="1">IF($C263="","",SUMIF('Controle de Contatos'!$D$5:$D$1204,$C263,'Controle de Contatos'!$AK$5:$AK$1204))</f>
        <v/>
      </c>
      <c r="M263" s="15" t="str">
        <f ca="1">IF($C263="","",SUMIF('Controle de Contatos'!$D$5:$D$1204,$C263,'Controle de Contatos'!$AL$5:$AL$1204))</f>
        <v/>
      </c>
      <c r="N263" s="15" t="str">
        <f ca="1">IF($C263="","",SUMIF('Controle de Contatos'!$D$5:$D$1204,$C263,'Controle de Contatos'!$AM$5:$AO$1204))</f>
        <v/>
      </c>
      <c r="O263" s="15" t="str">
        <f ca="1">IF($C263="","",SUMIF('Controle de Contatos'!$D$5:$D$1204,$C263,'Controle de Contatos'!$AN$5:$AN$1204))</f>
        <v/>
      </c>
      <c r="P263" s="15" t="str">
        <f t="shared" ca="1" si="9"/>
        <v/>
      </c>
    </row>
    <row r="264" spans="2:16" ht="30" customHeight="1">
      <c r="B264" s="1">
        <v>260</v>
      </c>
      <c r="C264" s="14" t="str">
        <f t="shared" ca="1" si="8"/>
        <v/>
      </c>
      <c r="D264" s="15" t="str">
        <f ca="1">IF($C264="","",SUMIF('Controle de Contatos'!$D$5:$D$1204,$C264,'Controle de Contatos'!$AC$5:$AC$1204))</f>
        <v/>
      </c>
      <c r="E264" s="15" t="str">
        <f ca="1">IF($C264="","",SUMIF('Controle de Contatos'!$D$5:$D$1204,$C264,'Controle de Contatos'!$AD$5:$AD$1204))</f>
        <v/>
      </c>
      <c r="F264" s="15" t="str">
        <f ca="1">IF($C264="","",SUMIF('Controle de Contatos'!$D$5:$D$1204,$C264,'Controle de Contatos'!$AE$5:$AE$1204))</f>
        <v/>
      </c>
      <c r="G264" s="15" t="str">
        <f ca="1">IF($C264="","",SUMIF('Controle de Contatos'!$D$5:$D$1204,$C264,'Controle de Contatos'!$AF$5:$AF$1204))</f>
        <v/>
      </c>
      <c r="H264" s="15" t="str">
        <f ca="1">IF($C264="","",SUMIF('Controle de Contatos'!$D$5:$D$1204,$C264,'Controle de Contatos'!$AG$5:$AG$1204))</f>
        <v/>
      </c>
      <c r="I264" s="15" t="str">
        <f ca="1">IF($C264="","",SUMIF('Controle de Contatos'!$D$5:$D$1204,$C264,'Controle de Contatos'!$AH$5:$AH$1204))</f>
        <v/>
      </c>
      <c r="J264" s="15" t="str">
        <f ca="1">IF($C264="","",SUMIF('Controle de Contatos'!$D$5:$D$1204,$C264,'Controle de Contatos'!$AI$5:$AI$1204))</f>
        <v/>
      </c>
      <c r="K264" s="15" t="str">
        <f ca="1">IF($C264="","",SUMIF('Controle de Contatos'!$D$5:$D$1204,$C264,'Controle de Contatos'!$AJ$5:$AJ$1204))</f>
        <v/>
      </c>
      <c r="L264" s="15" t="str">
        <f ca="1">IF($C264="","",SUMIF('Controle de Contatos'!$D$5:$D$1204,$C264,'Controle de Contatos'!$AK$5:$AK$1204))</f>
        <v/>
      </c>
      <c r="M264" s="15" t="str">
        <f ca="1">IF($C264="","",SUMIF('Controle de Contatos'!$D$5:$D$1204,$C264,'Controle de Contatos'!$AL$5:$AL$1204))</f>
        <v/>
      </c>
      <c r="N264" s="15" t="str">
        <f ca="1">IF($C264="","",SUMIF('Controle de Contatos'!$D$5:$D$1204,$C264,'Controle de Contatos'!$AM$5:$AO$1204))</f>
        <v/>
      </c>
      <c r="O264" s="15" t="str">
        <f ca="1">IF($C264="","",SUMIF('Controle de Contatos'!$D$5:$D$1204,$C264,'Controle de Contatos'!$AN$5:$AN$1204))</f>
        <v/>
      </c>
      <c r="P264" s="15" t="str">
        <f t="shared" ca="1" si="9"/>
        <v/>
      </c>
    </row>
    <row r="265" spans="2:16" ht="30" customHeight="1">
      <c r="B265" s="1">
        <v>261</v>
      </c>
      <c r="C265" s="14" t="str">
        <f t="shared" ca="1" si="8"/>
        <v/>
      </c>
      <c r="D265" s="15" t="str">
        <f ca="1">IF($C265="","",SUMIF('Controle de Contatos'!$D$5:$D$1204,$C265,'Controle de Contatos'!$AC$5:$AC$1204))</f>
        <v/>
      </c>
      <c r="E265" s="15" t="str">
        <f ca="1">IF($C265="","",SUMIF('Controle de Contatos'!$D$5:$D$1204,$C265,'Controle de Contatos'!$AD$5:$AD$1204))</f>
        <v/>
      </c>
      <c r="F265" s="15" t="str">
        <f ca="1">IF($C265="","",SUMIF('Controle de Contatos'!$D$5:$D$1204,$C265,'Controle de Contatos'!$AE$5:$AE$1204))</f>
        <v/>
      </c>
      <c r="G265" s="15" t="str">
        <f ca="1">IF($C265="","",SUMIF('Controle de Contatos'!$D$5:$D$1204,$C265,'Controle de Contatos'!$AF$5:$AF$1204))</f>
        <v/>
      </c>
      <c r="H265" s="15" t="str">
        <f ca="1">IF($C265="","",SUMIF('Controle de Contatos'!$D$5:$D$1204,$C265,'Controle de Contatos'!$AG$5:$AG$1204))</f>
        <v/>
      </c>
      <c r="I265" s="15" t="str">
        <f ca="1">IF($C265="","",SUMIF('Controle de Contatos'!$D$5:$D$1204,$C265,'Controle de Contatos'!$AH$5:$AH$1204))</f>
        <v/>
      </c>
      <c r="J265" s="15" t="str">
        <f ca="1">IF($C265="","",SUMIF('Controle de Contatos'!$D$5:$D$1204,$C265,'Controle de Contatos'!$AI$5:$AI$1204))</f>
        <v/>
      </c>
      <c r="K265" s="15" t="str">
        <f ca="1">IF($C265="","",SUMIF('Controle de Contatos'!$D$5:$D$1204,$C265,'Controle de Contatos'!$AJ$5:$AJ$1204))</f>
        <v/>
      </c>
      <c r="L265" s="15" t="str">
        <f ca="1">IF($C265="","",SUMIF('Controle de Contatos'!$D$5:$D$1204,$C265,'Controle de Contatos'!$AK$5:$AK$1204))</f>
        <v/>
      </c>
      <c r="M265" s="15" t="str">
        <f ca="1">IF($C265="","",SUMIF('Controle de Contatos'!$D$5:$D$1204,$C265,'Controle de Contatos'!$AL$5:$AL$1204))</f>
        <v/>
      </c>
      <c r="N265" s="15" t="str">
        <f ca="1">IF($C265="","",SUMIF('Controle de Contatos'!$D$5:$D$1204,$C265,'Controle de Contatos'!$AM$5:$AO$1204))</f>
        <v/>
      </c>
      <c r="O265" s="15" t="str">
        <f ca="1">IF($C265="","",SUMIF('Controle de Contatos'!$D$5:$D$1204,$C265,'Controle de Contatos'!$AN$5:$AN$1204))</f>
        <v/>
      </c>
      <c r="P265" s="15" t="str">
        <f t="shared" ca="1" si="9"/>
        <v/>
      </c>
    </row>
    <row r="266" spans="2:16" ht="30" customHeight="1">
      <c r="B266" s="1">
        <v>262</v>
      </c>
      <c r="C266" s="14" t="str">
        <f t="shared" ca="1" si="8"/>
        <v/>
      </c>
      <c r="D266" s="15" t="str">
        <f ca="1">IF($C266="","",SUMIF('Controle de Contatos'!$D$5:$D$1204,$C266,'Controle de Contatos'!$AC$5:$AC$1204))</f>
        <v/>
      </c>
      <c r="E266" s="15" t="str">
        <f ca="1">IF($C266="","",SUMIF('Controle de Contatos'!$D$5:$D$1204,$C266,'Controle de Contatos'!$AD$5:$AD$1204))</f>
        <v/>
      </c>
      <c r="F266" s="15" t="str">
        <f ca="1">IF($C266="","",SUMIF('Controle de Contatos'!$D$5:$D$1204,$C266,'Controle de Contatos'!$AE$5:$AE$1204))</f>
        <v/>
      </c>
      <c r="G266" s="15" t="str">
        <f ca="1">IF($C266="","",SUMIF('Controle de Contatos'!$D$5:$D$1204,$C266,'Controle de Contatos'!$AF$5:$AF$1204))</f>
        <v/>
      </c>
      <c r="H266" s="15" t="str">
        <f ca="1">IF($C266="","",SUMIF('Controle de Contatos'!$D$5:$D$1204,$C266,'Controle de Contatos'!$AG$5:$AG$1204))</f>
        <v/>
      </c>
      <c r="I266" s="15" t="str">
        <f ca="1">IF($C266="","",SUMIF('Controle de Contatos'!$D$5:$D$1204,$C266,'Controle de Contatos'!$AH$5:$AH$1204))</f>
        <v/>
      </c>
      <c r="J266" s="15" t="str">
        <f ca="1">IF($C266="","",SUMIF('Controle de Contatos'!$D$5:$D$1204,$C266,'Controle de Contatos'!$AI$5:$AI$1204))</f>
        <v/>
      </c>
      <c r="K266" s="15" t="str">
        <f ca="1">IF($C266="","",SUMIF('Controle de Contatos'!$D$5:$D$1204,$C266,'Controle de Contatos'!$AJ$5:$AJ$1204))</f>
        <v/>
      </c>
      <c r="L266" s="15" t="str">
        <f ca="1">IF($C266="","",SUMIF('Controle de Contatos'!$D$5:$D$1204,$C266,'Controle de Contatos'!$AK$5:$AK$1204))</f>
        <v/>
      </c>
      <c r="M266" s="15" t="str">
        <f ca="1">IF($C266="","",SUMIF('Controle de Contatos'!$D$5:$D$1204,$C266,'Controle de Contatos'!$AL$5:$AL$1204))</f>
        <v/>
      </c>
      <c r="N266" s="15" t="str">
        <f ca="1">IF($C266="","",SUMIF('Controle de Contatos'!$D$5:$D$1204,$C266,'Controle de Contatos'!$AM$5:$AO$1204))</f>
        <v/>
      </c>
      <c r="O266" s="15" t="str">
        <f ca="1">IF($C266="","",SUMIF('Controle de Contatos'!$D$5:$D$1204,$C266,'Controle de Contatos'!$AN$5:$AN$1204))</f>
        <v/>
      </c>
      <c r="P266" s="15" t="str">
        <f t="shared" ca="1" si="9"/>
        <v/>
      </c>
    </row>
    <row r="267" spans="2:16" ht="30" customHeight="1">
      <c r="B267" s="1">
        <v>263</v>
      </c>
      <c r="C267" s="14" t="str">
        <f t="shared" ca="1" si="8"/>
        <v/>
      </c>
      <c r="D267" s="15" t="str">
        <f ca="1">IF($C267="","",SUMIF('Controle de Contatos'!$D$5:$D$1204,$C267,'Controle de Contatos'!$AC$5:$AC$1204))</f>
        <v/>
      </c>
      <c r="E267" s="15" t="str">
        <f ca="1">IF($C267="","",SUMIF('Controle de Contatos'!$D$5:$D$1204,$C267,'Controle de Contatos'!$AD$5:$AD$1204))</f>
        <v/>
      </c>
      <c r="F267" s="15" t="str">
        <f ca="1">IF($C267="","",SUMIF('Controle de Contatos'!$D$5:$D$1204,$C267,'Controle de Contatos'!$AE$5:$AE$1204))</f>
        <v/>
      </c>
      <c r="G267" s="15" t="str">
        <f ca="1">IF($C267="","",SUMIF('Controle de Contatos'!$D$5:$D$1204,$C267,'Controle de Contatos'!$AF$5:$AF$1204))</f>
        <v/>
      </c>
      <c r="H267" s="15" t="str">
        <f ca="1">IF($C267="","",SUMIF('Controle de Contatos'!$D$5:$D$1204,$C267,'Controle de Contatos'!$AG$5:$AG$1204))</f>
        <v/>
      </c>
      <c r="I267" s="15" t="str">
        <f ca="1">IF($C267="","",SUMIF('Controle de Contatos'!$D$5:$D$1204,$C267,'Controle de Contatos'!$AH$5:$AH$1204))</f>
        <v/>
      </c>
      <c r="J267" s="15" t="str">
        <f ca="1">IF($C267="","",SUMIF('Controle de Contatos'!$D$5:$D$1204,$C267,'Controle de Contatos'!$AI$5:$AI$1204))</f>
        <v/>
      </c>
      <c r="K267" s="15" t="str">
        <f ca="1">IF($C267="","",SUMIF('Controle de Contatos'!$D$5:$D$1204,$C267,'Controle de Contatos'!$AJ$5:$AJ$1204))</f>
        <v/>
      </c>
      <c r="L267" s="15" t="str">
        <f ca="1">IF($C267="","",SUMIF('Controle de Contatos'!$D$5:$D$1204,$C267,'Controle de Contatos'!$AK$5:$AK$1204))</f>
        <v/>
      </c>
      <c r="M267" s="15" t="str">
        <f ca="1">IF($C267="","",SUMIF('Controle de Contatos'!$D$5:$D$1204,$C267,'Controle de Contatos'!$AL$5:$AL$1204))</f>
        <v/>
      </c>
      <c r="N267" s="15" t="str">
        <f ca="1">IF($C267="","",SUMIF('Controle de Contatos'!$D$5:$D$1204,$C267,'Controle de Contatos'!$AM$5:$AO$1204))</f>
        <v/>
      </c>
      <c r="O267" s="15" t="str">
        <f ca="1">IF($C267="","",SUMIF('Controle de Contatos'!$D$5:$D$1204,$C267,'Controle de Contatos'!$AN$5:$AN$1204))</f>
        <v/>
      </c>
      <c r="P267" s="15" t="str">
        <f t="shared" ca="1" si="9"/>
        <v/>
      </c>
    </row>
    <row r="268" spans="2:16" ht="30" customHeight="1">
      <c r="B268" s="1">
        <v>264</v>
      </c>
      <c r="C268" s="14" t="str">
        <f t="shared" ca="1" si="8"/>
        <v/>
      </c>
      <c r="D268" s="15" t="str">
        <f ca="1">IF($C268="","",SUMIF('Controle de Contatos'!$D$5:$D$1204,$C268,'Controle de Contatos'!$AC$5:$AC$1204))</f>
        <v/>
      </c>
      <c r="E268" s="15" t="str">
        <f ca="1">IF($C268="","",SUMIF('Controle de Contatos'!$D$5:$D$1204,$C268,'Controle de Contatos'!$AD$5:$AD$1204))</f>
        <v/>
      </c>
      <c r="F268" s="15" t="str">
        <f ca="1">IF($C268="","",SUMIF('Controle de Contatos'!$D$5:$D$1204,$C268,'Controle de Contatos'!$AE$5:$AE$1204))</f>
        <v/>
      </c>
      <c r="G268" s="15" t="str">
        <f ca="1">IF($C268="","",SUMIF('Controle de Contatos'!$D$5:$D$1204,$C268,'Controle de Contatos'!$AF$5:$AF$1204))</f>
        <v/>
      </c>
      <c r="H268" s="15" t="str">
        <f ca="1">IF($C268="","",SUMIF('Controle de Contatos'!$D$5:$D$1204,$C268,'Controle de Contatos'!$AG$5:$AG$1204))</f>
        <v/>
      </c>
      <c r="I268" s="15" t="str">
        <f ca="1">IF($C268="","",SUMIF('Controle de Contatos'!$D$5:$D$1204,$C268,'Controle de Contatos'!$AH$5:$AH$1204))</f>
        <v/>
      </c>
      <c r="J268" s="15" t="str">
        <f ca="1">IF($C268="","",SUMIF('Controle de Contatos'!$D$5:$D$1204,$C268,'Controle de Contatos'!$AI$5:$AI$1204))</f>
        <v/>
      </c>
      <c r="K268" s="15" t="str">
        <f ca="1">IF($C268="","",SUMIF('Controle de Contatos'!$D$5:$D$1204,$C268,'Controle de Contatos'!$AJ$5:$AJ$1204))</f>
        <v/>
      </c>
      <c r="L268" s="15" t="str">
        <f ca="1">IF($C268="","",SUMIF('Controle de Contatos'!$D$5:$D$1204,$C268,'Controle de Contatos'!$AK$5:$AK$1204))</f>
        <v/>
      </c>
      <c r="M268" s="15" t="str">
        <f ca="1">IF($C268="","",SUMIF('Controle de Contatos'!$D$5:$D$1204,$C268,'Controle de Contatos'!$AL$5:$AL$1204))</f>
        <v/>
      </c>
      <c r="N268" s="15" t="str">
        <f ca="1">IF($C268="","",SUMIF('Controle de Contatos'!$D$5:$D$1204,$C268,'Controle de Contatos'!$AM$5:$AO$1204))</f>
        <v/>
      </c>
      <c r="O268" s="15" t="str">
        <f ca="1">IF($C268="","",SUMIF('Controle de Contatos'!$D$5:$D$1204,$C268,'Controle de Contatos'!$AN$5:$AN$1204))</f>
        <v/>
      </c>
      <c r="P268" s="15" t="str">
        <f t="shared" ca="1" si="9"/>
        <v/>
      </c>
    </row>
    <row r="269" spans="2:16" ht="30" customHeight="1">
      <c r="B269" s="1">
        <v>265</v>
      </c>
      <c r="C269" s="14" t="str">
        <f t="shared" ca="1" si="8"/>
        <v/>
      </c>
      <c r="D269" s="15" t="str">
        <f ca="1">IF($C269="","",SUMIF('Controle de Contatos'!$D$5:$D$1204,$C269,'Controle de Contatos'!$AC$5:$AC$1204))</f>
        <v/>
      </c>
      <c r="E269" s="15" t="str">
        <f ca="1">IF($C269="","",SUMIF('Controle de Contatos'!$D$5:$D$1204,$C269,'Controle de Contatos'!$AD$5:$AD$1204))</f>
        <v/>
      </c>
      <c r="F269" s="15" t="str">
        <f ca="1">IF($C269="","",SUMIF('Controle de Contatos'!$D$5:$D$1204,$C269,'Controle de Contatos'!$AE$5:$AE$1204))</f>
        <v/>
      </c>
      <c r="G269" s="15" t="str">
        <f ca="1">IF($C269="","",SUMIF('Controle de Contatos'!$D$5:$D$1204,$C269,'Controle de Contatos'!$AF$5:$AF$1204))</f>
        <v/>
      </c>
      <c r="H269" s="15" t="str">
        <f ca="1">IF($C269="","",SUMIF('Controle de Contatos'!$D$5:$D$1204,$C269,'Controle de Contatos'!$AG$5:$AG$1204))</f>
        <v/>
      </c>
      <c r="I269" s="15" t="str">
        <f ca="1">IF($C269="","",SUMIF('Controle de Contatos'!$D$5:$D$1204,$C269,'Controle de Contatos'!$AH$5:$AH$1204))</f>
        <v/>
      </c>
      <c r="J269" s="15" t="str">
        <f ca="1">IF($C269="","",SUMIF('Controle de Contatos'!$D$5:$D$1204,$C269,'Controle de Contatos'!$AI$5:$AI$1204))</f>
        <v/>
      </c>
      <c r="K269" s="15" t="str">
        <f ca="1">IF($C269="","",SUMIF('Controle de Contatos'!$D$5:$D$1204,$C269,'Controle de Contatos'!$AJ$5:$AJ$1204))</f>
        <v/>
      </c>
      <c r="L269" s="15" t="str">
        <f ca="1">IF($C269="","",SUMIF('Controle de Contatos'!$D$5:$D$1204,$C269,'Controle de Contatos'!$AK$5:$AK$1204))</f>
        <v/>
      </c>
      <c r="M269" s="15" t="str">
        <f ca="1">IF($C269="","",SUMIF('Controle de Contatos'!$D$5:$D$1204,$C269,'Controle de Contatos'!$AL$5:$AL$1204))</f>
        <v/>
      </c>
      <c r="N269" s="15" t="str">
        <f ca="1">IF($C269="","",SUMIF('Controle de Contatos'!$D$5:$D$1204,$C269,'Controle de Contatos'!$AM$5:$AO$1204))</f>
        <v/>
      </c>
      <c r="O269" s="15" t="str">
        <f ca="1">IF($C269="","",SUMIF('Controle de Contatos'!$D$5:$D$1204,$C269,'Controle de Contatos'!$AN$5:$AN$1204))</f>
        <v/>
      </c>
      <c r="P269" s="15" t="str">
        <f t="shared" ca="1" si="9"/>
        <v/>
      </c>
    </row>
    <row r="270" spans="2:16" ht="30" customHeight="1">
      <c r="B270" s="1">
        <v>266</v>
      </c>
      <c r="C270" s="14" t="str">
        <f t="shared" ca="1" si="8"/>
        <v/>
      </c>
      <c r="D270" s="15" t="str">
        <f ca="1">IF($C270="","",SUMIF('Controle de Contatos'!$D$5:$D$1204,$C270,'Controle de Contatos'!$AC$5:$AC$1204))</f>
        <v/>
      </c>
      <c r="E270" s="15" t="str">
        <f ca="1">IF($C270="","",SUMIF('Controle de Contatos'!$D$5:$D$1204,$C270,'Controle de Contatos'!$AD$5:$AD$1204))</f>
        <v/>
      </c>
      <c r="F270" s="15" t="str">
        <f ca="1">IF($C270="","",SUMIF('Controle de Contatos'!$D$5:$D$1204,$C270,'Controle de Contatos'!$AE$5:$AE$1204))</f>
        <v/>
      </c>
      <c r="G270" s="15" t="str">
        <f ca="1">IF($C270="","",SUMIF('Controle de Contatos'!$D$5:$D$1204,$C270,'Controle de Contatos'!$AF$5:$AF$1204))</f>
        <v/>
      </c>
      <c r="H270" s="15" t="str">
        <f ca="1">IF($C270="","",SUMIF('Controle de Contatos'!$D$5:$D$1204,$C270,'Controle de Contatos'!$AG$5:$AG$1204))</f>
        <v/>
      </c>
      <c r="I270" s="15" t="str">
        <f ca="1">IF($C270="","",SUMIF('Controle de Contatos'!$D$5:$D$1204,$C270,'Controle de Contatos'!$AH$5:$AH$1204))</f>
        <v/>
      </c>
      <c r="J270" s="15" t="str">
        <f ca="1">IF($C270="","",SUMIF('Controle de Contatos'!$D$5:$D$1204,$C270,'Controle de Contatos'!$AI$5:$AI$1204))</f>
        <v/>
      </c>
      <c r="K270" s="15" t="str">
        <f ca="1">IF($C270="","",SUMIF('Controle de Contatos'!$D$5:$D$1204,$C270,'Controle de Contatos'!$AJ$5:$AJ$1204))</f>
        <v/>
      </c>
      <c r="L270" s="15" t="str">
        <f ca="1">IF($C270="","",SUMIF('Controle de Contatos'!$D$5:$D$1204,$C270,'Controle de Contatos'!$AK$5:$AK$1204))</f>
        <v/>
      </c>
      <c r="M270" s="15" t="str">
        <f ca="1">IF($C270="","",SUMIF('Controle de Contatos'!$D$5:$D$1204,$C270,'Controle de Contatos'!$AL$5:$AL$1204))</f>
        <v/>
      </c>
      <c r="N270" s="15" t="str">
        <f ca="1">IF($C270="","",SUMIF('Controle de Contatos'!$D$5:$D$1204,$C270,'Controle de Contatos'!$AM$5:$AO$1204))</f>
        <v/>
      </c>
      <c r="O270" s="15" t="str">
        <f ca="1">IF($C270="","",SUMIF('Controle de Contatos'!$D$5:$D$1204,$C270,'Controle de Contatos'!$AN$5:$AN$1204))</f>
        <v/>
      </c>
      <c r="P270" s="15" t="str">
        <f t="shared" ca="1" si="9"/>
        <v/>
      </c>
    </row>
    <row r="271" spans="2:16" ht="30" customHeight="1">
      <c r="B271" s="1">
        <v>267</v>
      </c>
      <c r="C271" s="14" t="str">
        <f t="shared" ca="1" si="8"/>
        <v/>
      </c>
      <c r="D271" s="15" t="str">
        <f ca="1">IF($C271="","",SUMIF('Controle de Contatos'!$D$5:$D$1204,$C271,'Controle de Contatos'!$AC$5:$AC$1204))</f>
        <v/>
      </c>
      <c r="E271" s="15" t="str">
        <f ca="1">IF($C271="","",SUMIF('Controle de Contatos'!$D$5:$D$1204,$C271,'Controle de Contatos'!$AD$5:$AD$1204))</f>
        <v/>
      </c>
      <c r="F271" s="15" t="str">
        <f ca="1">IF($C271="","",SUMIF('Controle de Contatos'!$D$5:$D$1204,$C271,'Controle de Contatos'!$AE$5:$AE$1204))</f>
        <v/>
      </c>
      <c r="G271" s="15" t="str">
        <f ca="1">IF($C271="","",SUMIF('Controle de Contatos'!$D$5:$D$1204,$C271,'Controle de Contatos'!$AF$5:$AF$1204))</f>
        <v/>
      </c>
      <c r="H271" s="15" t="str">
        <f ca="1">IF($C271="","",SUMIF('Controle de Contatos'!$D$5:$D$1204,$C271,'Controle de Contatos'!$AG$5:$AG$1204))</f>
        <v/>
      </c>
      <c r="I271" s="15" t="str">
        <f ca="1">IF($C271="","",SUMIF('Controle de Contatos'!$D$5:$D$1204,$C271,'Controle de Contatos'!$AH$5:$AH$1204))</f>
        <v/>
      </c>
      <c r="J271" s="15" t="str">
        <f ca="1">IF($C271="","",SUMIF('Controle de Contatos'!$D$5:$D$1204,$C271,'Controle de Contatos'!$AI$5:$AI$1204))</f>
        <v/>
      </c>
      <c r="K271" s="15" t="str">
        <f ca="1">IF($C271="","",SUMIF('Controle de Contatos'!$D$5:$D$1204,$C271,'Controle de Contatos'!$AJ$5:$AJ$1204))</f>
        <v/>
      </c>
      <c r="L271" s="15" t="str">
        <f ca="1">IF($C271="","",SUMIF('Controle de Contatos'!$D$5:$D$1204,$C271,'Controle de Contatos'!$AK$5:$AK$1204))</f>
        <v/>
      </c>
      <c r="M271" s="15" t="str">
        <f ca="1">IF($C271="","",SUMIF('Controle de Contatos'!$D$5:$D$1204,$C271,'Controle de Contatos'!$AL$5:$AL$1204))</f>
        <v/>
      </c>
      <c r="N271" s="15" t="str">
        <f ca="1">IF($C271="","",SUMIF('Controle de Contatos'!$D$5:$D$1204,$C271,'Controle de Contatos'!$AM$5:$AO$1204))</f>
        <v/>
      </c>
      <c r="O271" s="15" t="str">
        <f ca="1">IF($C271="","",SUMIF('Controle de Contatos'!$D$5:$D$1204,$C271,'Controle de Contatos'!$AN$5:$AN$1204))</f>
        <v/>
      </c>
      <c r="P271" s="15" t="str">
        <f t="shared" ca="1" si="9"/>
        <v/>
      </c>
    </row>
    <row r="272" spans="2:16" ht="30" customHeight="1">
      <c r="B272" s="1">
        <v>268</v>
      </c>
      <c r="C272" s="14" t="str">
        <f t="shared" ca="1" si="8"/>
        <v/>
      </c>
      <c r="D272" s="15" t="str">
        <f ca="1">IF($C272="","",SUMIF('Controle de Contatos'!$D$5:$D$1204,$C272,'Controle de Contatos'!$AC$5:$AC$1204))</f>
        <v/>
      </c>
      <c r="E272" s="15" t="str">
        <f ca="1">IF($C272="","",SUMIF('Controle de Contatos'!$D$5:$D$1204,$C272,'Controle de Contatos'!$AD$5:$AD$1204))</f>
        <v/>
      </c>
      <c r="F272" s="15" t="str">
        <f ca="1">IF($C272="","",SUMIF('Controle de Contatos'!$D$5:$D$1204,$C272,'Controle de Contatos'!$AE$5:$AE$1204))</f>
        <v/>
      </c>
      <c r="G272" s="15" t="str">
        <f ca="1">IF($C272="","",SUMIF('Controle de Contatos'!$D$5:$D$1204,$C272,'Controle de Contatos'!$AF$5:$AF$1204))</f>
        <v/>
      </c>
      <c r="H272" s="15" t="str">
        <f ca="1">IF($C272="","",SUMIF('Controle de Contatos'!$D$5:$D$1204,$C272,'Controle de Contatos'!$AG$5:$AG$1204))</f>
        <v/>
      </c>
      <c r="I272" s="15" t="str">
        <f ca="1">IF($C272="","",SUMIF('Controle de Contatos'!$D$5:$D$1204,$C272,'Controle de Contatos'!$AH$5:$AH$1204))</f>
        <v/>
      </c>
      <c r="J272" s="15" t="str">
        <f ca="1">IF($C272="","",SUMIF('Controle de Contatos'!$D$5:$D$1204,$C272,'Controle de Contatos'!$AI$5:$AI$1204))</f>
        <v/>
      </c>
      <c r="K272" s="15" t="str">
        <f ca="1">IF($C272="","",SUMIF('Controle de Contatos'!$D$5:$D$1204,$C272,'Controle de Contatos'!$AJ$5:$AJ$1204))</f>
        <v/>
      </c>
      <c r="L272" s="15" t="str">
        <f ca="1">IF($C272="","",SUMIF('Controle de Contatos'!$D$5:$D$1204,$C272,'Controle de Contatos'!$AK$5:$AK$1204))</f>
        <v/>
      </c>
      <c r="M272" s="15" t="str">
        <f ca="1">IF($C272="","",SUMIF('Controle de Contatos'!$D$5:$D$1204,$C272,'Controle de Contatos'!$AL$5:$AL$1204))</f>
        <v/>
      </c>
      <c r="N272" s="15" t="str">
        <f ca="1">IF($C272="","",SUMIF('Controle de Contatos'!$D$5:$D$1204,$C272,'Controle de Contatos'!$AM$5:$AO$1204))</f>
        <v/>
      </c>
      <c r="O272" s="15" t="str">
        <f ca="1">IF($C272="","",SUMIF('Controle de Contatos'!$D$5:$D$1204,$C272,'Controle de Contatos'!$AN$5:$AN$1204))</f>
        <v/>
      </c>
      <c r="P272" s="15" t="str">
        <f t="shared" ca="1" si="9"/>
        <v/>
      </c>
    </row>
    <row r="273" spans="2:16" ht="30" customHeight="1">
      <c r="B273" s="1">
        <v>269</v>
      </c>
      <c r="C273" s="14" t="str">
        <f t="shared" ca="1" si="8"/>
        <v/>
      </c>
      <c r="D273" s="15" t="str">
        <f ca="1">IF($C273="","",SUMIF('Controle de Contatos'!$D$5:$D$1204,$C273,'Controle de Contatos'!$AC$5:$AC$1204))</f>
        <v/>
      </c>
      <c r="E273" s="15" t="str">
        <f ca="1">IF($C273="","",SUMIF('Controle de Contatos'!$D$5:$D$1204,$C273,'Controle de Contatos'!$AD$5:$AD$1204))</f>
        <v/>
      </c>
      <c r="F273" s="15" t="str">
        <f ca="1">IF($C273="","",SUMIF('Controle de Contatos'!$D$5:$D$1204,$C273,'Controle de Contatos'!$AE$5:$AE$1204))</f>
        <v/>
      </c>
      <c r="G273" s="15" t="str">
        <f ca="1">IF($C273="","",SUMIF('Controle de Contatos'!$D$5:$D$1204,$C273,'Controle de Contatos'!$AF$5:$AF$1204))</f>
        <v/>
      </c>
      <c r="H273" s="15" t="str">
        <f ca="1">IF($C273="","",SUMIF('Controle de Contatos'!$D$5:$D$1204,$C273,'Controle de Contatos'!$AG$5:$AG$1204))</f>
        <v/>
      </c>
      <c r="I273" s="15" t="str">
        <f ca="1">IF($C273="","",SUMIF('Controle de Contatos'!$D$5:$D$1204,$C273,'Controle de Contatos'!$AH$5:$AH$1204))</f>
        <v/>
      </c>
      <c r="J273" s="15" t="str">
        <f ca="1">IF($C273="","",SUMIF('Controle de Contatos'!$D$5:$D$1204,$C273,'Controle de Contatos'!$AI$5:$AI$1204))</f>
        <v/>
      </c>
      <c r="K273" s="15" t="str">
        <f ca="1">IF($C273="","",SUMIF('Controle de Contatos'!$D$5:$D$1204,$C273,'Controle de Contatos'!$AJ$5:$AJ$1204))</f>
        <v/>
      </c>
      <c r="L273" s="15" t="str">
        <f ca="1">IF($C273="","",SUMIF('Controle de Contatos'!$D$5:$D$1204,$C273,'Controle de Contatos'!$AK$5:$AK$1204))</f>
        <v/>
      </c>
      <c r="M273" s="15" t="str">
        <f ca="1">IF($C273="","",SUMIF('Controle de Contatos'!$D$5:$D$1204,$C273,'Controle de Contatos'!$AL$5:$AL$1204))</f>
        <v/>
      </c>
      <c r="N273" s="15" t="str">
        <f ca="1">IF($C273="","",SUMIF('Controle de Contatos'!$D$5:$D$1204,$C273,'Controle de Contatos'!$AM$5:$AO$1204))</f>
        <v/>
      </c>
      <c r="O273" s="15" t="str">
        <f ca="1">IF($C273="","",SUMIF('Controle de Contatos'!$D$5:$D$1204,$C273,'Controle de Contatos'!$AN$5:$AN$1204))</f>
        <v/>
      </c>
      <c r="P273" s="15" t="str">
        <f t="shared" ca="1" si="9"/>
        <v/>
      </c>
    </row>
    <row r="274" spans="2:16" ht="30" customHeight="1">
      <c r="B274" s="1">
        <v>270</v>
      </c>
      <c r="C274" s="14" t="str">
        <f t="shared" ca="1" si="8"/>
        <v/>
      </c>
      <c r="D274" s="15" t="str">
        <f ca="1">IF($C274="","",SUMIF('Controle de Contatos'!$D$5:$D$1204,$C274,'Controle de Contatos'!$AC$5:$AC$1204))</f>
        <v/>
      </c>
      <c r="E274" s="15" t="str">
        <f ca="1">IF($C274="","",SUMIF('Controle de Contatos'!$D$5:$D$1204,$C274,'Controle de Contatos'!$AD$5:$AD$1204))</f>
        <v/>
      </c>
      <c r="F274" s="15" t="str">
        <f ca="1">IF($C274="","",SUMIF('Controle de Contatos'!$D$5:$D$1204,$C274,'Controle de Contatos'!$AE$5:$AE$1204))</f>
        <v/>
      </c>
      <c r="G274" s="15" t="str">
        <f ca="1">IF($C274="","",SUMIF('Controle de Contatos'!$D$5:$D$1204,$C274,'Controle de Contatos'!$AF$5:$AF$1204))</f>
        <v/>
      </c>
      <c r="H274" s="15" t="str">
        <f ca="1">IF($C274="","",SUMIF('Controle de Contatos'!$D$5:$D$1204,$C274,'Controle de Contatos'!$AG$5:$AG$1204))</f>
        <v/>
      </c>
      <c r="I274" s="15" t="str">
        <f ca="1">IF($C274="","",SUMIF('Controle de Contatos'!$D$5:$D$1204,$C274,'Controle de Contatos'!$AH$5:$AH$1204))</f>
        <v/>
      </c>
      <c r="J274" s="15" t="str">
        <f ca="1">IF($C274="","",SUMIF('Controle de Contatos'!$D$5:$D$1204,$C274,'Controle de Contatos'!$AI$5:$AI$1204))</f>
        <v/>
      </c>
      <c r="K274" s="15" t="str">
        <f ca="1">IF($C274="","",SUMIF('Controle de Contatos'!$D$5:$D$1204,$C274,'Controle de Contatos'!$AJ$5:$AJ$1204))</f>
        <v/>
      </c>
      <c r="L274" s="15" t="str">
        <f ca="1">IF($C274="","",SUMIF('Controle de Contatos'!$D$5:$D$1204,$C274,'Controle de Contatos'!$AK$5:$AK$1204))</f>
        <v/>
      </c>
      <c r="M274" s="15" t="str">
        <f ca="1">IF($C274="","",SUMIF('Controle de Contatos'!$D$5:$D$1204,$C274,'Controle de Contatos'!$AL$5:$AL$1204))</f>
        <v/>
      </c>
      <c r="N274" s="15" t="str">
        <f ca="1">IF($C274="","",SUMIF('Controle de Contatos'!$D$5:$D$1204,$C274,'Controle de Contatos'!$AM$5:$AO$1204))</f>
        <v/>
      </c>
      <c r="O274" s="15" t="str">
        <f ca="1">IF($C274="","",SUMIF('Controle de Contatos'!$D$5:$D$1204,$C274,'Controle de Contatos'!$AN$5:$AN$1204))</f>
        <v/>
      </c>
      <c r="P274" s="15" t="str">
        <f t="shared" ca="1" si="9"/>
        <v/>
      </c>
    </row>
    <row r="275" spans="2:16" ht="30" customHeight="1">
      <c r="B275" s="1">
        <v>271</v>
      </c>
      <c r="C275" s="14" t="str">
        <f t="shared" ca="1" si="8"/>
        <v/>
      </c>
      <c r="D275" s="15" t="str">
        <f ca="1">IF($C275="","",SUMIF('Controle de Contatos'!$D$5:$D$1204,$C275,'Controle de Contatos'!$AC$5:$AC$1204))</f>
        <v/>
      </c>
      <c r="E275" s="15" t="str">
        <f ca="1">IF($C275="","",SUMIF('Controle de Contatos'!$D$5:$D$1204,$C275,'Controle de Contatos'!$AD$5:$AD$1204))</f>
        <v/>
      </c>
      <c r="F275" s="15" t="str">
        <f ca="1">IF($C275="","",SUMIF('Controle de Contatos'!$D$5:$D$1204,$C275,'Controle de Contatos'!$AE$5:$AE$1204))</f>
        <v/>
      </c>
      <c r="G275" s="15" t="str">
        <f ca="1">IF($C275="","",SUMIF('Controle de Contatos'!$D$5:$D$1204,$C275,'Controle de Contatos'!$AF$5:$AF$1204))</f>
        <v/>
      </c>
      <c r="H275" s="15" t="str">
        <f ca="1">IF($C275="","",SUMIF('Controle de Contatos'!$D$5:$D$1204,$C275,'Controle de Contatos'!$AG$5:$AG$1204))</f>
        <v/>
      </c>
      <c r="I275" s="15" t="str">
        <f ca="1">IF($C275="","",SUMIF('Controle de Contatos'!$D$5:$D$1204,$C275,'Controle de Contatos'!$AH$5:$AH$1204))</f>
        <v/>
      </c>
      <c r="J275" s="15" t="str">
        <f ca="1">IF($C275="","",SUMIF('Controle de Contatos'!$D$5:$D$1204,$C275,'Controle de Contatos'!$AI$5:$AI$1204))</f>
        <v/>
      </c>
      <c r="K275" s="15" t="str">
        <f ca="1">IF($C275="","",SUMIF('Controle de Contatos'!$D$5:$D$1204,$C275,'Controle de Contatos'!$AJ$5:$AJ$1204))</f>
        <v/>
      </c>
      <c r="L275" s="15" t="str">
        <f ca="1">IF($C275="","",SUMIF('Controle de Contatos'!$D$5:$D$1204,$C275,'Controle de Contatos'!$AK$5:$AK$1204))</f>
        <v/>
      </c>
      <c r="M275" s="15" t="str">
        <f ca="1">IF($C275="","",SUMIF('Controle de Contatos'!$D$5:$D$1204,$C275,'Controle de Contatos'!$AL$5:$AL$1204))</f>
        <v/>
      </c>
      <c r="N275" s="15" t="str">
        <f ca="1">IF($C275="","",SUMIF('Controle de Contatos'!$D$5:$D$1204,$C275,'Controle de Contatos'!$AM$5:$AO$1204))</f>
        <v/>
      </c>
      <c r="O275" s="15" t="str">
        <f ca="1">IF($C275="","",SUMIF('Controle de Contatos'!$D$5:$D$1204,$C275,'Controle de Contatos'!$AN$5:$AN$1204))</f>
        <v/>
      </c>
      <c r="P275" s="15" t="str">
        <f t="shared" ca="1" si="9"/>
        <v/>
      </c>
    </row>
    <row r="276" spans="2:16" ht="30" customHeight="1">
      <c r="B276" s="1">
        <v>272</v>
      </c>
      <c r="C276" s="14" t="str">
        <f t="shared" ca="1" si="8"/>
        <v/>
      </c>
      <c r="D276" s="15" t="str">
        <f ca="1">IF($C276="","",SUMIF('Controle de Contatos'!$D$5:$D$1204,$C276,'Controle de Contatos'!$AC$5:$AC$1204))</f>
        <v/>
      </c>
      <c r="E276" s="15" t="str">
        <f ca="1">IF($C276="","",SUMIF('Controle de Contatos'!$D$5:$D$1204,$C276,'Controle de Contatos'!$AD$5:$AD$1204))</f>
        <v/>
      </c>
      <c r="F276" s="15" t="str">
        <f ca="1">IF($C276="","",SUMIF('Controle de Contatos'!$D$5:$D$1204,$C276,'Controle de Contatos'!$AE$5:$AE$1204))</f>
        <v/>
      </c>
      <c r="G276" s="15" t="str">
        <f ca="1">IF($C276="","",SUMIF('Controle de Contatos'!$D$5:$D$1204,$C276,'Controle de Contatos'!$AF$5:$AF$1204))</f>
        <v/>
      </c>
      <c r="H276" s="15" t="str">
        <f ca="1">IF($C276="","",SUMIF('Controle de Contatos'!$D$5:$D$1204,$C276,'Controle de Contatos'!$AG$5:$AG$1204))</f>
        <v/>
      </c>
      <c r="I276" s="15" t="str">
        <f ca="1">IF($C276="","",SUMIF('Controle de Contatos'!$D$5:$D$1204,$C276,'Controle de Contatos'!$AH$5:$AH$1204))</f>
        <v/>
      </c>
      <c r="J276" s="15" t="str">
        <f ca="1">IF($C276="","",SUMIF('Controle de Contatos'!$D$5:$D$1204,$C276,'Controle de Contatos'!$AI$5:$AI$1204))</f>
        <v/>
      </c>
      <c r="K276" s="15" t="str">
        <f ca="1">IF($C276="","",SUMIF('Controle de Contatos'!$D$5:$D$1204,$C276,'Controle de Contatos'!$AJ$5:$AJ$1204))</f>
        <v/>
      </c>
      <c r="L276" s="15" t="str">
        <f ca="1">IF($C276="","",SUMIF('Controle de Contatos'!$D$5:$D$1204,$C276,'Controle de Contatos'!$AK$5:$AK$1204))</f>
        <v/>
      </c>
      <c r="M276" s="15" t="str">
        <f ca="1">IF($C276="","",SUMIF('Controle de Contatos'!$D$5:$D$1204,$C276,'Controle de Contatos'!$AL$5:$AL$1204))</f>
        <v/>
      </c>
      <c r="N276" s="15" t="str">
        <f ca="1">IF($C276="","",SUMIF('Controle de Contatos'!$D$5:$D$1204,$C276,'Controle de Contatos'!$AM$5:$AO$1204))</f>
        <v/>
      </c>
      <c r="O276" s="15" t="str">
        <f ca="1">IF($C276="","",SUMIF('Controle de Contatos'!$D$5:$D$1204,$C276,'Controle de Contatos'!$AN$5:$AN$1204))</f>
        <v/>
      </c>
      <c r="P276" s="15" t="str">
        <f t="shared" ca="1" si="9"/>
        <v/>
      </c>
    </row>
    <row r="277" spans="2:16" ht="30" customHeight="1">
      <c r="B277" s="1">
        <v>273</v>
      </c>
      <c r="C277" s="14" t="str">
        <f t="shared" ca="1" si="8"/>
        <v/>
      </c>
      <c r="D277" s="15" t="str">
        <f ca="1">IF($C277="","",SUMIF('Controle de Contatos'!$D$5:$D$1204,$C277,'Controle de Contatos'!$AC$5:$AC$1204))</f>
        <v/>
      </c>
      <c r="E277" s="15" t="str">
        <f ca="1">IF($C277="","",SUMIF('Controle de Contatos'!$D$5:$D$1204,$C277,'Controle de Contatos'!$AD$5:$AD$1204))</f>
        <v/>
      </c>
      <c r="F277" s="15" t="str">
        <f ca="1">IF($C277="","",SUMIF('Controle de Contatos'!$D$5:$D$1204,$C277,'Controle de Contatos'!$AE$5:$AE$1204))</f>
        <v/>
      </c>
      <c r="G277" s="15" t="str">
        <f ca="1">IF($C277="","",SUMIF('Controle de Contatos'!$D$5:$D$1204,$C277,'Controle de Contatos'!$AF$5:$AF$1204))</f>
        <v/>
      </c>
      <c r="H277" s="15" t="str">
        <f ca="1">IF($C277="","",SUMIF('Controle de Contatos'!$D$5:$D$1204,$C277,'Controle de Contatos'!$AG$5:$AG$1204))</f>
        <v/>
      </c>
      <c r="I277" s="15" t="str">
        <f ca="1">IF($C277="","",SUMIF('Controle de Contatos'!$D$5:$D$1204,$C277,'Controle de Contatos'!$AH$5:$AH$1204))</f>
        <v/>
      </c>
      <c r="J277" s="15" t="str">
        <f ca="1">IF($C277="","",SUMIF('Controle de Contatos'!$D$5:$D$1204,$C277,'Controle de Contatos'!$AI$5:$AI$1204))</f>
        <v/>
      </c>
      <c r="K277" s="15" t="str">
        <f ca="1">IF($C277="","",SUMIF('Controle de Contatos'!$D$5:$D$1204,$C277,'Controle de Contatos'!$AJ$5:$AJ$1204))</f>
        <v/>
      </c>
      <c r="L277" s="15" t="str">
        <f ca="1">IF($C277="","",SUMIF('Controle de Contatos'!$D$5:$D$1204,$C277,'Controle de Contatos'!$AK$5:$AK$1204))</f>
        <v/>
      </c>
      <c r="M277" s="15" t="str">
        <f ca="1">IF($C277="","",SUMIF('Controle de Contatos'!$D$5:$D$1204,$C277,'Controle de Contatos'!$AL$5:$AL$1204))</f>
        <v/>
      </c>
      <c r="N277" s="15" t="str">
        <f ca="1">IF($C277="","",SUMIF('Controle de Contatos'!$D$5:$D$1204,$C277,'Controle de Contatos'!$AM$5:$AO$1204))</f>
        <v/>
      </c>
      <c r="O277" s="15" t="str">
        <f ca="1">IF($C277="","",SUMIF('Controle de Contatos'!$D$5:$D$1204,$C277,'Controle de Contatos'!$AN$5:$AN$1204))</f>
        <v/>
      </c>
      <c r="P277" s="15" t="str">
        <f t="shared" ca="1" si="9"/>
        <v/>
      </c>
    </row>
    <row r="278" spans="2:16" ht="30" customHeight="1">
      <c r="B278" s="1">
        <v>274</v>
      </c>
      <c r="C278" s="14" t="str">
        <f t="shared" ca="1" si="8"/>
        <v/>
      </c>
      <c r="D278" s="15" t="str">
        <f ca="1">IF($C278="","",SUMIF('Controle de Contatos'!$D$5:$D$1204,$C278,'Controle de Contatos'!$AC$5:$AC$1204))</f>
        <v/>
      </c>
      <c r="E278" s="15" t="str">
        <f ca="1">IF($C278="","",SUMIF('Controle de Contatos'!$D$5:$D$1204,$C278,'Controle de Contatos'!$AD$5:$AD$1204))</f>
        <v/>
      </c>
      <c r="F278" s="15" t="str">
        <f ca="1">IF($C278="","",SUMIF('Controle de Contatos'!$D$5:$D$1204,$C278,'Controle de Contatos'!$AE$5:$AE$1204))</f>
        <v/>
      </c>
      <c r="G278" s="15" t="str">
        <f ca="1">IF($C278="","",SUMIF('Controle de Contatos'!$D$5:$D$1204,$C278,'Controle de Contatos'!$AF$5:$AF$1204))</f>
        <v/>
      </c>
      <c r="H278" s="15" t="str">
        <f ca="1">IF($C278="","",SUMIF('Controle de Contatos'!$D$5:$D$1204,$C278,'Controle de Contatos'!$AG$5:$AG$1204))</f>
        <v/>
      </c>
      <c r="I278" s="15" t="str">
        <f ca="1">IF($C278="","",SUMIF('Controle de Contatos'!$D$5:$D$1204,$C278,'Controle de Contatos'!$AH$5:$AH$1204))</f>
        <v/>
      </c>
      <c r="J278" s="15" t="str">
        <f ca="1">IF($C278="","",SUMIF('Controle de Contatos'!$D$5:$D$1204,$C278,'Controle de Contatos'!$AI$5:$AI$1204))</f>
        <v/>
      </c>
      <c r="K278" s="15" t="str">
        <f ca="1">IF($C278="","",SUMIF('Controle de Contatos'!$D$5:$D$1204,$C278,'Controle de Contatos'!$AJ$5:$AJ$1204))</f>
        <v/>
      </c>
      <c r="L278" s="15" t="str">
        <f ca="1">IF($C278="","",SUMIF('Controle de Contatos'!$D$5:$D$1204,$C278,'Controle de Contatos'!$AK$5:$AK$1204))</f>
        <v/>
      </c>
      <c r="M278" s="15" t="str">
        <f ca="1">IF($C278="","",SUMIF('Controle de Contatos'!$D$5:$D$1204,$C278,'Controle de Contatos'!$AL$5:$AL$1204))</f>
        <v/>
      </c>
      <c r="N278" s="15" t="str">
        <f ca="1">IF($C278="","",SUMIF('Controle de Contatos'!$D$5:$D$1204,$C278,'Controle de Contatos'!$AM$5:$AO$1204))</f>
        <v/>
      </c>
      <c r="O278" s="15" t="str">
        <f ca="1">IF($C278="","",SUMIF('Controle de Contatos'!$D$5:$D$1204,$C278,'Controle de Contatos'!$AN$5:$AN$1204))</f>
        <v/>
      </c>
      <c r="P278" s="15" t="str">
        <f t="shared" ca="1" si="9"/>
        <v/>
      </c>
    </row>
    <row r="279" spans="2:16" ht="30" customHeight="1">
      <c r="B279" s="1">
        <v>275</v>
      </c>
      <c r="C279" s="14" t="str">
        <f t="shared" ca="1" si="8"/>
        <v/>
      </c>
      <c r="D279" s="15" t="str">
        <f ca="1">IF($C279="","",SUMIF('Controle de Contatos'!$D$5:$D$1204,$C279,'Controle de Contatos'!$AC$5:$AC$1204))</f>
        <v/>
      </c>
      <c r="E279" s="15" t="str">
        <f ca="1">IF($C279="","",SUMIF('Controle de Contatos'!$D$5:$D$1204,$C279,'Controle de Contatos'!$AD$5:$AD$1204))</f>
        <v/>
      </c>
      <c r="F279" s="15" t="str">
        <f ca="1">IF($C279="","",SUMIF('Controle de Contatos'!$D$5:$D$1204,$C279,'Controle de Contatos'!$AE$5:$AE$1204))</f>
        <v/>
      </c>
      <c r="G279" s="15" t="str">
        <f ca="1">IF($C279="","",SUMIF('Controle de Contatos'!$D$5:$D$1204,$C279,'Controle de Contatos'!$AF$5:$AF$1204))</f>
        <v/>
      </c>
      <c r="H279" s="15" t="str">
        <f ca="1">IF($C279="","",SUMIF('Controle de Contatos'!$D$5:$D$1204,$C279,'Controle de Contatos'!$AG$5:$AG$1204))</f>
        <v/>
      </c>
      <c r="I279" s="15" t="str">
        <f ca="1">IF($C279="","",SUMIF('Controle de Contatos'!$D$5:$D$1204,$C279,'Controle de Contatos'!$AH$5:$AH$1204))</f>
        <v/>
      </c>
      <c r="J279" s="15" t="str">
        <f ca="1">IF($C279="","",SUMIF('Controle de Contatos'!$D$5:$D$1204,$C279,'Controle de Contatos'!$AI$5:$AI$1204))</f>
        <v/>
      </c>
      <c r="K279" s="15" t="str">
        <f ca="1">IF($C279="","",SUMIF('Controle de Contatos'!$D$5:$D$1204,$C279,'Controle de Contatos'!$AJ$5:$AJ$1204))</f>
        <v/>
      </c>
      <c r="L279" s="15" t="str">
        <f ca="1">IF($C279="","",SUMIF('Controle de Contatos'!$D$5:$D$1204,$C279,'Controle de Contatos'!$AK$5:$AK$1204))</f>
        <v/>
      </c>
      <c r="M279" s="15" t="str">
        <f ca="1">IF($C279="","",SUMIF('Controle de Contatos'!$D$5:$D$1204,$C279,'Controle de Contatos'!$AL$5:$AL$1204))</f>
        <v/>
      </c>
      <c r="N279" s="15" t="str">
        <f ca="1">IF($C279="","",SUMIF('Controle de Contatos'!$D$5:$D$1204,$C279,'Controle de Contatos'!$AM$5:$AO$1204))</f>
        <v/>
      </c>
      <c r="O279" s="15" t="str">
        <f ca="1">IF($C279="","",SUMIF('Controle de Contatos'!$D$5:$D$1204,$C279,'Controle de Contatos'!$AN$5:$AN$1204))</f>
        <v/>
      </c>
      <c r="P279" s="15" t="str">
        <f t="shared" ca="1" si="9"/>
        <v/>
      </c>
    </row>
    <row r="280" spans="2:16" ht="30" customHeight="1">
      <c r="B280" s="1">
        <v>276</v>
      </c>
      <c r="C280" s="14" t="str">
        <f t="shared" ca="1" si="8"/>
        <v/>
      </c>
      <c r="D280" s="15" t="str">
        <f ca="1">IF($C280="","",SUMIF('Controle de Contatos'!$D$5:$D$1204,$C280,'Controle de Contatos'!$AC$5:$AC$1204))</f>
        <v/>
      </c>
      <c r="E280" s="15" t="str">
        <f ca="1">IF($C280="","",SUMIF('Controle de Contatos'!$D$5:$D$1204,$C280,'Controle de Contatos'!$AD$5:$AD$1204))</f>
        <v/>
      </c>
      <c r="F280" s="15" t="str">
        <f ca="1">IF($C280="","",SUMIF('Controle de Contatos'!$D$5:$D$1204,$C280,'Controle de Contatos'!$AE$5:$AE$1204))</f>
        <v/>
      </c>
      <c r="G280" s="15" t="str">
        <f ca="1">IF($C280="","",SUMIF('Controle de Contatos'!$D$5:$D$1204,$C280,'Controle de Contatos'!$AF$5:$AF$1204))</f>
        <v/>
      </c>
      <c r="H280" s="15" t="str">
        <f ca="1">IF($C280="","",SUMIF('Controle de Contatos'!$D$5:$D$1204,$C280,'Controle de Contatos'!$AG$5:$AG$1204))</f>
        <v/>
      </c>
      <c r="I280" s="15" t="str">
        <f ca="1">IF($C280="","",SUMIF('Controle de Contatos'!$D$5:$D$1204,$C280,'Controle de Contatos'!$AH$5:$AH$1204))</f>
        <v/>
      </c>
      <c r="J280" s="15" t="str">
        <f ca="1">IF($C280="","",SUMIF('Controle de Contatos'!$D$5:$D$1204,$C280,'Controle de Contatos'!$AI$5:$AI$1204))</f>
        <v/>
      </c>
      <c r="K280" s="15" t="str">
        <f ca="1">IF($C280="","",SUMIF('Controle de Contatos'!$D$5:$D$1204,$C280,'Controle de Contatos'!$AJ$5:$AJ$1204))</f>
        <v/>
      </c>
      <c r="L280" s="15" t="str">
        <f ca="1">IF($C280="","",SUMIF('Controle de Contatos'!$D$5:$D$1204,$C280,'Controle de Contatos'!$AK$5:$AK$1204))</f>
        <v/>
      </c>
      <c r="M280" s="15" t="str">
        <f ca="1">IF($C280="","",SUMIF('Controle de Contatos'!$D$5:$D$1204,$C280,'Controle de Contatos'!$AL$5:$AL$1204))</f>
        <v/>
      </c>
      <c r="N280" s="15" t="str">
        <f ca="1">IF($C280="","",SUMIF('Controle de Contatos'!$D$5:$D$1204,$C280,'Controle de Contatos'!$AM$5:$AO$1204))</f>
        <v/>
      </c>
      <c r="O280" s="15" t="str">
        <f ca="1">IF($C280="","",SUMIF('Controle de Contatos'!$D$5:$D$1204,$C280,'Controle de Contatos'!$AN$5:$AN$1204))</f>
        <v/>
      </c>
      <c r="P280" s="15" t="str">
        <f t="shared" ca="1" si="9"/>
        <v/>
      </c>
    </row>
    <row r="281" spans="2:16" ht="30" customHeight="1">
      <c r="B281" s="1">
        <v>277</v>
      </c>
      <c r="C281" s="14" t="str">
        <f t="shared" ca="1" si="8"/>
        <v/>
      </c>
      <c r="D281" s="15" t="str">
        <f ca="1">IF($C281="","",SUMIF('Controle de Contatos'!$D$5:$D$1204,$C281,'Controle de Contatos'!$AC$5:$AC$1204))</f>
        <v/>
      </c>
      <c r="E281" s="15" t="str">
        <f ca="1">IF($C281="","",SUMIF('Controle de Contatos'!$D$5:$D$1204,$C281,'Controle de Contatos'!$AD$5:$AD$1204))</f>
        <v/>
      </c>
      <c r="F281" s="15" t="str">
        <f ca="1">IF($C281="","",SUMIF('Controle de Contatos'!$D$5:$D$1204,$C281,'Controle de Contatos'!$AE$5:$AE$1204))</f>
        <v/>
      </c>
      <c r="G281" s="15" t="str">
        <f ca="1">IF($C281="","",SUMIF('Controle de Contatos'!$D$5:$D$1204,$C281,'Controle de Contatos'!$AF$5:$AF$1204))</f>
        <v/>
      </c>
      <c r="H281" s="15" t="str">
        <f ca="1">IF($C281="","",SUMIF('Controle de Contatos'!$D$5:$D$1204,$C281,'Controle de Contatos'!$AG$5:$AG$1204))</f>
        <v/>
      </c>
      <c r="I281" s="15" t="str">
        <f ca="1">IF($C281="","",SUMIF('Controle de Contatos'!$D$5:$D$1204,$C281,'Controle de Contatos'!$AH$5:$AH$1204))</f>
        <v/>
      </c>
      <c r="J281" s="15" t="str">
        <f ca="1">IF($C281="","",SUMIF('Controle de Contatos'!$D$5:$D$1204,$C281,'Controle de Contatos'!$AI$5:$AI$1204))</f>
        <v/>
      </c>
      <c r="K281" s="15" t="str">
        <f ca="1">IF($C281="","",SUMIF('Controle de Contatos'!$D$5:$D$1204,$C281,'Controle de Contatos'!$AJ$5:$AJ$1204))</f>
        <v/>
      </c>
      <c r="L281" s="15" t="str">
        <f ca="1">IF($C281="","",SUMIF('Controle de Contatos'!$D$5:$D$1204,$C281,'Controle de Contatos'!$AK$5:$AK$1204))</f>
        <v/>
      </c>
      <c r="M281" s="15" t="str">
        <f ca="1">IF($C281="","",SUMIF('Controle de Contatos'!$D$5:$D$1204,$C281,'Controle de Contatos'!$AL$5:$AL$1204))</f>
        <v/>
      </c>
      <c r="N281" s="15" t="str">
        <f ca="1">IF($C281="","",SUMIF('Controle de Contatos'!$D$5:$D$1204,$C281,'Controle de Contatos'!$AM$5:$AO$1204))</f>
        <v/>
      </c>
      <c r="O281" s="15" t="str">
        <f ca="1">IF($C281="","",SUMIF('Controle de Contatos'!$D$5:$D$1204,$C281,'Controle de Contatos'!$AN$5:$AN$1204))</f>
        <v/>
      </c>
      <c r="P281" s="15" t="str">
        <f t="shared" ca="1" si="9"/>
        <v/>
      </c>
    </row>
    <row r="282" spans="2:16" ht="30" customHeight="1">
      <c r="B282" s="1">
        <v>278</v>
      </c>
      <c r="C282" s="14" t="str">
        <f t="shared" ca="1" si="8"/>
        <v/>
      </c>
      <c r="D282" s="15" t="str">
        <f ca="1">IF($C282="","",SUMIF('Controle de Contatos'!$D$5:$D$1204,$C282,'Controle de Contatos'!$AC$5:$AC$1204))</f>
        <v/>
      </c>
      <c r="E282" s="15" t="str">
        <f ca="1">IF($C282="","",SUMIF('Controle de Contatos'!$D$5:$D$1204,$C282,'Controle de Contatos'!$AD$5:$AD$1204))</f>
        <v/>
      </c>
      <c r="F282" s="15" t="str">
        <f ca="1">IF($C282="","",SUMIF('Controle de Contatos'!$D$5:$D$1204,$C282,'Controle de Contatos'!$AE$5:$AE$1204))</f>
        <v/>
      </c>
      <c r="G282" s="15" t="str">
        <f ca="1">IF($C282="","",SUMIF('Controle de Contatos'!$D$5:$D$1204,$C282,'Controle de Contatos'!$AF$5:$AF$1204))</f>
        <v/>
      </c>
      <c r="H282" s="15" t="str">
        <f ca="1">IF($C282="","",SUMIF('Controle de Contatos'!$D$5:$D$1204,$C282,'Controle de Contatos'!$AG$5:$AG$1204))</f>
        <v/>
      </c>
      <c r="I282" s="15" t="str">
        <f ca="1">IF($C282="","",SUMIF('Controle de Contatos'!$D$5:$D$1204,$C282,'Controle de Contatos'!$AH$5:$AH$1204))</f>
        <v/>
      </c>
      <c r="J282" s="15" t="str">
        <f ca="1">IF($C282="","",SUMIF('Controle de Contatos'!$D$5:$D$1204,$C282,'Controle de Contatos'!$AI$5:$AI$1204))</f>
        <v/>
      </c>
      <c r="K282" s="15" t="str">
        <f ca="1">IF($C282="","",SUMIF('Controle de Contatos'!$D$5:$D$1204,$C282,'Controle de Contatos'!$AJ$5:$AJ$1204))</f>
        <v/>
      </c>
      <c r="L282" s="15" t="str">
        <f ca="1">IF($C282="","",SUMIF('Controle de Contatos'!$D$5:$D$1204,$C282,'Controle de Contatos'!$AK$5:$AK$1204))</f>
        <v/>
      </c>
      <c r="M282" s="15" t="str">
        <f ca="1">IF($C282="","",SUMIF('Controle de Contatos'!$D$5:$D$1204,$C282,'Controle de Contatos'!$AL$5:$AL$1204))</f>
        <v/>
      </c>
      <c r="N282" s="15" t="str">
        <f ca="1">IF($C282="","",SUMIF('Controle de Contatos'!$D$5:$D$1204,$C282,'Controle de Contatos'!$AM$5:$AO$1204))</f>
        <v/>
      </c>
      <c r="O282" s="15" t="str">
        <f ca="1">IF($C282="","",SUMIF('Controle de Contatos'!$D$5:$D$1204,$C282,'Controle de Contatos'!$AN$5:$AN$1204))</f>
        <v/>
      </c>
      <c r="P282" s="15" t="str">
        <f t="shared" ca="1" si="9"/>
        <v/>
      </c>
    </row>
    <row r="283" spans="2:16" ht="30" customHeight="1">
      <c r="B283" s="1">
        <v>279</v>
      </c>
      <c r="C283" s="14" t="str">
        <f t="shared" ca="1" si="8"/>
        <v/>
      </c>
      <c r="D283" s="15" t="str">
        <f ca="1">IF($C283="","",SUMIF('Controle de Contatos'!$D$5:$D$1204,$C283,'Controle de Contatos'!$AC$5:$AC$1204))</f>
        <v/>
      </c>
      <c r="E283" s="15" t="str">
        <f ca="1">IF($C283="","",SUMIF('Controle de Contatos'!$D$5:$D$1204,$C283,'Controle de Contatos'!$AD$5:$AD$1204))</f>
        <v/>
      </c>
      <c r="F283" s="15" t="str">
        <f ca="1">IF($C283="","",SUMIF('Controle de Contatos'!$D$5:$D$1204,$C283,'Controle de Contatos'!$AE$5:$AE$1204))</f>
        <v/>
      </c>
      <c r="G283" s="15" t="str">
        <f ca="1">IF($C283="","",SUMIF('Controle de Contatos'!$D$5:$D$1204,$C283,'Controle de Contatos'!$AF$5:$AF$1204))</f>
        <v/>
      </c>
      <c r="H283" s="15" t="str">
        <f ca="1">IF($C283="","",SUMIF('Controle de Contatos'!$D$5:$D$1204,$C283,'Controle de Contatos'!$AG$5:$AG$1204))</f>
        <v/>
      </c>
      <c r="I283" s="15" t="str">
        <f ca="1">IF($C283="","",SUMIF('Controle de Contatos'!$D$5:$D$1204,$C283,'Controle de Contatos'!$AH$5:$AH$1204))</f>
        <v/>
      </c>
      <c r="J283" s="15" t="str">
        <f ca="1">IF($C283="","",SUMIF('Controle de Contatos'!$D$5:$D$1204,$C283,'Controle de Contatos'!$AI$5:$AI$1204))</f>
        <v/>
      </c>
      <c r="K283" s="15" t="str">
        <f ca="1">IF($C283="","",SUMIF('Controle de Contatos'!$D$5:$D$1204,$C283,'Controle de Contatos'!$AJ$5:$AJ$1204))</f>
        <v/>
      </c>
      <c r="L283" s="15" t="str">
        <f ca="1">IF($C283="","",SUMIF('Controle de Contatos'!$D$5:$D$1204,$C283,'Controle de Contatos'!$AK$5:$AK$1204))</f>
        <v/>
      </c>
      <c r="M283" s="15" t="str">
        <f ca="1">IF($C283="","",SUMIF('Controle de Contatos'!$D$5:$D$1204,$C283,'Controle de Contatos'!$AL$5:$AL$1204))</f>
        <v/>
      </c>
      <c r="N283" s="15" t="str">
        <f ca="1">IF($C283="","",SUMIF('Controle de Contatos'!$D$5:$D$1204,$C283,'Controle de Contatos'!$AM$5:$AO$1204))</f>
        <v/>
      </c>
      <c r="O283" s="15" t="str">
        <f ca="1">IF($C283="","",SUMIF('Controle de Contatos'!$D$5:$D$1204,$C283,'Controle de Contatos'!$AN$5:$AN$1204))</f>
        <v/>
      </c>
      <c r="P283" s="15" t="str">
        <f t="shared" ca="1" si="9"/>
        <v/>
      </c>
    </row>
    <row r="284" spans="2:16" ht="30" customHeight="1">
      <c r="B284" s="1">
        <v>280</v>
      </c>
      <c r="C284" s="14" t="str">
        <f t="shared" ca="1" si="8"/>
        <v/>
      </c>
      <c r="D284" s="15" t="str">
        <f ca="1">IF($C284="","",SUMIF('Controle de Contatos'!$D$5:$D$1204,$C284,'Controle de Contatos'!$AC$5:$AC$1204))</f>
        <v/>
      </c>
      <c r="E284" s="15" t="str">
        <f ca="1">IF($C284="","",SUMIF('Controle de Contatos'!$D$5:$D$1204,$C284,'Controle de Contatos'!$AD$5:$AD$1204))</f>
        <v/>
      </c>
      <c r="F284" s="15" t="str">
        <f ca="1">IF($C284="","",SUMIF('Controle de Contatos'!$D$5:$D$1204,$C284,'Controle de Contatos'!$AE$5:$AE$1204))</f>
        <v/>
      </c>
      <c r="G284" s="15" t="str">
        <f ca="1">IF($C284="","",SUMIF('Controle de Contatos'!$D$5:$D$1204,$C284,'Controle de Contatos'!$AF$5:$AF$1204))</f>
        <v/>
      </c>
      <c r="H284" s="15" t="str">
        <f ca="1">IF($C284="","",SUMIF('Controle de Contatos'!$D$5:$D$1204,$C284,'Controle de Contatos'!$AG$5:$AG$1204))</f>
        <v/>
      </c>
      <c r="I284" s="15" t="str">
        <f ca="1">IF($C284="","",SUMIF('Controle de Contatos'!$D$5:$D$1204,$C284,'Controle de Contatos'!$AH$5:$AH$1204))</f>
        <v/>
      </c>
      <c r="J284" s="15" t="str">
        <f ca="1">IF($C284="","",SUMIF('Controle de Contatos'!$D$5:$D$1204,$C284,'Controle de Contatos'!$AI$5:$AI$1204))</f>
        <v/>
      </c>
      <c r="K284" s="15" t="str">
        <f ca="1">IF($C284="","",SUMIF('Controle de Contatos'!$D$5:$D$1204,$C284,'Controle de Contatos'!$AJ$5:$AJ$1204))</f>
        <v/>
      </c>
      <c r="L284" s="15" t="str">
        <f ca="1">IF($C284="","",SUMIF('Controle de Contatos'!$D$5:$D$1204,$C284,'Controle de Contatos'!$AK$5:$AK$1204))</f>
        <v/>
      </c>
      <c r="M284" s="15" t="str">
        <f ca="1">IF($C284="","",SUMIF('Controle de Contatos'!$D$5:$D$1204,$C284,'Controle de Contatos'!$AL$5:$AL$1204))</f>
        <v/>
      </c>
      <c r="N284" s="15" t="str">
        <f ca="1">IF($C284="","",SUMIF('Controle de Contatos'!$D$5:$D$1204,$C284,'Controle de Contatos'!$AM$5:$AO$1204))</f>
        <v/>
      </c>
      <c r="O284" s="15" t="str">
        <f ca="1">IF($C284="","",SUMIF('Controle de Contatos'!$D$5:$D$1204,$C284,'Controle de Contatos'!$AN$5:$AN$1204))</f>
        <v/>
      </c>
      <c r="P284" s="15" t="str">
        <f t="shared" ca="1" si="9"/>
        <v/>
      </c>
    </row>
    <row r="285" spans="2:16" ht="30" customHeight="1">
      <c r="B285" s="1">
        <v>281</v>
      </c>
      <c r="C285" s="14" t="str">
        <f t="shared" ca="1" si="8"/>
        <v/>
      </c>
      <c r="D285" s="15" t="str">
        <f ca="1">IF($C285="","",SUMIF('Controle de Contatos'!$D$5:$D$1204,$C285,'Controle de Contatos'!$AC$5:$AC$1204))</f>
        <v/>
      </c>
      <c r="E285" s="15" t="str">
        <f ca="1">IF($C285="","",SUMIF('Controle de Contatos'!$D$5:$D$1204,$C285,'Controle de Contatos'!$AD$5:$AD$1204))</f>
        <v/>
      </c>
      <c r="F285" s="15" t="str">
        <f ca="1">IF($C285="","",SUMIF('Controle de Contatos'!$D$5:$D$1204,$C285,'Controle de Contatos'!$AE$5:$AE$1204))</f>
        <v/>
      </c>
      <c r="G285" s="15" t="str">
        <f ca="1">IF($C285="","",SUMIF('Controle de Contatos'!$D$5:$D$1204,$C285,'Controle de Contatos'!$AF$5:$AF$1204))</f>
        <v/>
      </c>
      <c r="H285" s="15" t="str">
        <f ca="1">IF($C285="","",SUMIF('Controle de Contatos'!$D$5:$D$1204,$C285,'Controle de Contatos'!$AG$5:$AG$1204))</f>
        <v/>
      </c>
      <c r="I285" s="15" t="str">
        <f ca="1">IF($C285="","",SUMIF('Controle de Contatos'!$D$5:$D$1204,$C285,'Controle de Contatos'!$AH$5:$AH$1204))</f>
        <v/>
      </c>
      <c r="J285" s="15" t="str">
        <f ca="1">IF($C285="","",SUMIF('Controle de Contatos'!$D$5:$D$1204,$C285,'Controle de Contatos'!$AI$5:$AI$1204))</f>
        <v/>
      </c>
      <c r="K285" s="15" t="str">
        <f ca="1">IF($C285="","",SUMIF('Controle de Contatos'!$D$5:$D$1204,$C285,'Controle de Contatos'!$AJ$5:$AJ$1204))</f>
        <v/>
      </c>
      <c r="L285" s="15" t="str">
        <f ca="1">IF($C285="","",SUMIF('Controle de Contatos'!$D$5:$D$1204,$C285,'Controle de Contatos'!$AK$5:$AK$1204))</f>
        <v/>
      </c>
      <c r="M285" s="15" t="str">
        <f ca="1">IF($C285="","",SUMIF('Controle de Contatos'!$D$5:$D$1204,$C285,'Controle de Contatos'!$AL$5:$AL$1204))</f>
        <v/>
      </c>
      <c r="N285" s="15" t="str">
        <f ca="1">IF($C285="","",SUMIF('Controle de Contatos'!$D$5:$D$1204,$C285,'Controle de Contatos'!$AM$5:$AO$1204))</f>
        <v/>
      </c>
      <c r="O285" s="15" t="str">
        <f ca="1">IF($C285="","",SUMIF('Controle de Contatos'!$D$5:$D$1204,$C285,'Controle de Contatos'!$AN$5:$AN$1204))</f>
        <v/>
      </c>
      <c r="P285" s="15" t="str">
        <f t="shared" ca="1" si="9"/>
        <v/>
      </c>
    </row>
    <row r="286" spans="2:16" ht="30" customHeight="1">
      <c r="B286" s="1">
        <v>282</v>
      </c>
      <c r="C286" s="14" t="str">
        <f t="shared" ca="1" si="8"/>
        <v/>
      </c>
      <c r="D286" s="15" t="str">
        <f ca="1">IF($C286="","",SUMIF('Controle de Contatos'!$D$5:$D$1204,$C286,'Controle de Contatos'!$AC$5:$AC$1204))</f>
        <v/>
      </c>
      <c r="E286" s="15" t="str">
        <f ca="1">IF($C286="","",SUMIF('Controle de Contatos'!$D$5:$D$1204,$C286,'Controle de Contatos'!$AD$5:$AD$1204))</f>
        <v/>
      </c>
      <c r="F286" s="15" t="str">
        <f ca="1">IF($C286="","",SUMIF('Controle de Contatos'!$D$5:$D$1204,$C286,'Controle de Contatos'!$AE$5:$AE$1204))</f>
        <v/>
      </c>
      <c r="G286" s="15" t="str">
        <f ca="1">IF($C286="","",SUMIF('Controle de Contatos'!$D$5:$D$1204,$C286,'Controle de Contatos'!$AF$5:$AF$1204))</f>
        <v/>
      </c>
      <c r="H286" s="15" t="str">
        <f ca="1">IF($C286="","",SUMIF('Controle de Contatos'!$D$5:$D$1204,$C286,'Controle de Contatos'!$AG$5:$AG$1204))</f>
        <v/>
      </c>
      <c r="I286" s="15" t="str">
        <f ca="1">IF($C286="","",SUMIF('Controle de Contatos'!$D$5:$D$1204,$C286,'Controle de Contatos'!$AH$5:$AH$1204))</f>
        <v/>
      </c>
      <c r="J286" s="15" t="str">
        <f ca="1">IF($C286="","",SUMIF('Controle de Contatos'!$D$5:$D$1204,$C286,'Controle de Contatos'!$AI$5:$AI$1204))</f>
        <v/>
      </c>
      <c r="K286" s="15" t="str">
        <f ca="1">IF($C286="","",SUMIF('Controle de Contatos'!$D$5:$D$1204,$C286,'Controle de Contatos'!$AJ$5:$AJ$1204))</f>
        <v/>
      </c>
      <c r="L286" s="15" t="str">
        <f ca="1">IF($C286="","",SUMIF('Controle de Contatos'!$D$5:$D$1204,$C286,'Controle de Contatos'!$AK$5:$AK$1204))</f>
        <v/>
      </c>
      <c r="M286" s="15" t="str">
        <f ca="1">IF($C286="","",SUMIF('Controle de Contatos'!$D$5:$D$1204,$C286,'Controle de Contatos'!$AL$5:$AL$1204))</f>
        <v/>
      </c>
      <c r="N286" s="15" t="str">
        <f ca="1">IF($C286="","",SUMIF('Controle de Contatos'!$D$5:$D$1204,$C286,'Controle de Contatos'!$AM$5:$AO$1204))</f>
        <v/>
      </c>
      <c r="O286" s="15" t="str">
        <f ca="1">IF($C286="","",SUMIF('Controle de Contatos'!$D$5:$D$1204,$C286,'Controle de Contatos'!$AN$5:$AN$1204))</f>
        <v/>
      </c>
      <c r="P286" s="15" t="str">
        <f t="shared" ca="1" si="9"/>
        <v/>
      </c>
    </row>
    <row r="287" spans="2:16" ht="30" customHeight="1">
      <c r="B287" s="1">
        <v>283</v>
      </c>
      <c r="C287" s="14" t="str">
        <f t="shared" ca="1" si="8"/>
        <v/>
      </c>
      <c r="D287" s="15" t="str">
        <f ca="1">IF($C287="","",SUMIF('Controle de Contatos'!$D$5:$D$1204,$C287,'Controle de Contatos'!$AC$5:$AC$1204))</f>
        <v/>
      </c>
      <c r="E287" s="15" t="str">
        <f ca="1">IF($C287="","",SUMIF('Controle de Contatos'!$D$5:$D$1204,$C287,'Controle de Contatos'!$AD$5:$AD$1204))</f>
        <v/>
      </c>
      <c r="F287" s="15" t="str">
        <f ca="1">IF($C287="","",SUMIF('Controle de Contatos'!$D$5:$D$1204,$C287,'Controle de Contatos'!$AE$5:$AE$1204))</f>
        <v/>
      </c>
      <c r="G287" s="15" t="str">
        <f ca="1">IF($C287="","",SUMIF('Controle de Contatos'!$D$5:$D$1204,$C287,'Controle de Contatos'!$AF$5:$AF$1204))</f>
        <v/>
      </c>
      <c r="H287" s="15" t="str">
        <f ca="1">IF($C287="","",SUMIF('Controle de Contatos'!$D$5:$D$1204,$C287,'Controle de Contatos'!$AG$5:$AG$1204))</f>
        <v/>
      </c>
      <c r="I287" s="15" t="str">
        <f ca="1">IF($C287="","",SUMIF('Controle de Contatos'!$D$5:$D$1204,$C287,'Controle de Contatos'!$AH$5:$AH$1204))</f>
        <v/>
      </c>
      <c r="J287" s="15" t="str">
        <f ca="1">IF($C287="","",SUMIF('Controle de Contatos'!$D$5:$D$1204,$C287,'Controle de Contatos'!$AI$5:$AI$1204))</f>
        <v/>
      </c>
      <c r="K287" s="15" t="str">
        <f ca="1">IF($C287="","",SUMIF('Controle de Contatos'!$D$5:$D$1204,$C287,'Controle de Contatos'!$AJ$5:$AJ$1204))</f>
        <v/>
      </c>
      <c r="L287" s="15" t="str">
        <f ca="1">IF($C287="","",SUMIF('Controle de Contatos'!$D$5:$D$1204,$C287,'Controle de Contatos'!$AK$5:$AK$1204))</f>
        <v/>
      </c>
      <c r="M287" s="15" t="str">
        <f ca="1">IF($C287="","",SUMIF('Controle de Contatos'!$D$5:$D$1204,$C287,'Controle de Contatos'!$AL$5:$AL$1204))</f>
        <v/>
      </c>
      <c r="N287" s="15" t="str">
        <f ca="1">IF($C287="","",SUMIF('Controle de Contatos'!$D$5:$D$1204,$C287,'Controle de Contatos'!$AM$5:$AO$1204))</f>
        <v/>
      </c>
      <c r="O287" s="15" t="str">
        <f ca="1">IF($C287="","",SUMIF('Controle de Contatos'!$D$5:$D$1204,$C287,'Controle de Contatos'!$AN$5:$AN$1204))</f>
        <v/>
      </c>
      <c r="P287" s="15" t="str">
        <f t="shared" ca="1" si="9"/>
        <v/>
      </c>
    </row>
    <row r="288" spans="2:16" ht="30" customHeight="1">
      <c r="B288" s="1">
        <v>284</v>
      </c>
      <c r="C288" s="14" t="str">
        <f t="shared" ca="1" si="8"/>
        <v/>
      </c>
      <c r="D288" s="15" t="str">
        <f ca="1">IF($C288="","",SUMIF('Controle de Contatos'!$D$5:$D$1204,$C288,'Controle de Contatos'!$AC$5:$AC$1204))</f>
        <v/>
      </c>
      <c r="E288" s="15" t="str">
        <f ca="1">IF($C288="","",SUMIF('Controle de Contatos'!$D$5:$D$1204,$C288,'Controle de Contatos'!$AD$5:$AD$1204))</f>
        <v/>
      </c>
      <c r="F288" s="15" t="str">
        <f ca="1">IF($C288="","",SUMIF('Controle de Contatos'!$D$5:$D$1204,$C288,'Controle de Contatos'!$AE$5:$AE$1204))</f>
        <v/>
      </c>
      <c r="G288" s="15" t="str">
        <f ca="1">IF($C288="","",SUMIF('Controle de Contatos'!$D$5:$D$1204,$C288,'Controle de Contatos'!$AF$5:$AF$1204))</f>
        <v/>
      </c>
      <c r="H288" s="15" t="str">
        <f ca="1">IF($C288="","",SUMIF('Controle de Contatos'!$D$5:$D$1204,$C288,'Controle de Contatos'!$AG$5:$AG$1204))</f>
        <v/>
      </c>
      <c r="I288" s="15" t="str">
        <f ca="1">IF($C288="","",SUMIF('Controle de Contatos'!$D$5:$D$1204,$C288,'Controle de Contatos'!$AH$5:$AH$1204))</f>
        <v/>
      </c>
      <c r="J288" s="15" t="str">
        <f ca="1">IF($C288="","",SUMIF('Controle de Contatos'!$D$5:$D$1204,$C288,'Controle de Contatos'!$AI$5:$AI$1204))</f>
        <v/>
      </c>
      <c r="K288" s="15" t="str">
        <f ca="1">IF($C288="","",SUMIF('Controle de Contatos'!$D$5:$D$1204,$C288,'Controle de Contatos'!$AJ$5:$AJ$1204))</f>
        <v/>
      </c>
      <c r="L288" s="15" t="str">
        <f ca="1">IF($C288="","",SUMIF('Controle de Contatos'!$D$5:$D$1204,$C288,'Controle de Contatos'!$AK$5:$AK$1204))</f>
        <v/>
      </c>
      <c r="M288" s="15" t="str">
        <f ca="1">IF($C288="","",SUMIF('Controle de Contatos'!$D$5:$D$1204,$C288,'Controle de Contatos'!$AL$5:$AL$1204))</f>
        <v/>
      </c>
      <c r="N288" s="15" t="str">
        <f ca="1">IF($C288="","",SUMIF('Controle de Contatos'!$D$5:$D$1204,$C288,'Controle de Contatos'!$AM$5:$AO$1204))</f>
        <v/>
      </c>
      <c r="O288" s="15" t="str">
        <f ca="1">IF($C288="","",SUMIF('Controle de Contatos'!$D$5:$D$1204,$C288,'Controle de Contatos'!$AN$5:$AN$1204))</f>
        <v/>
      </c>
      <c r="P288" s="15" t="str">
        <f t="shared" ca="1" si="9"/>
        <v/>
      </c>
    </row>
    <row r="289" spans="2:16" ht="30" customHeight="1">
      <c r="B289" s="1">
        <v>285</v>
      </c>
      <c r="C289" s="14" t="str">
        <f t="shared" ca="1" si="8"/>
        <v/>
      </c>
      <c r="D289" s="15" t="str">
        <f ca="1">IF($C289="","",SUMIF('Controle de Contatos'!$D$5:$D$1204,$C289,'Controle de Contatos'!$AC$5:$AC$1204))</f>
        <v/>
      </c>
      <c r="E289" s="15" t="str">
        <f ca="1">IF($C289="","",SUMIF('Controle de Contatos'!$D$5:$D$1204,$C289,'Controle de Contatos'!$AD$5:$AD$1204))</f>
        <v/>
      </c>
      <c r="F289" s="15" t="str">
        <f ca="1">IF($C289="","",SUMIF('Controle de Contatos'!$D$5:$D$1204,$C289,'Controle de Contatos'!$AE$5:$AE$1204))</f>
        <v/>
      </c>
      <c r="G289" s="15" t="str">
        <f ca="1">IF($C289="","",SUMIF('Controle de Contatos'!$D$5:$D$1204,$C289,'Controle de Contatos'!$AF$5:$AF$1204))</f>
        <v/>
      </c>
      <c r="H289" s="15" t="str">
        <f ca="1">IF($C289="","",SUMIF('Controle de Contatos'!$D$5:$D$1204,$C289,'Controle de Contatos'!$AG$5:$AG$1204))</f>
        <v/>
      </c>
      <c r="I289" s="15" t="str">
        <f ca="1">IF($C289="","",SUMIF('Controle de Contatos'!$D$5:$D$1204,$C289,'Controle de Contatos'!$AH$5:$AH$1204))</f>
        <v/>
      </c>
      <c r="J289" s="15" t="str">
        <f ca="1">IF($C289="","",SUMIF('Controle de Contatos'!$D$5:$D$1204,$C289,'Controle de Contatos'!$AI$5:$AI$1204))</f>
        <v/>
      </c>
      <c r="K289" s="15" t="str">
        <f ca="1">IF($C289="","",SUMIF('Controle de Contatos'!$D$5:$D$1204,$C289,'Controle de Contatos'!$AJ$5:$AJ$1204))</f>
        <v/>
      </c>
      <c r="L289" s="15" t="str">
        <f ca="1">IF($C289="","",SUMIF('Controle de Contatos'!$D$5:$D$1204,$C289,'Controle de Contatos'!$AK$5:$AK$1204))</f>
        <v/>
      </c>
      <c r="M289" s="15" t="str">
        <f ca="1">IF($C289="","",SUMIF('Controle de Contatos'!$D$5:$D$1204,$C289,'Controle de Contatos'!$AL$5:$AL$1204))</f>
        <v/>
      </c>
      <c r="N289" s="15" t="str">
        <f ca="1">IF($C289="","",SUMIF('Controle de Contatos'!$D$5:$D$1204,$C289,'Controle de Contatos'!$AM$5:$AO$1204))</f>
        <v/>
      </c>
      <c r="O289" s="15" t="str">
        <f ca="1">IF($C289="","",SUMIF('Controle de Contatos'!$D$5:$D$1204,$C289,'Controle de Contatos'!$AN$5:$AN$1204))</f>
        <v/>
      </c>
      <c r="P289" s="15" t="str">
        <f t="shared" ca="1" si="9"/>
        <v/>
      </c>
    </row>
    <row r="290" spans="2:16" ht="30" customHeight="1">
      <c r="B290" s="1">
        <v>286</v>
      </c>
      <c r="C290" s="14" t="str">
        <f t="shared" ca="1" si="8"/>
        <v/>
      </c>
      <c r="D290" s="15" t="str">
        <f ca="1">IF($C290="","",SUMIF('Controle de Contatos'!$D$5:$D$1204,$C290,'Controle de Contatos'!$AC$5:$AC$1204))</f>
        <v/>
      </c>
      <c r="E290" s="15" t="str">
        <f ca="1">IF($C290="","",SUMIF('Controle de Contatos'!$D$5:$D$1204,$C290,'Controle de Contatos'!$AD$5:$AD$1204))</f>
        <v/>
      </c>
      <c r="F290" s="15" t="str">
        <f ca="1">IF($C290="","",SUMIF('Controle de Contatos'!$D$5:$D$1204,$C290,'Controle de Contatos'!$AE$5:$AE$1204))</f>
        <v/>
      </c>
      <c r="G290" s="15" t="str">
        <f ca="1">IF($C290="","",SUMIF('Controle de Contatos'!$D$5:$D$1204,$C290,'Controle de Contatos'!$AF$5:$AF$1204))</f>
        <v/>
      </c>
      <c r="H290" s="15" t="str">
        <f ca="1">IF($C290="","",SUMIF('Controle de Contatos'!$D$5:$D$1204,$C290,'Controle de Contatos'!$AG$5:$AG$1204))</f>
        <v/>
      </c>
      <c r="I290" s="15" t="str">
        <f ca="1">IF($C290="","",SUMIF('Controle de Contatos'!$D$5:$D$1204,$C290,'Controle de Contatos'!$AH$5:$AH$1204))</f>
        <v/>
      </c>
      <c r="J290" s="15" t="str">
        <f ca="1">IF($C290="","",SUMIF('Controle de Contatos'!$D$5:$D$1204,$C290,'Controle de Contatos'!$AI$5:$AI$1204))</f>
        <v/>
      </c>
      <c r="K290" s="15" t="str">
        <f ca="1">IF($C290="","",SUMIF('Controle de Contatos'!$D$5:$D$1204,$C290,'Controle de Contatos'!$AJ$5:$AJ$1204))</f>
        <v/>
      </c>
      <c r="L290" s="15" t="str">
        <f ca="1">IF($C290="","",SUMIF('Controle de Contatos'!$D$5:$D$1204,$C290,'Controle de Contatos'!$AK$5:$AK$1204))</f>
        <v/>
      </c>
      <c r="M290" s="15" t="str">
        <f ca="1">IF($C290="","",SUMIF('Controle de Contatos'!$D$5:$D$1204,$C290,'Controle de Contatos'!$AL$5:$AL$1204))</f>
        <v/>
      </c>
      <c r="N290" s="15" t="str">
        <f ca="1">IF($C290="","",SUMIF('Controle de Contatos'!$D$5:$D$1204,$C290,'Controle de Contatos'!$AM$5:$AO$1204))</f>
        <v/>
      </c>
      <c r="O290" s="15" t="str">
        <f ca="1">IF($C290="","",SUMIF('Controle de Contatos'!$D$5:$D$1204,$C290,'Controle de Contatos'!$AN$5:$AN$1204))</f>
        <v/>
      </c>
      <c r="P290" s="15" t="str">
        <f t="shared" ca="1" si="9"/>
        <v/>
      </c>
    </row>
    <row r="291" spans="2:16" ht="30" customHeight="1">
      <c r="B291" s="1">
        <v>287</v>
      </c>
      <c r="C291" s="14" t="str">
        <f t="shared" ca="1" si="8"/>
        <v/>
      </c>
      <c r="D291" s="15" t="str">
        <f ca="1">IF($C291="","",SUMIF('Controle de Contatos'!$D$5:$D$1204,$C291,'Controle de Contatos'!$AC$5:$AC$1204))</f>
        <v/>
      </c>
      <c r="E291" s="15" t="str">
        <f ca="1">IF($C291="","",SUMIF('Controle de Contatos'!$D$5:$D$1204,$C291,'Controle de Contatos'!$AD$5:$AD$1204))</f>
        <v/>
      </c>
      <c r="F291" s="15" t="str">
        <f ca="1">IF($C291="","",SUMIF('Controle de Contatos'!$D$5:$D$1204,$C291,'Controle de Contatos'!$AE$5:$AE$1204))</f>
        <v/>
      </c>
      <c r="G291" s="15" t="str">
        <f ca="1">IF($C291="","",SUMIF('Controle de Contatos'!$D$5:$D$1204,$C291,'Controle de Contatos'!$AF$5:$AF$1204))</f>
        <v/>
      </c>
      <c r="H291" s="15" t="str">
        <f ca="1">IF($C291="","",SUMIF('Controle de Contatos'!$D$5:$D$1204,$C291,'Controle de Contatos'!$AG$5:$AG$1204))</f>
        <v/>
      </c>
      <c r="I291" s="15" t="str">
        <f ca="1">IF($C291="","",SUMIF('Controle de Contatos'!$D$5:$D$1204,$C291,'Controle de Contatos'!$AH$5:$AH$1204))</f>
        <v/>
      </c>
      <c r="J291" s="15" t="str">
        <f ca="1">IF($C291="","",SUMIF('Controle de Contatos'!$D$5:$D$1204,$C291,'Controle de Contatos'!$AI$5:$AI$1204))</f>
        <v/>
      </c>
      <c r="K291" s="15" t="str">
        <f ca="1">IF($C291="","",SUMIF('Controle de Contatos'!$D$5:$D$1204,$C291,'Controle de Contatos'!$AJ$5:$AJ$1204))</f>
        <v/>
      </c>
      <c r="L291" s="15" t="str">
        <f ca="1">IF($C291="","",SUMIF('Controle de Contatos'!$D$5:$D$1204,$C291,'Controle de Contatos'!$AK$5:$AK$1204))</f>
        <v/>
      </c>
      <c r="M291" s="15" t="str">
        <f ca="1">IF($C291="","",SUMIF('Controle de Contatos'!$D$5:$D$1204,$C291,'Controle de Contatos'!$AL$5:$AL$1204))</f>
        <v/>
      </c>
      <c r="N291" s="15" t="str">
        <f ca="1">IF($C291="","",SUMIF('Controle de Contatos'!$D$5:$D$1204,$C291,'Controle de Contatos'!$AM$5:$AO$1204))</f>
        <v/>
      </c>
      <c r="O291" s="15" t="str">
        <f ca="1">IF($C291="","",SUMIF('Controle de Contatos'!$D$5:$D$1204,$C291,'Controle de Contatos'!$AN$5:$AN$1204))</f>
        <v/>
      </c>
      <c r="P291" s="15" t="str">
        <f t="shared" ca="1" si="9"/>
        <v/>
      </c>
    </row>
    <row r="292" spans="2:16" ht="30" customHeight="1">
      <c r="B292" s="1">
        <v>288</v>
      </c>
      <c r="C292" s="14" t="str">
        <f t="shared" ca="1" si="8"/>
        <v/>
      </c>
      <c r="D292" s="15" t="str">
        <f ca="1">IF($C292="","",SUMIF('Controle de Contatos'!$D$5:$D$1204,$C292,'Controle de Contatos'!$AC$5:$AC$1204))</f>
        <v/>
      </c>
      <c r="E292" s="15" t="str">
        <f ca="1">IF($C292="","",SUMIF('Controle de Contatos'!$D$5:$D$1204,$C292,'Controle de Contatos'!$AD$5:$AD$1204))</f>
        <v/>
      </c>
      <c r="F292" s="15" t="str">
        <f ca="1">IF($C292="","",SUMIF('Controle de Contatos'!$D$5:$D$1204,$C292,'Controle de Contatos'!$AE$5:$AE$1204))</f>
        <v/>
      </c>
      <c r="G292" s="15" t="str">
        <f ca="1">IF($C292="","",SUMIF('Controle de Contatos'!$D$5:$D$1204,$C292,'Controle de Contatos'!$AF$5:$AF$1204))</f>
        <v/>
      </c>
      <c r="H292" s="15" t="str">
        <f ca="1">IF($C292="","",SUMIF('Controle de Contatos'!$D$5:$D$1204,$C292,'Controle de Contatos'!$AG$5:$AG$1204))</f>
        <v/>
      </c>
      <c r="I292" s="15" t="str">
        <f ca="1">IF($C292="","",SUMIF('Controle de Contatos'!$D$5:$D$1204,$C292,'Controle de Contatos'!$AH$5:$AH$1204))</f>
        <v/>
      </c>
      <c r="J292" s="15" t="str">
        <f ca="1">IF($C292="","",SUMIF('Controle de Contatos'!$D$5:$D$1204,$C292,'Controle de Contatos'!$AI$5:$AI$1204))</f>
        <v/>
      </c>
      <c r="K292" s="15" t="str">
        <f ca="1">IF($C292="","",SUMIF('Controle de Contatos'!$D$5:$D$1204,$C292,'Controle de Contatos'!$AJ$5:$AJ$1204))</f>
        <v/>
      </c>
      <c r="L292" s="15" t="str">
        <f ca="1">IF($C292="","",SUMIF('Controle de Contatos'!$D$5:$D$1204,$C292,'Controle de Contatos'!$AK$5:$AK$1204))</f>
        <v/>
      </c>
      <c r="M292" s="15" t="str">
        <f ca="1">IF($C292="","",SUMIF('Controle de Contatos'!$D$5:$D$1204,$C292,'Controle de Contatos'!$AL$5:$AL$1204))</f>
        <v/>
      </c>
      <c r="N292" s="15" t="str">
        <f ca="1">IF($C292="","",SUMIF('Controle de Contatos'!$D$5:$D$1204,$C292,'Controle de Contatos'!$AM$5:$AO$1204))</f>
        <v/>
      </c>
      <c r="O292" s="15" t="str">
        <f ca="1">IF($C292="","",SUMIF('Controle de Contatos'!$D$5:$D$1204,$C292,'Controle de Contatos'!$AN$5:$AN$1204))</f>
        <v/>
      </c>
      <c r="P292" s="15" t="str">
        <f t="shared" ca="1" si="9"/>
        <v/>
      </c>
    </row>
    <row r="293" spans="2:16" ht="30" customHeight="1">
      <c r="B293" s="1">
        <v>289</v>
      </c>
      <c r="C293" s="14" t="str">
        <f t="shared" ca="1" si="8"/>
        <v/>
      </c>
      <c r="D293" s="15" t="str">
        <f ca="1">IF($C293="","",SUMIF('Controle de Contatos'!$D$5:$D$1204,$C293,'Controle de Contatos'!$AC$5:$AC$1204))</f>
        <v/>
      </c>
      <c r="E293" s="15" t="str">
        <f ca="1">IF($C293="","",SUMIF('Controle de Contatos'!$D$5:$D$1204,$C293,'Controle de Contatos'!$AD$5:$AD$1204))</f>
        <v/>
      </c>
      <c r="F293" s="15" t="str">
        <f ca="1">IF($C293="","",SUMIF('Controle de Contatos'!$D$5:$D$1204,$C293,'Controle de Contatos'!$AE$5:$AE$1204))</f>
        <v/>
      </c>
      <c r="G293" s="15" t="str">
        <f ca="1">IF($C293="","",SUMIF('Controle de Contatos'!$D$5:$D$1204,$C293,'Controle de Contatos'!$AF$5:$AF$1204))</f>
        <v/>
      </c>
      <c r="H293" s="15" t="str">
        <f ca="1">IF($C293="","",SUMIF('Controle de Contatos'!$D$5:$D$1204,$C293,'Controle de Contatos'!$AG$5:$AG$1204))</f>
        <v/>
      </c>
      <c r="I293" s="15" t="str">
        <f ca="1">IF($C293="","",SUMIF('Controle de Contatos'!$D$5:$D$1204,$C293,'Controle de Contatos'!$AH$5:$AH$1204))</f>
        <v/>
      </c>
      <c r="J293" s="15" t="str">
        <f ca="1">IF($C293="","",SUMIF('Controle de Contatos'!$D$5:$D$1204,$C293,'Controle de Contatos'!$AI$5:$AI$1204))</f>
        <v/>
      </c>
      <c r="K293" s="15" t="str">
        <f ca="1">IF($C293="","",SUMIF('Controle de Contatos'!$D$5:$D$1204,$C293,'Controle de Contatos'!$AJ$5:$AJ$1204))</f>
        <v/>
      </c>
      <c r="L293" s="15" t="str">
        <f ca="1">IF($C293="","",SUMIF('Controle de Contatos'!$D$5:$D$1204,$C293,'Controle de Contatos'!$AK$5:$AK$1204))</f>
        <v/>
      </c>
      <c r="M293" s="15" t="str">
        <f ca="1">IF($C293="","",SUMIF('Controle de Contatos'!$D$5:$D$1204,$C293,'Controle de Contatos'!$AL$5:$AL$1204))</f>
        <v/>
      </c>
      <c r="N293" s="15" t="str">
        <f ca="1">IF($C293="","",SUMIF('Controle de Contatos'!$D$5:$D$1204,$C293,'Controle de Contatos'!$AM$5:$AO$1204))</f>
        <v/>
      </c>
      <c r="O293" s="15" t="str">
        <f ca="1">IF($C293="","",SUMIF('Controle de Contatos'!$D$5:$D$1204,$C293,'Controle de Contatos'!$AN$5:$AN$1204))</f>
        <v/>
      </c>
      <c r="P293" s="15" t="str">
        <f t="shared" ca="1" si="9"/>
        <v/>
      </c>
    </row>
    <row r="294" spans="2:16" ht="30" customHeight="1">
      <c r="B294" s="1">
        <v>290</v>
      </c>
      <c r="C294" s="14" t="str">
        <f t="shared" ca="1" si="8"/>
        <v/>
      </c>
      <c r="D294" s="15" t="str">
        <f ca="1">IF($C294="","",SUMIF('Controle de Contatos'!$D$5:$D$1204,$C294,'Controle de Contatos'!$AC$5:$AC$1204))</f>
        <v/>
      </c>
      <c r="E294" s="15" t="str">
        <f ca="1">IF($C294="","",SUMIF('Controle de Contatos'!$D$5:$D$1204,$C294,'Controle de Contatos'!$AD$5:$AD$1204))</f>
        <v/>
      </c>
      <c r="F294" s="15" t="str">
        <f ca="1">IF($C294="","",SUMIF('Controle de Contatos'!$D$5:$D$1204,$C294,'Controle de Contatos'!$AE$5:$AE$1204))</f>
        <v/>
      </c>
      <c r="G294" s="15" t="str">
        <f ca="1">IF($C294="","",SUMIF('Controle de Contatos'!$D$5:$D$1204,$C294,'Controle de Contatos'!$AF$5:$AF$1204))</f>
        <v/>
      </c>
      <c r="H294" s="15" t="str">
        <f ca="1">IF($C294="","",SUMIF('Controle de Contatos'!$D$5:$D$1204,$C294,'Controle de Contatos'!$AG$5:$AG$1204))</f>
        <v/>
      </c>
      <c r="I294" s="15" t="str">
        <f ca="1">IF($C294="","",SUMIF('Controle de Contatos'!$D$5:$D$1204,$C294,'Controle de Contatos'!$AH$5:$AH$1204))</f>
        <v/>
      </c>
      <c r="J294" s="15" t="str">
        <f ca="1">IF($C294="","",SUMIF('Controle de Contatos'!$D$5:$D$1204,$C294,'Controle de Contatos'!$AI$5:$AI$1204))</f>
        <v/>
      </c>
      <c r="K294" s="15" t="str">
        <f ca="1">IF($C294="","",SUMIF('Controle de Contatos'!$D$5:$D$1204,$C294,'Controle de Contatos'!$AJ$5:$AJ$1204))</f>
        <v/>
      </c>
      <c r="L294" s="15" t="str">
        <f ca="1">IF($C294="","",SUMIF('Controle de Contatos'!$D$5:$D$1204,$C294,'Controle de Contatos'!$AK$5:$AK$1204))</f>
        <v/>
      </c>
      <c r="M294" s="15" t="str">
        <f ca="1">IF($C294="","",SUMIF('Controle de Contatos'!$D$5:$D$1204,$C294,'Controle de Contatos'!$AL$5:$AL$1204))</f>
        <v/>
      </c>
      <c r="N294" s="15" t="str">
        <f ca="1">IF($C294="","",SUMIF('Controle de Contatos'!$D$5:$D$1204,$C294,'Controle de Contatos'!$AM$5:$AO$1204))</f>
        <v/>
      </c>
      <c r="O294" s="15" t="str">
        <f ca="1">IF($C294="","",SUMIF('Controle de Contatos'!$D$5:$D$1204,$C294,'Controle de Contatos'!$AN$5:$AN$1204))</f>
        <v/>
      </c>
      <c r="P294" s="15" t="str">
        <f t="shared" ca="1" si="9"/>
        <v/>
      </c>
    </row>
    <row r="295" spans="2:16" ht="30" customHeight="1">
      <c r="B295" s="1">
        <v>291</v>
      </c>
      <c r="C295" s="14" t="str">
        <f t="shared" ca="1" si="8"/>
        <v/>
      </c>
      <c r="D295" s="15" t="str">
        <f ca="1">IF($C295="","",SUMIF('Controle de Contatos'!$D$5:$D$1204,$C295,'Controle de Contatos'!$AC$5:$AC$1204))</f>
        <v/>
      </c>
      <c r="E295" s="15" t="str">
        <f ca="1">IF($C295="","",SUMIF('Controle de Contatos'!$D$5:$D$1204,$C295,'Controle de Contatos'!$AD$5:$AD$1204))</f>
        <v/>
      </c>
      <c r="F295" s="15" t="str">
        <f ca="1">IF($C295="","",SUMIF('Controle de Contatos'!$D$5:$D$1204,$C295,'Controle de Contatos'!$AE$5:$AE$1204))</f>
        <v/>
      </c>
      <c r="G295" s="15" t="str">
        <f ca="1">IF($C295="","",SUMIF('Controle de Contatos'!$D$5:$D$1204,$C295,'Controle de Contatos'!$AF$5:$AF$1204))</f>
        <v/>
      </c>
      <c r="H295" s="15" t="str">
        <f ca="1">IF($C295="","",SUMIF('Controle de Contatos'!$D$5:$D$1204,$C295,'Controle de Contatos'!$AG$5:$AG$1204))</f>
        <v/>
      </c>
      <c r="I295" s="15" t="str">
        <f ca="1">IF($C295="","",SUMIF('Controle de Contatos'!$D$5:$D$1204,$C295,'Controle de Contatos'!$AH$5:$AH$1204))</f>
        <v/>
      </c>
      <c r="J295" s="15" t="str">
        <f ca="1">IF($C295="","",SUMIF('Controle de Contatos'!$D$5:$D$1204,$C295,'Controle de Contatos'!$AI$5:$AI$1204))</f>
        <v/>
      </c>
      <c r="K295" s="15" t="str">
        <f ca="1">IF($C295="","",SUMIF('Controle de Contatos'!$D$5:$D$1204,$C295,'Controle de Contatos'!$AJ$5:$AJ$1204))</f>
        <v/>
      </c>
      <c r="L295" s="15" t="str">
        <f ca="1">IF($C295="","",SUMIF('Controle de Contatos'!$D$5:$D$1204,$C295,'Controle de Contatos'!$AK$5:$AK$1204))</f>
        <v/>
      </c>
      <c r="M295" s="15" t="str">
        <f ca="1">IF($C295="","",SUMIF('Controle de Contatos'!$D$5:$D$1204,$C295,'Controle de Contatos'!$AL$5:$AL$1204))</f>
        <v/>
      </c>
      <c r="N295" s="15" t="str">
        <f ca="1">IF($C295="","",SUMIF('Controle de Contatos'!$D$5:$D$1204,$C295,'Controle de Contatos'!$AM$5:$AO$1204))</f>
        <v/>
      </c>
      <c r="O295" s="15" t="str">
        <f ca="1">IF($C295="","",SUMIF('Controle de Contatos'!$D$5:$D$1204,$C295,'Controle de Contatos'!$AN$5:$AN$1204))</f>
        <v/>
      </c>
      <c r="P295" s="15" t="str">
        <f t="shared" ca="1" si="9"/>
        <v/>
      </c>
    </row>
    <row r="296" spans="2:16" ht="30" customHeight="1">
      <c r="B296" s="1">
        <v>292</v>
      </c>
      <c r="C296" s="14" t="str">
        <f t="shared" ca="1" si="8"/>
        <v/>
      </c>
      <c r="D296" s="15" t="str">
        <f ca="1">IF($C296="","",SUMIF('Controle de Contatos'!$D$5:$D$1204,$C296,'Controle de Contatos'!$AC$5:$AC$1204))</f>
        <v/>
      </c>
      <c r="E296" s="15" t="str">
        <f ca="1">IF($C296="","",SUMIF('Controle de Contatos'!$D$5:$D$1204,$C296,'Controle de Contatos'!$AD$5:$AD$1204))</f>
        <v/>
      </c>
      <c r="F296" s="15" t="str">
        <f ca="1">IF($C296="","",SUMIF('Controle de Contatos'!$D$5:$D$1204,$C296,'Controle de Contatos'!$AE$5:$AE$1204))</f>
        <v/>
      </c>
      <c r="G296" s="15" t="str">
        <f ca="1">IF($C296="","",SUMIF('Controle de Contatos'!$D$5:$D$1204,$C296,'Controle de Contatos'!$AF$5:$AF$1204))</f>
        <v/>
      </c>
      <c r="H296" s="15" t="str">
        <f ca="1">IF($C296="","",SUMIF('Controle de Contatos'!$D$5:$D$1204,$C296,'Controle de Contatos'!$AG$5:$AG$1204))</f>
        <v/>
      </c>
      <c r="I296" s="15" t="str">
        <f ca="1">IF($C296="","",SUMIF('Controle de Contatos'!$D$5:$D$1204,$C296,'Controle de Contatos'!$AH$5:$AH$1204))</f>
        <v/>
      </c>
      <c r="J296" s="15" t="str">
        <f ca="1">IF($C296="","",SUMIF('Controle de Contatos'!$D$5:$D$1204,$C296,'Controle de Contatos'!$AI$5:$AI$1204))</f>
        <v/>
      </c>
      <c r="K296" s="15" t="str">
        <f ca="1">IF($C296="","",SUMIF('Controle de Contatos'!$D$5:$D$1204,$C296,'Controle de Contatos'!$AJ$5:$AJ$1204))</f>
        <v/>
      </c>
      <c r="L296" s="15" t="str">
        <f ca="1">IF($C296="","",SUMIF('Controle de Contatos'!$D$5:$D$1204,$C296,'Controle de Contatos'!$AK$5:$AK$1204))</f>
        <v/>
      </c>
      <c r="M296" s="15" t="str">
        <f ca="1">IF($C296="","",SUMIF('Controle de Contatos'!$D$5:$D$1204,$C296,'Controle de Contatos'!$AL$5:$AL$1204))</f>
        <v/>
      </c>
      <c r="N296" s="15" t="str">
        <f ca="1">IF($C296="","",SUMIF('Controle de Contatos'!$D$5:$D$1204,$C296,'Controle de Contatos'!$AM$5:$AO$1204))</f>
        <v/>
      </c>
      <c r="O296" s="15" t="str">
        <f ca="1">IF($C296="","",SUMIF('Controle de Contatos'!$D$5:$D$1204,$C296,'Controle de Contatos'!$AN$5:$AN$1204))</f>
        <v/>
      </c>
      <c r="P296" s="15" t="str">
        <f t="shared" ca="1" si="9"/>
        <v/>
      </c>
    </row>
    <row r="297" spans="2:16" ht="30" customHeight="1">
      <c r="B297" s="1">
        <v>293</v>
      </c>
      <c r="C297" s="14" t="str">
        <f t="shared" ca="1" si="8"/>
        <v/>
      </c>
      <c r="D297" s="15" t="str">
        <f ca="1">IF($C297="","",SUMIF('Controle de Contatos'!$D$5:$D$1204,$C297,'Controle de Contatos'!$AC$5:$AC$1204))</f>
        <v/>
      </c>
      <c r="E297" s="15" t="str">
        <f ca="1">IF($C297="","",SUMIF('Controle de Contatos'!$D$5:$D$1204,$C297,'Controle de Contatos'!$AD$5:$AD$1204))</f>
        <v/>
      </c>
      <c r="F297" s="15" t="str">
        <f ca="1">IF($C297="","",SUMIF('Controle de Contatos'!$D$5:$D$1204,$C297,'Controle de Contatos'!$AE$5:$AE$1204))</f>
        <v/>
      </c>
      <c r="G297" s="15" t="str">
        <f ca="1">IF($C297="","",SUMIF('Controle de Contatos'!$D$5:$D$1204,$C297,'Controle de Contatos'!$AF$5:$AF$1204))</f>
        <v/>
      </c>
      <c r="H297" s="15" t="str">
        <f ca="1">IF($C297="","",SUMIF('Controle de Contatos'!$D$5:$D$1204,$C297,'Controle de Contatos'!$AG$5:$AG$1204))</f>
        <v/>
      </c>
      <c r="I297" s="15" t="str">
        <f ca="1">IF($C297="","",SUMIF('Controle de Contatos'!$D$5:$D$1204,$C297,'Controle de Contatos'!$AH$5:$AH$1204))</f>
        <v/>
      </c>
      <c r="J297" s="15" t="str">
        <f ca="1">IF($C297="","",SUMIF('Controle de Contatos'!$D$5:$D$1204,$C297,'Controle de Contatos'!$AI$5:$AI$1204))</f>
        <v/>
      </c>
      <c r="K297" s="15" t="str">
        <f ca="1">IF($C297="","",SUMIF('Controle de Contatos'!$D$5:$D$1204,$C297,'Controle de Contatos'!$AJ$5:$AJ$1204))</f>
        <v/>
      </c>
      <c r="L297" s="15" t="str">
        <f ca="1">IF($C297="","",SUMIF('Controle de Contatos'!$D$5:$D$1204,$C297,'Controle de Contatos'!$AK$5:$AK$1204))</f>
        <v/>
      </c>
      <c r="M297" s="15" t="str">
        <f ca="1">IF($C297="","",SUMIF('Controle de Contatos'!$D$5:$D$1204,$C297,'Controle de Contatos'!$AL$5:$AL$1204))</f>
        <v/>
      </c>
      <c r="N297" s="15" t="str">
        <f ca="1">IF($C297="","",SUMIF('Controle de Contatos'!$D$5:$D$1204,$C297,'Controle de Contatos'!$AM$5:$AO$1204))</f>
        <v/>
      </c>
      <c r="O297" s="15" t="str">
        <f ca="1">IF($C297="","",SUMIF('Controle de Contatos'!$D$5:$D$1204,$C297,'Controle de Contatos'!$AN$5:$AN$1204))</f>
        <v/>
      </c>
      <c r="P297" s="15" t="str">
        <f t="shared" ca="1" si="9"/>
        <v/>
      </c>
    </row>
    <row r="298" spans="2:16" ht="30" customHeight="1">
      <c r="B298" s="1">
        <v>294</v>
      </c>
      <c r="C298" s="14" t="str">
        <f t="shared" ca="1" si="8"/>
        <v/>
      </c>
      <c r="D298" s="15" t="str">
        <f ca="1">IF($C298="","",SUMIF('Controle de Contatos'!$D$5:$D$1204,$C298,'Controle de Contatos'!$AC$5:$AC$1204))</f>
        <v/>
      </c>
      <c r="E298" s="15" t="str">
        <f ca="1">IF($C298="","",SUMIF('Controle de Contatos'!$D$5:$D$1204,$C298,'Controle de Contatos'!$AD$5:$AD$1204))</f>
        <v/>
      </c>
      <c r="F298" s="15" t="str">
        <f ca="1">IF($C298="","",SUMIF('Controle de Contatos'!$D$5:$D$1204,$C298,'Controle de Contatos'!$AE$5:$AE$1204))</f>
        <v/>
      </c>
      <c r="G298" s="15" t="str">
        <f ca="1">IF($C298="","",SUMIF('Controle de Contatos'!$D$5:$D$1204,$C298,'Controle de Contatos'!$AF$5:$AF$1204))</f>
        <v/>
      </c>
      <c r="H298" s="15" t="str">
        <f ca="1">IF($C298="","",SUMIF('Controle de Contatos'!$D$5:$D$1204,$C298,'Controle de Contatos'!$AG$5:$AG$1204))</f>
        <v/>
      </c>
      <c r="I298" s="15" t="str">
        <f ca="1">IF($C298="","",SUMIF('Controle de Contatos'!$D$5:$D$1204,$C298,'Controle de Contatos'!$AH$5:$AH$1204))</f>
        <v/>
      </c>
      <c r="J298" s="15" t="str">
        <f ca="1">IF($C298="","",SUMIF('Controle de Contatos'!$D$5:$D$1204,$C298,'Controle de Contatos'!$AI$5:$AI$1204))</f>
        <v/>
      </c>
      <c r="K298" s="15" t="str">
        <f ca="1">IF($C298="","",SUMIF('Controle de Contatos'!$D$5:$D$1204,$C298,'Controle de Contatos'!$AJ$5:$AJ$1204))</f>
        <v/>
      </c>
      <c r="L298" s="15" t="str">
        <f ca="1">IF($C298="","",SUMIF('Controle de Contatos'!$D$5:$D$1204,$C298,'Controle de Contatos'!$AK$5:$AK$1204))</f>
        <v/>
      </c>
      <c r="M298" s="15" t="str">
        <f ca="1">IF($C298="","",SUMIF('Controle de Contatos'!$D$5:$D$1204,$C298,'Controle de Contatos'!$AL$5:$AL$1204))</f>
        <v/>
      </c>
      <c r="N298" s="15" t="str">
        <f ca="1">IF($C298="","",SUMIF('Controle de Contatos'!$D$5:$D$1204,$C298,'Controle de Contatos'!$AM$5:$AO$1204))</f>
        <v/>
      </c>
      <c r="O298" s="15" t="str">
        <f ca="1">IF($C298="","",SUMIF('Controle de Contatos'!$D$5:$D$1204,$C298,'Controle de Contatos'!$AN$5:$AN$1204))</f>
        <v/>
      </c>
      <c r="P298" s="15" t="str">
        <f t="shared" ca="1" si="9"/>
        <v/>
      </c>
    </row>
    <row r="299" spans="2:16" ht="30" customHeight="1">
      <c r="B299" s="1">
        <v>295</v>
      </c>
      <c r="C299" s="14" t="str">
        <f t="shared" ca="1" si="8"/>
        <v/>
      </c>
      <c r="D299" s="15" t="str">
        <f ca="1">IF($C299="","",SUMIF('Controle de Contatos'!$D$5:$D$1204,$C299,'Controle de Contatos'!$AC$5:$AC$1204))</f>
        <v/>
      </c>
      <c r="E299" s="15" t="str">
        <f ca="1">IF($C299="","",SUMIF('Controle de Contatos'!$D$5:$D$1204,$C299,'Controle de Contatos'!$AD$5:$AD$1204))</f>
        <v/>
      </c>
      <c r="F299" s="15" t="str">
        <f ca="1">IF($C299="","",SUMIF('Controle de Contatos'!$D$5:$D$1204,$C299,'Controle de Contatos'!$AE$5:$AE$1204))</f>
        <v/>
      </c>
      <c r="G299" s="15" t="str">
        <f ca="1">IF($C299="","",SUMIF('Controle de Contatos'!$D$5:$D$1204,$C299,'Controle de Contatos'!$AF$5:$AF$1204))</f>
        <v/>
      </c>
      <c r="H299" s="15" t="str">
        <f ca="1">IF($C299="","",SUMIF('Controle de Contatos'!$D$5:$D$1204,$C299,'Controle de Contatos'!$AG$5:$AG$1204))</f>
        <v/>
      </c>
      <c r="I299" s="15" t="str">
        <f ca="1">IF($C299="","",SUMIF('Controle de Contatos'!$D$5:$D$1204,$C299,'Controle de Contatos'!$AH$5:$AH$1204))</f>
        <v/>
      </c>
      <c r="J299" s="15" t="str">
        <f ca="1">IF($C299="","",SUMIF('Controle de Contatos'!$D$5:$D$1204,$C299,'Controle de Contatos'!$AI$5:$AI$1204))</f>
        <v/>
      </c>
      <c r="K299" s="15" t="str">
        <f ca="1">IF($C299="","",SUMIF('Controle de Contatos'!$D$5:$D$1204,$C299,'Controle de Contatos'!$AJ$5:$AJ$1204))</f>
        <v/>
      </c>
      <c r="L299" s="15" t="str">
        <f ca="1">IF($C299="","",SUMIF('Controle de Contatos'!$D$5:$D$1204,$C299,'Controle de Contatos'!$AK$5:$AK$1204))</f>
        <v/>
      </c>
      <c r="M299" s="15" t="str">
        <f ca="1">IF($C299="","",SUMIF('Controle de Contatos'!$D$5:$D$1204,$C299,'Controle de Contatos'!$AL$5:$AL$1204))</f>
        <v/>
      </c>
      <c r="N299" s="15" t="str">
        <f ca="1">IF($C299="","",SUMIF('Controle de Contatos'!$D$5:$D$1204,$C299,'Controle de Contatos'!$AM$5:$AO$1204))</f>
        <v/>
      </c>
      <c r="O299" s="15" t="str">
        <f ca="1">IF($C299="","",SUMIF('Controle de Contatos'!$D$5:$D$1204,$C299,'Controle de Contatos'!$AN$5:$AN$1204))</f>
        <v/>
      </c>
      <c r="P299" s="15" t="str">
        <f t="shared" ca="1" si="9"/>
        <v/>
      </c>
    </row>
    <row r="300" spans="2:16" ht="30" customHeight="1">
      <c r="B300" s="1">
        <v>296</v>
      </c>
      <c r="C300" s="14" t="str">
        <f t="shared" ca="1" si="8"/>
        <v/>
      </c>
      <c r="D300" s="15" t="str">
        <f ca="1">IF($C300="","",SUMIF('Controle de Contatos'!$D$5:$D$1204,$C300,'Controle de Contatos'!$AC$5:$AC$1204))</f>
        <v/>
      </c>
      <c r="E300" s="15" t="str">
        <f ca="1">IF($C300="","",SUMIF('Controle de Contatos'!$D$5:$D$1204,$C300,'Controle de Contatos'!$AD$5:$AD$1204))</f>
        <v/>
      </c>
      <c r="F300" s="15" t="str">
        <f ca="1">IF($C300="","",SUMIF('Controle de Contatos'!$D$5:$D$1204,$C300,'Controle de Contatos'!$AE$5:$AE$1204))</f>
        <v/>
      </c>
      <c r="G300" s="15" t="str">
        <f ca="1">IF($C300="","",SUMIF('Controle de Contatos'!$D$5:$D$1204,$C300,'Controle de Contatos'!$AF$5:$AF$1204))</f>
        <v/>
      </c>
      <c r="H300" s="15" t="str">
        <f ca="1">IF($C300="","",SUMIF('Controle de Contatos'!$D$5:$D$1204,$C300,'Controle de Contatos'!$AG$5:$AG$1204))</f>
        <v/>
      </c>
      <c r="I300" s="15" t="str">
        <f ca="1">IF($C300="","",SUMIF('Controle de Contatos'!$D$5:$D$1204,$C300,'Controle de Contatos'!$AH$5:$AH$1204))</f>
        <v/>
      </c>
      <c r="J300" s="15" t="str">
        <f ca="1">IF($C300="","",SUMIF('Controle de Contatos'!$D$5:$D$1204,$C300,'Controle de Contatos'!$AI$5:$AI$1204))</f>
        <v/>
      </c>
      <c r="K300" s="15" t="str">
        <f ca="1">IF($C300="","",SUMIF('Controle de Contatos'!$D$5:$D$1204,$C300,'Controle de Contatos'!$AJ$5:$AJ$1204))</f>
        <v/>
      </c>
      <c r="L300" s="15" t="str">
        <f ca="1">IF($C300="","",SUMIF('Controle de Contatos'!$D$5:$D$1204,$C300,'Controle de Contatos'!$AK$5:$AK$1204))</f>
        <v/>
      </c>
      <c r="M300" s="15" t="str">
        <f ca="1">IF($C300="","",SUMIF('Controle de Contatos'!$D$5:$D$1204,$C300,'Controle de Contatos'!$AL$5:$AL$1204))</f>
        <v/>
      </c>
      <c r="N300" s="15" t="str">
        <f ca="1">IF($C300="","",SUMIF('Controle de Contatos'!$D$5:$D$1204,$C300,'Controle de Contatos'!$AM$5:$AO$1204))</f>
        <v/>
      </c>
      <c r="O300" s="15" t="str">
        <f ca="1">IF($C300="","",SUMIF('Controle de Contatos'!$D$5:$D$1204,$C300,'Controle de Contatos'!$AN$5:$AN$1204))</f>
        <v/>
      </c>
      <c r="P300" s="15" t="str">
        <f t="shared" ca="1" si="9"/>
        <v/>
      </c>
    </row>
    <row r="301" spans="2:16" ht="30" customHeight="1">
      <c r="B301" s="1">
        <v>297</v>
      </c>
      <c r="C301" s="14" t="str">
        <f t="shared" ca="1" si="8"/>
        <v/>
      </c>
      <c r="D301" s="15" t="str">
        <f ca="1">IF($C301="","",SUMIF('Controle de Contatos'!$D$5:$D$1204,$C301,'Controle de Contatos'!$AC$5:$AC$1204))</f>
        <v/>
      </c>
      <c r="E301" s="15" t="str">
        <f ca="1">IF($C301="","",SUMIF('Controle de Contatos'!$D$5:$D$1204,$C301,'Controle de Contatos'!$AD$5:$AD$1204))</f>
        <v/>
      </c>
      <c r="F301" s="15" t="str">
        <f ca="1">IF($C301="","",SUMIF('Controle de Contatos'!$D$5:$D$1204,$C301,'Controle de Contatos'!$AE$5:$AE$1204))</f>
        <v/>
      </c>
      <c r="G301" s="15" t="str">
        <f ca="1">IF($C301="","",SUMIF('Controle de Contatos'!$D$5:$D$1204,$C301,'Controle de Contatos'!$AF$5:$AF$1204))</f>
        <v/>
      </c>
      <c r="H301" s="15" t="str">
        <f ca="1">IF($C301="","",SUMIF('Controle de Contatos'!$D$5:$D$1204,$C301,'Controle de Contatos'!$AG$5:$AG$1204))</f>
        <v/>
      </c>
      <c r="I301" s="15" t="str">
        <f ca="1">IF($C301="","",SUMIF('Controle de Contatos'!$D$5:$D$1204,$C301,'Controle de Contatos'!$AH$5:$AH$1204))</f>
        <v/>
      </c>
      <c r="J301" s="15" t="str">
        <f ca="1">IF($C301="","",SUMIF('Controle de Contatos'!$D$5:$D$1204,$C301,'Controle de Contatos'!$AI$5:$AI$1204))</f>
        <v/>
      </c>
      <c r="K301" s="15" t="str">
        <f ca="1">IF($C301="","",SUMIF('Controle de Contatos'!$D$5:$D$1204,$C301,'Controle de Contatos'!$AJ$5:$AJ$1204))</f>
        <v/>
      </c>
      <c r="L301" s="15" t="str">
        <f ca="1">IF($C301="","",SUMIF('Controle de Contatos'!$D$5:$D$1204,$C301,'Controle de Contatos'!$AK$5:$AK$1204))</f>
        <v/>
      </c>
      <c r="M301" s="15" t="str">
        <f ca="1">IF($C301="","",SUMIF('Controle de Contatos'!$D$5:$D$1204,$C301,'Controle de Contatos'!$AL$5:$AL$1204))</f>
        <v/>
      </c>
      <c r="N301" s="15" t="str">
        <f ca="1">IF($C301="","",SUMIF('Controle de Contatos'!$D$5:$D$1204,$C301,'Controle de Contatos'!$AM$5:$AO$1204))</f>
        <v/>
      </c>
      <c r="O301" s="15" t="str">
        <f ca="1">IF($C301="","",SUMIF('Controle de Contatos'!$D$5:$D$1204,$C301,'Controle de Contatos'!$AN$5:$AN$1204))</f>
        <v/>
      </c>
      <c r="P301" s="15" t="str">
        <f t="shared" ca="1" si="9"/>
        <v/>
      </c>
    </row>
    <row r="302" spans="2:16" ht="30" customHeight="1">
      <c r="B302" s="1">
        <v>298</v>
      </c>
      <c r="C302" s="14" t="str">
        <f t="shared" ca="1" si="8"/>
        <v/>
      </c>
      <c r="D302" s="15" t="str">
        <f ca="1">IF($C302="","",SUMIF('Controle de Contatos'!$D$5:$D$1204,$C302,'Controle de Contatos'!$AC$5:$AC$1204))</f>
        <v/>
      </c>
      <c r="E302" s="15" t="str">
        <f ca="1">IF($C302="","",SUMIF('Controle de Contatos'!$D$5:$D$1204,$C302,'Controle de Contatos'!$AD$5:$AD$1204))</f>
        <v/>
      </c>
      <c r="F302" s="15" t="str">
        <f ca="1">IF($C302="","",SUMIF('Controle de Contatos'!$D$5:$D$1204,$C302,'Controle de Contatos'!$AE$5:$AE$1204))</f>
        <v/>
      </c>
      <c r="G302" s="15" t="str">
        <f ca="1">IF($C302="","",SUMIF('Controle de Contatos'!$D$5:$D$1204,$C302,'Controle de Contatos'!$AF$5:$AF$1204))</f>
        <v/>
      </c>
      <c r="H302" s="15" t="str">
        <f ca="1">IF($C302="","",SUMIF('Controle de Contatos'!$D$5:$D$1204,$C302,'Controle de Contatos'!$AG$5:$AG$1204))</f>
        <v/>
      </c>
      <c r="I302" s="15" t="str">
        <f ca="1">IF($C302="","",SUMIF('Controle de Contatos'!$D$5:$D$1204,$C302,'Controle de Contatos'!$AH$5:$AH$1204))</f>
        <v/>
      </c>
      <c r="J302" s="15" t="str">
        <f ca="1">IF($C302="","",SUMIF('Controle de Contatos'!$D$5:$D$1204,$C302,'Controle de Contatos'!$AI$5:$AI$1204))</f>
        <v/>
      </c>
      <c r="K302" s="15" t="str">
        <f ca="1">IF($C302="","",SUMIF('Controle de Contatos'!$D$5:$D$1204,$C302,'Controle de Contatos'!$AJ$5:$AJ$1204))</f>
        <v/>
      </c>
      <c r="L302" s="15" t="str">
        <f ca="1">IF($C302="","",SUMIF('Controle de Contatos'!$D$5:$D$1204,$C302,'Controle de Contatos'!$AK$5:$AK$1204))</f>
        <v/>
      </c>
      <c r="M302" s="15" t="str">
        <f ca="1">IF($C302="","",SUMIF('Controle de Contatos'!$D$5:$D$1204,$C302,'Controle de Contatos'!$AL$5:$AL$1204))</f>
        <v/>
      </c>
      <c r="N302" s="15" t="str">
        <f ca="1">IF($C302="","",SUMIF('Controle de Contatos'!$D$5:$D$1204,$C302,'Controle de Contatos'!$AM$5:$AO$1204))</f>
        <v/>
      </c>
      <c r="O302" s="15" t="str">
        <f ca="1">IF($C302="","",SUMIF('Controle de Contatos'!$D$5:$D$1204,$C302,'Controle de Contatos'!$AN$5:$AN$1204))</f>
        <v/>
      </c>
      <c r="P302" s="15" t="str">
        <f t="shared" ca="1" si="9"/>
        <v/>
      </c>
    </row>
    <row r="303" spans="2:16" ht="30" customHeight="1">
      <c r="B303" s="1">
        <v>299</v>
      </c>
      <c r="C303" s="14" t="str">
        <f t="shared" ca="1" si="8"/>
        <v/>
      </c>
      <c r="D303" s="15" t="str">
        <f ca="1">IF($C303="","",SUMIF('Controle de Contatos'!$D$5:$D$1204,$C303,'Controle de Contatos'!$AC$5:$AC$1204))</f>
        <v/>
      </c>
      <c r="E303" s="15" t="str">
        <f ca="1">IF($C303="","",SUMIF('Controle de Contatos'!$D$5:$D$1204,$C303,'Controle de Contatos'!$AD$5:$AD$1204))</f>
        <v/>
      </c>
      <c r="F303" s="15" t="str">
        <f ca="1">IF($C303="","",SUMIF('Controle de Contatos'!$D$5:$D$1204,$C303,'Controle de Contatos'!$AE$5:$AE$1204))</f>
        <v/>
      </c>
      <c r="G303" s="15" t="str">
        <f ca="1">IF($C303="","",SUMIF('Controle de Contatos'!$D$5:$D$1204,$C303,'Controle de Contatos'!$AF$5:$AF$1204))</f>
        <v/>
      </c>
      <c r="H303" s="15" t="str">
        <f ca="1">IF($C303="","",SUMIF('Controle de Contatos'!$D$5:$D$1204,$C303,'Controle de Contatos'!$AG$5:$AG$1204))</f>
        <v/>
      </c>
      <c r="I303" s="15" t="str">
        <f ca="1">IF($C303="","",SUMIF('Controle de Contatos'!$D$5:$D$1204,$C303,'Controle de Contatos'!$AH$5:$AH$1204))</f>
        <v/>
      </c>
      <c r="J303" s="15" t="str">
        <f ca="1">IF($C303="","",SUMIF('Controle de Contatos'!$D$5:$D$1204,$C303,'Controle de Contatos'!$AI$5:$AI$1204))</f>
        <v/>
      </c>
      <c r="K303" s="15" t="str">
        <f ca="1">IF($C303="","",SUMIF('Controle de Contatos'!$D$5:$D$1204,$C303,'Controle de Contatos'!$AJ$5:$AJ$1204))</f>
        <v/>
      </c>
      <c r="L303" s="15" t="str">
        <f ca="1">IF($C303="","",SUMIF('Controle de Contatos'!$D$5:$D$1204,$C303,'Controle de Contatos'!$AK$5:$AK$1204))</f>
        <v/>
      </c>
      <c r="M303" s="15" t="str">
        <f ca="1">IF($C303="","",SUMIF('Controle de Contatos'!$D$5:$D$1204,$C303,'Controle de Contatos'!$AL$5:$AL$1204))</f>
        <v/>
      </c>
      <c r="N303" s="15" t="str">
        <f ca="1">IF($C303="","",SUMIF('Controle de Contatos'!$D$5:$D$1204,$C303,'Controle de Contatos'!$AM$5:$AO$1204))</f>
        <v/>
      </c>
      <c r="O303" s="15" t="str">
        <f ca="1">IF($C303="","",SUMIF('Controle de Contatos'!$D$5:$D$1204,$C303,'Controle de Contatos'!$AN$5:$AN$1204))</f>
        <v/>
      </c>
      <c r="P303" s="15" t="str">
        <f t="shared" ca="1" si="9"/>
        <v/>
      </c>
    </row>
    <row r="304" spans="2:16" ht="30" customHeight="1">
      <c r="B304" s="1">
        <v>300</v>
      </c>
      <c r="C304" s="14" t="str">
        <f t="shared" ca="1" si="8"/>
        <v/>
      </c>
      <c r="D304" s="15" t="str">
        <f ca="1">IF($C304="","",SUMIF('Controle de Contatos'!$D$5:$D$1204,$C304,'Controle de Contatos'!$AC$5:$AC$1204))</f>
        <v/>
      </c>
      <c r="E304" s="15" t="str">
        <f ca="1">IF($C304="","",SUMIF('Controle de Contatos'!$D$5:$D$1204,$C304,'Controle de Contatos'!$AD$5:$AD$1204))</f>
        <v/>
      </c>
      <c r="F304" s="15" t="str">
        <f ca="1">IF($C304="","",SUMIF('Controle de Contatos'!$D$5:$D$1204,$C304,'Controle de Contatos'!$AE$5:$AE$1204))</f>
        <v/>
      </c>
      <c r="G304" s="15" t="str">
        <f ca="1">IF($C304="","",SUMIF('Controle de Contatos'!$D$5:$D$1204,$C304,'Controle de Contatos'!$AF$5:$AF$1204))</f>
        <v/>
      </c>
      <c r="H304" s="15" t="str">
        <f ca="1">IF($C304="","",SUMIF('Controle de Contatos'!$D$5:$D$1204,$C304,'Controle de Contatos'!$AG$5:$AG$1204))</f>
        <v/>
      </c>
      <c r="I304" s="15" t="str">
        <f ca="1">IF($C304="","",SUMIF('Controle de Contatos'!$D$5:$D$1204,$C304,'Controle de Contatos'!$AH$5:$AH$1204))</f>
        <v/>
      </c>
      <c r="J304" s="15" t="str">
        <f ca="1">IF($C304="","",SUMIF('Controle de Contatos'!$D$5:$D$1204,$C304,'Controle de Contatos'!$AI$5:$AI$1204))</f>
        <v/>
      </c>
      <c r="K304" s="15" t="str">
        <f ca="1">IF($C304="","",SUMIF('Controle de Contatos'!$D$5:$D$1204,$C304,'Controle de Contatos'!$AJ$5:$AJ$1204))</f>
        <v/>
      </c>
      <c r="L304" s="15" t="str">
        <f ca="1">IF($C304="","",SUMIF('Controle de Contatos'!$D$5:$D$1204,$C304,'Controle de Contatos'!$AK$5:$AK$1204))</f>
        <v/>
      </c>
      <c r="M304" s="15" t="str">
        <f ca="1">IF($C304="","",SUMIF('Controle de Contatos'!$D$5:$D$1204,$C304,'Controle de Contatos'!$AL$5:$AL$1204))</f>
        <v/>
      </c>
      <c r="N304" s="15" t="str">
        <f ca="1">IF($C304="","",SUMIF('Controle de Contatos'!$D$5:$D$1204,$C304,'Controle de Contatos'!$AM$5:$AO$1204))</f>
        <v/>
      </c>
      <c r="O304" s="15" t="str">
        <f ca="1">IF($C304="","",SUMIF('Controle de Contatos'!$D$5:$D$1204,$C304,'Controle de Contatos'!$AN$5:$AN$1204))</f>
        <v/>
      </c>
      <c r="P304" s="15" t="str">
        <f t="shared" ca="1" si="9"/>
        <v/>
      </c>
    </row>
    <row r="305" spans="2:16" ht="30" customHeight="1">
      <c r="B305" s="1">
        <v>301</v>
      </c>
      <c r="C305" s="14" t="str">
        <f t="shared" ca="1" si="8"/>
        <v/>
      </c>
      <c r="D305" s="15" t="str">
        <f ca="1">IF($C305="","",SUMIF('Controle de Contatos'!$D$5:$D$1204,$C305,'Controle de Contatos'!$AC$5:$AC$1204))</f>
        <v/>
      </c>
      <c r="E305" s="15" t="str">
        <f ca="1">IF($C305="","",SUMIF('Controle de Contatos'!$D$5:$D$1204,$C305,'Controle de Contatos'!$AD$5:$AD$1204))</f>
        <v/>
      </c>
      <c r="F305" s="15" t="str">
        <f ca="1">IF($C305="","",SUMIF('Controle de Contatos'!$D$5:$D$1204,$C305,'Controle de Contatos'!$AE$5:$AE$1204))</f>
        <v/>
      </c>
      <c r="G305" s="15" t="str">
        <f ca="1">IF($C305="","",SUMIF('Controle de Contatos'!$D$5:$D$1204,$C305,'Controle de Contatos'!$AF$5:$AF$1204))</f>
        <v/>
      </c>
      <c r="H305" s="15" t="str">
        <f ca="1">IF($C305="","",SUMIF('Controle de Contatos'!$D$5:$D$1204,$C305,'Controle de Contatos'!$AG$5:$AG$1204))</f>
        <v/>
      </c>
      <c r="I305" s="15" t="str">
        <f ca="1">IF($C305="","",SUMIF('Controle de Contatos'!$D$5:$D$1204,$C305,'Controle de Contatos'!$AH$5:$AH$1204))</f>
        <v/>
      </c>
      <c r="J305" s="15" t="str">
        <f ca="1">IF($C305="","",SUMIF('Controle de Contatos'!$D$5:$D$1204,$C305,'Controle de Contatos'!$AI$5:$AI$1204))</f>
        <v/>
      </c>
      <c r="K305" s="15" t="str">
        <f ca="1">IF($C305="","",SUMIF('Controle de Contatos'!$D$5:$D$1204,$C305,'Controle de Contatos'!$AJ$5:$AJ$1204))</f>
        <v/>
      </c>
      <c r="L305" s="15" t="str">
        <f ca="1">IF($C305="","",SUMIF('Controle de Contatos'!$D$5:$D$1204,$C305,'Controle de Contatos'!$AK$5:$AK$1204))</f>
        <v/>
      </c>
      <c r="M305" s="15" t="str">
        <f ca="1">IF($C305="","",SUMIF('Controle de Contatos'!$D$5:$D$1204,$C305,'Controle de Contatos'!$AL$5:$AL$1204))</f>
        <v/>
      </c>
      <c r="N305" s="15" t="str">
        <f ca="1">IF($C305="","",SUMIF('Controle de Contatos'!$D$5:$D$1204,$C305,'Controle de Contatos'!$AM$5:$AO$1204))</f>
        <v/>
      </c>
      <c r="O305" s="15" t="str">
        <f ca="1">IF($C305="","",SUMIF('Controle de Contatos'!$D$5:$D$1204,$C305,'Controle de Contatos'!$AN$5:$AN$1204))</f>
        <v/>
      </c>
      <c r="P305" s="15" t="str">
        <f t="shared" ca="1" si="9"/>
        <v/>
      </c>
    </row>
    <row r="306" spans="2:16" ht="30" customHeight="1">
      <c r="B306" s="1">
        <v>302</v>
      </c>
      <c r="C306" s="14" t="str">
        <f t="shared" ca="1" si="8"/>
        <v/>
      </c>
      <c r="D306" s="15" t="str">
        <f ca="1">IF($C306="","",SUMIF('Controle de Contatos'!$D$5:$D$1204,$C306,'Controle de Contatos'!$AC$5:$AC$1204))</f>
        <v/>
      </c>
      <c r="E306" s="15" t="str">
        <f ca="1">IF($C306="","",SUMIF('Controle de Contatos'!$D$5:$D$1204,$C306,'Controle de Contatos'!$AD$5:$AD$1204))</f>
        <v/>
      </c>
      <c r="F306" s="15" t="str">
        <f ca="1">IF($C306="","",SUMIF('Controle de Contatos'!$D$5:$D$1204,$C306,'Controle de Contatos'!$AE$5:$AE$1204))</f>
        <v/>
      </c>
      <c r="G306" s="15" t="str">
        <f ca="1">IF($C306="","",SUMIF('Controle de Contatos'!$D$5:$D$1204,$C306,'Controle de Contatos'!$AF$5:$AF$1204))</f>
        <v/>
      </c>
      <c r="H306" s="15" t="str">
        <f ca="1">IF($C306="","",SUMIF('Controle de Contatos'!$D$5:$D$1204,$C306,'Controle de Contatos'!$AG$5:$AG$1204))</f>
        <v/>
      </c>
      <c r="I306" s="15" t="str">
        <f ca="1">IF($C306="","",SUMIF('Controle de Contatos'!$D$5:$D$1204,$C306,'Controle de Contatos'!$AH$5:$AH$1204))</f>
        <v/>
      </c>
      <c r="J306" s="15" t="str">
        <f ca="1">IF($C306="","",SUMIF('Controle de Contatos'!$D$5:$D$1204,$C306,'Controle de Contatos'!$AI$5:$AI$1204))</f>
        <v/>
      </c>
      <c r="K306" s="15" t="str">
        <f ca="1">IF($C306="","",SUMIF('Controle de Contatos'!$D$5:$D$1204,$C306,'Controle de Contatos'!$AJ$5:$AJ$1204))</f>
        <v/>
      </c>
      <c r="L306" s="15" t="str">
        <f ca="1">IF($C306="","",SUMIF('Controle de Contatos'!$D$5:$D$1204,$C306,'Controle de Contatos'!$AK$5:$AK$1204))</f>
        <v/>
      </c>
      <c r="M306" s="15" t="str">
        <f ca="1">IF($C306="","",SUMIF('Controle de Contatos'!$D$5:$D$1204,$C306,'Controle de Contatos'!$AL$5:$AL$1204))</f>
        <v/>
      </c>
      <c r="N306" s="15" t="str">
        <f ca="1">IF($C306="","",SUMIF('Controle de Contatos'!$D$5:$D$1204,$C306,'Controle de Contatos'!$AM$5:$AO$1204))</f>
        <v/>
      </c>
      <c r="O306" s="15" t="str">
        <f ca="1">IF($C306="","",SUMIF('Controle de Contatos'!$D$5:$D$1204,$C306,'Controle de Contatos'!$AN$5:$AN$1204))</f>
        <v/>
      </c>
      <c r="P306" s="15" t="str">
        <f t="shared" ca="1" si="9"/>
        <v/>
      </c>
    </row>
    <row r="307" spans="2:16" ht="30" customHeight="1">
      <c r="B307" s="1">
        <v>303</v>
      </c>
      <c r="C307" s="14" t="str">
        <f t="shared" ca="1" si="8"/>
        <v/>
      </c>
      <c r="D307" s="15" t="str">
        <f ca="1">IF($C307="","",SUMIF('Controle de Contatos'!$D$5:$D$1204,$C307,'Controle de Contatos'!$AC$5:$AC$1204))</f>
        <v/>
      </c>
      <c r="E307" s="15" t="str">
        <f ca="1">IF($C307="","",SUMIF('Controle de Contatos'!$D$5:$D$1204,$C307,'Controle de Contatos'!$AD$5:$AD$1204))</f>
        <v/>
      </c>
      <c r="F307" s="15" t="str">
        <f ca="1">IF($C307="","",SUMIF('Controle de Contatos'!$D$5:$D$1204,$C307,'Controle de Contatos'!$AE$5:$AE$1204))</f>
        <v/>
      </c>
      <c r="G307" s="15" t="str">
        <f ca="1">IF($C307="","",SUMIF('Controle de Contatos'!$D$5:$D$1204,$C307,'Controle de Contatos'!$AF$5:$AF$1204))</f>
        <v/>
      </c>
      <c r="H307" s="15" t="str">
        <f ca="1">IF($C307="","",SUMIF('Controle de Contatos'!$D$5:$D$1204,$C307,'Controle de Contatos'!$AG$5:$AG$1204))</f>
        <v/>
      </c>
      <c r="I307" s="15" t="str">
        <f ca="1">IF($C307="","",SUMIF('Controle de Contatos'!$D$5:$D$1204,$C307,'Controle de Contatos'!$AH$5:$AH$1204))</f>
        <v/>
      </c>
      <c r="J307" s="15" t="str">
        <f ca="1">IF($C307="","",SUMIF('Controle de Contatos'!$D$5:$D$1204,$C307,'Controle de Contatos'!$AI$5:$AI$1204))</f>
        <v/>
      </c>
      <c r="K307" s="15" t="str">
        <f ca="1">IF($C307="","",SUMIF('Controle de Contatos'!$D$5:$D$1204,$C307,'Controle de Contatos'!$AJ$5:$AJ$1204))</f>
        <v/>
      </c>
      <c r="L307" s="15" t="str">
        <f ca="1">IF($C307="","",SUMIF('Controle de Contatos'!$D$5:$D$1204,$C307,'Controle de Contatos'!$AK$5:$AK$1204))</f>
        <v/>
      </c>
      <c r="M307" s="15" t="str">
        <f ca="1">IF($C307="","",SUMIF('Controle de Contatos'!$D$5:$D$1204,$C307,'Controle de Contatos'!$AL$5:$AL$1204))</f>
        <v/>
      </c>
      <c r="N307" s="15" t="str">
        <f ca="1">IF($C307="","",SUMIF('Controle de Contatos'!$D$5:$D$1204,$C307,'Controle de Contatos'!$AM$5:$AO$1204))</f>
        <v/>
      </c>
      <c r="O307" s="15" t="str">
        <f ca="1">IF($C307="","",SUMIF('Controle de Contatos'!$D$5:$D$1204,$C307,'Controle de Contatos'!$AN$5:$AN$1204))</f>
        <v/>
      </c>
      <c r="P307" s="15" t="str">
        <f t="shared" ca="1" si="9"/>
        <v/>
      </c>
    </row>
    <row r="308" spans="2:16" ht="30" customHeight="1">
      <c r="B308" s="1">
        <v>304</v>
      </c>
      <c r="C308" s="14" t="str">
        <f t="shared" ca="1" si="8"/>
        <v/>
      </c>
      <c r="D308" s="15" t="str">
        <f ca="1">IF($C308="","",SUMIF('Controle de Contatos'!$D$5:$D$1204,$C308,'Controle de Contatos'!$AC$5:$AC$1204))</f>
        <v/>
      </c>
      <c r="E308" s="15" t="str">
        <f ca="1">IF($C308="","",SUMIF('Controle de Contatos'!$D$5:$D$1204,$C308,'Controle de Contatos'!$AD$5:$AD$1204))</f>
        <v/>
      </c>
      <c r="F308" s="15" t="str">
        <f ca="1">IF($C308="","",SUMIF('Controle de Contatos'!$D$5:$D$1204,$C308,'Controle de Contatos'!$AE$5:$AE$1204))</f>
        <v/>
      </c>
      <c r="G308" s="15" t="str">
        <f ca="1">IF($C308="","",SUMIF('Controle de Contatos'!$D$5:$D$1204,$C308,'Controle de Contatos'!$AF$5:$AF$1204))</f>
        <v/>
      </c>
      <c r="H308" s="15" t="str">
        <f ca="1">IF($C308="","",SUMIF('Controle de Contatos'!$D$5:$D$1204,$C308,'Controle de Contatos'!$AG$5:$AG$1204))</f>
        <v/>
      </c>
      <c r="I308" s="15" t="str">
        <f ca="1">IF($C308="","",SUMIF('Controle de Contatos'!$D$5:$D$1204,$C308,'Controle de Contatos'!$AH$5:$AH$1204))</f>
        <v/>
      </c>
      <c r="J308" s="15" t="str">
        <f ca="1">IF($C308="","",SUMIF('Controle de Contatos'!$D$5:$D$1204,$C308,'Controle de Contatos'!$AI$5:$AI$1204))</f>
        <v/>
      </c>
      <c r="K308" s="15" t="str">
        <f ca="1">IF($C308="","",SUMIF('Controle de Contatos'!$D$5:$D$1204,$C308,'Controle de Contatos'!$AJ$5:$AJ$1204))</f>
        <v/>
      </c>
      <c r="L308" s="15" t="str">
        <f ca="1">IF($C308="","",SUMIF('Controle de Contatos'!$D$5:$D$1204,$C308,'Controle de Contatos'!$AK$5:$AK$1204))</f>
        <v/>
      </c>
      <c r="M308" s="15" t="str">
        <f ca="1">IF($C308="","",SUMIF('Controle de Contatos'!$D$5:$D$1204,$C308,'Controle de Contatos'!$AL$5:$AL$1204))</f>
        <v/>
      </c>
      <c r="N308" s="15" t="str">
        <f ca="1">IF($C308="","",SUMIF('Controle de Contatos'!$D$5:$D$1204,$C308,'Controle de Contatos'!$AM$5:$AO$1204))</f>
        <v/>
      </c>
      <c r="O308" s="15" t="str">
        <f ca="1">IF($C308="","",SUMIF('Controle de Contatos'!$D$5:$D$1204,$C308,'Controle de Contatos'!$AN$5:$AN$1204))</f>
        <v/>
      </c>
      <c r="P308" s="15" t="str">
        <f t="shared" ca="1" si="9"/>
        <v/>
      </c>
    </row>
    <row r="309" spans="2:16" ht="30" customHeight="1">
      <c r="B309" s="1">
        <v>305</v>
      </c>
      <c r="C309" s="14" t="str">
        <f t="shared" ca="1" si="8"/>
        <v/>
      </c>
      <c r="D309" s="15" t="str">
        <f ca="1">IF($C309="","",SUMIF('Controle de Contatos'!$D$5:$D$1204,$C309,'Controle de Contatos'!$AC$5:$AC$1204))</f>
        <v/>
      </c>
      <c r="E309" s="15" t="str">
        <f ca="1">IF($C309="","",SUMIF('Controle de Contatos'!$D$5:$D$1204,$C309,'Controle de Contatos'!$AD$5:$AD$1204))</f>
        <v/>
      </c>
      <c r="F309" s="15" t="str">
        <f ca="1">IF($C309="","",SUMIF('Controle de Contatos'!$D$5:$D$1204,$C309,'Controle de Contatos'!$AE$5:$AE$1204))</f>
        <v/>
      </c>
      <c r="G309" s="15" t="str">
        <f ca="1">IF($C309="","",SUMIF('Controle de Contatos'!$D$5:$D$1204,$C309,'Controle de Contatos'!$AF$5:$AF$1204))</f>
        <v/>
      </c>
      <c r="H309" s="15" t="str">
        <f ca="1">IF($C309="","",SUMIF('Controle de Contatos'!$D$5:$D$1204,$C309,'Controle de Contatos'!$AG$5:$AG$1204))</f>
        <v/>
      </c>
      <c r="I309" s="15" t="str">
        <f ca="1">IF($C309="","",SUMIF('Controle de Contatos'!$D$5:$D$1204,$C309,'Controle de Contatos'!$AH$5:$AH$1204))</f>
        <v/>
      </c>
      <c r="J309" s="15" t="str">
        <f ca="1">IF($C309="","",SUMIF('Controle de Contatos'!$D$5:$D$1204,$C309,'Controle de Contatos'!$AI$5:$AI$1204))</f>
        <v/>
      </c>
      <c r="K309" s="15" t="str">
        <f ca="1">IF($C309="","",SUMIF('Controle de Contatos'!$D$5:$D$1204,$C309,'Controle de Contatos'!$AJ$5:$AJ$1204))</f>
        <v/>
      </c>
      <c r="L309" s="15" t="str">
        <f ca="1">IF($C309="","",SUMIF('Controle de Contatos'!$D$5:$D$1204,$C309,'Controle de Contatos'!$AK$5:$AK$1204))</f>
        <v/>
      </c>
      <c r="M309" s="15" t="str">
        <f ca="1">IF($C309="","",SUMIF('Controle de Contatos'!$D$5:$D$1204,$C309,'Controle de Contatos'!$AL$5:$AL$1204))</f>
        <v/>
      </c>
      <c r="N309" s="15" t="str">
        <f ca="1">IF($C309="","",SUMIF('Controle de Contatos'!$D$5:$D$1204,$C309,'Controle de Contatos'!$AM$5:$AO$1204))</f>
        <v/>
      </c>
      <c r="O309" s="15" t="str">
        <f ca="1">IF($C309="","",SUMIF('Controle de Contatos'!$D$5:$D$1204,$C309,'Controle de Contatos'!$AN$5:$AN$1204))</f>
        <v/>
      </c>
      <c r="P309" s="15" t="str">
        <f t="shared" ca="1" si="9"/>
        <v/>
      </c>
    </row>
    <row r="310" spans="2:16" ht="30" customHeight="1">
      <c r="B310" s="1">
        <v>306</v>
      </c>
      <c r="C310" s="14" t="str">
        <f t="shared" ca="1" si="8"/>
        <v/>
      </c>
      <c r="D310" s="15" t="str">
        <f ca="1">IF($C310="","",SUMIF('Controle de Contatos'!$D$5:$D$1204,$C310,'Controle de Contatos'!$AC$5:$AC$1204))</f>
        <v/>
      </c>
      <c r="E310" s="15" t="str">
        <f ca="1">IF($C310="","",SUMIF('Controle de Contatos'!$D$5:$D$1204,$C310,'Controle de Contatos'!$AD$5:$AD$1204))</f>
        <v/>
      </c>
      <c r="F310" s="15" t="str">
        <f ca="1">IF($C310="","",SUMIF('Controle de Contatos'!$D$5:$D$1204,$C310,'Controle de Contatos'!$AE$5:$AE$1204))</f>
        <v/>
      </c>
      <c r="G310" s="15" t="str">
        <f ca="1">IF($C310="","",SUMIF('Controle de Contatos'!$D$5:$D$1204,$C310,'Controle de Contatos'!$AF$5:$AF$1204))</f>
        <v/>
      </c>
      <c r="H310" s="15" t="str">
        <f ca="1">IF($C310="","",SUMIF('Controle de Contatos'!$D$5:$D$1204,$C310,'Controle de Contatos'!$AG$5:$AG$1204))</f>
        <v/>
      </c>
      <c r="I310" s="15" t="str">
        <f ca="1">IF($C310="","",SUMIF('Controle de Contatos'!$D$5:$D$1204,$C310,'Controle de Contatos'!$AH$5:$AH$1204))</f>
        <v/>
      </c>
      <c r="J310" s="15" t="str">
        <f ca="1">IF($C310="","",SUMIF('Controle de Contatos'!$D$5:$D$1204,$C310,'Controle de Contatos'!$AI$5:$AI$1204))</f>
        <v/>
      </c>
      <c r="K310" s="15" t="str">
        <f ca="1">IF($C310="","",SUMIF('Controle de Contatos'!$D$5:$D$1204,$C310,'Controle de Contatos'!$AJ$5:$AJ$1204))</f>
        <v/>
      </c>
      <c r="L310" s="15" t="str">
        <f ca="1">IF($C310="","",SUMIF('Controle de Contatos'!$D$5:$D$1204,$C310,'Controle de Contatos'!$AK$5:$AK$1204))</f>
        <v/>
      </c>
      <c r="M310" s="15" t="str">
        <f ca="1">IF($C310="","",SUMIF('Controle de Contatos'!$D$5:$D$1204,$C310,'Controle de Contatos'!$AL$5:$AL$1204))</f>
        <v/>
      </c>
      <c r="N310" s="15" t="str">
        <f ca="1">IF($C310="","",SUMIF('Controle de Contatos'!$D$5:$D$1204,$C310,'Controle de Contatos'!$AM$5:$AO$1204))</f>
        <v/>
      </c>
      <c r="O310" s="15" t="str">
        <f ca="1">IF($C310="","",SUMIF('Controle de Contatos'!$D$5:$D$1204,$C310,'Controle de Contatos'!$AN$5:$AN$1204))</f>
        <v/>
      </c>
      <c r="P310" s="15" t="str">
        <f t="shared" ca="1" si="9"/>
        <v/>
      </c>
    </row>
    <row r="311" spans="2:16" ht="30" customHeight="1">
      <c r="B311" s="1">
        <v>307</v>
      </c>
      <c r="C311" s="14" t="str">
        <f t="shared" ca="1" si="8"/>
        <v/>
      </c>
      <c r="D311" s="15" t="str">
        <f ca="1">IF($C311="","",SUMIF('Controle de Contatos'!$D$5:$D$1204,$C311,'Controle de Contatos'!$AC$5:$AC$1204))</f>
        <v/>
      </c>
      <c r="E311" s="15" t="str">
        <f ca="1">IF($C311="","",SUMIF('Controle de Contatos'!$D$5:$D$1204,$C311,'Controle de Contatos'!$AD$5:$AD$1204))</f>
        <v/>
      </c>
      <c r="F311" s="15" t="str">
        <f ca="1">IF($C311="","",SUMIF('Controle de Contatos'!$D$5:$D$1204,$C311,'Controle de Contatos'!$AE$5:$AE$1204))</f>
        <v/>
      </c>
      <c r="G311" s="15" t="str">
        <f ca="1">IF($C311="","",SUMIF('Controle de Contatos'!$D$5:$D$1204,$C311,'Controle de Contatos'!$AF$5:$AF$1204))</f>
        <v/>
      </c>
      <c r="H311" s="15" t="str">
        <f ca="1">IF($C311="","",SUMIF('Controle de Contatos'!$D$5:$D$1204,$C311,'Controle de Contatos'!$AG$5:$AG$1204))</f>
        <v/>
      </c>
      <c r="I311" s="15" t="str">
        <f ca="1">IF($C311="","",SUMIF('Controle de Contatos'!$D$5:$D$1204,$C311,'Controle de Contatos'!$AH$5:$AH$1204))</f>
        <v/>
      </c>
      <c r="J311" s="15" t="str">
        <f ca="1">IF($C311="","",SUMIF('Controle de Contatos'!$D$5:$D$1204,$C311,'Controle de Contatos'!$AI$5:$AI$1204))</f>
        <v/>
      </c>
      <c r="K311" s="15" t="str">
        <f ca="1">IF($C311="","",SUMIF('Controle de Contatos'!$D$5:$D$1204,$C311,'Controle de Contatos'!$AJ$5:$AJ$1204))</f>
        <v/>
      </c>
      <c r="L311" s="15" t="str">
        <f ca="1">IF($C311="","",SUMIF('Controle de Contatos'!$D$5:$D$1204,$C311,'Controle de Contatos'!$AK$5:$AK$1204))</f>
        <v/>
      </c>
      <c r="M311" s="15" t="str">
        <f ca="1">IF($C311="","",SUMIF('Controle de Contatos'!$D$5:$D$1204,$C311,'Controle de Contatos'!$AL$5:$AL$1204))</f>
        <v/>
      </c>
      <c r="N311" s="15" t="str">
        <f ca="1">IF($C311="","",SUMIF('Controle de Contatos'!$D$5:$D$1204,$C311,'Controle de Contatos'!$AM$5:$AO$1204))</f>
        <v/>
      </c>
      <c r="O311" s="15" t="str">
        <f ca="1">IF($C311="","",SUMIF('Controle de Contatos'!$D$5:$D$1204,$C311,'Controle de Contatos'!$AN$5:$AN$1204))</f>
        <v/>
      </c>
      <c r="P311" s="15" t="str">
        <f t="shared" ca="1" si="9"/>
        <v/>
      </c>
    </row>
    <row r="312" spans="2:16" ht="30" customHeight="1">
      <c r="B312" s="1">
        <v>308</v>
      </c>
      <c r="C312" s="14" t="str">
        <f t="shared" ca="1" si="8"/>
        <v/>
      </c>
      <c r="D312" s="15" t="str">
        <f ca="1">IF($C312="","",SUMIF('Controle de Contatos'!$D$5:$D$1204,$C312,'Controle de Contatos'!$AC$5:$AC$1204))</f>
        <v/>
      </c>
      <c r="E312" s="15" t="str">
        <f ca="1">IF($C312="","",SUMIF('Controle de Contatos'!$D$5:$D$1204,$C312,'Controle de Contatos'!$AD$5:$AD$1204))</f>
        <v/>
      </c>
      <c r="F312" s="15" t="str">
        <f ca="1">IF($C312="","",SUMIF('Controle de Contatos'!$D$5:$D$1204,$C312,'Controle de Contatos'!$AE$5:$AE$1204))</f>
        <v/>
      </c>
      <c r="G312" s="15" t="str">
        <f ca="1">IF($C312="","",SUMIF('Controle de Contatos'!$D$5:$D$1204,$C312,'Controle de Contatos'!$AF$5:$AF$1204))</f>
        <v/>
      </c>
      <c r="H312" s="15" t="str">
        <f ca="1">IF($C312="","",SUMIF('Controle de Contatos'!$D$5:$D$1204,$C312,'Controle de Contatos'!$AG$5:$AG$1204))</f>
        <v/>
      </c>
      <c r="I312" s="15" t="str">
        <f ca="1">IF($C312="","",SUMIF('Controle de Contatos'!$D$5:$D$1204,$C312,'Controle de Contatos'!$AH$5:$AH$1204))</f>
        <v/>
      </c>
      <c r="J312" s="15" t="str">
        <f ca="1">IF($C312="","",SUMIF('Controle de Contatos'!$D$5:$D$1204,$C312,'Controle de Contatos'!$AI$5:$AI$1204))</f>
        <v/>
      </c>
      <c r="K312" s="15" t="str">
        <f ca="1">IF($C312="","",SUMIF('Controle de Contatos'!$D$5:$D$1204,$C312,'Controle de Contatos'!$AJ$5:$AJ$1204))</f>
        <v/>
      </c>
      <c r="L312" s="15" t="str">
        <f ca="1">IF($C312="","",SUMIF('Controle de Contatos'!$D$5:$D$1204,$C312,'Controle de Contatos'!$AK$5:$AK$1204))</f>
        <v/>
      </c>
      <c r="M312" s="15" t="str">
        <f ca="1">IF($C312="","",SUMIF('Controle de Contatos'!$D$5:$D$1204,$C312,'Controle de Contatos'!$AL$5:$AL$1204))</f>
        <v/>
      </c>
      <c r="N312" s="15" t="str">
        <f ca="1">IF($C312="","",SUMIF('Controle de Contatos'!$D$5:$D$1204,$C312,'Controle de Contatos'!$AM$5:$AO$1204))</f>
        <v/>
      </c>
      <c r="O312" s="15" t="str">
        <f ca="1">IF($C312="","",SUMIF('Controle de Contatos'!$D$5:$D$1204,$C312,'Controle de Contatos'!$AN$5:$AN$1204))</f>
        <v/>
      </c>
      <c r="P312" s="15" t="str">
        <f t="shared" ca="1" si="9"/>
        <v/>
      </c>
    </row>
    <row r="313" spans="2:16" ht="30" customHeight="1">
      <c r="B313" s="1">
        <v>309</v>
      </c>
      <c r="C313" s="14" t="str">
        <f t="shared" ca="1" si="8"/>
        <v/>
      </c>
      <c r="D313" s="15" t="str">
        <f ca="1">IF($C313="","",SUMIF('Controle de Contatos'!$D$5:$D$1204,$C313,'Controle de Contatos'!$AC$5:$AC$1204))</f>
        <v/>
      </c>
      <c r="E313" s="15" t="str">
        <f ca="1">IF($C313="","",SUMIF('Controle de Contatos'!$D$5:$D$1204,$C313,'Controle de Contatos'!$AD$5:$AD$1204))</f>
        <v/>
      </c>
      <c r="F313" s="15" t="str">
        <f ca="1">IF($C313="","",SUMIF('Controle de Contatos'!$D$5:$D$1204,$C313,'Controle de Contatos'!$AE$5:$AE$1204))</f>
        <v/>
      </c>
      <c r="G313" s="15" t="str">
        <f ca="1">IF($C313="","",SUMIF('Controle de Contatos'!$D$5:$D$1204,$C313,'Controle de Contatos'!$AF$5:$AF$1204))</f>
        <v/>
      </c>
      <c r="H313" s="15" t="str">
        <f ca="1">IF($C313="","",SUMIF('Controle de Contatos'!$D$5:$D$1204,$C313,'Controle de Contatos'!$AG$5:$AG$1204))</f>
        <v/>
      </c>
      <c r="I313" s="15" t="str">
        <f ca="1">IF($C313="","",SUMIF('Controle de Contatos'!$D$5:$D$1204,$C313,'Controle de Contatos'!$AH$5:$AH$1204))</f>
        <v/>
      </c>
      <c r="J313" s="15" t="str">
        <f ca="1">IF($C313="","",SUMIF('Controle de Contatos'!$D$5:$D$1204,$C313,'Controle de Contatos'!$AI$5:$AI$1204))</f>
        <v/>
      </c>
      <c r="K313" s="15" t="str">
        <f ca="1">IF($C313="","",SUMIF('Controle de Contatos'!$D$5:$D$1204,$C313,'Controle de Contatos'!$AJ$5:$AJ$1204))</f>
        <v/>
      </c>
      <c r="L313" s="15" t="str">
        <f ca="1">IF($C313="","",SUMIF('Controle de Contatos'!$D$5:$D$1204,$C313,'Controle de Contatos'!$AK$5:$AK$1204))</f>
        <v/>
      </c>
      <c r="M313" s="15" t="str">
        <f ca="1">IF($C313="","",SUMIF('Controle de Contatos'!$D$5:$D$1204,$C313,'Controle de Contatos'!$AL$5:$AL$1204))</f>
        <v/>
      </c>
      <c r="N313" s="15" t="str">
        <f ca="1">IF($C313="","",SUMIF('Controle de Contatos'!$D$5:$D$1204,$C313,'Controle de Contatos'!$AM$5:$AO$1204))</f>
        <v/>
      </c>
      <c r="O313" s="15" t="str">
        <f ca="1">IF($C313="","",SUMIF('Controle de Contatos'!$D$5:$D$1204,$C313,'Controle de Contatos'!$AN$5:$AN$1204))</f>
        <v/>
      </c>
      <c r="P313" s="15" t="str">
        <f t="shared" ca="1" si="9"/>
        <v/>
      </c>
    </row>
    <row r="314" spans="2:16" ht="30" customHeight="1">
      <c r="B314" s="1">
        <v>310</v>
      </c>
      <c r="C314" s="14" t="str">
        <f t="shared" ca="1" si="8"/>
        <v/>
      </c>
      <c r="D314" s="15" t="str">
        <f ca="1">IF($C314="","",SUMIF('Controle de Contatos'!$D$5:$D$1204,$C314,'Controle de Contatos'!$AC$5:$AC$1204))</f>
        <v/>
      </c>
      <c r="E314" s="15" t="str">
        <f ca="1">IF($C314="","",SUMIF('Controle de Contatos'!$D$5:$D$1204,$C314,'Controle de Contatos'!$AD$5:$AD$1204))</f>
        <v/>
      </c>
      <c r="F314" s="15" t="str">
        <f ca="1">IF($C314="","",SUMIF('Controle de Contatos'!$D$5:$D$1204,$C314,'Controle de Contatos'!$AE$5:$AE$1204))</f>
        <v/>
      </c>
      <c r="G314" s="15" t="str">
        <f ca="1">IF($C314="","",SUMIF('Controle de Contatos'!$D$5:$D$1204,$C314,'Controle de Contatos'!$AF$5:$AF$1204))</f>
        <v/>
      </c>
      <c r="H314" s="15" t="str">
        <f ca="1">IF($C314="","",SUMIF('Controle de Contatos'!$D$5:$D$1204,$C314,'Controle de Contatos'!$AG$5:$AG$1204))</f>
        <v/>
      </c>
      <c r="I314" s="15" t="str">
        <f ca="1">IF($C314="","",SUMIF('Controle de Contatos'!$D$5:$D$1204,$C314,'Controle de Contatos'!$AH$5:$AH$1204))</f>
        <v/>
      </c>
      <c r="J314" s="15" t="str">
        <f ca="1">IF($C314="","",SUMIF('Controle de Contatos'!$D$5:$D$1204,$C314,'Controle de Contatos'!$AI$5:$AI$1204))</f>
        <v/>
      </c>
      <c r="K314" s="15" t="str">
        <f ca="1">IF($C314="","",SUMIF('Controle de Contatos'!$D$5:$D$1204,$C314,'Controle de Contatos'!$AJ$5:$AJ$1204))</f>
        <v/>
      </c>
      <c r="L314" s="15" t="str">
        <f ca="1">IF($C314="","",SUMIF('Controle de Contatos'!$D$5:$D$1204,$C314,'Controle de Contatos'!$AK$5:$AK$1204))</f>
        <v/>
      </c>
      <c r="M314" s="15" t="str">
        <f ca="1">IF($C314="","",SUMIF('Controle de Contatos'!$D$5:$D$1204,$C314,'Controle de Contatos'!$AL$5:$AL$1204))</f>
        <v/>
      </c>
      <c r="N314" s="15" t="str">
        <f ca="1">IF($C314="","",SUMIF('Controle de Contatos'!$D$5:$D$1204,$C314,'Controle de Contatos'!$AM$5:$AO$1204))</f>
        <v/>
      </c>
      <c r="O314" s="15" t="str">
        <f ca="1">IF($C314="","",SUMIF('Controle de Contatos'!$D$5:$D$1204,$C314,'Controle de Contatos'!$AN$5:$AN$1204))</f>
        <v/>
      </c>
      <c r="P314" s="15" t="str">
        <f t="shared" ca="1" si="9"/>
        <v/>
      </c>
    </row>
    <row r="315" spans="2:16" ht="30" customHeight="1">
      <c r="B315" s="1">
        <v>311</v>
      </c>
      <c r="C315" s="14" t="str">
        <f t="shared" ca="1" si="8"/>
        <v/>
      </c>
      <c r="D315" s="15" t="str">
        <f ca="1">IF($C315="","",SUMIF('Controle de Contatos'!$D$5:$D$1204,$C315,'Controle de Contatos'!$AC$5:$AC$1204))</f>
        <v/>
      </c>
      <c r="E315" s="15" t="str">
        <f ca="1">IF($C315="","",SUMIF('Controle de Contatos'!$D$5:$D$1204,$C315,'Controle de Contatos'!$AD$5:$AD$1204))</f>
        <v/>
      </c>
      <c r="F315" s="15" t="str">
        <f ca="1">IF($C315="","",SUMIF('Controle de Contatos'!$D$5:$D$1204,$C315,'Controle de Contatos'!$AE$5:$AE$1204))</f>
        <v/>
      </c>
      <c r="G315" s="15" t="str">
        <f ca="1">IF($C315="","",SUMIF('Controle de Contatos'!$D$5:$D$1204,$C315,'Controle de Contatos'!$AF$5:$AF$1204))</f>
        <v/>
      </c>
      <c r="H315" s="15" t="str">
        <f ca="1">IF($C315="","",SUMIF('Controle de Contatos'!$D$5:$D$1204,$C315,'Controle de Contatos'!$AG$5:$AG$1204))</f>
        <v/>
      </c>
      <c r="I315" s="15" t="str">
        <f ca="1">IF($C315="","",SUMIF('Controle de Contatos'!$D$5:$D$1204,$C315,'Controle de Contatos'!$AH$5:$AH$1204))</f>
        <v/>
      </c>
      <c r="J315" s="15" t="str">
        <f ca="1">IF($C315="","",SUMIF('Controle de Contatos'!$D$5:$D$1204,$C315,'Controle de Contatos'!$AI$5:$AI$1204))</f>
        <v/>
      </c>
      <c r="K315" s="15" t="str">
        <f ca="1">IF($C315="","",SUMIF('Controle de Contatos'!$D$5:$D$1204,$C315,'Controle de Contatos'!$AJ$5:$AJ$1204))</f>
        <v/>
      </c>
      <c r="L315" s="15" t="str">
        <f ca="1">IF($C315="","",SUMIF('Controle de Contatos'!$D$5:$D$1204,$C315,'Controle de Contatos'!$AK$5:$AK$1204))</f>
        <v/>
      </c>
      <c r="M315" s="15" t="str">
        <f ca="1">IF($C315="","",SUMIF('Controle de Contatos'!$D$5:$D$1204,$C315,'Controle de Contatos'!$AL$5:$AL$1204))</f>
        <v/>
      </c>
      <c r="N315" s="15" t="str">
        <f ca="1">IF($C315="","",SUMIF('Controle de Contatos'!$D$5:$D$1204,$C315,'Controle de Contatos'!$AM$5:$AO$1204))</f>
        <v/>
      </c>
      <c r="O315" s="15" t="str">
        <f ca="1">IF($C315="","",SUMIF('Controle de Contatos'!$D$5:$D$1204,$C315,'Controle de Contatos'!$AN$5:$AN$1204))</f>
        <v/>
      </c>
      <c r="P315" s="15" t="str">
        <f t="shared" ca="1" si="9"/>
        <v/>
      </c>
    </row>
    <row r="316" spans="2:16" ht="30" customHeight="1">
      <c r="B316" s="1">
        <v>312</v>
      </c>
      <c r="C316" s="14" t="str">
        <f t="shared" ca="1" si="8"/>
        <v/>
      </c>
      <c r="D316" s="15" t="str">
        <f ca="1">IF($C316="","",SUMIF('Controle de Contatos'!$D$5:$D$1204,$C316,'Controle de Contatos'!$AC$5:$AC$1204))</f>
        <v/>
      </c>
      <c r="E316" s="15" t="str">
        <f ca="1">IF($C316="","",SUMIF('Controle de Contatos'!$D$5:$D$1204,$C316,'Controle de Contatos'!$AD$5:$AD$1204))</f>
        <v/>
      </c>
      <c r="F316" s="15" t="str">
        <f ca="1">IF($C316="","",SUMIF('Controle de Contatos'!$D$5:$D$1204,$C316,'Controle de Contatos'!$AE$5:$AE$1204))</f>
        <v/>
      </c>
      <c r="G316" s="15" t="str">
        <f ca="1">IF($C316="","",SUMIF('Controle de Contatos'!$D$5:$D$1204,$C316,'Controle de Contatos'!$AF$5:$AF$1204))</f>
        <v/>
      </c>
      <c r="H316" s="15" t="str">
        <f ca="1">IF($C316="","",SUMIF('Controle de Contatos'!$D$5:$D$1204,$C316,'Controle de Contatos'!$AG$5:$AG$1204))</f>
        <v/>
      </c>
      <c r="I316" s="15" t="str">
        <f ca="1">IF($C316="","",SUMIF('Controle de Contatos'!$D$5:$D$1204,$C316,'Controle de Contatos'!$AH$5:$AH$1204))</f>
        <v/>
      </c>
      <c r="J316" s="15" t="str">
        <f ca="1">IF($C316="","",SUMIF('Controle de Contatos'!$D$5:$D$1204,$C316,'Controle de Contatos'!$AI$5:$AI$1204))</f>
        <v/>
      </c>
      <c r="K316" s="15" t="str">
        <f ca="1">IF($C316="","",SUMIF('Controle de Contatos'!$D$5:$D$1204,$C316,'Controle de Contatos'!$AJ$5:$AJ$1204))</f>
        <v/>
      </c>
      <c r="L316" s="15" t="str">
        <f ca="1">IF($C316="","",SUMIF('Controle de Contatos'!$D$5:$D$1204,$C316,'Controle de Contatos'!$AK$5:$AK$1204))</f>
        <v/>
      </c>
      <c r="M316" s="15" t="str">
        <f ca="1">IF($C316="","",SUMIF('Controle de Contatos'!$D$5:$D$1204,$C316,'Controle de Contatos'!$AL$5:$AL$1204))</f>
        <v/>
      </c>
      <c r="N316" s="15" t="str">
        <f ca="1">IF($C316="","",SUMIF('Controle de Contatos'!$D$5:$D$1204,$C316,'Controle de Contatos'!$AM$5:$AO$1204))</f>
        <v/>
      </c>
      <c r="O316" s="15" t="str">
        <f ca="1">IF($C316="","",SUMIF('Controle de Contatos'!$D$5:$D$1204,$C316,'Controle de Contatos'!$AN$5:$AN$1204))</f>
        <v/>
      </c>
      <c r="P316" s="15" t="str">
        <f t="shared" ca="1" si="9"/>
        <v/>
      </c>
    </row>
    <row r="317" spans="2:16" ht="30" customHeight="1">
      <c r="B317" s="1">
        <v>313</v>
      </c>
      <c r="C317" s="14" t="str">
        <f t="shared" ca="1" si="8"/>
        <v/>
      </c>
      <c r="D317" s="15" t="str">
        <f ca="1">IF($C317="","",SUMIF('Controle de Contatos'!$D$5:$D$1204,$C317,'Controle de Contatos'!$AC$5:$AC$1204))</f>
        <v/>
      </c>
      <c r="E317" s="15" t="str">
        <f ca="1">IF($C317="","",SUMIF('Controle de Contatos'!$D$5:$D$1204,$C317,'Controle de Contatos'!$AD$5:$AD$1204))</f>
        <v/>
      </c>
      <c r="F317" s="15" t="str">
        <f ca="1">IF($C317="","",SUMIF('Controle de Contatos'!$D$5:$D$1204,$C317,'Controle de Contatos'!$AE$5:$AE$1204))</f>
        <v/>
      </c>
      <c r="G317" s="15" t="str">
        <f ca="1">IF($C317="","",SUMIF('Controle de Contatos'!$D$5:$D$1204,$C317,'Controle de Contatos'!$AF$5:$AF$1204))</f>
        <v/>
      </c>
      <c r="H317" s="15" t="str">
        <f ca="1">IF($C317="","",SUMIF('Controle de Contatos'!$D$5:$D$1204,$C317,'Controle de Contatos'!$AG$5:$AG$1204))</f>
        <v/>
      </c>
      <c r="I317" s="15" t="str">
        <f ca="1">IF($C317="","",SUMIF('Controle de Contatos'!$D$5:$D$1204,$C317,'Controle de Contatos'!$AH$5:$AH$1204))</f>
        <v/>
      </c>
      <c r="J317" s="15" t="str">
        <f ca="1">IF($C317="","",SUMIF('Controle de Contatos'!$D$5:$D$1204,$C317,'Controle de Contatos'!$AI$5:$AI$1204))</f>
        <v/>
      </c>
      <c r="K317" s="15" t="str">
        <f ca="1">IF($C317="","",SUMIF('Controle de Contatos'!$D$5:$D$1204,$C317,'Controle de Contatos'!$AJ$5:$AJ$1204))</f>
        <v/>
      </c>
      <c r="L317" s="15" t="str">
        <f ca="1">IF($C317="","",SUMIF('Controle de Contatos'!$D$5:$D$1204,$C317,'Controle de Contatos'!$AK$5:$AK$1204))</f>
        <v/>
      </c>
      <c r="M317" s="15" t="str">
        <f ca="1">IF($C317="","",SUMIF('Controle de Contatos'!$D$5:$D$1204,$C317,'Controle de Contatos'!$AL$5:$AL$1204))</f>
        <v/>
      </c>
      <c r="N317" s="15" t="str">
        <f ca="1">IF($C317="","",SUMIF('Controle de Contatos'!$D$5:$D$1204,$C317,'Controle de Contatos'!$AM$5:$AO$1204))</f>
        <v/>
      </c>
      <c r="O317" s="15" t="str">
        <f ca="1">IF($C317="","",SUMIF('Controle de Contatos'!$D$5:$D$1204,$C317,'Controle de Contatos'!$AN$5:$AN$1204))</f>
        <v/>
      </c>
      <c r="P317" s="15" t="str">
        <f t="shared" ca="1" si="9"/>
        <v/>
      </c>
    </row>
    <row r="318" spans="2:16" ht="30" customHeight="1">
      <c r="B318" s="1">
        <v>314</v>
      </c>
      <c r="C318" s="14" t="str">
        <f t="shared" ca="1" si="8"/>
        <v/>
      </c>
      <c r="D318" s="15" t="str">
        <f ca="1">IF($C318="","",SUMIF('Controle de Contatos'!$D$5:$D$1204,$C318,'Controle de Contatos'!$AC$5:$AC$1204))</f>
        <v/>
      </c>
      <c r="E318" s="15" t="str">
        <f ca="1">IF($C318="","",SUMIF('Controle de Contatos'!$D$5:$D$1204,$C318,'Controle de Contatos'!$AD$5:$AD$1204))</f>
        <v/>
      </c>
      <c r="F318" s="15" t="str">
        <f ca="1">IF($C318="","",SUMIF('Controle de Contatos'!$D$5:$D$1204,$C318,'Controle de Contatos'!$AE$5:$AE$1204))</f>
        <v/>
      </c>
      <c r="G318" s="15" t="str">
        <f ca="1">IF($C318="","",SUMIF('Controle de Contatos'!$D$5:$D$1204,$C318,'Controle de Contatos'!$AF$5:$AF$1204))</f>
        <v/>
      </c>
      <c r="H318" s="15" t="str">
        <f ca="1">IF($C318="","",SUMIF('Controle de Contatos'!$D$5:$D$1204,$C318,'Controle de Contatos'!$AG$5:$AG$1204))</f>
        <v/>
      </c>
      <c r="I318" s="15" t="str">
        <f ca="1">IF($C318="","",SUMIF('Controle de Contatos'!$D$5:$D$1204,$C318,'Controle de Contatos'!$AH$5:$AH$1204))</f>
        <v/>
      </c>
      <c r="J318" s="15" t="str">
        <f ca="1">IF($C318="","",SUMIF('Controle de Contatos'!$D$5:$D$1204,$C318,'Controle de Contatos'!$AI$5:$AI$1204))</f>
        <v/>
      </c>
      <c r="K318" s="15" t="str">
        <f ca="1">IF($C318="","",SUMIF('Controle de Contatos'!$D$5:$D$1204,$C318,'Controle de Contatos'!$AJ$5:$AJ$1204))</f>
        <v/>
      </c>
      <c r="L318" s="15" t="str">
        <f ca="1">IF($C318="","",SUMIF('Controle de Contatos'!$D$5:$D$1204,$C318,'Controle de Contatos'!$AK$5:$AK$1204))</f>
        <v/>
      </c>
      <c r="M318" s="15" t="str">
        <f ca="1">IF($C318="","",SUMIF('Controle de Contatos'!$D$5:$D$1204,$C318,'Controle de Contatos'!$AL$5:$AL$1204))</f>
        <v/>
      </c>
      <c r="N318" s="15" t="str">
        <f ca="1">IF($C318="","",SUMIF('Controle de Contatos'!$D$5:$D$1204,$C318,'Controle de Contatos'!$AM$5:$AO$1204))</f>
        <v/>
      </c>
      <c r="O318" s="15" t="str">
        <f ca="1">IF($C318="","",SUMIF('Controle de Contatos'!$D$5:$D$1204,$C318,'Controle de Contatos'!$AN$5:$AN$1204))</f>
        <v/>
      </c>
      <c r="P318" s="15" t="str">
        <f t="shared" ca="1" si="9"/>
        <v/>
      </c>
    </row>
    <row r="319" spans="2:16" ht="30" customHeight="1">
      <c r="B319" s="1">
        <v>315</v>
      </c>
      <c r="C319" s="14" t="str">
        <f t="shared" ca="1" si="8"/>
        <v/>
      </c>
      <c r="D319" s="15" t="str">
        <f ca="1">IF($C319="","",SUMIF('Controle de Contatos'!$D$5:$D$1204,$C319,'Controle de Contatos'!$AC$5:$AC$1204))</f>
        <v/>
      </c>
      <c r="E319" s="15" t="str">
        <f ca="1">IF($C319="","",SUMIF('Controle de Contatos'!$D$5:$D$1204,$C319,'Controle de Contatos'!$AD$5:$AD$1204))</f>
        <v/>
      </c>
      <c r="F319" s="15" t="str">
        <f ca="1">IF($C319="","",SUMIF('Controle de Contatos'!$D$5:$D$1204,$C319,'Controle de Contatos'!$AE$5:$AE$1204))</f>
        <v/>
      </c>
      <c r="G319" s="15" t="str">
        <f ca="1">IF($C319="","",SUMIF('Controle de Contatos'!$D$5:$D$1204,$C319,'Controle de Contatos'!$AF$5:$AF$1204))</f>
        <v/>
      </c>
      <c r="H319" s="15" t="str">
        <f ca="1">IF($C319="","",SUMIF('Controle de Contatos'!$D$5:$D$1204,$C319,'Controle de Contatos'!$AG$5:$AG$1204))</f>
        <v/>
      </c>
      <c r="I319" s="15" t="str">
        <f ca="1">IF($C319="","",SUMIF('Controle de Contatos'!$D$5:$D$1204,$C319,'Controle de Contatos'!$AH$5:$AH$1204))</f>
        <v/>
      </c>
      <c r="J319" s="15" t="str">
        <f ca="1">IF($C319="","",SUMIF('Controle de Contatos'!$D$5:$D$1204,$C319,'Controle de Contatos'!$AI$5:$AI$1204))</f>
        <v/>
      </c>
      <c r="K319" s="15" t="str">
        <f ca="1">IF($C319="","",SUMIF('Controle de Contatos'!$D$5:$D$1204,$C319,'Controle de Contatos'!$AJ$5:$AJ$1204))</f>
        <v/>
      </c>
      <c r="L319" s="15" t="str">
        <f ca="1">IF($C319="","",SUMIF('Controle de Contatos'!$D$5:$D$1204,$C319,'Controle de Contatos'!$AK$5:$AK$1204))</f>
        <v/>
      </c>
      <c r="M319" s="15" t="str">
        <f ca="1">IF($C319="","",SUMIF('Controle de Contatos'!$D$5:$D$1204,$C319,'Controle de Contatos'!$AL$5:$AL$1204))</f>
        <v/>
      </c>
      <c r="N319" s="15" t="str">
        <f ca="1">IF($C319="","",SUMIF('Controle de Contatos'!$D$5:$D$1204,$C319,'Controle de Contatos'!$AM$5:$AO$1204))</f>
        <v/>
      </c>
      <c r="O319" s="15" t="str">
        <f ca="1">IF($C319="","",SUMIF('Controle de Contatos'!$D$5:$D$1204,$C319,'Controle de Contatos'!$AN$5:$AN$1204))</f>
        <v/>
      </c>
      <c r="P319" s="15" t="str">
        <f t="shared" ca="1" si="9"/>
        <v/>
      </c>
    </row>
    <row r="320" spans="2:16" ht="30" customHeight="1">
      <c r="B320" s="1">
        <v>316</v>
      </c>
      <c r="C320" s="14" t="str">
        <f t="shared" ca="1" si="8"/>
        <v/>
      </c>
      <c r="D320" s="15" t="str">
        <f ca="1">IF($C320="","",SUMIF('Controle de Contatos'!$D$5:$D$1204,$C320,'Controle de Contatos'!$AC$5:$AC$1204))</f>
        <v/>
      </c>
      <c r="E320" s="15" t="str">
        <f ca="1">IF($C320="","",SUMIF('Controle de Contatos'!$D$5:$D$1204,$C320,'Controle de Contatos'!$AD$5:$AD$1204))</f>
        <v/>
      </c>
      <c r="F320" s="15" t="str">
        <f ca="1">IF($C320="","",SUMIF('Controle de Contatos'!$D$5:$D$1204,$C320,'Controle de Contatos'!$AE$5:$AE$1204))</f>
        <v/>
      </c>
      <c r="G320" s="15" t="str">
        <f ca="1">IF($C320="","",SUMIF('Controle de Contatos'!$D$5:$D$1204,$C320,'Controle de Contatos'!$AF$5:$AF$1204))</f>
        <v/>
      </c>
      <c r="H320" s="15" t="str">
        <f ca="1">IF($C320="","",SUMIF('Controle de Contatos'!$D$5:$D$1204,$C320,'Controle de Contatos'!$AG$5:$AG$1204))</f>
        <v/>
      </c>
      <c r="I320" s="15" t="str">
        <f ca="1">IF($C320="","",SUMIF('Controle de Contatos'!$D$5:$D$1204,$C320,'Controle de Contatos'!$AH$5:$AH$1204))</f>
        <v/>
      </c>
      <c r="J320" s="15" t="str">
        <f ca="1">IF($C320="","",SUMIF('Controle de Contatos'!$D$5:$D$1204,$C320,'Controle de Contatos'!$AI$5:$AI$1204))</f>
        <v/>
      </c>
      <c r="K320" s="15" t="str">
        <f ca="1">IF($C320="","",SUMIF('Controle de Contatos'!$D$5:$D$1204,$C320,'Controle de Contatos'!$AJ$5:$AJ$1204))</f>
        <v/>
      </c>
      <c r="L320" s="15" t="str">
        <f ca="1">IF($C320="","",SUMIF('Controle de Contatos'!$D$5:$D$1204,$C320,'Controle de Contatos'!$AK$5:$AK$1204))</f>
        <v/>
      </c>
      <c r="M320" s="15" t="str">
        <f ca="1">IF($C320="","",SUMIF('Controle de Contatos'!$D$5:$D$1204,$C320,'Controle de Contatos'!$AL$5:$AL$1204))</f>
        <v/>
      </c>
      <c r="N320" s="15" t="str">
        <f ca="1">IF($C320="","",SUMIF('Controle de Contatos'!$D$5:$D$1204,$C320,'Controle de Contatos'!$AM$5:$AO$1204))</f>
        <v/>
      </c>
      <c r="O320" s="15" t="str">
        <f ca="1">IF($C320="","",SUMIF('Controle de Contatos'!$D$5:$D$1204,$C320,'Controle de Contatos'!$AN$5:$AN$1204))</f>
        <v/>
      </c>
      <c r="P320" s="15" t="str">
        <f t="shared" ca="1" si="9"/>
        <v/>
      </c>
    </row>
    <row r="321" spans="2:16" ht="30" customHeight="1">
      <c r="B321" s="1">
        <v>317</v>
      </c>
      <c r="C321" s="14" t="str">
        <f t="shared" ca="1" si="8"/>
        <v/>
      </c>
      <c r="D321" s="15" t="str">
        <f ca="1">IF($C321="","",SUMIF('Controle de Contatos'!$D$5:$D$1204,$C321,'Controle de Contatos'!$AC$5:$AC$1204))</f>
        <v/>
      </c>
      <c r="E321" s="15" t="str">
        <f ca="1">IF($C321="","",SUMIF('Controle de Contatos'!$D$5:$D$1204,$C321,'Controle de Contatos'!$AD$5:$AD$1204))</f>
        <v/>
      </c>
      <c r="F321" s="15" t="str">
        <f ca="1">IF($C321="","",SUMIF('Controle de Contatos'!$D$5:$D$1204,$C321,'Controle de Contatos'!$AE$5:$AE$1204))</f>
        <v/>
      </c>
      <c r="G321" s="15" t="str">
        <f ca="1">IF($C321="","",SUMIF('Controle de Contatos'!$D$5:$D$1204,$C321,'Controle de Contatos'!$AF$5:$AF$1204))</f>
        <v/>
      </c>
      <c r="H321" s="15" t="str">
        <f ca="1">IF($C321="","",SUMIF('Controle de Contatos'!$D$5:$D$1204,$C321,'Controle de Contatos'!$AG$5:$AG$1204))</f>
        <v/>
      </c>
      <c r="I321" s="15" t="str">
        <f ca="1">IF($C321="","",SUMIF('Controle de Contatos'!$D$5:$D$1204,$C321,'Controle de Contatos'!$AH$5:$AH$1204))</f>
        <v/>
      </c>
      <c r="J321" s="15" t="str">
        <f ca="1">IF($C321="","",SUMIF('Controle de Contatos'!$D$5:$D$1204,$C321,'Controle de Contatos'!$AI$5:$AI$1204))</f>
        <v/>
      </c>
      <c r="K321" s="15" t="str">
        <f ca="1">IF($C321="","",SUMIF('Controle de Contatos'!$D$5:$D$1204,$C321,'Controle de Contatos'!$AJ$5:$AJ$1204))</f>
        <v/>
      </c>
      <c r="L321" s="15" t="str">
        <f ca="1">IF($C321="","",SUMIF('Controle de Contatos'!$D$5:$D$1204,$C321,'Controle de Contatos'!$AK$5:$AK$1204))</f>
        <v/>
      </c>
      <c r="M321" s="15" t="str">
        <f ca="1">IF($C321="","",SUMIF('Controle de Contatos'!$D$5:$D$1204,$C321,'Controle de Contatos'!$AL$5:$AL$1204))</f>
        <v/>
      </c>
      <c r="N321" s="15" t="str">
        <f ca="1">IF($C321="","",SUMIF('Controle de Contatos'!$D$5:$D$1204,$C321,'Controle de Contatos'!$AM$5:$AO$1204))</f>
        <v/>
      </c>
      <c r="O321" s="15" t="str">
        <f ca="1">IF($C321="","",SUMIF('Controle de Contatos'!$D$5:$D$1204,$C321,'Controle de Contatos'!$AN$5:$AN$1204))</f>
        <v/>
      </c>
      <c r="P321" s="15" t="str">
        <f t="shared" ca="1" si="9"/>
        <v/>
      </c>
    </row>
    <row r="322" spans="2:16" ht="30" customHeight="1">
      <c r="B322" s="1">
        <v>318</v>
      </c>
      <c r="C322" s="14" t="str">
        <f t="shared" ca="1" si="8"/>
        <v/>
      </c>
      <c r="D322" s="15" t="str">
        <f ca="1">IF($C322="","",SUMIF('Controle de Contatos'!$D$5:$D$1204,$C322,'Controle de Contatos'!$AC$5:$AC$1204))</f>
        <v/>
      </c>
      <c r="E322" s="15" t="str">
        <f ca="1">IF($C322="","",SUMIF('Controle de Contatos'!$D$5:$D$1204,$C322,'Controle de Contatos'!$AD$5:$AD$1204))</f>
        <v/>
      </c>
      <c r="F322" s="15" t="str">
        <f ca="1">IF($C322="","",SUMIF('Controle de Contatos'!$D$5:$D$1204,$C322,'Controle de Contatos'!$AE$5:$AE$1204))</f>
        <v/>
      </c>
      <c r="G322" s="15" t="str">
        <f ca="1">IF($C322="","",SUMIF('Controle de Contatos'!$D$5:$D$1204,$C322,'Controle de Contatos'!$AF$5:$AF$1204))</f>
        <v/>
      </c>
      <c r="H322" s="15" t="str">
        <f ca="1">IF($C322="","",SUMIF('Controle de Contatos'!$D$5:$D$1204,$C322,'Controle de Contatos'!$AG$5:$AG$1204))</f>
        <v/>
      </c>
      <c r="I322" s="15" t="str">
        <f ca="1">IF($C322="","",SUMIF('Controle de Contatos'!$D$5:$D$1204,$C322,'Controle de Contatos'!$AH$5:$AH$1204))</f>
        <v/>
      </c>
      <c r="J322" s="15" t="str">
        <f ca="1">IF($C322="","",SUMIF('Controle de Contatos'!$D$5:$D$1204,$C322,'Controle de Contatos'!$AI$5:$AI$1204))</f>
        <v/>
      </c>
      <c r="K322" s="15" t="str">
        <f ca="1">IF($C322="","",SUMIF('Controle de Contatos'!$D$5:$D$1204,$C322,'Controle de Contatos'!$AJ$5:$AJ$1204))</f>
        <v/>
      </c>
      <c r="L322" s="15" t="str">
        <f ca="1">IF($C322="","",SUMIF('Controle de Contatos'!$D$5:$D$1204,$C322,'Controle de Contatos'!$AK$5:$AK$1204))</f>
        <v/>
      </c>
      <c r="M322" s="15" t="str">
        <f ca="1">IF($C322="","",SUMIF('Controle de Contatos'!$D$5:$D$1204,$C322,'Controle de Contatos'!$AL$5:$AL$1204))</f>
        <v/>
      </c>
      <c r="N322" s="15" t="str">
        <f ca="1">IF($C322="","",SUMIF('Controle de Contatos'!$D$5:$D$1204,$C322,'Controle de Contatos'!$AM$5:$AO$1204))</f>
        <v/>
      </c>
      <c r="O322" s="15" t="str">
        <f ca="1">IF($C322="","",SUMIF('Controle de Contatos'!$D$5:$D$1204,$C322,'Controle de Contatos'!$AN$5:$AN$1204))</f>
        <v/>
      </c>
      <c r="P322" s="15" t="str">
        <f t="shared" ca="1" si="9"/>
        <v/>
      </c>
    </row>
    <row r="323" spans="2:16" ht="30" customHeight="1">
      <c r="B323" s="1">
        <v>319</v>
      </c>
      <c r="C323" s="14" t="str">
        <f t="shared" ca="1" si="8"/>
        <v/>
      </c>
      <c r="D323" s="15" t="str">
        <f ca="1">IF($C323="","",SUMIF('Controle de Contatos'!$D$5:$D$1204,$C323,'Controle de Contatos'!$AC$5:$AC$1204))</f>
        <v/>
      </c>
      <c r="E323" s="15" t="str">
        <f ca="1">IF($C323="","",SUMIF('Controle de Contatos'!$D$5:$D$1204,$C323,'Controle de Contatos'!$AD$5:$AD$1204))</f>
        <v/>
      </c>
      <c r="F323" s="15" t="str">
        <f ca="1">IF($C323="","",SUMIF('Controle de Contatos'!$D$5:$D$1204,$C323,'Controle de Contatos'!$AE$5:$AE$1204))</f>
        <v/>
      </c>
      <c r="G323" s="15" t="str">
        <f ca="1">IF($C323="","",SUMIF('Controle de Contatos'!$D$5:$D$1204,$C323,'Controle de Contatos'!$AF$5:$AF$1204))</f>
        <v/>
      </c>
      <c r="H323" s="15" t="str">
        <f ca="1">IF($C323="","",SUMIF('Controle de Contatos'!$D$5:$D$1204,$C323,'Controle de Contatos'!$AG$5:$AG$1204))</f>
        <v/>
      </c>
      <c r="I323" s="15" t="str">
        <f ca="1">IF($C323="","",SUMIF('Controle de Contatos'!$D$5:$D$1204,$C323,'Controle de Contatos'!$AH$5:$AH$1204))</f>
        <v/>
      </c>
      <c r="J323" s="15" t="str">
        <f ca="1">IF($C323="","",SUMIF('Controle de Contatos'!$D$5:$D$1204,$C323,'Controle de Contatos'!$AI$5:$AI$1204))</f>
        <v/>
      </c>
      <c r="K323" s="15" t="str">
        <f ca="1">IF($C323="","",SUMIF('Controle de Contatos'!$D$5:$D$1204,$C323,'Controle de Contatos'!$AJ$5:$AJ$1204))</f>
        <v/>
      </c>
      <c r="L323" s="15" t="str">
        <f ca="1">IF($C323="","",SUMIF('Controle de Contatos'!$D$5:$D$1204,$C323,'Controle de Contatos'!$AK$5:$AK$1204))</f>
        <v/>
      </c>
      <c r="M323" s="15" t="str">
        <f ca="1">IF($C323="","",SUMIF('Controle de Contatos'!$D$5:$D$1204,$C323,'Controle de Contatos'!$AL$5:$AL$1204))</f>
        <v/>
      </c>
      <c r="N323" s="15" t="str">
        <f ca="1">IF($C323="","",SUMIF('Controle de Contatos'!$D$5:$D$1204,$C323,'Controle de Contatos'!$AM$5:$AO$1204))</f>
        <v/>
      </c>
      <c r="O323" s="15" t="str">
        <f ca="1">IF($C323="","",SUMIF('Controle de Contatos'!$D$5:$D$1204,$C323,'Controle de Contatos'!$AN$5:$AN$1204))</f>
        <v/>
      </c>
      <c r="P323" s="15" t="str">
        <f t="shared" ca="1" si="9"/>
        <v/>
      </c>
    </row>
    <row r="324" spans="2:16" ht="30" customHeight="1">
      <c r="B324" s="1">
        <v>320</v>
      </c>
      <c r="C324" s="14" t="str">
        <f t="shared" ca="1" si="8"/>
        <v/>
      </c>
      <c r="D324" s="15" t="str">
        <f ca="1">IF($C324="","",SUMIF('Controle de Contatos'!$D$5:$D$1204,$C324,'Controle de Contatos'!$AC$5:$AC$1204))</f>
        <v/>
      </c>
      <c r="E324" s="15" t="str">
        <f ca="1">IF($C324="","",SUMIF('Controle de Contatos'!$D$5:$D$1204,$C324,'Controle de Contatos'!$AD$5:$AD$1204))</f>
        <v/>
      </c>
      <c r="F324" s="15" t="str">
        <f ca="1">IF($C324="","",SUMIF('Controle de Contatos'!$D$5:$D$1204,$C324,'Controle de Contatos'!$AE$5:$AE$1204))</f>
        <v/>
      </c>
      <c r="G324" s="15" t="str">
        <f ca="1">IF($C324="","",SUMIF('Controle de Contatos'!$D$5:$D$1204,$C324,'Controle de Contatos'!$AF$5:$AF$1204))</f>
        <v/>
      </c>
      <c r="H324" s="15" t="str">
        <f ca="1">IF($C324="","",SUMIF('Controle de Contatos'!$D$5:$D$1204,$C324,'Controle de Contatos'!$AG$5:$AG$1204))</f>
        <v/>
      </c>
      <c r="I324" s="15" t="str">
        <f ca="1">IF($C324="","",SUMIF('Controle de Contatos'!$D$5:$D$1204,$C324,'Controle de Contatos'!$AH$5:$AH$1204))</f>
        <v/>
      </c>
      <c r="J324" s="15" t="str">
        <f ca="1">IF($C324="","",SUMIF('Controle de Contatos'!$D$5:$D$1204,$C324,'Controle de Contatos'!$AI$5:$AI$1204))</f>
        <v/>
      </c>
      <c r="K324" s="15" t="str">
        <f ca="1">IF($C324="","",SUMIF('Controle de Contatos'!$D$5:$D$1204,$C324,'Controle de Contatos'!$AJ$5:$AJ$1204))</f>
        <v/>
      </c>
      <c r="L324" s="15" t="str">
        <f ca="1">IF($C324="","",SUMIF('Controle de Contatos'!$D$5:$D$1204,$C324,'Controle de Contatos'!$AK$5:$AK$1204))</f>
        <v/>
      </c>
      <c r="M324" s="15" t="str">
        <f ca="1">IF($C324="","",SUMIF('Controle de Contatos'!$D$5:$D$1204,$C324,'Controle de Contatos'!$AL$5:$AL$1204))</f>
        <v/>
      </c>
      <c r="N324" s="15" t="str">
        <f ca="1">IF($C324="","",SUMIF('Controle de Contatos'!$D$5:$D$1204,$C324,'Controle de Contatos'!$AM$5:$AO$1204))</f>
        <v/>
      </c>
      <c r="O324" s="15" t="str">
        <f ca="1">IF($C324="","",SUMIF('Controle de Contatos'!$D$5:$D$1204,$C324,'Controle de Contatos'!$AN$5:$AN$1204))</f>
        <v/>
      </c>
      <c r="P324" s="15" t="str">
        <f t="shared" ca="1" si="9"/>
        <v/>
      </c>
    </row>
    <row r="325" spans="2:16" ht="30" customHeight="1">
      <c r="B325" s="1">
        <v>321</v>
      </c>
      <c r="C325" s="14" t="str">
        <f t="shared" ref="C325:C388" ca="1" si="10">IFERROR(Clientes,"")</f>
        <v/>
      </c>
      <c r="D325" s="15" t="str">
        <f ca="1">IF($C325="","",SUMIF('Controle de Contatos'!$D$5:$D$1204,$C325,'Controle de Contatos'!$AC$5:$AC$1204))</f>
        <v/>
      </c>
      <c r="E325" s="15" t="str">
        <f ca="1">IF($C325="","",SUMIF('Controle de Contatos'!$D$5:$D$1204,$C325,'Controle de Contatos'!$AD$5:$AD$1204))</f>
        <v/>
      </c>
      <c r="F325" s="15" t="str">
        <f ca="1">IF($C325="","",SUMIF('Controle de Contatos'!$D$5:$D$1204,$C325,'Controle de Contatos'!$AE$5:$AE$1204))</f>
        <v/>
      </c>
      <c r="G325" s="15" t="str">
        <f ca="1">IF($C325="","",SUMIF('Controle de Contatos'!$D$5:$D$1204,$C325,'Controle de Contatos'!$AF$5:$AF$1204))</f>
        <v/>
      </c>
      <c r="H325" s="15" t="str">
        <f ca="1">IF($C325="","",SUMIF('Controle de Contatos'!$D$5:$D$1204,$C325,'Controle de Contatos'!$AG$5:$AG$1204))</f>
        <v/>
      </c>
      <c r="I325" s="15" t="str">
        <f ca="1">IF($C325="","",SUMIF('Controle de Contatos'!$D$5:$D$1204,$C325,'Controle de Contatos'!$AH$5:$AH$1204))</f>
        <v/>
      </c>
      <c r="J325" s="15" t="str">
        <f ca="1">IF($C325="","",SUMIF('Controle de Contatos'!$D$5:$D$1204,$C325,'Controle de Contatos'!$AI$5:$AI$1204))</f>
        <v/>
      </c>
      <c r="K325" s="15" t="str">
        <f ca="1">IF($C325="","",SUMIF('Controle de Contatos'!$D$5:$D$1204,$C325,'Controle de Contatos'!$AJ$5:$AJ$1204))</f>
        <v/>
      </c>
      <c r="L325" s="15" t="str">
        <f ca="1">IF($C325="","",SUMIF('Controle de Contatos'!$D$5:$D$1204,$C325,'Controle de Contatos'!$AK$5:$AK$1204))</f>
        <v/>
      </c>
      <c r="M325" s="15" t="str">
        <f ca="1">IF($C325="","",SUMIF('Controle de Contatos'!$D$5:$D$1204,$C325,'Controle de Contatos'!$AL$5:$AL$1204))</f>
        <v/>
      </c>
      <c r="N325" s="15" t="str">
        <f ca="1">IF($C325="","",SUMIF('Controle de Contatos'!$D$5:$D$1204,$C325,'Controle de Contatos'!$AM$5:$AO$1204))</f>
        <v/>
      </c>
      <c r="O325" s="15" t="str">
        <f ca="1">IF($C325="","",SUMIF('Controle de Contatos'!$D$5:$D$1204,$C325,'Controle de Contatos'!$AN$5:$AN$1204))</f>
        <v/>
      </c>
      <c r="P325" s="15" t="str">
        <f t="shared" ca="1" si="9"/>
        <v/>
      </c>
    </row>
    <row r="326" spans="2:16" ht="30" customHeight="1">
      <c r="B326" s="1">
        <v>322</v>
      </c>
      <c r="C326" s="14" t="str">
        <f t="shared" ca="1" si="10"/>
        <v/>
      </c>
      <c r="D326" s="15" t="str">
        <f ca="1">IF($C326="","",SUMIF('Controle de Contatos'!$D$5:$D$1204,$C326,'Controle de Contatos'!$AC$5:$AC$1204))</f>
        <v/>
      </c>
      <c r="E326" s="15" t="str">
        <f ca="1">IF($C326="","",SUMIF('Controle de Contatos'!$D$5:$D$1204,$C326,'Controle de Contatos'!$AD$5:$AD$1204))</f>
        <v/>
      </c>
      <c r="F326" s="15" t="str">
        <f ca="1">IF($C326="","",SUMIF('Controle de Contatos'!$D$5:$D$1204,$C326,'Controle de Contatos'!$AE$5:$AE$1204))</f>
        <v/>
      </c>
      <c r="G326" s="15" t="str">
        <f ca="1">IF($C326="","",SUMIF('Controle de Contatos'!$D$5:$D$1204,$C326,'Controle de Contatos'!$AF$5:$AF$1204))</f>
        <v/>
      </c>
      <c r="H326" s="15" t="str">
        <f ca="1">IF($C326="","",SUMIF('Controle de Contatos'!$D$5:$D$1204,$C326,'Controle de Contatos'!$AG$5:$AG$1204))</f>
        <v/>
      </c>
      <c r="I326" s="15" t="str">
        <f ca="1">IF($C326="","",SUMIF('Controle de Contatos'!$D$5:$D$1204,$C326,'Controle de Contatos'!$AH$5:$AH$1204))</f>
        <v/>
      </c>
      <c r="J326" s="15" t="str">
        <f ca="1">IF($C326="","",SUMIF('Controle de Contatos'!$D$5:$D$1204,$C326,'Controle de Contatos'!$AI$5:$AI$1204))</f>
        <v/>
      </c>
      <c r="K326" s="15" t="str">
        <f ca="1">IF($C326="","",SUMIF('Controle de Contatos'!$D$5:$D$1204,$C326,'Controle de Contatos'!$AJ$5:$AJ$1204))</f>
        <v/>
      </c>
      <c r="L326" s="15" t="str">
        <f ca="1">IF($C326="","",SUMIF('Controle de Contatos'!$D$5:$D$1204,$C326,'Controle de Contatos'!$AK$5:$AK$1204))</f>
        <v/>
      </c>
      <c r="M326" s="15" t="str">
        <f ca="1">IF($C326="","",SUMIF('Controle de Contatos'!$D$5:$D$1204,$C326,'Controle de Contatos'!$AL$5:$AL$1204))</f>
        <v/>
      </c>
      <c r="N326" s="15" t="str">
        <f ca="1">IF($C326="","",SUMIF('Controle de Contatos'!$D$5:$D$1204,$C326,'Controle de Contatos'!$AM$5:$AO$1204))</f>
        <v/>
      </c>
      <c r="O326" s="15" t="str">
        <f ca="1">IF($C326="","",SUMIF('Controle de Contatos'!$D$5:$D$1204,$C326,'Controle de Contatos'!$AN$5:$AN$1204))</f>
        <v/>
      </c>
      <c r="P326" s="15" t="str">
        <f t="shared" ref="P326:P389" ca="1" si="11">IF($C326="","",SUM($D326:$O326))</f>
        <v/>
      </c>
    </row>
    <row r="327" spans="2:16" ht="30" customHeight="1">
      <c r="B327" s="1">
        <v>323</v>
      </c>
      <c r="C327" s="14" t="str">
        <f t="shared" ca="1" si="10"/>
        <v/>
      </c>
      <c r="D327" s="15" t="str">
        <f ca="1">IF($C327="","",SUMIF('Controle de Contatos'!$D$5:$D$1204,$C327,'Controle de Contatos'!$AC$5:$AC$1204))</f>
        <v/>
      </c>
      <c r="E327" s="15" t="str">
        <f ca="1">IF($C327="","",SUMIF('Controle de Contatos'!$D$5:$D$1204,$C327,'Controle de Contatos'!$AD$5:$AD$1204))</f>
        <v/>
      </c>
      <c r="F327" s="15" t="str">
        <f ca="1">IF($C327="","",SUMIF('Controle de Contatos'!$D$5:$D$1204,$C327,'Controle de Contatos'!$AE$5:$AE$1204))</f>
        <v/>
      </c>
      <c r="G327" s="15" t="str">
        <f ca="1">IF($C327="","",SUMIF('Controle de Contatos'!$D$5:$D$1204,$C327,'Controle de Contatos'!$AF$5:$AF$1204))</f>
        <v/>
      </c>
      <c r="H327" s="15" t="str">
        <f ca="1">IF($C327="","",SUMIF('Controle de Contatos'!$D$5:$D$1204,$C327,'Controle de Contatos'!$AG$5:$AG$1204))</f>
        <v/>
      </c>
      <c r="I327" s="15" t="str">
        <f ca="1">IF($C327="","",SUMIF('Controle de Contatos'!$D$5:$D$1204,$C327,'Controle de Contatos'!$AH$5:$AH$1204))</f>
        <v/>
      </c>
      <c r="J327" s="15" t="str">
        <f ca="1">IF($C327="","",SUMIF('Controle de Contatos'!$D$5:$D$1204,$C327,'Controle de Contatos'!$AI$5:$AI$1204))</f>
        <v/>
      </c>
      <c r="K327" s="15" t="str">
        <f ca="1">IF($C327="","",SUMIF('Controle de Contatos'!$D$5:$D$1204,$C327,'Controle de Contatos'!$AJ$5:$AJ$1204))</f>
        <v/>
      </c>
      <c r="L327" s="15" t="str">
        <f ca="1">IF($C327="","",SUMIF('Controle de Contatos'!$D$5:$D$1204,$C327,'Controle de Contatos'!$AK$5:$AK$1204))</f>
        <v/>
      </c>
      <c r="M327" s="15" t="str">
        <f ca="1">IF($C327="","",SUMIF('Controle de Contatos'!$D$5:$D$1204,$C327,'Controle de Contatos'!$AL$5:$AL$1204))</f>
        <v/>
      </c>
      <c r="N327" s="15" t="str">
        <f ca="1">IF($C327="","",SUMIF('Controle de Contatos'!$D$5:$D$1204,$C327,'Controle de Contatos'!$AM$5:$AO$1204))</f>
        <v/>
      </c>
      <c r="O327" s="15" t="str">
        <f ca="1">IF($C327="","",SUMIF('Controle de Contatos'!$D$5:$D$1204,$C327,'Controle de Contatos'!$AN$5:$AN$1204))</f>
        <v/>
      </c>
      <c r="P327" s="15" t="str">
        <f t="shared" ca="1" si="11"/>
        <v/>
      </c>
    </row>
    <row r="328" spans="2:16" ht="30" customHeight="1">
      <c r="B328" s="1">
        <v>324</v>
      </c>
      <c r="C328" s="14" t="str">
        <f t="shared" ca="1" si="10"/>
        <v/>
      </c>
      <c r="D328" s="15" t="str">
        <f ca="1">IF($C328="","",SUMIF('Controle de Contatos'!$D$5:$D$1204,$C328,'Controle de Contatos'!$AC$5:$AC$1204))</f>
        <v/>
      </c>
      <c r="E328" s="15" t="str">
        <f ca="1">IF($C328="","",SUMIF('Controle de Contatos'!$D$5:$D$1204,$C328,'Controle de Contatos'!$AD$5:$AD$1204))</f>
        <v/>
      </c>
      <c r="F328" s="15" t="str">
        <f ca="1">IF($C328="","",SUMIF('Controle de Contatos'!$D$5:$D$1204,$C328,'Controle de Contatos'!$AE$5:$AE$1204))</f>
        <v/>
      </c>
      <c r="G328" s="15" t="str">
        <f ca="1">IF($C328="","",SUMIF('Controle de Contatos'!$D$5:$D$1204,$C328,'Controle de Contatos'!$AF$5:$AF$1204))</f>
        <v/>
      </c>
      <c r="H328" s="15" t="str">
        <f ca="1">IF($C328="","",SUMIF('Controle de Contatos'!$D$5:$D$1204,$C328,'Controle de Contatos'!$AG$5:$AG$1204))</f>
        <v/>
      </c>
      <c r="I328" s="15" t="str">
        <f ca="1">IF($C328="","",SUMIF('Controle de Contatos'!$D$5:$D$1204,$C328,'Controle de Contatos'!$AH$5:$AH$1204))</f>
        <v/>
      </c>
      <c r="J328" s="15" t="str">
        <f ca="1">IF($C328="","",SUMIF('Controle de Contatos'!$D$5:$D$1204,$C328,'Controle de Contatos'!$AI$5:$AI$1204))</f>
        <v/>
      </c>
      <c r="K328" s="15" t="str">
        <f ca="1">IF($C328="","",SUMIF('Controle de Contatos'!$D$5:$D$1204,$C328,'Controle de Contatos'!$AJ$5:$AJ$1204))</f>
        <v/>
      </c>
      <c r="L328" s="15" t="str">
        <f ca="1">IF($C328="","",SUMIF('Controle de Contatos'!$D$5:$D$1204,$C328,'Controle de Contatos'!$AK$5:$AK$1204))</f>
        <v/>
      </c>
      <c r="M328" s="15" t="str">
        <f ca="1">IF($C328="","",SUMIF('Controle de Contatos'!$D$5:$D$1204,$C328,'Controle de Contatos'!$AL$5:$AL$1204))</f>
        <v/>
      </c>
      <c r="N328" s="15" t="str">
        <f ca="1">IF($C328="","",SUMIF('Controle de Contatos'!$D$5:$D$1204,$C328,'Controle de Contatos'!$AM$5:$AO$1204))</f>
        <v/>
      </c>
      <c r="O328" s="15" t="str">
        <f ca="1">IF($C328="","",SUMIF('Controle de Contatos'!$D$5:$D$1204,$C328,'Controle de Contatos'!$AN$5:$AN$1204))</f>
        <v/>
      </c>
      <c r="P328" s="15" t="str">
        <f t="shared" ca="1" si="11"/>
        <v/>
      </c>
    </row>
    <row r="329" spans="2:16" ht="30" customHeight="1">
      <c r="B329" s="1">
        <v>325</v>
      </c>
      <c r="C329" s="14" t="str">
        <f t="shared" ca="1" si="10"/>
        <v/>
      </c>
      <c r="D329" s="15" t="str">
        <f ca="1">IF($C329="","",SUMIF('Controle de Contatos'!$D$5:$D$1204,$C329,'Controle de Contatos'!$AC$5:$AC$1204))</f>
        <v/>
      </c>
      <c r="E329" s="15" t="str">
        <f ca="1">IF($C329="","",SUMIF('Controle de Contatos'!$D$5:$D$1204,$C329,'Controle de Contatos'!$AD$5:$AD$1204))</f>
        <v/>
      </c>
      <c r="F329" s="15" t="str">
        <f ca="1">IF($C329="","",SUMIF('Controle de Contatos'!$D$5:$D$1204,$C329,'Controle de Contatos'!$AE$5:$AE$1204))</f>
        <v/>
      </c>
      <c r="G329" s="15" t="str">
        <f ca="1">IF($C329="","",SUMIF('Controle de Contatos'!$D$5:$D$1204,$C329,'Controle de Contatos'!$AF$5:$AF$1204))</f>
        <v/>
      </c>
      <c r="H329" s="15" t="str">
        <f ca="1">IF($C329="","",SUMIF('Controle de Contatos'!$D$5:$D$1204,$C329,'Controle de Contatos'!$AG$5:$AG$1204))</f>
        <v/>
      </c>
      <c r="I329" s="15" t="str">
        <f ca="1">IF($C329="","",SUMIF('Controle de Contatos'!$D$5:$D$1204,$C329,'Controle de Contatos'!$AH$5:$AH$1204))</f>
        <v/>
      </c>
      <c r="J329" s="15" t="str">
        <f ca="1">IF($C329="","",SUMIF('Controle de Contatos'!$D$5:$D$1204,$C329,'Controle de Contatos'!$AI$5:$AI$1204))</f>
        <v/>
      </c>
      <c r="K329" s="15" t="str">
        <f ca="1">IF($C329="","",SUMIF('Controle de Contatos'!$D$5:$D$1204,$C329,'Controle de Contatos'!$AJ$5:$AJ$1204))</f>
        <v/>
      </c>
      <c r="L329" s="15" t="str">
        <f ca="1">IF($C329="","",SUMIF('Controle de Contatos'!$D$5:$D$1204,$C329,'Controle de Contatos'!$AK$5:$AK$1204))</f>
        <v/>
      </c>
      <c r="M329" s="15" t="str">
        <f ca="1">IF($C329="","",SUMIF('Controle de Contatos'!$D$5:$D$1204,$C329,'Controle de Contatos'!$AL$5:$AL$1204))</f>
        <v/>
      </c>
      <c r="N329" s="15" t="str">
        <f ca="1">IF($C329="","",SUMIF('Controle de Contatos'!$D$5:$D$1204,$C329,'Controle de Contatos'!$AM$5:$AO$1204))</f>
        <v/>
      </c>
      <c r="O329" s="15" t="str">
        <f ca="1">IF($C329="","",SUMIF('Controle de Contatos'!$D$5:$D$1204,$C329,'Controle de Contatos'!$AN$5:$AN$1204))</f>
        <v/>
      </c>
      <c r="P329" s="15" t="str">
        <f t="shared" ca="1" si="11"/>
        <v/>
      </c>
    </row>
    <row r="330" spans="2:16" ht="30" customHeight="1">
      <c r="B330" s="1">
        <v>326</v>
      </c>
      <c r="C330" s="14" t="str">
        <f t="shared" ca="1" si="10"/>
        <v/>
      </c>
      <c r="D330" s="15" t="str">
        <f ca="1">IF($C330="","",SUMIF('Controle de Contatos'!$D$5:$D$1204,$C330,'Controle de Contatos'!$AC$5:$AC$1204))</f>
        <v/>
      </c>
      <c r="E330" s="15" t="str">
        <f ca="1">IF($C330="","",SUMIF('Controle de Contatos'!$D$5:$D$1204,$C330,'Controle de Contatos'!$AD$5:$AD$1204))</f>
        <v/>
      </c>
      <c r="F330" s="15" t="str">
        <f ca="1">IF($C330="","",SUMIF('Controle de Contatos'!$D$5:$D$1204,$C330,'Controle de Contatos'!$AE$5:$AE$1204))</f>
        <v/>
      </c>
      <c r="G330" s="15" t="str">
        <f ca="1">IF($C330="","",SUMIF('Controle de Contatos'!$D$5:$D$1204,$C330,'Controle de Contatos'!$AF$5:$AF$1204))</f>
        <v/>
      </c>
      <c r="H330" s="15" t="str">
        <f ca="1">IF($C330="","",SUMIF('Controle de Contatos'!$D$5:$D$1204,$C330,'Controle de Contatos'!$AG$5:$AG$1204))</f>
        <v/>
      </c>
      <c r="I330" s="15" t="str">
        <f ca="1">IF($C330="","",SUMIF('Controle de Contatos'!$D$5:$D$1204,$C330,'Controle de Contatos'!$AH$5:$AH$1204))</f>
        <v/>
      </c>
      <c r="J330" s="15" t="str">
        <f ca="1">IF($C330="","",SUMIF('Controle de Contatos'!$D$5:$D$1204,$C330,'Controle de Contatos'!$AI$5:$AI$1204))</f>
        <v/>
      </c>
      <c r="K330" s="15" t="str">
        <f ca="1">IF($C330="","",SUMIF('Controle de Contatos'!$D$5:$D$1204,$C330,'Controle de Contatos'!$AJ$5:$AJ$1204))</f>
        <v/>
      </c>
      <c r="L330" s="15" t="str">
        <f ca="1">IF($C330="","",SUMIF('Controle de Contatos'!$D$5:$D$1204,$C330,'Controle de Contatos'!$AK$5:$AK$1204))</f>
        <v/>
      </c>
      <c r="M330" s="15" t="str">
        <f ca="1">IF($C330="","",SUMIF('Controle de Contatos'!$D$5:$D$1204,$C330,'Controle de Contatos'!$AL$5:$AL$1204))</f>
        <v/>
      </c>
      <c r="N330" s="15" t="str">
        <f ca="1">IF($C330="","",SUMIF('Controle de Contatos'!$D$5:$D$1204,$C330,'Controle de Contatos'!$AM$5:$AO$1204))</f>
        <v/>
      </c>
      <c r="O330" s="15" t="str">
        <f ca="1">IF($C330="","",SUMIF('Controle de Contatos'!$D$5:$D$1204,$C330,'Controle de Contatos'!$AN$5:$AN$1204))</f>
        <v/>
      </c>
      <c r="P330" s="15" t="str">
        <f t="shared" ca="1" si="11"/>
        <v/>
      </c>
    </row>
    <row r="331" spans="2:16" ht="30" customHeight="1">
      <c r="B331" s="1">
        <v>327</v>
      </c>
      <c r="C331" s="14" t="str">
        <f t="shared" ca="1" si="10"/>
        <v/>
      </c>
      <c r="D331" s="15" t="str">
        <f ca="1">IF($C331="","",SUMIF('Controle de Contatos'!$D$5:$D$1204,$C331,'Controle de Contatos'!$AC$5:$AC$1204))</f>
        <v/>
      </c>
      <c r="E331" s="15" t="str">
        <f ca="1">IF($C331="","",SUMIF('Controle de Contatos'!$D$5:$D$1204,$C331,'Controle de Contatos'!$AD$5:$AD$1204))</f>
        <v/>
      </c>
      <c r="F331" s="15" t="str">
        <f ca="1">IF($C331="","",SUMIF('Controle de Contatos'!$D$5:$D$1204,$C331,'Controle de Contatos'!$AE$5:$AE$1204))</f>
        <v/>
      </c>
      <c r="G331" s="15" t="str">
        <f ca="1">IF($C331="","",SUMIF('Controle de Contatos'!$D$5:$D$1204,$C331,'Controle de Contatos'!$AF$5:$AF$1204))</f>
        <v/>
      </c>
      <c r="H331" s="15" t="str">
        <f ca="1">IF($C331="","",SUMIF('Controle de Contatos'!$D$5:$D$1204,$C331,'Controle de Contatos'!$AG$5:$AG$1204))</f>
        <v/>
      </c>
      <c r="I331" s="15" t="str">
        <f ca="1">IF($C331="","",SUMIF('Controle de Contatos'!$D$5:$D$1204,$C331,'Controle de Contatos'!$AH$5:$AH$1204))</f>
        <v/>
      </c>
      <c r="J331" s="15" t="str">
        <f ca="1">IF($C331="","",SUMIF('Controle de Contatos'!$D$5:$D$1204,$C331,'Controle de Contatos'!$AI$5:$AI$1204))</f>
        <v/>
      </c>
      <c r="K331" s="15" t="str">
        <f ca="1">IF($C331="","",SUMIF('Controle de Contatos'!$D$5:$D$1204,$C331,'Controle de Contatos'!$AJ$5:$AJ$1204))</f>
        <v/>
      </c>
      <c r="L331" s="15" t="str">
        <f ca="1">IF($C331="","",SUMIF('Controle de Contatos'!$D$5:$D$1204,$C331,'Controle de Contatos'!$AK$5:$AK$1204))</f>
        <v/>
      </c>
      <c r="M331" s="15" t="str">
        <f ca="1">IF($C331="","",SUMIF('Controle de Contatos'!$D$5:$D$1204,$C331,'Controle de Contatos'!$AL$5:$AL$1204))</f>
        <v/>
      </c>
      <c r="N331" s="15" t="str">
        <f ca="1">IF($C331="","",SUMIF('Controle de Contatos'!$D$5:$D$1204,$C331,'Controle de Contatos'!$AM$5:$AO$1204))</f>
        <v/>
      </c>
      <c r="O331" s="15" t="str">
        <f ca="1">IF($C331="","",SUMIF('Controle de Contatos'!$D$5:$D$1204,$C331,'Controle de Contatos'!$AN$5:$AN$1204))</f>
        <v/>
      </c>
      <c r="P331" s="15" t="str">
        <f t="shared" ca="1" si="11"/>
        <v/>
      </c>
    </row>
    <row r="332" spans="2:16" ht="30" customHeight="1">
      <c r="B332" s="1">
        <v>328</v>
      </c>
      <c r="C332" s="14" t="str">
        <f t="shared" ca="1" si="10"/>
        <v/>
      </c>
      <c r="D332" s="15" t="str">
        <f ca="1">IF($C332="","",SUMIF('Controle de Contatos'!$D$5:$D$1204,$C332,'Controle de Contatos'!$AC$5:$AC$1204))</f>
        <v/>
      </c>
      <c r="E332" s="15" t="str">
        <f ca="1">IF($C332="","",SUMIF('Controle de Contatos'!$D$5:$D$1204,$C332,'Controle de Contatos'!$AD$5:$AD$1204))</f>
        <v/>
      </c>
      <c r="F332" s="15" t="str">
        <f ca="1">IF($C332="","",SUMIF('Controle de Contatos'!$D$5:$D$1204,$C332,'Controle de Contatos'!$AE$5:$AE$1204))</f>
        <v/>
      </c>
      <c r="G332" s="15" t="str">
        <f ca="1">IF($C332="","",SUMIF('Controle de Contatos'!$D$5:$D$1204,$C332,'Controle de Contatos'!$AF$5:$AF$1204))</f>
        <v/>
      </c>
      <c r="H332" s="15" t="str">
        <f ca="1">IF($C332="","",SUMIF('Controle de Contatos'!$D$5:$D$1204,$C332,'Controle de Contatos'!$AG$5:$AG$1204))</f>
        <v/>
      </c>
      <c r="I332" s="15" t="str">
        <f ca="1">IF($C332="","",SUMIF('Controle de Contatos'!$D$5:$D$1204,$C332,'Controle de Contatos'!$AH$5:$AH$1204))</f>
        <v/>
      </c>
      <c r="J332" s="15" t="str">
        <f ca="1">IF($C332="","",SUMIF('Controle de Contatos'!$D$5:$D$1204,$C332,'Controle de Contatos'!$AI$5:$AI$1204))</f>
        <v/>
      </c>
      <c r="K332" s="15" t="str">
        <f ca="1">IF($C332="","",SUMIF('Controle de Contatos'!$D$5:$D$1204,$C332,'Controle de Contatos'!$AJ$5:$AJ$1204))</f>
        <v/>
      </c>
      <c r="L332" s="15" t="str">
        <f ca="1">IF($C332="","",SUMIF('Controle de Contatos'!$D$5:$D$1204,$C332,'Controle de Contatos'!$AK$5:$AK$1204))</f>
        <v/>
      </c>
      <c r="M332" s="15" t="str">
        <f ca="1">IF($C332="","",SUMIF('Controle de Contatos'!$D$5:$D$1204,$C332,'Controle de Contatos'!$AL$5:$AL$1204))</f>
        <v/>
      </c>
      <c r="N332" s="15" t="str">
        <f ca="1">IF($C332="","",SUMIF('Controle de Contatos'!$D$5:$D$1204,$C332,'Controle de Contatos'!$AM$5:$AO$1204))</f>
        <v/>
      </c>
      <c r="O332" s="15" t="str">
        <f ca="1">IF($C332="","",SUMIF('Controle de Contatos'!$D$5:$D$1204,$C332,'Controle de Contatos'!$AN$5:$AN$1204))</f>
        <v/>
      </c>
      <c r="P332" s="15" t="str">
        <f t="shared" ca="1" si="11"/>
        <v/>
      </c>
    </row>
    <row r="333" spans="2:16" ht="30" customHeight="1">
      <c r="B333" s="1">
        <v>329</v>
      </c>
      <c r="C333" s="14" t="str">
        <f t="shared" ca="1" si="10"/>
        <v/>
      </c>
      <c r="D333" s="15" t="str">
        <f ca="1">IF($C333="","",SUMIF('Controle de Contatos'!$D$5:$D$1204,$C333,'Controle de Contatos'!$AC$5:$AC$1204))</f>
        <v/>
      </c>
      <c r="E333" s="15" t="str">
        <f ca="1">IF($C333="","",SUMIF('Controle de Contatos'!$D$5:$D$1204,$C333,'Controle de Contatos'!$AD$5:$AD$1204))</f>
        <v/>
      </c>
      <c r="F333" s="15" t="str">
        <f ca="1">IF($C333="","",SUMIF('Controle de Contatos'!$D$5:$D$1204,$C333,'Controle de Contatos'!$AE$5:$AE$1204))</f>
        <v/>
      </c>
      <c r="G333" s="15" t="str">
        <f ca="1">IF($C333="","",SUMIF('Controle de Contatos'!$D$5:$D$1204,$C333,'Controle de Contatos'!$AF$5:$AF$1204))</f>
        <v/>
      </c>
      <c r="H333" s="15" t="str">
        <f ca="1">IF($C333="","",SUMIF('Controle de Contatos'!$D$5:$D$1204,$C333,'Controle de Contatos'!$AG$5:$AG$1204))</f>
        <v/>
      </c>
      <c r="I333" s="15" t="str">
        <f ca="1">IF($C333="","",SUMIF('Controle de Contatos'!$D$5:$D$1204,$C333,'Controle de Contatos'!$AH$5:$AH$1204))</f>
        <v/>
      </c>
      <c r="J333" s="15" t="str">
        <f ca="1">IF($C333="","",SUMIF('Controle de Contatos'!$D$5:$D$1204,$C333,'Controle de Contatos'!$AI$5:$AI$1204))</f>
        <v/>
      </c>
      <c r="K333" s="15" t="str">
        <f ca="1">IF($C333="","",SUMIF('Controle de Contatos'!$D$5:$D$1204,$C333,'Controle de Contatos'!$AJ$5:$AJ$1204))</f>
        <v/>
      </c>
      <c r="L333" s="15" t="str">
        <f ca="1">IF($C333="","",SUMIF('Controle de Contatos'!$D$5:$D$1204,$C333,'Controle de Contatos'!$AK$5:$AK$1204))</f>
        <v/>
      </c>
      <c r="M333" s="15" t="str">
        <f ca="1">IF($C333="","",SUMIF('Controle de Contatos'!$D$5:$D$1204,$C333,'Controle de Contatos'!$AL$5:$AL$1204))</f>
        <v/>
      </c>
      <c r="N333" s="15" t="str">
        <f ca="1">IF($C333="","",SUMIF('Controle de Contatos'!$D$5:$D$1204,$C333,'Controle de Contatos'!$AM$5:$AO$1204))</f>
        <v/>
      </c>
      <c r="O333" s="15" t="str">
        <f ca="1">IF($C333="","",SUMIF('Controle de Contatos'!$D$5:$D$1204,$C333,'Controle de Contatos'!$AN$5:$AN$1204))</f>
        <v/>
      </c>
      <c r="P333" s="15" t="str">
        <f t="shared" ca="1" si="11"/>
        <v/>
      </c>
    </row>
    <row r="334" spans="2:16" ht="30" customHeight="1">
      <c r="B334" s="1">
        <v>330</v>
      </c>
      <c r="C334" s="14" t="str">
        <f t="shared" ca="1" si="10"/>
        <v/>
      </c>
      <c r="D334" s="15" t="str">
        <f ca="1">IF($C334="","",SUMIF('Controle de Contatos'!$D$5:$D$1204,$C334,'Controle de Contatos'!$AC$5:$AC$1204))</f>
        <v/>
      </c>
      <c r="E334" s="15" t="str">
        <f ca="1">IF($C334="","",SUMIF('Controle de Contatos'!$D$5:$D$1204,$C334,'Controle de Contatos'!$AD$5:$AD$1204))</f>
        <v/>
      </c>
      <c r="F334" s="15" t="str">
        <f ca="1">IF($C334="","",SUMIF('Controle de Contatos'!$D$5:$D$1204,$C334,'Controle de Contatos'!$AE$5:$AE$1204))</f>
        <v/>
      </c>
      <c r="G334" s="15" t="str">
        <f ca="1">IF($C334="","",SUMIF('Controle de Contatos'!$D$5:$D$1204,$C334,'Controle de Contatos'!$AF$5:$AF$1204))</f>
        <v/>
      </c>
      <c r="H334" s="15" t="str">
        <f ca="1">IF($C334="","",SUMIF('Controle de Contatos'!$D$5:$D$1204,$C334,'Controle de Contatos'!$AG$5:$AG$1204))</f>
        <v/>
      </c>
      <c r="I334" s="15" t="str">
        <f ca="1">IF($C334="","",SUMIF('Controle de Contatos'!$D$5:$D$1204,$C334,'Controle de Contatos'!$AH$5:$AH$1204))</f>
        <v/>
      </c>
      <c r="J334" s="15" t="str">
        <f ca="1">IF($C334="","",SUMIF('Controle de Contatos'!$D$5:$D$1204,$C334,'Controle de Contatos'!$AI$5:$AI$1204))</f>
        <v/>
      </c>
      <c r="K334" s="15" t="str">
        <f ca="1">IF($C334="","",SUMIF('Controle de Contatos'!$D$5:$D$1204,$C334,'Controle de Contatos'!$AJ$5:$AJ$1204))</f>
        <v/>
      </c>
      <c r="L334" s="15" t="str">
        <f ca="1">IF($C334="","",SUMIF('Controle de Contatos'!$D$5:$D$1204,$C334,'Controle de Contatos'!$AK$5:$AK$1204))</f>
        <v/>
      </c>
      <c r="M334" s="15" t="str">
        <f ca="1">IF($C334="","",SUMIF('Controle de Contatos'!$D$5:$D$1204,$C334,'Controle de Contatos'!$AL$5:$AL$1204))</f>
        <v/>
      </c>
      <c r="N334" s="15" t="str">
        <f ca="1">IF($C334="","",SUMIF('Controle de Contatos'!$D$5:$D$1204,$C334,'Controle de Contatos'!$AM$5:$AO$1204))</f>
        <v/>
      </c>
      <c r="O334" s="15" t="str">
        <f ca="1">IF($C334="","",SUMIF('Controle de Contatos'!$D$5:$D$1204,$C334,'Controle de Contatos'!$AN$5:$AN$1204))</f>
        <v/>
      </c>
      <c r="P334" s="15" t="str">
        <f t="shared" ca="1" si="11"/>
        <v/>
      </c>
    </row>
    <row r="335" spans="2:16" ht="30" customHeight="1">
      <c r="B335" s="1">
        <v>331</v>
      </c>
      <c r="C335" s="14" t="str">
        <f t="shared" ca="1" si="10"/>
        <v/>
      </c>
      <c r="D335" s="15" t="str">
        <f ca="1">IF($C335="","",SUMIF('Controle de Contatos'!$D$5:$D$1204,$C335,'Controle de Contatos'!$AC$5:$AC$1204))</f>
        <v/>
      </c>
      <c r="E335" s="15" t="str">
        <f ca="1">IF($C335="","",SUMIF('Controle de Contatos'!$D$5:$D$1204,$C335,'Controle de Contatos'!$AD$5:$AD$1204))</f>
        <v/>
      </c>
      <c r="F335" s="15" t="str">
        <f ca="1">IF($C335="","",SUMIF('Controle de Contatos'!$D$5:$D$1204,$C335,'Controle de Contatos'!$AE$5:$AE$1204))</f>
        <v/>
      </c>
      <c r="G335" s="15" t="str">
        <f ca="1">IF($C335="","",SUMIF('Controle de Contatos'!$D$5:$D$1204,$C335,'Controle de Contatos'!$AF$5:$AF$1204))</f>
        <v/>
      </c>
      <c r="H335" s="15" t="str">
        <f ca="1">IF($C335="","",SUMIF('Controle de Contatos'!$D$5:$D$1204,$C335,'Controle de Contatos'!$AG$5:$AG$1204))</f>
        <v/>
      </c>
      <c r="I335" s="15" t="str">
        <f ca="1">IF($C335="","",SUMIF('Controle de Contatos'!$D$5:$D$1204,$C335,'Controle de Contatos'!$AH$5:$AH$1204))</f>
        <v/>
      </c>
      <c r="J335" s="15" t="str">
        <f ca="1">IF($C335="","",SUMIF('Controle de Contatos'!$D$5:$D$1204,$C335,'Controle de Contatos'!$AI$5:$AI$1204))</f>
        <v/>
      </c>
      <c r="K335" s="15" t="str">
        <f ca="1">IF($C335="","",SUMIF('Controle de Contatos'!$D$5:$D$1204,$C335,'Controle de Contatos'!$AJ$5:$AJ$1204))</f>
        <v/>
      </c>
      <c r="L335" s="15" t="str">
        <f ca="1">IF($C335="","",SUMIF('Controle de Contatos'!$D$5:$D$1204,$C335,'Controle de Contatos'!$AK$5:$AK$1204))</f>
        <v/>
      </c>
      <c r="M335" s="15" t="str">
        <f ca="1">IF($C335="","",SUMIF('Controle de Contatos'!$D$5:$D$1204,$C335,'Controle de Contatos'!$AL$5:$AL$1204))</f>
        <v/>
      </c>
      <c r="N335" s="15" t="str">
        <f ca="1">IF($C335="","",SUMIF('Controle de Contatos'!$D$5:$D$1204,$C335,'Controle de Contatos'!$AM$5:$AO$1204))</f>
        <v/>
      </c>
      <c r="O335" s="15" t="str">
        <f ca="1">IF($C335="","",SUMIF('Controle de Contatos'!$D$5:$D$1204,$C335,'Controle de Contatos'!$AN$5:$AN$1204))</f>
        <v/>
      </c>
      <c r="P335" s="15" t="str">
        <f t="shared" ca="1" si="11"/>
        <v/>
      </c>
    </row>
    <row r="336" spans="2:16" ht="30" customHeight="1">
      <c r="B336" s="1">
        <v>332</v>
      </c>
      <c r="C336" s="14" t="str">
        <f t="shared" ca="1" si="10"/>
        <v/>
      </c>
      <c r="D336" s="15" t="str">
        <f ca="1">IF($C336="","",SUMIF('Controle de Contatos'!$D$5:$D$1204,$C336,'Controle de Contatos'!$AC$5:$AC$1204))</f>
        <v/>
      </c>
      <c r="E336" s="15" t="str">
        <f ca="1">IF($C336="","",SUMIF('Controle de Contatos'!$D$5:$D$1204,$C336,'Controle de Contatos'!$AD$5:$AD$1204))</f>
        <v/>
      </c>
      <c r="F336" s="15" t="str">
        <f ca="1">IF($C336="","",SUMIF('Controle de Contatos'!$D$5:$D$1204,$C336,'Controle de Contatos'!$AE$5:$AE$1204))</f>
        <v/>
      </c>
      <c r="G336" s="15" t="str">
        <f ca="1">IF($C336="","",SUMIF('Controle de Contatos'!$D$5:$D$1204,$C336,'Controle de Contatos'!$AF$5:$AF$1204))</f>
        <v/>
      </c>
      <c r="H336" s="15" t="str">
        <f ca="1">IF($C336="","",SUMIF('Controle de Contatos'!$D$5:$D$1204,$C336,'Controle de Contatos'!$AG$5:$AG$1204))</f>
        <v/>
      </c>
      <c r="I336" s="15" t="str">
        <f ca="1">IF($C336="","",SUMIF('Controle de Contatos'!$D$5:$D$1204,$C336,'Controle de Contatos'!$AH$5:$AH$1204))</f>
        <v/>
      </c>
      <c r="J336" s="15" t="str">
        <f ca="1">IF($C336="","",SUMIF('Controle de Contatos'!$D$5:$D$1204,$C336,'Controle de Contatos'!$AI$5:$AI$1204))</f>
        <v/>
      </c>
      <c r="K336" s="15" t="str">
        <f ca="1">IF($C336="","",SUMIF('Controle de Contatos'!$D$5:$D$1204,$C336,'Controle de Contatos'!$AJ$5:$AJ$1204))</f>
        <v/>
      </c>
      <c r="L336" s="15" t="str">
        <f ca="1">IF($C336="","",SUMIF('Controle de Contatos'!$D$5:$D$1204,$C336,'Controle de Contatos'!$AK$5:$AK$1204))</f>
        <v/>
      </c>
      <c r="M336" s="15" t="str">
        <f ca="1">IF($C336="","",SUMIF('Controle de Contatos'!$D$5:$D$1204,$C336,'Controle de Contatos'!$AL$5:$AL$1204))</f>
        <v/>
      </c>
      <c r="N336" s="15" t="str">
        <f ca="1">IF($C336="","",SUMIF('Controle de Contatos'!$D$5:$D$1204,$C336,'Controle de Contatos'!$AM$5:$AO$1204))</f>
        <v/>
      </c>
      <c r="O336" s="15" t="str">
        <f ca="1">IF($C336="","",SUMIF('Controle de Contatos'!$D$5:$D$1204,$C336,'Controle de Contatos'!$AN$5:$AN$1204))</f>
        <v/>
      </c>
      <c r="P336" s="15" t="str">
        <f t="shared" ca="1" si="11"/>
        <v/>
      </c>
    </row>
    <row r="337" spans="2:16" ht="30" customHeight="1">
      <c r="B337" s="1">
        <v>333</v>
      </c>
      <c r="C337" s="14" t="str">
        <f t="shared" ca="1" si="10"/>
        <v/>
      </c>
      <c r="D337" s="15" t="str">
        <f ca="1">IF($C337="","",SUMIF('Controle de Contatos'!$D$5:$D$1204,$C337,'Controle de Contatos'!$AC$5:$AC$1204))</f>
        <v/>
      </c>
      <c r="E337" s="15" t="str">
        <f ca="1">IF($C337="","",SUMIF('Controle de Contatos'!$D$5:$D$1204,$C337,'Controle de Contatos'!$AD$5:$AD$1204))</f>
        <v/>
      </c>
      <c r="F337" s="15" t="str">
        <f ca="1">IF($C337="","",SUMIF('Controle de Contatos'!$D$5:$D$1204,$C337,'Controle de Contatos'!$AE$5:$AE$1204))</f>
        <v/>
      </c>
      <c r="G337" s="15" t="str">
        <f ca="1">IF($C337="","",SUMIF('Controle de Contatos'!$D$5:$D$1204,$C337,'Controle de Contatos'!$AF$5:$AF$1204))</f>
        <v/>
      </c>
      <c r="H337" s="15" t="str">
        <f ca="1">IF($C337="","",SUMIF('Controle de Contatos'!$D$5:$D$1204,$C337,'Controle de Contatos'!$AG$5:$AG$1204))</f>
        <v/>
      </c>
      <c r="I337" s="15" t="str">
        <f ca="1">IF($C337="","",SUMIF('Controle de Contatos'!$D$5:$D$1204,$C337,'Controle de Contatos'!$AH$5:$AH$1204))</f>
        <v/>
      </c>
      <c r="J337" s="15" t="str">
        <f ca="1">IF($C337="","",SUMIF('Controle de Contatos'!$D$5:$D$1204,$C337,'Controle de Contatos'!$AI$5:$AI$1204))</f>
        <v/>
      </c>
      <c r="K337" s="15" t="str">
        <f ca="1">IF($C337="","",SUMIF('Controle de Contatos'!$D$5:$D$1204,$C337,'Controle de Contatos'!$AJ$5:$AJ$1204))</f>
        <v/>
      </c>
      <c r="L337" s="15" t="str">
        <f ca="1">IF($C337="","",SUMIF('Controle de Contatos'!$D$5:$D$1204,$C337,'Controle de Contatos'!$AK$5:$AK$1204))</f>
        <v/>
      </c>
      <c r="M337" s="15" t="str">
        <f ca="1">IF($C337="","",SUMIF('Controle de Contatos'!$D$5:$D$1204,$C337,'Controle de Contatos'!$AL$5:$AL$1204))</f>
        <v/>
      </c>
      <c r="N337" s="15" t="str">
        <f ca="1">IF($C337="","",SUMIF('Controle de Contatos'!$D$5:$D$1204,$C337,'Controle de Contatos'!$AM$5:$AO$1204))</f>
        <v/>
      </c>
      <c r="O337" s="15" t="str">
        <f ca="1">IF($C337="","",SUMIF('Controle de Contatos'!$D$5:$D$1204,$C337,'Controle de Contatos'!$AN$5:$AN$1204))</f>
        <v/>
      </c>
      <c r="P337" s="15" t="str">
        <f t="shared" ca="1" si="11"/>
        <v/>
      </c>
    </row>
    <row r="338" spans="2:16" ht="30" customHeight="1">
      <c r="B338" s="1">
        <v>334</v>
      </c>
      <c r="C338" s="14" t="str">
        <f t="shared" ca="1" si="10"/>
        <v/>
      </c>
      <c r="D338" s="15" t="str">
        <f ca="1">IF($C338="","",SUMIF('Controle de Contatos'!$D$5:$D$1204,$C338,'Controle de Contatos'!$AC$5:$AC$1204))</f>
        <v/>
      </c>
      <c r="E338" s="15" t="str">
        <f ca="1">IF($C338="","",SUMIF('Controle de Contatos'!$D$5:$D$1204,$C338,'Controle de Contatos'!$AD$5:$AD$1204))</f>
        <v/>
      </c>
      <c r="F338" s="15" t="str">
        <f ca="1">IF($C338="","",SUMIF('Controle de Contatos'!$D$5:$D$1204,$C338,'Controle de Contatos'!$AE$5:$AE$1204))</f>
        <v/>
      </c>
      <c r="G338" s="15" t="str">
        <f ca="1">IF($C338="","",SUMIF('Controle de Contatos'!$D$5:$D$1204,$C338,'Controle de Contatos'!$AF$5:$AF$1204))</f>
        <v/>
      </c>
      <c r="H338" s="15" t="str">
        <f ca="1">IF($C338="","",SUMIF('Controle de Contatos'!$D$5:$D$1204,$C338,'Controle de Contatos'!$AG$5:$AG$1204))</f>
        <v/>
      </c>
      <c r="I338" s="15" t="str">
        <f ca="1">IF($C338="","",SUMIF('Controle de Contatos'!$D$5:$D$1204,$C338,'Controle de Contatos'!$AH$5:$AH$1204))</f>
        <v/>
      </c>
      <c r="J338" s="15" t="str">
        <f ca="1">IF($C338="","",SUMIF('Controle de Contatos'!$D$5:$D$1204,$C338,'Controle de Contatos'!$AI$5:$AI$1204))</f>
        <v/>
      </c>
      <c r="K338" s="15" t="str">
        <f ca="1">IF($C338="","",SUMIF('Controle de Contatos'!$D$5:$D$1204,$C338,'Controle de Contatos'!$AJ$5:$AJ$1204))</f>
        <v/>
      </c>
      <c r="L338" s="15" t="str">
        <f ca="1">IF($C338="","",SUMIF('Controle de Contatos'!$D$5:$D$1204,$C338,'Controle de Contatos'!$AK$5:$AK$1204))</f>
        <v/>
      </c>
      <c r="M338" s="15" t="str">
        <f ca="1">IF($C338="","",SUMIF('Controle de Contatos'!$D$5:$D$1204,$C338,'Controle de Contatos'!$AL$5:$AL$1204))</f>
        <v/>
      </c>
      <c r="N338" s="15" t="str">
        <f ca="1">IF($C338="","",SUMIF('Controle de Contatos'!$D$5:$D$1204,$C338,'Controle de Contatos'!$AM$5:$AO$1204))</f>
        <v/>
      </c>
      <c r="O338" s="15" t="str">
        <f ca="1">IF($C338="","",SUMIF('Controle de Contatos'!$D$5:$D$1204,$C338,'Controle de Contatos'!$AN$5:$AN$1204))</f>
        <v/>
      </c>
      <c r="P338" s="15" t="str">
        <f t="shared" ca="1" si="11"/>
        <v/>
      </c>
    </row>
    <row r="339" spans="2:16" ht="30" customHeight="1">
      <c r="B339" s="1">
        <v>335</v>
      </c>
      <c r="C339" s="14" t="str">
        <f t="shared" ca="1" si="10"/>
        <v/>
      </c>
      <c r="D339" s="15" t="str">
        <f ca="1">IF($C339="","",SUMIF('Controle de Contatos'!$D$5:$D$1204,$C339,'Controle de Contatos'!$AC$5:$AC$1204))</f>
        <v/>
      </c>
      <c r="E339" s="15" t="str">
        <f ca="1">IF($C339="","",SUMIF('Controle de Contatos'!$D$5:$D$1204,$C339,'Controle de Contatos'!$AD$5:$AD$1204))</f>
        <v/>
      </c>
      <c r="F339" s="15" t="str">
        <f ca="1">IF($C339="","",SUMIF('Controle de Contatos'!$D$5:$D$1204,$C339,'Controle de Contatos'!$AE$5:$AE$1204))</f>
        <v/>
      </c>
      <c r="G339" s="15" t="str">
        <f ca="1">IF($C339="","",SUMIF('Controle de Contatos'!$D$5:$D$1204,$C339,'Controle de Contatos'!$AF$5:$AF$1204))</f>
        <v/>
      </c>
      <c r="H339" s="15" t="str">
        <f ca="1">IF($C339="","",SUMIF('Controle de Contatos'!$D$5:$D$1204,$C339,'Controle de Contatos'!$AG$5:$AG$1204))</f>
        <v/>
      </c>
      <c r="I339" s="15" t="str">
        <f ca="1">IF($C339="","",SUMIF('Controle de Contatos'!$D$5:$D$1204,$C339,'Controle de Contatos'!$AH$5:$AH$1204))</f>
        <v/>
      </c>
      <c r="J339" s="15" t="str">
        <f ca="1">IF($C339="","",SUMIF('Controle de Contatos'!$D$5:$D$1204,$C339,'Controle de Contatos'!$AI$5:$AI$1204))</f>
        <v/>
      </c>
      <c r="K339" s="15" t="str">
        <f ca="1">IF($C339="","",SUMIF('Controle de Contatos'!$D$5:$D$1204,$C339,'Controle de Contatos'!$AJ$5:$AJ$1204))</f>
        <v/>
      </c>
      <c r="L339" s="15" t="str">
        <f ca="1">IF($C339="","",SUMIF('Controle de Contatos'!$D$5:$D$1204,$C339,'Controle de Contatos'!$AK$5:$AK$1204))</f>
        <v/>
      </c>
      <c r="M339" s="15" t="str">
        <f ca="1">IF($C339="","",SUMIF('Controle de Contatos'!$D$5:$D$1204,$C339,'Controle de Contatos'!$AL$5:$AL$1204))</f>
        <v/>
      </c>
      <c r="N339" s="15" t="str">
        <f ca="1">IF($C339="","",SUMIF('Controle de Contatos'!$D$5:$D$1204,$C339,'Controle de Contatos'!$AM$5:$AO$1204))</f>
        <v/>
      </c>
      <c r="O339" s="15" t="str">
        <f ca="1">IF($C339="","",SUMIF('Controle de Contatos'!$D$5:$D$1204,$C339,'Controle de Contatos'!$AN$5:$AN$1204))</f>
        <v/>
      </c>
      <c r="P339" s="15" t="str">
        <f t="shared" ca="1" si="11"/>
        <v/>
      </c>
    </row>
    <row r="340" spans="2:16" ht="30" customHeight="1">
      <c r="B340" s="1">
        <v>336</v>
      </c>
      <c r="C340" s="14" t="str">
        <f t="shared" ca="1" si="10"/>
        <v/>
      </c>
      <c r="D340" s="15" t="str">
        <f ca="1">IF($C340="","",SUMIF('Controle de Contatos'!$D$5:$D$1204,$C340,'Controle de Contatos'!$AC$5:$AC$1204))</f>
        <v/>
      </c>
      <c r="E340" s="15" t="str">
        <f ca="1">IF($C340="","",SUMIF('Controle de Contatos'!$D$5:$D$1204,$C340,'Controle de Contatos'!$AD$5:$AD$1204))</f>
        <v/>
      </c>
      <c r="F340" s="15" t="str">
        <f ca="1">IF($C340="","",SUMIF('Controle de Contatos'!$D$5:$D$1204,$C340,'Controle de Contatos'!$AE$5:$AE$1204))</f>
        <v/>
      </c>
      <c r="G340" s="15" t="str">
        <f ca="1">IF($C340="","",SUMIF('Controle de Contatos'!$D$5:$D$1204,$C340,'Controle de Contatos'!$AF$5:$AF$1204))</f>
        <v/>
      </c>
      <c r="H340" s="15" t="str">
        <f ca="1">IF($C340="","",SUMIF('Controle de Contatos'!$D$5:$D$1204,$C340,'Controle de Contatos'!$AG$5:$AG$1204))</f>
        <v/>
      </c>
      <c r="I340" s="15" t="str">
        <f ca="1">IF($C340="","",SUMIF('Controle de Contatos'!$D$5:$D$1204,$C340,'Controle de Contatos'!$AH$5:$AH$1204))</f>
        <v/>
      </c>
      <c r="J340" s="15" t="str">
        <f ca="1">IF($C340="","",SUMIF('Controle de Contatos'!$D$5:$D$1204,$C340,'Controle de Contatos'!$AI$5:$AI$1204))</f>
        <v/>
      </c>
      <c r="K340" s="15" t="str">
        <f ca="1">IF($C340="","",SUMIF('Controle de Contatos'!$D$5:$D$1204,$C340,'Controle de Contatos'!$AJ$5:$AJ$1204))</f>
        <v/>
      </c>
      <c r="L340" s="15" t="str">
        <f ca="1">IF($C340="","",SUMIF('Controle de Contatos'!$D$5:$D$1204,$C340,'Controle de Contatos'!$AK$5:$AK$1204))</f>
        <v/>
      </c>
      <c r="M340" s="15" t="str">
        <f ca="1">IF($C340="","",SUMIF('Controle de Contatos'!$D$5:$D$1204,$C340,'Controle de Contatos'!$AL$5:$AL$1204))</f>
        <v/>
      </c>
      <c r="N340" s="15" t="str">
        <f ca="1">IF($C340="","",SUMIF('Controle de Contatos'!$D$5:$D$1204,$C340,'Controle de Contatos'!$AM$5:$AO$1204))</f>
        <v/>
      </c>
      <c r="O340" s="15" t="str">
        <f ca="1">IF($C340="","",SUMIF('Controle de Contatos'!$D$5:$D$1204,$C340,'Controle de Contatos'!$AN$5:$AN$1204))</f>
        <v/>
      </c>
      <c r="P340" s="15" t="str">
        <f t="shared" ca="1" si="11"/>
        <v/>
      </c>
    </row>
    <row r="341" spans="2:16" ht="30" customHeight="1">
      <c r="B341" s="1">
        <v>337</v>
      </c>
      <c r="C341" s="14" t="str">
        <f t="shared" ca="1" si="10"/>
        <v/>
      </c>
      <c r="D341" s="15" t="str">
        <f ca="1">IF($C341="","",SUMIF('Controle de Contatos'!$D$5:$D$1204,$C341,'Controle de Contatos'!$AC$5:$AC$1204))</f>
        <v/>
      </c>
      <c r="E341" s="15" t="str">
        <f ca="1">IF($C341="","",SUMIF('Controle de Contatos'!$D$5:$D$1204,$C341,'Controle de Contatos'!$AD$5:$AD$1204))</f>
        <v/>
      </c>
      <c r="F341" s="15" t="str">
        <f ca="1">IF($C341="","",SUMIF('Controle de Contatos'!$D$5:$D$1204,$C341,'Controle de Contatos'!$AE$5:$AE$1204))</f>
        <v/>
      </c>
      <c r="G341" s="15" t="str">
        <f ca="1">IF($C341="","",SUMIF('Controle de Contatos'!$D$5:$D$1204,$C341,'Controle de Contatos'!$AF$5:$AF$1204))</f>
        <v/>
      </c>
      <c r="H341" s="15" t="str">
        <f ca="1">IF($C341="","",SUMIF('Controle de Contatos'!$D$5:$D$1204,$C341,'Controle de Contatos'!$AG$5:$AG$1204))</f>
        <v/>
      </c>
      <c r="I341" s="15" t="str">
        <f ca="1">IF($C341="","",SUMIF('Controle de Contatos'!$D$5:$D$1204,$C341,'Controle de Contatos'!$AH$5:$AH$1204))</f>
        <v/>
      </c>
      <c r="J341" s="15" t="str">
        <f ca="1">IF($C341="","",SUMIF('Controle de Contatos'!$D$5:$D$1204,$C341,'Controle de Contatos'!$AI$5:$AI$1204))</f>
        <v/>
      </c>
      <c r="K341" s="15" t="str">
        <f ca="1">IF($C341="","",SUMIF('Controle de Contatos'!$D$5:$D$1204,$C341,'Controle de Contatos'!$AJ$5:$AJ$1204))</f>
        <v/>
      </c>
      <c r="L341" s="15" t="str">
        <f ca="1">IF($C341="","",SUMIF('Controle de Contatos'!$D$5:$D$1204,$C341,'Controle de Contatos'!$AK$5:$AK$1204))</f>
        <v/>
      </c>
      <c r="M341" s="15" t="str">
        <f ca="1">IF($C341="","",SUMIF('Controle de Contatos'!$D$5:$D$1204,$C341,'Controle de Contatos'!$AL$5:$AL$1204))</f>
        <v/>
      </c>
      <c r="N341" s="15" t="str">
        <f ca="1">IF($C341="","",SUMIF('Controle de Contatos'!$D$5:$D$1204,$C341,'Controle de Contatos'!$AM$5:$AO$1204))</f>
        <v/>
      </c>
      <c r="O341" s="15" t="str">
        <f ca="1">IF($C341="","",SUMIF('Controle de Contatos'!$D$5:$D$1204,$C341,'Controle de Contatos'!$AN$5:$AN$1204))</f>
        <v/>
      </c>
      <c r="P341" s="15" t="str">
        <f t="shared" ca="1" si="11"/>
        <v/>
      </c>
    </row>
    <row r="342" spans="2:16" ht="30" customHeight="1">
      <c r="B342" s="1">
        <v>338</v>
      </c>
      <c r="C342" s="14" t="str">
        <f t="shared" ca="1" si="10"/>
        <v/>
      </c>
      <c r="D342" s="15" t="str">
        <f ca="1">IF($C342="","",SUMIF('Controle de Contatos'!$D$5:$D$1204,$C342,'Controle de Contatos'!$AC$5:$AC$1204))</f>
        <v/>
      </c>
      <c r="E342" s="15" t="str">
        <f ca="1">IF($C342="","",SUMIF('Controle de Contatos'!$D$5:$D$1204,$C342,'Controle de Contatos'!$AD$5:$AD$1204))</f>
        <v/>
      </c>
      <c r="F342" s="15" t="str">
        <f ca="1">IF($C342="","",SUMIF('Controle de Contatos'!$D$5:$D$1204,$C342,'Controle de Contatos'!$AE$5:$AE$1204))</f>
        <v/>
      </c>
      <c r="G342" s="15" t="str">
        <f ca="1">IF($C342="","",SUMIF('Controle de Contatos'!$D$5:$D$1204,$C342,'Controle de Contatos'!$AF$5:$AF$1204))</f>
        <v/>
      </c>
      <c r="H342" s="15" t="str">
        <f ca="1">IF($C342="","",SUMIF('Controle de Contatos'!$D$5:$D$1204,$C342,'Controle de Contatos'!$AG$5:$AG$1204))</f>
        <v/>
      </c>
      <c r="I342" s="15" t="str">
        <f ca="1">IF($C342="","",SUMIF('Controle de Contatos'!$D$5:$D$1204,$C342,'Controle de Contatos'!$AH$5:$AH$1204))</f>
        <v/>
      </c>
      <c r="J342" s="15" t="str">
        <f ca="1">IF($C342="","",SUMIF('Controle de Contatos'!$D$5:$D$1204,$C342,'Controle de Contatos'!$AI$5:$AI$1204))</f>
        <v/>
      </c>
      <c r="K342" s="15" t="str">
        <f ca="1">IF($C342="","",SUMIF('Controle de Contatos'!$D$5:$D$1204,$C342,'Controle de Contatos'!$AJ$5:$AJ$1204))</f>
        <v/>
      </c>
      <c r="L342" s="15" t="str">
        <f ca="1">IF($C342="","",SUMIF('Controle de Contatos'!$D$5:$D$1204,$C342,'Controle de Contatos'!$AK$5:$AK$1204))</f>
        <v/>
      </c>
      <c r="M342" s="15" t="str">
        <f ca="1">IF($C342="","",SUMIF('Controle de Contatos'!$D$5:$D$1204,$C342,'Controle de Contatos'!$AL$5:$AL$1204))</f>
        <v/>
      </c>
      <c r="N342" s="15" t="str">
        <f ca="1">IF($C342="","",SUMIF('Controle de Contatos'!$D$5:$D$1204,$C342,'Controle de Contatos'!$AM$5:$AO$1204))</f>
        <v/>
      </c>
      <c r="O342" s="15" t="str">
        <f ca="1">IF($C342="","",SUMIF('Controle de Contatos'!$D$5:$D$1204,$C342,'Controle de Contatos'!$AN$5:$AN$1204))</f>
        <v/>
      </c>
      <c r="P342" s="15" t="str">
        <f t="shared" ca="1" si="11"/>
        <v/>
      </c>
    </row>
    <row r="343" spans="2:16" ht="30" customHeight="1">
      <c r="B343" s="1">
        <v>339</v>
      </c>
      <c r="C343" s="14" t="str">
        <f t="shared" ca="1" si="10"/>
        <v/>
      </c>
      <c r="D343" s="15" t="str">
        <f ca="1">IF($C343="","",SUMIF('Controle de Contatos'!$D$5:$D$1204,$C343,'Controle de Contatos'!$AC$5:$AC$1204))</f>
        <v/>
      </c>
      <c r="E343" s="15" t="str">
        <f ca="1">IF($C343="","",SUMIF('Controle de Contatos'!$D$5:$D$1204,$C343,'Controle de Contatos'!$AD$5:$AD$1204))</f>
        <v/>
      </c>
      <c r="F343" s="15" t="str">
        <f ca="1">IF($C343="","",SUMIF('Controle de Contatos'!$D$5:$D$1204,$C343,'Controle de Contatos'!$AE$5:$AE$1204))</f>
        <v/>
      </c>
      <c r="G343" s="15" t="str">
        <f ca="1">IF($C343="","",SUMIF('Controle de Contatos'!$D$5:$D$1204,$C343,'Controle de Contatos'!$AF$5:$AF$1204))</f>
        <v/>
      </c>
      <c r="H343" s="15" t="str">
        <f ca="1">IF($C343="","",SUMIF('Controle de Contatos'!$D$5:$D$1204,$C343,'Controle de Contatos'!$AG$5:$AG$1204))</f>
        <v/>
      </c>
      <c r="I343" s="15" t="str">
        <f ca="1">IF($C343="","",SUMIF('Controle de Contatos'!$D$5:$D$1204,$C343,'Controle de Contatos'!$AH$5:$AH$1204))</f>
        <v/>
      </c>
      <c r="J343" s="15" t="str">
        <f ca="1">IF($C343="","",SUMIF('Controle de Contatos'!$D$5:$D$1204,$C343,'Controle de Contatos'!$AI$5:$AI$1204))</f>
        <v/>
      </c>
      <c r="K343" s="15" t="str">
        <f ca="1">IF($C343="","",SUMIF('Controle de Contatos'!$D$5:$D$1204,$C343,'Controle de Contatos'!$AJ$5:$AJ$1204))</f>
        <v/>
      </c>
      <c r="L343" s="15" t="str">
        <f ca="1">IF($C343="","",SUMIF('Controle de Contatos'!$D$5:$D$1204,$C343,'Controle de Contatos'!$AK$5:$AK$1204))</f>
        <v/>
      </c>
      <c r="M343" s="15" t="str">
        <f ca="1">IF($C343="","",SUMIF('Controle de Contatos'!$D$5:$D$1204,$C343,'Controle de Contatos'!$AL$5:$AL$1204))</f>
        <v/>
      </c>
      <c r="N343" s="15" t="str">
        <f ca="1">IF($C343="","",SUMIF('Controle de Contatos'!$D$5:$D$1204,$C343,'Controle de Contatos'!$AM$5:$AO$1204))</f>
        <v/>
      </c>
      <c r="O343" s="15" t="str">
        <f ca="1">IF($C343="","",SUMIF('Controle de Contatos'!$D$5:$D$1204,$C343,'Controle de Contatos'!$AN$5:$AN$1204))</f>
        <v/>
      </c>
      <c r="P343" s="15" t="str">
        <f t="shared" ca="1" si="11"/>
        <v/>
      </c>
    </row>
    <row r="344" spans="2:16" ht="30" customHeight="1">
      <c r="B344" s="1">
        <v>340</v>
      </c>
      <c r="C344" s="14" t="str">
        <f t="shared" ca="1" si="10"/>
        <v/>
      </c>
      <c r="D344" s="15" t="str">
        <f ca="1">IF($C344="","",SUMIF('Controle de Contatos'!$D$5:$D$1204,$C344,'Controle de Contatos'!$AC$5:$AC$1204))</f>
        <v/>
      </c>
      <c r="E344" s="15" t="str">
        <f ca="1">IF($C344="","",SUMIF('Controle de Contatos'!$D$5:$D$1204,$C344,'Controle de Contatos'!$AD$5:$AD$1204))</f>
        <v/>
      </c>
      <c r="F344" s="15" t="str">
        <f ca="1">IF($C344="","",SUMIF('Controle de Contatos'!$D$5:$D$1204,$C344,'Controle de Contatos'!$AE$5:$AE$1204))</f>
        <v/>
      </c>
      <c r="G344" s="15" t="str">
        <f ca="1">IF($C344="","",SUMIF('Controle de Contatos'!$D$5:$D$1204,$C344,'Controle de Contatos'!$AF$5:$AF$1204))</f>
        <v/>
      </c>
      <c r="H344" s="15" t="str">
        <f ca="1">IF($C344="","",SUMIF('Controle de Contatos'!$D$5:$D$1204,$C344,'Controle de Contatos'!$AG$5:$AG$1204))</f>
        <v/>
      </c>
      <c r="I344" s="15" t="str">
        <f ca="1">IF($C344="","",SUMIF('Controle de Contatos'!$D$5:$D$1204,$C344,'Controle de Contatos'!$AH$5:$AH$1204))</f>
        <v/>
      </c>
      <c r="J344" s="15" t="str">
        <f ca="1">IF($C344="","",SUMIF('Controle de Contatos'!$D$5:$D$1204,$C344,'Controle de Contatos'!$AI$5:$AI$1204))</f>
        <v/>
      </c>
      <c r="K344" s="15" t="str">
        <f ca="1">IF($C344="","",SUMIF('Controle de Contatos'!$D$5:$D$1204,$C344,'Controle de Contatos'!$AJ$5:$AJ$1204))</f>
        <v/>
      </c>
      <c r="L344" s="15" t="str">
        <f ca="1">IF($C344="","",SUMIF('Controle de Contatos'!$D$5:$D$1204,$C344,'Controle de Contatos'!$AK$5:$AK$1204))</f>
        <v/>
      </c>
      <c r="M344" s="15" t="str">
        <f ca="1">IF($C344="","",SUMIF('Controle de Contatos'!$D$5:$D$1204,$C344,'Controle de Contatos'!$AL$5:$AL$1204))</f>
        <v/>
      </c>
      <c r="N344" s="15" t="str">
        <f ca="1">IF($C344="","",SUMIF('Controle de Contatos'!$D$5:$D$1204,$C344,'Controle de Contatos'!$AM$5:$AO$1204))</f>
        <v/>
      </c>
      <c r="O344" s="15" t="str">
        <f ca="1">IF($C344="","",SUMIF('Controle de Contatos'!$D$5:$D$1204,$C344,'Controle de Contatos'!$AN$5:$AN$1204))</f>
        <v/>
      </c>
      <c r="P344" s="15" t="str">
        <f t="shared" ca="1" si="11"/>
        <v/>
      </c>
    </row>
    <row r="345" spans="2:16" ht="30" customHeight="1">
      <c r="B345" s="1">
        <v>341</v>
      </c>
      <c r="C345" s="14" t="str">
        <f t="shared" ca="1" si="10"/>
        <v/>
      </c>
      <c r="D345" s="15" t="str">
        <f ca="1">IF($C345="","",SUMIF('Controle de Contatos'!$D$5:$D$1204,$C345,'Controle de Contatos'!$AC$5:$AC$1204))</f>
        <v/>
      </c>
      <c r="E345" s="15" t="str">
        <f ca="1">IF($C345="","",SUMIF('Controle de Contatos'!$D$5:$D$1204,$C345,'Controle de Contatos'!$AD$5:$AD$1204))</f>
        <v/>
      </c>
      <c r="F345" s="15" t="str">
        <f ca="1">IF($C345="","",SUMIF('Controle de Contatos'!$D$5:$D$1204,$C345,'Controle de Contatos'!$AE$5:$AE$1204))</f>
        <v/>
      </c>
      <c r="G345" s="15" t="str">
        <f ca="1">IF($C345="","",SUMIF('Controle de Contatos'!$D$5:$D$1204,$C345,'Controle de Contatos'!$AF$5:$AF$1204))</f>
        <v/>
      </c>
      <c r="H345" s="15" t="str">
        <f ca="1">IF($C345="","",SUMIF('Controle de Contatos'!$D$5:$D$1204,$C345,'Controle de Contatos'!$AG$5:$AG$1204))</f>
        <v/>
      </c>
      <c r="I345" s="15" t="str">
        <f ca="1">IF($C345="","",SUMIF('Controle de Contatos'!$D$5:$D$1204,$C345,'Controle de Contatos'!$AH$5:$AH$1204))</f>
        <v/>
      </c>
      <c r="J345" s="15" t="str">
        <f ca="1">IF($C345="","",SUMIF('Controle de Contatos'!$D$5:$D$1204,$C345,'Controle de Contatos'!$AI$5:$AI$1204))</f>
        <v/>
      </c>
      <c r="K345" s="15" t="str">
        <f ca="1">IF($C345="","",SUMIF('Controle de Contatos'!$D$5:$D$1204,$C345,'Controle de Contatos'!$AJ$5:$AJ$1204))</f>
        <v/>
      </c>
      <c r="L345" s="15" t="str">
        <f ca="1">IF($C345="","",SUMIF('Controle de Contatos'!$D$5:$D$1204,$C345,'Controle de Contatos'!$AK$5:$AK$1204))</f>
        <v/>
      </c>
      <c r="M345" s="15" t="str">
        <f ca="1">IF($C345="","",SUMIF('Controle de Contatos'!$D$5:$D$1204,$C345,'Controle de Contatos'!$AL$5:$AL$1204))</f>
        <v/>
      </c>
      <c r="N345" s="15" t="str">
        <f ca="1">IF($C345="","",SUMIF('Controle de Contatos'!$D$5:$D$1204,$C345,'Controle de Contatos'!$AM$5:$AO$1204))</f>
        <v/>
      </c>
      <c r="O345" s="15" t="str">
        <f ca="1">IF($C345="","",SUMIF('Controle de Contatos'!$D$5:$D$1204,$C345,'Controle de Contatos'!$AN$5:$AN$1204))</f>
        <v/>
      </c>
      <c r="P345" s="15" t="str">
        <f t="shared" ca="1" si="11"/>
        <v/>
      </c>
    </row>
    <row r="346" spans="2:16" ht="30" customHeight="1">
      <c r="B346" s="1">
        <v>342</v>
      </c>
      <c r="C346" s="14" t="str">
        <f t="shared" ca="1" si="10"/>
        <v/>
      </c>
      <c r="D346" s="15" t="str">
        <f ca="1">IF($C346="","",SUMIF('Controle de Contatos'!$D$5:$D$1204,$C346,'Controle de Contatos'!$AC$5:$AC$1204))</f>
        <v/>
      </c>
      <c r="E346" s="15" t="str">
        <f ca="1">IF($C346="","",SUMIF('Controle de Contatos'!$D$5:$D$1204,$C346,'Controle de Contatos'!$AD$5:$AD$1204))</f>
        <v/>
      </c>
      <c r="F346" s="15" t="str">
        <f ca="1">IF($C346="","",SUMIF('Controle de Contatos'!$D$5:$D$1204,$C346,'Controle de Contatos'!$AE$5:$AE$1204))</f>
        <v/>
      </c>
      <c r="G346" s="15" t="str">
        <f ca="1">IF($C346="","",SUMIF('Controle de Contatos'!$D$5:$D$1204,$C346,'Controle de Contatos'!$AF$5:$AF$1204))</f>
        <v/>
      </c>
      <c r="H346" s="15" t="str">
        <f ca="1">IF($C346="","",SUMIF('Controle de Contatos'!$D$5:$D$1204,$C346,'Controle de Contatos'!$AG$5:$AG$1204))</f>
        <v/>
      </c>
      <c r="I346" s="15" t="str">
        <f ca="1">IF($C346="","",SUMIF('Controle de Contatos'!$D$5:$D$1204,$C346,'Controle de Contatos'!$AH$5:$AH$1204))</f>
        <v/>
      </c>
      <c r="J346" s="15" t="str">
        <f ca="1">IF($C346="","",SUMIF('Controle de Contatos'!$D$5:$D$1204,$C346,'Controle de Contatos'!$AI$5:$AI$1204))</f>
        <v/>
      </c>
      <c r="K346" s="15" t="str">
        <f ca="1">IF($C346="","",SUMIF('Controle de Contatos'!$D$5:$D$1204,$C346,'Controle de Contatos'!$AJ$5:$AJ$1204))</f>
        <v/>
      </c>
      <c r="L346" s="15" t="str">
        <f ca="1">IF($C346="","",SUMIF('Controle de Contatos'!$D$5:$D$1204,$C346,'Controle de Contatos'!$AK$5:$AK$1204))</f>
        <v/>
      </c>
      <c r="M346" s="15" t="str">
        <f ca="1">IF($C346="","",SUMIF('Controle de Contatos'!$D$5:$D$1204,$C346,'Controle de Contatos'!$AL$5:$AL$1204))</f>
        <v/>
      </c>
      <c r="N346" s="15" t="str">
        <f ca="1">IF($C346="","",SUMIF('Controle de Contatos'!$D$5:$D$1204,$C346,'Controle de Contatos'!$AM$5:$AO$1204))</f>
        <v/>
      </c>
      <c r="O346" s="15" t="str">
        <f ca="1">IF($C346="","",SUMIF('Controle de Contatos'!$D$5:$D$1204,$C346,'Controle de Contatos'!$AN$5:$AN$1204))</f>
        <v/>
      </c>
      <c r="P346" s="15" t="str">
        <f t="shared" ca="1" si="11"/>
        <v/>
      </c>
    </row>
    <row r="347" spans="2:16" ht="30" customHeight="1">
      <c r="B347" s="1">
        <v>343</v>
      </c>
      <c r="C347" s="14" t="str">
        <f t="shared" ca="1" si="10"/>
        <v/>
      </c>
      <c r="D347" s="15" t="str">
        <f ca="1">IF($C347="","",SUMIF('Controle de Contatos'!$D$5:$D$1204,$C347,'Controle de Contatos'!$AC$5:$AC$1204))</f>
        <v/>
      </c>
      <c r="E347" s="15" t="str">
        <f ca="1">IF($C347="","",SUMIF('Controle de Contatos'!$D$5:$D$1204,$C347,'Controle de Contatos'!$AD$5:$AD$1204))</f>
        <v/>
      </c>
      <c r="F347" s="15" t="str">
        <f ca="1">IF($C347="","",SUMIF('Controle de Contatos'!$D$5:$D$1204,$C347,'Controle de Contatos'!$AE$5:$AE$1204))</f>
        <v/>
      </c>
      <c r="G347" s="15" t="str">
        <f ca="1">IF($C347="","",SUMIF('Controle de Contatos'!$D$5:$D$1204,$C347,'Controle de Contatos'!$AF$5:$AF$1204))</f>
        <v/>
      </c>
      <c r="H347" s="15" t="str">
        <f ca="1">IF($C347="","",SUMIF('Controle de Contatos'!$D$5:$D$1204,$C347,'Controle de Contatos'!$AG$5:$AG$1204))</f>
        <v/>
      </c>
      <c r="I347" s="15" t="str">
        <f ca="1">IF($C347="","",SUMIF('Controle de Contatos'!$D$5:$D$1204,$C347,'Controle de Contatos'!$AH$5:$AH$1204))</f>
        <v/>
      </c>
      <c r="J347" s="15" t="str">
        <f ca="1">IF($C347="","",SUMIF('Controle de Contatos'!$D$5:$D$1204,$C347,'Controle de Contatos'!$AI$5:$AI$1204))</f>
        <v/>
      </c>
      <c r="K347" s="15" t="str">
        <f ca="1">IF($C347="","",SUMIF('Controle de Contatos'!$D$5:$D$1204,$C347,'Controle de Contatos'!$AJ$5:$AJ$1204))</f>
        <v/>
      </c>
      <c r="L347" s="15" t="str">
        <f ca="1">IF($C347="","",SUMIF('Controle de Contatos'!$D$5:$D$1204,$C347,'Controle de Contatos'!$AK$5:$AK$1204))</f>
        <v/>
      </c>
      <c r="M347" s="15" t="str">
        <f ca="1">IF($C347="","",SUMIF('Controle de Contatos'!$D$5:$D$1204,$C347,'Controle de Contatos'!$AL$5:$AL$1204))</f>
        <v/>
      </c>
      <c r="N347" s="15" t="str">
        <f ca="1">IF($C347="","",SUMIF('Controle de Contatos'!$D$5:$D$1204,$C347,'Controle de Contatos'!$AM$5:$AO$1204))</f>
        <v/>
      </c>
      <c r="O347" s="15" t="str">
        <f ca="1">IF($C347="","",SUMIF('Controle de Contatos'!$D$5:$D$1204,$C347,'Controle de Contatos'!$AN$5:$AN$1204))</f>
        <v/>
      </c>
      <c r="P347" s="15" t="str">
        <f t="shared" ca="1" si="11"/>
        <v/>
      </c>
    </row>
    <row r="348" spans="2:16" ht="30" customHeight="1">
      <c r="B348" s="1">
        <v>344</v>
      </c>
      <c r="C348" s="14" t="str">
        <f t="shared" ca="1" si="10"/>
        <v/>
      </c>
      <c r="D348" s="15" t="str">
        <f ca="1">IF($C348="","",SUMIF('Controle de Contatos'!$D$5:$D$1204,$C348,'Controle de Contatos'!$AC$5:$AC$1204))</f>
        <v/>
      </c>
      <c r="E348" s="15" t="str">
        <f ca="1">IF($C348="","",SUMIF('Controle de Contatos'!$D$5:$D$1204,$C348,'Controle de Contatos'!$AD$5:$AD$1204))</f>
        <v/>
      </c>
      <c r="F348" s="15" t="str">
        <f ca="1">IF($C348="","",SUMIF('Controle de Contatos'!$D$5:$D$1204,$C348,'Controle de Contatos'!$AE$5:$AE$1204))</f>
        <v/>
      </c>
      <c r="G348" s="15" t="str">
        <f ca="1">IF($C348="","",SUMIF('Controle de Contatos'!$D$5:$D$1204,$C348,'Controle de Contatos'!$AF$5:$AF$1204))</f>
        <v/>
      </c>
      <c r="H348" s="15" t="str">
        <f ca="1">IF($C348="","",SUMIF('Controle de Contatos'!$D$5:$D$1204,$C348,'Controle de Contatos'!$AG$5:$AG$1204))</f>
        <v/>
      </c>
      <c r="I348" s="15" t="str">
        <f ca="1">IF($C348="","",SUMIF('Controle de Contatos'!$D$5:$D$1204,$C348,'Controle de Contatos'!$AH$5:$AH$1204))</f>
        <v/>
      </c>
      <c r="J348" s="15" t="str">
        <f ca="1">IF($C348="","",SUMIF('Controle de Contatos'!$D$5:$D$1204,$C348,'Controle de Contatos'!$AI$5:$AI$1204))</f>
        <v/>
      </c>
      <c r="K348" s="15" t="str">
        <f ca="1">IF($C348="","",SUMIF('Controle de Contatos'!$D$5:$D$1204,$C348,'Controle de Contatos'!$AJ$5:$AJ$1204))</f>
        <v/>
      </c>
      <c r="L348" s="15" t="str">
        <f ca="1">IF($C348="","",SUMIF('Controle de Contatos'!$D$5:$D$1204,$C348,'Controle de Contatos'!$AK$5:$AK$1204))</f>
        <v/>
      </c>
      <c r="M348" s="15" t="str">
        <f ca="1">IF($C348="","",SUMIF('Controle de Contatos'!$D$5:$D$1204,$C348,'Controle de Contatos'!$AL$5:$AL$1204))</f>
        <v/>
      </c>
      <c r="N348" s="15" t="str">
        <f ca="1">IF($C348="","",SUMIF('Controle de Contatos'!$D$5:$D$1204,$C348,'Controle de Contatos'!$AM$5:$AO$1204))</f>
        <v/>
      </c>
      <c r="O348" s="15" t="str">
        <f ca="1">IF($C348="","",SUMIF('Controle de Contatos'!$D$5:$D$1204,$C348,'Controle de Contatos'!$AN$5:$AN$1204))</f>
        <v/>
      </c>
      <c r="P348" s="15" t="str">
        <f t="shared" ca="1" si="11"/>
        <v/>
      </c>
    </row>
    <row r="349" spans="2:16" ht="30" customHeight="1">
      <c r="B349" s="1">
        <v>345</v>
      </c>
      <c r="C349" s="14" t="str">
        <f t="shared" ca="1" si="10"/>
        <v/>
      </c>
      <c r="D349" s="15" t="str">
        <f ca="1">IF($C349="","",SUMIF('Controle de Contatos'!$D$5:$D$1204,$C349,'Controle de Contatos'!$AC$5:$AC$1204))</f>
        <v/>
      </c>
      <c r="E349" s="15" t="str">
        <f ca="1">IF($C349="","",SUMIF('Controle de Contatos'!$D$5:$D$1204,$C349,'Controle de Contatos'!$AD$5:$AD$1204))</f>
        <v/>
      </c>
      <c r="F349" s="15" t="str">
        <f ca="1">IF($C349="","",SUMIF('Controle de Contatos'!$D$5:$D$1204,$C349,'Controle de Contatos'!$AE$5:$AE$1204))</f>
        <v/>
      </c>
      <c r="G349" s="15" t="str">
        <f ca="1">IF($C349="","",SUMIF('Controle de Contatos'!$D$5:$D$1204,$C349,'Controle de Contatos'!$AF$5:$AF$1204))</f>
        <v/>
      </c>
      <c r="H349" s="15" t="str">
        <f ca="1">IF($C349="","",SUMIF('Controle de Contatos'!$D$5:$D$1204,$C349,'Controle de Contatos'!$AG$5:$AG$1204))</f>
        <v/>
      </c>
      <c r="I349" s="15" t="str">
        <f ca="1">IF($C349="","",SUMIF('Controle de Contatos'!$D$5:$D$1204,$C349,'Controle de Contatos'!$AH$5:$AH$1204))</f>
        <v/>
      </c>
      <c r="J349" s="15" t="str">
        <f ca="1">IF($C349="","",SUMIF('Controle de Contatos'!$D$5:$D$1204,$C349,'Controle de Contatos'!$AI$5:$AI$1204))</f>
        <v/>
      </c>
      <c r="K349" s="15" t="str">
        <f ca="1">IF($C349="","",SUMIF('Controle de Contatos'!$D$5:$D$1204,$C349,'Controle de Contatos'!$AJ$5:$AJ$1204))</f>
        <v/>
      </c>
      <c r="L349" s="15" t="str">
        <f ca="1">IF($C349="","",SUMIF('Controle de Contatos'!$D$5:$D$1204,$C349,'Controle de Contatos'!$AK$5:$AK$1204))</f>
        <v/>
      </c>
      <c r="M349" s="15" t="str">
        <f ca="1">IF($C349="","",SUMIF('Controle de Contatos'!$D$5:$D$1204,$C349,'Controle de Contatos'!$AL$5:$AL$1204))</f>
        <v/>
      </c>
      <c r="N349" s="15" t="str">
        <f ca="1">IF($C349="","",SUMIF('Controle de Contatos'!$D$5:$D$1204,$C349,'Controle de Contatos'!$AM$5:$AO$1204))</f>
        <v/>
      </c>
      <c r="O349" s="15" t="str">
        <f ca="1">IF($C349="","",SUMIF('Controle de Contatos'!$D$5:$D$1204,$C349,'Controle de Contatos'!$AN$5:$AN$1204))</f>
        <v/>
      </c>
      <c r="P349" s="15" t="str">
        <f t="shared" ca="1" si="11"/>
        <v/>
      </c>
    </row>
    <row r="350" spans="2:16" ht="30" customHeight="1">
      <c r="B350" s="1">
        <v>346</v>
      </c>
      <c r="C350" s="14" t="str">
        <f t="shared" ca="1" si="10"/>
        <v/>
      </c>
      <c r="D350" s="15" t="str">
        <f ca="1">IF($C350="","",SUMIF('Controle de Contatos'!$D$5:$D$1204,$C350,'Controle de Contatos'!$AC$5:$AC$1204))</f>
        <v/>
      </c>
      <c r="E350" s="15" t="str">
        <f ca="1">IF($C350="","",SUMIF('Controle de Contatos'!$D$5:$D$1204,$C350,'Controle de Contatos'!$AD$5:$AD$1204))</f>
        <v/>
      </c>
      <c r="F350" s="15" t="str">
        <f ca="1">IF($C350="","",SUMIF('Controle de Contatos'!$D$5:$D$1204,$C350,'Controle de Contatos'!$AE$5:$AE$1204))</f>
        <v/>
      </c>
      <c r="G350" s="15" t="str">
        <f ca="1">IF($C350="","",SUMIF('Controle de Contatos'!$D$5:$D$1204,$C350,'Controle de Contatos'!$AF$5:$AF$1204))</f>
        <v/>
      </c>
      <c r="H350" s="15" t="str">
        <f ca="1">IF($C350="","",SUMIF('Controle de Contatos'!$D$5:$D$1204,$C350,'Controle de Contatos'!$AG$5:$AG$1204))</f>
        <v/>
      </c>
      <c r="I350" s="15" t="str">
        <f ca="1">IF($C350="","",SUMIF('Controle de Contatos'!$D$5:$D$1204,$C350,'Controle de Contatos'!$AH$5:$AH$1204))</f>
        <v/>
      </c>
      <c r="J350" s="15" t="str">
        <f ca="1">IF($C350="","",SUMIF('Controle de Contatos'!$D$5:$D$1204,$C350,'Controle de Contatos'!$AI$5:$AI$1204))</f>
        <v/>
      </c>
      <c r="K350" s="15" t="str">
        <f ca="1">IF($C350="","",SUMIF('Controle de Contatos'!$D$5:$D$1204,$C350,'Controle de Contatos'!$AJ$5:$AJ$1204))</f>
        <v/>
      </c>
      <c r="L350" s="15" t="str">
        <f ca="1">IF($C350="","",SUMIF('Controle de Contatos'!$D$5:$D$1204,$C350,'Controle de Contatos'!$AK$5:$AK$1204))</f>
        <v/>
      </c>
      <c r="M350" s="15" t="str">
        <f ca="1">IF($C350="","",SUMIF('Controle de Contatos'!$D$5:$D$1204,$C350,'Controle de Contatos'!$AL$5:$AL$1204))</f>
        <v/>
      </c>
      <c r="N350" s="15" t="str">
        <f ca="1">IF($C350="","",SUMIF('Controle de Contatos'!$D$5:$D$1204,$C350,'Controle de Contatos'!$AM$5:$AO$1204))</f>
        <v/>
      </c>
      <c r="O350" s="15" t="str">
        <f ca="1">IF($C350="","",SUMIF('Controle de Contatos'!$D$5:$D$1204,$C350,'Controle de Contatos'!$AN$5:$AN$1204))</f>
        <v/>
      </c>
      <c r="P350" s="15" t="str">
        <f t="shared" ca="1" si="11"/>
        <v/>
      </c>
    </row>
    <row r="351" spans="2:16" ht="30" customHeight="1">
      <c r="B351" s="1">
        <v>347</v>
      </c>
      <c r="C351" s="14" t="str">
        <f t="shared" ca="1" si="10"/>
        <v/>
      </c>
      <c r="D351" s="15" t="str">
        <f ca="1">IF($C351="","",SUMIF('Controle de Contatos'!$D$5:$D$1204,$C351,'Controle de Contatos'!$AC$5:$AC$1204))</f>
        <v/>
      </c>
      <c r="E351" s="15" t="str">
        <f ca="1">IF($C351="","",SUMIF('Controle de Contatos'!$D$5:$D$1204,$C351,'Controle de Contatos'!$AD$5:$AD$1204))</f>
        <v/>
      </c>
      <c r="F351" s="15" t="str">
        <f ca="1">IF($C351="","",SUMIF('Controle de Contatos'!$D$5:$D$1204,$C351,'Controle de Contatos'!$AE$5:$AE$1204))</f>
        <v/>
      </c>
      <c r="G351" s="15" t="str">
        <f ca="1">IF($C351="","",SUMIF('Controle de Contatos'!$D$5:$D$1204,$C351,'Controle de Contatos'!$AF$5:$AF$1204))</f>
        <v/>
      </c>
      <c r="H351" s="15" t="str">
        <f ca="1">IF($C351="","",SUMIF('Controle de Contatos'!$D$5:$D$1204,$C351,'Controle de Contatos'!$AG$5:$AG$1204))</f>
        <v/>
      </c>
      <c r="I351" s="15" t="str">
        <f ca="1">IF($C351="","",SUMIF('Controle de Contatos'!$D$5:$D$1204,$C351,'Controle de Contatos'!$AH$5:$AH$1204))</f>
        <v/>
      </c>
      <c r="J351" s="15" t="str">
        <f ca="1">IF($C351="","",SUMIF('Controle de Contatos'!$D$5:$D$1204,$C351,'Controle de Contatos'!$AI$5:$AI$1204))</f>
        <v/>
      </c>
      <c r="K351" s="15" t="str">
        <f ca="1">IF($C351="","",SUMIF('Controle de Contatos'!$D$5:$D$1204,$C351,'Controle de Contatos'!$AJ$5:$AJ$1204))</f>
        <v/>
      </c>
      <c r="L351" s="15" t="str">
        <f ca="1">IF($C351="","",SUMIF('Controle de Contatos'!$D$5:$D$1204,$C351,'Controle de Contatos'!$AK$5:$AK$1204))</f>
        <v/>
      </c>
      <c r="M351" s="15" t="str">
        <f ca="1">IF($C351="","",SUMIF('Controle de Contatos'!$D$5:$D$1204,$C351,'Controle de Contatos'!$AL$5:$AL$1204))</f>
        <v/>
      </c>
      <c r="N351" s="15" t="str">
        <f ca="1">IF($C351="","",SUMIF('Controle de Contatos'!$D$5:$D$1204,$C351,'Controle de Contatos'!$AM$5:$AO$1204))</f>
        <v/>
      </c>
      <c r="O351" s="15" t="str">
        <f ca="1">IF($C351="","",SUMIF('Controle de Contatos'!$D$5:$D$1204,$C351,'Controle de Contatos'!$AN$5:$AN$1204))</f>
        <v/>
      </c>
      <c r="P351" s="15" t="str">
        <f t="shared" ca="1" si="11"/>
        <v/>
      </c>
    </row>
    <row r="352" spans="2:16" ht="30" customHeight="1">
      <c r="B352" s="1">
        <v>348</v>
      </c>
      <c r="C352" s="14" t="str">
        <f t="shared" ca="1" si="10"/>
        <v/>
      </c>
      <c r="D352" s="15" t="str">
        <f ca="1">IF($C352="","",SUMIF('Controle de Contatos'!$D$5:$D$1204,$C352,'Controle de Contatos'!$AC$5:$AC$1204))</f>
        <v/>
      </c>
      <c r="E352" s="15" t="str">
        <f ca="1">IF($C352="","",SUMIF('Controle de Contatos'!$D$5:$D$1204,$C352,'Controle de Contatos'!$AD$5:$AD$1204))</f>
        <v/>
      </c>
      <c r="F352" s="15" t="str">
        <f ca="1">IF($C352="","",SUMIF('Controle de Contatos'!$D$5:$D$1204,$C352,'Controle de Contatos'!$AE$5:$AE$1204))</f>
        <v/>
      </c>
      <c r="G352" s="15" t="str">
        <f ca="1">IF($C352="","",SUMIF('Controle de Contatos'!$D$5:$D$1204,$C352,'Controle de Contatos'!$AF$5:$AF$1204))</f>
        <v/>
      </c>
      <c r="H352" s="15" t="str">
        <f ca="1">IF($C352="","",SUMIF('Controle de Contatos'!$D$5:$D$1204,$C352,'Controle de Contatos'!$AG$5:$AG$1204))</f>
        <v/>
      </c>
      <c r="I352" s="15" t="str">
        <f ca="1">IF($C352="","",SUMIF('Controle de Contatos'!$D$5:$D$1204,$C352,'Controle de Contatos'!$AH$5:$AH$1204))</f>
        <v/>
      </c>
      <c r="J352" s="15" t="str">
        <f ca="1">IF($C352="","",SUMIF('Controle de Contatos'!$D$5:$D$1204,$C352,'Controle de Contatos'!$AI$5:$AI$1204))</f>
        <v/>
      </c>
      <c r="K352" s="15" t="str">
        <f ca="1">IF($C352="","",SUMIF('Controle de Contatos'!$D$5:$D$1204,$C352,'Controle de Contatos'!$AJ$5:$AJ$1204))</f>
        <v/>
      </c>
      <c r="L352" s="15" t="str">
        <f ca="1">IF($C352="","",SUMIF('Controle de Contatos'!$D$5:$D$1204,$C352,'Controle de Contatos'!$AK$5:$AK$1204))</f>
        <v/>
      </c>
      <c r="M352" s="15" t="str">
        <f ca="1">IF($C352="","",SUMIF('Controle de Contatos'!$D$5:$D$1204,$C352,'Controle de Contatos'!$AL$5:$AL$1204))</f>
        <v/>
      </c>
      <c r="N352" s="15" t="str">
        <f ca="1">IF($C352="","",SUMIF('Controle de Contatos'!$D$5:$D$1204,$C352,'Controle de Contatos'!$AM$5:$AO$1204))</f>
        <v/>
      </c>
      <c r="O352" s="15" t="str">
        <f ca="1">IF($C352="","",SUMIF('Controle de Contatos'!$D$5:$D$1204,$C352,'Controle de Contatos'!$AN$5:$AN$1204))</f>
        <v/>
      </c>
      <c r="P352" s="15" t="str">
        <f t="shared" ca="1" si="11"/>
        <v/>
      </c>
    </row>
    <row r="353" spans="2:16" ht="30" customHeight="1">
      <c r="B353" s="1">
        <v>349</v>
      </c>
      <c r="C353" s="14" t="str">
        <f t="shared" ca="1" si="10"/>
        <v/>
      </c>
      <c r="D353" s="15" t="str">
        <f ca="1">IF($C353="","",SUMIF('Controle de Contatos'!$D$5:$D$1204,$C353,'Controle de Contatos'!$AC$5:$AC$1204))</f>
        <v/>
      </c>
      <c r="E353" s="15" t="str">
        <f ca="1">IF($C353="","",SUMIF('Controle de Contatos'!$D$5:$D$1204,$C353,'Controle de Contatos'!$AD$5:$AD$1204))</f>
        <v/>
      </c>
      <c r="F353" s="15" t="str">
        <f ca="1">IF($C353="","",SUMIF('Controle de Contatos'!$D$5:$D$1204,$C353,'Controle de Contatos'!$AE$5:$AE$1204))</f>
        <v/>
      </c>
      <c r="G353" s="15" t="str">
        <f ca="1">IF($C353="","",SUMIF('Controle de Contatos'!$D$5:$D$1204,$C353,'Controle de Contatos'!$AF$5:$AF$1204))</f>
        <v/>
      </c>
      <c r="H353" s="15" t="str">
        <f ca="1">IF($C353="","",SUMIF('Controle de Contatos'!$D$5:$D$1204,$C353,'Controle de Contatos'!$AG$5:$AG$1204))</f>
        <v/>
      </c>
      <c r="I353" s="15" t="str">
        <f ca="1">IF($C353="","",SUMIF('Controle de Contatos'!$D$5:$D$1204,$C353,'Controle de Contatos'!$AH$5:$AH$1204))</f>
        <v/>
      </c>
      <c r="J353" s="15" t="str">
        <f ca="1">IF($C353="","",SUMIF('Controle de Contatos'!$D$5:$D$1204,$C353,'Controle de Contatos'!$AI$5:$AI$1204))</f>
        <v/>
      </c>
      <c r="K353" s="15" t="str">
        <f ca="1">IF($C353="","",SUMIF('Controle de Contatos'!$D$5:$D$1204,$C353,'Controle de Contatos'!$AJ$5:$AJ$1204))</f>
        <v/>
      </c>
      <c r="L353" s="15" t="str">
        <f ca="1">IF($C353="","",SUMIF('Controle de Contatos'!$D$5:$D$1204,$C353,'Controle de Contatos'!$AK$5:$AK$1204))</f>
        <v/>
      </c>
      <c r="M353" s="15" t="str">
        <f ca="1">IF($C353="","",SUMIF('Controle de Contatos'!$D$5:$D$1204,$C353,'Controle de Contatos'!$AL$5:$AL$1204))</f>
        <v/>
      </c>
      <c r="N353" s="15" t="str">
        <f ca="1">IF($C353="","",SUMIF('Controle de Contatos'!$D$5:$D$1204,$C353,'Controle de Contatos'!$AM$5:$AO$1204))</f>
        <v/>
      </c>
      <c r="O353" s="15" t="str">
        <f ca="1">IF($C353="","",SUMIF('Controle de Contatos'!$D$5:$D$1204,$C353,'Controle de Contatos'!$AN$5:$AN$1204))</f>
        <v/>
      </c>
      <c r="P353" s="15" t="str">
        <f t="shared" ca="1" si="11"/>
        <v/>
      </c>
    </row>
    <row r="354" spans="2:16" ht="30" customHeight="1">
      <c r="B354" s="1">
        <v>350</v>
      </c>
      <c r="C354" s="14" t="str">
        <f t="shared" ca="1" si="10"/>
        <v/>
      </c>
      <c r="D354" s="15" t="str">
        <f ca="1">IF($C354="","",SUMIF('Controle de Contatos'!$D$5:$D$1204,$C354,'Controle de Contatos'!$AC$5:$AC$1204))</f>
        <v/>
      </c>
      <c r="E354" s="15" t="str">
        <f ca="1">IF($C354="","",SUMIF('Controle de Contatos'!$D$5:$D$1204,$C354,'Controle de Contatos'!$AD$5:$AD$1204))</f>
        <v/>
      </c>
      <c r="F354" s="15" t="str">
        <f ca="1">IF($C354="","",SUMIF('Controle de Contatos'!$D$5:$D$1204,$C354,'Controle de Contatos'!$AE$5:$AE$1204))</f>
        <v/>
      </c>
      <c r="G354" s="15" t="str">
        <f ca="1">IF($C354="","",SUMIF('Controle de Contatos'!$D$5:$D$1204,$C354,'Controle de Contatos'!$AF$5:$AF$1204))</f>
        <v/>
      </c>
      <c r="H354" s="15" t="str">
        <f ca="1">IF($C354="","",SUMIF('Controle de Contatos'!$D$5:$D$1204,$C354,'Controle de Contatos'!$AG$5:$AG$1204))</f>
        <v/>
      </c>
      <c r="I354" s="15" t="str">
        <f ca="1">IF($C354="","",SUMIF('Controle de Contatos'!$D$5:$D$1204,$C354,'Controle de Contatos'!$AH$5:$AH$1204))</f>
        <v/>
      </c>
      <c r="J354" s="15" t="str">
        <f ca="1">IF($C354="","",SUMIF('Controle de Contatos'!$D$5:$D$1204,$C354,'Controle de Contatos'!$AI$5:$AI$1204))</f>
        <v/>
      </c>
      <c r="K354" s="15" t="str">
        <f ca="1">IF($C354="","",SUMIF('Controle de Contatos'!$D$5:$D$1204,$C354,'Controle de Contatos'!$AJ$5:$AJ$1204))</f>
        <v/>
      </c>
      <c r="L354" s="15" t="str">
        <f ca="1">IF($C354="","",SUMIF('Controle de Contatos'!$D$5:$D$1204,$C354,'Controle de Contatos'!$AK$5:$AK$1204))</f>
        <v/>
      </c>
      <c r="M354" s="15" t="str">
        <f ca="1">IF($C354="","",SUMIF('Controle de Contatos'!$D$5:$D$1204,$C354,'Controle de Contatos'!$AL$5:$AL$1204))</f>
        <v/>
      </c>
      <c r="N354" s="15" t="str">
        <f ca="1">IF($C354="","",SUMIF('Controle de Contatos'!$D$5:$D$1204,$C354,'Controle de Contatos'!$AM$5:$AO$1204))</f>
        <v/>
      </c>
      <c r="O354" s="15" t="str">
        <f ca="1">IF($C354="","",SUMIF('Controle de Contatos'!$D$5:$D$1204,$C354,'Controle de Contatos'!$AN$5:$AN$1204))</f>
        <v/>
      </c>
      <c r="P354" s="15" t="str">
        <f t="shared" ca="1" si="11"/>
        <v/>
      </c>
    </row>
    <row r="355" spans="2:16" ht="30" customHeight="1">
      <c r="B355" s="1">
        <v>351</v>
      </c>
      <c r="C355" s="14" t="str">
        <f t="shared" ca="1" si="10"/>
        <v/>
      </c>
      <c r="D355" s="15" t="str">
        <f ca="1">IF($C355="","",SUMIF('Controle de Contatos'!$D$5:$D$1204,$C355,'Controle de Contatos'!$AC$5:$AC$1204))</f>
        <v/>
      </c>
      <c r="E355" s="15" t="str">
        <f ca="1">IF($C355="","",SUMIF('Controle de Contatos'!$D$5:$D$1204,$C355,'Controle de Contatos'!$AD$5:$AD$1204))</f>
        <v/>
      </c>
      <c r="F355" s="15" t="str">
        <f ca="1">IF($C355="","",SUMIF('Controle de Contatos'!$D$5:$D$1204,$C355,'Controle de Contatos'!$AE$5:$AE$1204))</f>
        <v/>
      </c>
      <c r="G355" s="15" t="str">
        <f ca="1">IF($C355="","",SUMIF('Controle de Contatos'!$D$5:$D$1204,$C355,'Controle de Contatos'!$AF$5:$AF$1204))</f>
        <v/>
      </c>
      <c r="H355" s="15" t="str">
        <f ca="1">IF($C355="","",SUMIF('Controle de Contatos'!$D$5:$D$1204,$C355,'Controle de Contatos'!$AG$5:$AG$1204))</f>
        <v/>
      </c>
      <c r="I355" s="15" t="str">
        <f ca="1">IF($C355="","",SUMIF('Controle de Contatos'!$D$5:$D$1204,$C355,'Controle de Contatos'!$AH$5:$AH$1204))</f>
        <v/>
      </c>
      <c r="J355" s="15" t="str">
        <f ca="1">IF($C355="","",SUMIF('Controle de Contatos'!$D$5:$D$1204,$C355,'Controle de Contatos'!$AI$5:$AI$1204))</f>
        <v/>
      </c>
      <c r="K355" s="15" t="str">
        <f ca="1">IF($C355="","",SUMIF('Controle de Contatos'!$D$5:$D$1204,$C355,'Controle de Contatos'!$AJ$5:$AJ$1204))</f>
        <v/>
      </c>
      <c r="L355" s="15" t="str">
        <f ca="1">IF($C355="","",SUMIF('Controle de Contatos'!$D$5:$D$1204,$C355,'Controle de Contatos'!$AK$5:$AK$1204))</f>
        <v/>
      </c>
      <c r="M355" s="15" t="str">
        <f ca="1">IF($C355="","",SUMIF('Controle de Contatos'!$D$5:$D$1204,$C355,'Controle de Contatos'!$AL$5:$AL$1204))</f>
        <v/>
      </c>
      <c r="N355" s="15" t="str">
        <f ca="1">IF($C355="","",SUMIF('Controle de Contatos'!$D$5:$D$1204,$C355,'Controle de Contatos'!$AM$5:$AO$1204))</f>
        <v/>
      </c>
      <c r="O355" s="15" t="str">
        <f ca="1">IF($C355="","",SUMIF('Controle de Contatos'!$D$5:$D$1204,$C355,'Controle de Contatos'!$AN$5:$AN$1204))</f>
        <v/>
      </c>
      <c r="P355" s="15" t="str">
        <f t="shared" ca="1" si="11"/>
        <v/>
      </c>
    </row>
    <row r="356" spans="2:16" ht="30" customHeight="1">
      <c r="B356" s="1">
        <v>352</v>
      </c>
      <c r="C356" s="14" t="str">
        <f t="shared" ca="1" si="10"/>
        <v/>
      </c>
      <c r="D356" s="15" t="str">
        <f ca="1">IF($C356="","",SUMIF('Controle de Contatos'!$D$5:$D$1204,$C356,'Controle de Contatos'!$AC$5:$AC$1204))</f>
        <v/>
      </c>
      <c r="E356" s="15" t="str">
        <f ca="1">IF($C356="","",SUMIF('Controle de Contatos'!$D$5:$D$1204,$C356,'Controle de Contatos'!$AD$5:$AD$1204))</f>
        <v/>
      </c>
      <c r="F356" s="15" t="str">
        <f ca="1">IF($C356="","",SUMIF('Controle de Contatos'!$D$5:$D$1204,$C356,'Controle de Contatos'!$AE$5:$AE$1204))</f>
        <v/>
      </c>
      <c r="G356" s="15" t="str">
        <f ca="1">IF($C356="","",SUMIF('Controle de Contatos'!$D$5:$D$1204,$C356,'Controle de Contatos'!$AF$5:$AF$1204))</f>
        <v/>
      </c>
      <c r="H356" s="15" t="str">
        <f ca="1">IF($C356="","",SUMIF('Controle de Contatos'!$D$5:$D$1204,$C356,'Controle de Contatos'!$AG$5:$AG$1204))</f>
        <v/>
      </c>
      <c r="I356" s="15" t="str">
        <f ca="1">IF($C356="","",SUMIF('Controle de Contatos'!$D$5:$D$1204,$C356,'Controle de Contatos'!$AH$5:$AH$1204))</f>
        <v/>
      </c>
      <c r="J356" s="15" t="str">
        <f ca="1">IF($C356="","",SUMIF('Controle de Contatos'!$D$5:$D$1204,$C356,'Controle de Contatos'!$AI$5:$AI$1204))</f>
        <v/>
      </c>
      <c r="K356" s="15" t="str">
        <f ca="1">IF($C356="","",SUMIF('Controle de Contatos'!$D$5:$D$1204,$C356,'Controle de Contatos'!$AJ$5:$AJ$1204))</f>
        <v/>
      </c>
      <c r="L356" s="15" t="str">
        <f ca="1">IF($C356="","",SUMIF('Controle de Contatos'!$D$5:$D$1204,$C356,'Controle de Contatos'!$AK$5:$AK$1204))</f>
        <v/>
      </c>
      <c r="M356" s="15" t="str">
        <f ca="1">IF($C356="","",SUMIF('Controle de Contatos'!$D$5:$D$1204,$C356,'Controle de Contatos'!$AL$5:$AL$1204))</f>
        <v/>
      </c>
      <c r="N356" s="15" t="str">
        <f ca="1">IF($C356="","",SUMIF('Controle de Contatos'!$D$5:$D$1204,$C356,'Controle de Contatos'!$AM$5:$AO$1204))</f>
        <v/>
      </c>
      <c r="O356" s="15" t="str">
        <f ca="1">IF($C356="","",SUMIF('Controle de Contatos'!$D$5:$D$1204,$C356,'Controle de Contatos'!$AN$5:$AN$1204))</f>
        <v/>
      </c>
      <c r="P356" s="15" t="str">
        <f t="shared" ca="1" si="11"/>
        <v/>
      </c>
    </row>
    <row r="357" spans="2:16" ht="30" customHeight="1">
      <c r="B357" s="1">
        <v>353</v>
      </c>
      <c r="C357" s="14" t="str">
        <f t="shared" ca="1" si="10"/>
        <v/>
      </c>
      <c r="D357" s="15" t="str">
        <f ca="1">IF($C357="","",SUMIF('Controle de Contatos'!$D$5:$D$1204,$C357,'Controle de Contatos'!$AC$5:$AC$1204))</f>
        <v/>
      </c>
      <c r="E357" s="15" t="str">
        <f ca="1">IF($C357="","",SUMIF('Controle de Contatos'!$D$5:$D$1204,$C357,'Controle de Contatos'!$AD$5:$AD$1204))</f>
        <v/>
      </c>
      <c r="F357" s="15" t="str">
        <f ca="1">IF($C357="","",SUMIF('Controle de Contatos'!$D$5:$D$1204,$C357,'Controle de Contatos'!$AE$5:$AE$1204))</f>
        <v/>
      </c>
      <c r="G357" s="15" t="str">
        <f ca="1">IF($C357="","",SUMIF('Controle de Contatos'!$D$5:$D$1204,$C357,'Controle de Contatos'!$AF$5:$AF$1204))</f>
        <v/>
      </c>
      <c r="H357" s="15" t="str">
        <f ca="1">IF($C357="","",SUMIF('Controle de Contatos'!$D$5:$D$1204,$C357,'Controle de Contatos'!$AG$5:$AG$1204))</f>
        <v/>
      </c>
      <c r="I357" s="15" t="str">
        <f ca="1">IF($C357="","",SUMIF('Controle de Contatos'!$D$5:$D$1204,$C357,'Controle de Contatos'!$AH$5:$AH$1204))</f>
        <v/>
      </c>
      <c r="J357" s="15" t="str">
        <f ca="1">IF($C357="","",SUMIF('Controle de Contatos'!$D$5:$D$1204,$C357,'Controle de Contatos'!$AI$5:$AI$1204))</f>
        <v/>
      </c>
      <c r="K357" s="15" t="str">
        <f ca="1">IF($C357="","",SUMIF('Controle de Contatos'!$D$5:$D$1204,$C357,'Controle de Contatos'!$AJ$5:$AJ$1204))</f>
        <v/>
      </c>
      <c r="L357" s="15" t="str">
        <f ca="1">IF($C357="","",SUMIF('Controle de Contatos'!$D$5:$D$1204,$C357,'Controle de Contatos'!$AK$5:$AK$1204))</f>
        <v/>
      </c>
      <c r="M357" s="15" t="str">
        <f ca="1">IF($C357="","",SUMIF('Controle de Contatos'!$D$5:$D$1204,$C357,'Controle de Contatos'!$AL$5:$AL$1204))</f>
        <v/>
      </c>
      <c r="N357" s="15" t="str">
        <f ca="1">IF($C357="","",SUMIF('Controle de Contatos'!$D$5:$D$1204,$C357,'Controle de Contatos'!$AM$5:$AO$1204))</f>
        <v/>
      </c>
      <c r="O357" s="15" t="str">
        <f ca="1">IF($C357="","",SUMIF('Controle de Contatos'!$D$5:$D$1204,$C357,'Controle de Contatos'!$AN$5:$AN$1204))</f>
        <v/>
      </c>
      <c r="P357" s="15" t="str">
        <f t="shared" ca="1" si="11"/>
        <v/>
      </c>
    </row>
    <row r="358" spans="2:16" ht="30" customHeight="1">
      <c r="B358" s="1">
        <v>354</v>
      </c>
      <c r="C358" s="14" t="str">
        <f t="shared" ca="1" si="10"/>
        <v/>
      </c>
      <c r="D358" s="15" t="str">
        <f ca="1">IF($C358="","",SUMIF('Controle de Contatos'!$D$5:$D$1204,$C358,'Controle de Contatos'!$AC$5:$AC$1204))</f>
        <v/>
      </c>
      <c r="E358" s="15" t="str">
        <f ca="1">IF($C358="","",SUMIF('Controle de Contatos'!$D$5:$D$1204,$C358,'Controle de Contatos'!$AD$5:$AD$1204))</f>
        <v/>
      </c>
      <c r="F358" s="15" t="str">
        <f ca="1">IF($C358="","",SUMIF('Controle de Contatos'!$D$5:$D$1204,$C358,'Controle de Contatos'!$AE$5:$AE$1204))</f>
        <v/>
      </c>
      <c r="G358" s="15" t="str">
        <f ca="1">IF($C358="","",SUMIF('Controle de Contatos'!$D$5:$D$1204,$C358,'Controle de Contatos'!$AF$5:$AF$1204))</f>
        <v/>
      </c>
      <c r="H358" s="15" t="str">
        <f ca="1">IF($C358="","",SUMIF('Controle de Contatos'!$D$5:$D$1204,$C358,'Controle de Contatos'!$AG$5:$AG$1204))</f>
        <v/>
      </c>
      <c r="I358" s="15" t="str">
        <f ca="1">IF($C358="","",SUMIF('Controle de Contatos'!$D$5:$D$1204,$C358,'Controle de Contatos'!$AH$5:$AH$1204))</f>
        <v/>
      </c>
      <c r="J358" s="15" t="str">
        <f ca="1">IF($C358="","",SUMIF('Controle de Contatos'!$D$5:$D$1204,$C358,'Controle de Contatos'!$AI$5:$AI$1204))</f>
        <v/>
      </c>
      <c r="K358" s="15" t="str">
        <f ca="1">IF($C358="","",SUMIF('Controle de Contatos'!$D$5:$D$1204,$C358,'Controle de Contatos'!$AJ$5:$AJ$1204))</f>
        <v/>
      </c>
      <c r="L358" s="15" t="str">
        <f ca="1">IF($C358="","",SUMIF('Controle de Contatos'!$D$5:$D$1204,$C358,'Controle de Contatos'!$AK$5:$AK$1204))</f>
        <v/>
      </c>
      <c r="M358" s="15" t="str">
        <f ca="1">IF($C358="","",SUMIF('Controle de Contatos'!$D$5:$D$1204,$C358,'Controle de Contatos'!$AL$5:$AL$1204))</f>
        <v/>
      </c>
      <c r="N358" s="15" t="str">
        <f ca="1">IF($C358="","",SUMIF('Controle de Contatos'!$D$5:$D$1204,$C358,'Controle de Contatos'!$AM$5:$AO$1204))</f>
        <v/>
      </c>
      <c r="O358" s="15" t="str">
        <f ca="1">IF($C358="","",SUMIF('Controle de Contatos'!$D$5:$D$1204,$C358,'Controle de Contatos'!$AN$5:$AN$1204))</f>
        <v/>
      </c>
      <c r="P358" s="15" t="str">
        <f t="shared" ca="1" si="11"/>
        <v/>
      </c>
    </row>
    <row r="359" spans="2:16" ht="30" customHeight="1">
      <c r="B359" s="1">
        <v>355</v>
      </c>
      <c r="C359" s="14" t="str">
        <f t="shared" ca="1" si="10"/>
        <v/>
      </c>
      <c r="D359" s="15" t="str">
        <f ca="1">IF($C359="","",SUMIF('Controle de Contatos'!$D$5:$D$1204,$C359,'Controle de Contatos'!$AC$5:$AC$1204))</f>
        <v/>
      </c>
      <c r="E359" s="15" t="str">
        <f ca="1">IF($C359="","",SUMIF('Controle de Contatos'!$D$5:$D$1204,$C359,'Controle de Contatos'!$AD$5:$AD$1204))</f>
        <v/>
      </c>
      <c r="F359" s="15" t="str">
        <f ca="1">IF($C359="","",SUMIF('Controle de Contatos'!$D$5:$D$1204,$C359,'Controle de Contatos'!$AE$5:$AE$1204))</f>
        <v/>
      </c>
      <c r="G359" s="15" t="str">
        <f ca="1">IF($C359="","",SUMIF('Controle de Contatos'!$D$5:$D$1204,$C359,'Controle de Contatos'!$AF$5:$AF$1204))</f>
        <v/>
      </c>
      <c r="H359" s="15" t="str">
        <f ca="1">IF($C359="","",SUMIF('Controle de Contatos'!$D$5:$D$1204,$C359,'Controle de Contatos'!$AG$5:$AG$1204))</f>
        <v/>
      </c>
      <c r="I359" s="15" t="str">
        <f ca="1">IF($C359="","",SUMIF('Controle de Contatos'!$D$5:$D$1204,$C359,'Controle de Contatos'!$AH$5:$AH$1204))</f>
        <v/>
      </c>
      <c r="J359" s="15" t="str">
        <f ca="1">IF($C359="","",SUMIF('Controle de Contatos'!$D$5:$D$1204,$C359,'Controle de Contatos'!$AI$5:$AI$1204))</f>
        <v/>
      </c>
      <c r="K359" s="15" t="str">
        <f ca="1">IF($C359="","",SUMIF('Controle de Contatos'!$D$5:$D$1204,$C359,'Controle de Contatos'!$AJ$5:$AJ$1204))</f>
        <v/>
      </c>
      <c r="L359" s="15" t="str">
        <f ca="1">IF($C359="","",SUMIF('Controle de Contatos'!$D$5:$D$1204,$C359,'Controle de Contatos'!$AK$5:$AK$1204))</f>
        <v/>
      </c>
      <c r="M359" s="15" t="str">
        <f ca="1">IF($C359="","",SUMIF('Controle de Contatos'!$D$5:$D$1204,$C359,'Controle de Contatos'!$AL$5:$AL$1204))</f>
        <v/>
      </c>
      <c r="N359" s="15" t="str">
        <f ca="1">IF($C359="","",SUMIF('Controle de Contatos'!$D$5:$D$1204,$C359,'Controle de Contatos'!$AM$5:$AO$1204))</f>
        <v/>
      </c>
      <c r="O359" s="15" t="str">
        <f ca="1">IF($C359="","",SUMIF('Controle de Contatos'!$D$5:$D$1204,$C359,'Controle de Contatos'!$AN$5:$AN$1204))</f>
        <v/>
      </c>
      <c r="P359" s="15" t="str">
        <f t="shared" ca="1" si="11"/>
        <v/>
      </c>
    </row>
    <row r="360" spans="2:16" ht="30" customHeight="1">
      <c r="B360" s="1">
        <v>356</v>
      </c>
      <c r="C360" s="14" t="str">
        <f t="shared" ca="1" si="10"/>
        <v/>
      </c>
      <c r="D360" s="15" t="str">
        <f ca="1">IF($C360="","",SUMIF('Controle de Contatos'!$D$5:$D$1204,$C360,'Controle de Contatos'!$AC$5:$AC$1204))</f>
        <v/>
      </c>
      <c r="E360" s="15" t="str">
        <f ca="1">IF($C360="","",SUMIF('Controle de Contatos'!$D$5:$D$1204,$C360,'Controle de Contatos'!$AD$5:$AD$1204))</f>
        <v/>
      </c>
      <c r="F360" s="15" t="str">
        <f ca="1">IF($C360="","",SUMIF('Controle de Contatos'!$D$5:$D$1204,$C360,'Controle de Contatos'!$AE$5:$AE$1204))</f>
        <v/>
      </c>
      <c r="G360" s="15" t="str">
        <f ca="1">IF($C360="","",SUMIF('Controle de Contatos'!$D$5:$D$1204,$C360,'Controle de Contatos'!$AF$5:$AF$1204))</f>
        <v/>
      </c>
      <c r="H360" s="15" t="str">
        <f ca="1">IF($C360="","",SUMIF('Controle de Contatos'!$D$5:$D$1204,$C360,'Controle de Contatos'!$AG$5:$AG$1204))</f>
        <v/>
      </c>
      <c r="I360" s="15" t="str">
        <f ca="1">IF($C360="","",SUMIF('Controle de Contatos'!$D$5:$D$1204,$C360,'Controle de Contatos'!$AH$5:$AH$1204))</f>
        <v/>
      </c>
      <c r="J360" s="15" t="str">
        <f ca="1">IF($C360="","",SUMIF('Controle de Contatos'!$D$5:$D$1204,$C360,'Controle de Contatos'!$AI$5:$AI$1204))</f>
        <v/>
      </c>
      <c r="K360" s="15" t="str">
        <f ca="1">IF($C360="","",SUMIF('Controle de Contatos'!$D$5:$D$1204,$C360,'Controle de Contatos'!$AJ$5:$AJ$1204))</f>
        <v/>
      </c>
      <c r="L360" s="15" t="str">
        <f ca="1">IF($C360="","",SUMIF('Controle de Contatos'!$D$5:$D$1204,$C360,'Controle de Contatos'!$AK$5:$AK$1204))</f>
        <v/>
      </c>
      <c r="M360" s="15" t="str">
        <f ca="1">IF($C360="","",SUMIF('Controle de Contatos'!$D$5:$D$1204,$C360,'Controle de Contatos'!$AL$5:$AL$1204))</f>
        <v/>
      </c>
      <c r="N360" s="15" t="str">
        <f ca="1">IF($C360="","",SUMIF('Controle de Contatos'!$D$5:$D$1204,$C360,'Controle de Contatos'!$AM$5:$AO$1204))</f>
        <v/>
      </c>
      <c r="O360" s="15" t="str">
        <f ca="1">IF($C360="","",SUMIF('Controle de Contatos'!$D$5:$D$1204,$C360,'Controle de Contatos'!$AN$5:$AN$1204))</f>
        <v/>
      </c>
      <c r="P360" s="15" t="str">
        <f t="shared" ca="1" si="11"/>
        <v/>
      </c>
    </row>
    <row r="361" spans="2:16" ht="30" customHeight="1">
      <c r="B361" s="1">
        <v>357</v>
      </c>
      <c r="C361" s="14" t="str">
        <f t="shared" ca="1" si="10"/>
        <v/>
      </c>
      <c r="D361" s="15" t="str">
        <f ca="1">IF($C361="","",SUMIF('Controle de Contatos'!$D$5:$D$1204,$C361,'Controle de Contatos'!$AC$5:$AC$1204))</f>
        <v/>
      </c>
      <c r="E361" s="15" t="str">
        <f ca="1">IF($C361="","",SUMIF('Controle de Contatos'!$D$5:$D$1204,$C361,'Controle de Contatos'!$AD$5:$AD$1204))</f>
        <v/>
      </c>
      <c r="F361" s="15" t="str">
        <f ca="1">IF($C361="","",SUMIF('Controle de Contatos'!$D$5:$D$1204,$C361,'Controle de Contatos'!$AE$5:$AE$1204))</f>
        <v/>
      </c>
      <c r="G361" s="15" t="str">
        <f ca="1">IF($C361="","",SUMIF('Controle de Contatos'!$D$5:$D$1204,$C361,'Controle de Contatos'!$AF$5:$AF$1204))</f>
        <v/>
      </c>
      <c r="H361" s="15" t="str">
        <f ca="1">IF($C361="","",SUMIF('Controle de Contatos'!$D$5:$D$1204,$C361,'Controle de Contatos'!$AG$5:$AG$1204))</f>
        <v/>
      </c>
      <c r="I361" s="15" t="str">
        <f ca="1">IF($C361="","",SUMIF('Controle de Contatos'!$D$5:$D$1204,$C361,'Controle de Contatos'!$AH$5:$AH$1204))</f>
        <v/>
      </c>
      <c r="J361" s="15" t="str">
        <f ca="1">IF($C361="","",SUMIF('Controle de Contatos'!$D$5:$D$1204,$C361,'Controle de Contatos'!$AI$5:$AI$1204))</f>
        <v/>
      </c>
      <c r="K361" s="15" t="str">
        <f ca="1">IF($C361="","",SUMIF('Controle de Contatos'!$D$5:$D$1204,$C361,'Controle de Contatos'!$AJ$5:$AJ$1204))</f>
        <v/>
      </c>
      <c r="L361" s="15" t="str">
        <f ca="1">IF($C361="","",SUMIF('Controle de Contatos'!$D$5:$D$1204,$C361,'Controle de Contatos'!$AK$5:$AK$1204))</f>
        <v/>
      </c>
      <c r="M361" s="15" t="str">
        <f ca="1">IF($C361="","",SUMIF('Controle de Contatos'!$D$5:$D$1204,$C361,'Controle de Contatos'!$AL$5:$AL$1204))</f>
        <v/>
      </c>
      <c r="N361" s="15" t="str">
        <f ca="1">IF($C361="","",SUMIF('Controle de Contatos'!$D$5:$D$1204,$C361,'Controle de Contatos'!$AM$5:$AO$1204))</f>
        <v/>
      </c>
      <c r="O361" s="15" t="str">
        <f ca="1">IF($C361="","",SUMIF('Controle de Contatos'!$D$5:$D$1204,$C361,'Controle de Contatos'!$AN$5:$AN$1204))</f>
        <v/>
      </c>
      <c r="P361" s="15" t="str">
        <f t="shared" ca="1" si="11"/>
        <v/>
      </c>
    </row>
    <row r="362" spans="2:16" ht="30" customHeight="1">
      <c r="B362" s="1">
        <v>358</v>
      </c>
      <c r="C362" s="14" t="str">
        <f t="shared" ca="1" si="10"/>
        <v/>
      </c>
      <c r="D362" s="15" t="str">
        <f ca="1">IF($C362="","",SUMIF('Controle de Contatos'!$D$5:$D$1204,$C362,'Controle de Contatos'!$AC$5:$AC$1204))</f>
        <v/>
      </c>
      <c r="E362" s="15" t="str">
        <f ca="1">IF($C362="","",SUMIF('Controle de Contatos'!$D$5:$D$1204,$C362,'Controle de Contatos'!$AD$5:$AD$1204))</f>
        <v/>
      </c>
      <c r="F362" s="15" t="str">
        <f ca="1">IF($C362="","",SUMIF('Controle de Contatos'!$D$5:$D$1204,$C362,'Controle de Contatos'!$AE$5:$AE$1204))</f>
        <v/>
      </c>
      <c r="G362" s="15" t="str">
        <f ca="1">IF($C362="","",SUMIF('Controle de Contatos'!$D$5:$D$1204,$C362,'Controle de Contatos'!$AF$5:$AF$1204))</f>
        <v/>
      </c>
      <c r="H362" s="15" t="str">
        <f ca="1">IF($C362="","",SUMIF('Controle de Contatos'!$D$5:$D$1204,$C362,'Controle de Contatos'!$AG$5:$AG$1204))</f>
        <v/>
      </c>
      <c r="I362" s="15" t="str">
        <f ca="1">IF($C362="","",SUMIF('Controle de Contatos'!$D$5:$D$1204,$C362,'Controle de Contatos'!$AH$5:$AH$1204))</f>
        <v/>
      </c>
      <c r="J362" s="15" t="str">
        <f ca="1">IF($C362="","",SUMIF('Controle de Contatos'!$D$5:$D$1204,$C362,'Controle de Contatos'!$AI$5:$AI$1204))</f>
        <v/>
      </c>
      <c r="K362" s="15" t="str">
        <f ca="1">IF($C362="","",SUMIF('Controle de Contatos'!$D$5:$D$1204,$C362,'Controle de Contatos'!$AJ$5:$AJ$1204))</f>
        <v/>
      </c>
      <c r="L362" s="15" t="str">
        <f ca="1">IF($C362="","",SUMIF('Controle de Contatos'!$D$5:$D$1204,$C362,'Controle de Contatos'!$AK$5:$AK$1204))</f>
        <v/>
      </c>
      <c r="M362" s="15" t="str">
        <f ca="1">IF($C362="","",SUMIF('Controle de Contatos'!$D$5:$D$1204,$C362,'Controle de Contatos'!$AL$5:$AL$1204))</f>
        <v/>
      </c>
      <c r="N362" s="15" t="str">
        <f ca="1">IF($C362="","",SUMIF('Controle de Contatos'!$D$5:$D$1204,$C362,'Controle de Contatos'!$AM$5:$AO$1204))</f>
        <v/>
      </c>
      <c r="O362" s="15" t="str">
        <f ca="1">IF($C362="","",SUMIF('Controle de Contatos'!$D$5:$D$1204,$C362,'Controle de Contatos'!$AN$5:$AN$1204))</f>
        <v/>
      </c>
      <c r="P362" s="15" t="str">
        <f t="shared" ca="1" si="11"/>
        <v/>
      </c>
    </row>
    <row r="363" spans="2:16" ht="30" customHeight="1">
      <c r="B363" s="1">
        <v>359</v>
      </c>
      <c r="C363" s="14" t="str">
        <f t="shared" ca="1" si="10"/>
        <v/>
      </c>
      <c r="D363" s="15" t="str">
        <f ca="1">IF($C363="","",SUMIF('Controle de Contatos'!$D$5:$D$1204,$C363,'Controle de Contatos'!$AC$5:$AC$1204))</f>
        <v/>
      </c>
      <c r="E363" s="15" t="str">
        <f ca="1">IF($C363="","",SUMIF('Controle de Contatos'!$D$5:$D$1204,$C363,'Controle de Contatos'!$AD$5:$AD$1204))</f>
        <v/>
      </c>
      <c r="F363" s="15" t="str">
        <f ca="1">IF($C363="","",SUMIF('Controle de Contatos'!$D$5:$D$1204,$C363,'Controle de Contatos'!$AE$5:$AE$1204))</f>
        <v/>
      </c>
      <c r="G363" s="15" t="str">
        <f ca="1">IF($C363="","",SUMIF('Controle de Contatos'!$D$5:$D$1204,$C363,'Controle de Contatos'!$AF$5:$AF$1204))</f>
        <v/>
      </c>
      <c r="H363" s="15" t="str">
        <f ca="1">IF($C363="","",SUMIF('Controle de Contatos'!$D$5:$D$1204,$C363,'Controle de Contatos'!$AG$5:$AG$1204))</f>
        <v/>
      </c>
      <c r="I363" s="15" t="str">
        <f ca="1">IF($C363="","",SUMIF('Controle de Contatos'!$D$5:$D$1204,$C363,'Controle de Contatos'!$AH$5:$AH$1204))</f>
        <v/>
      </c>
      <c r="J363" s="15" t="str">
        <f ca="1">IF($C363="","",SUMIF('Controle de Contatos'!$D$5:$D$1204,$C363,'Controle de Contatos'!$AI$5:$AI$1204))</f>
        <v/>
      </c>
      <c r="K363" s="15" t="str">
        <f ca="1">IF($C363="","",SUMIF('Controle de Contatos'!$D$5:$D$1204,$C363,'Controle de Contatos'!$AJ$5:$AJ$1204))</f>
        <v/>
      </c>
      <c r="L363" s="15" t="str">
        <f ca="1">IF($C363="","",SUMIF('Controle de Contatos'!$D$5:$D$1204,$C363,'Controle de Contatos'!$AK$5:$AK$1204))</f>
        <v/>
      </c>
      <c r="M363" s="15" t="str">
        <f ca="1">IF($C363="","",SUMIF('Controle de Contatos'!$D$5:$D$1204,$C363,'Controle de Contatos'!$AL$5:$AL$1204))</f>
        <v/>
      </c>
      <c r="N363" s="15" t="str">
        <f ca="1">IF($C363="","",SUMIF('Controle de Contatos'!$D$5:$D$1204,$C363,'Controle de Contatos'!$AM$5:$AO$1204))</f>
        <v/>
      </c>
      <c r="O363" s="15" t="str">
        <f ca="1">IF($C363="","",SUMIF('Controle de Contatos'!$D$5:$D$1204,$C363,'Controle de Contatos'!$AN$5:$AN$1204))</f>
        <v/>
      </c>
      <c r="P363" s="15" t="str">
        <f t="shared" ca="1" si="11"/>
        <v/>
      </c>
    </row>
    <row r="364" spans="2:16" ht="30" customHeight="1">
      <c r="B364" s="1">
        <v>360</v>
      </c>
      <c r="C364" s="14" t="str">
        <f t="shared" ca="1" si="10"/>
        <v/>
      </c>
      <c r="D364" s="15" t="str">
        <f ca="1">IF($C364="","",SUMIF('Controle de Contatos'!$D$5:$D$1204,$C364,'Controle de Contatos'!$AC$5:$AC$1204))</f>
        <v/>
      </c>
      <c r="E364" s="15" t="str">
        <f ca="1">IF($C364="","",SUMIF('Controle de Contatos'!$D$5:$D$1204,$C364,'Controle de Contatos'!$AD$5:$AD$1204))</f>
        <v/>
      </c>
      <c r="F364" s="15" t="str">
        <f ca="1">IF($C364="","",SUMIF('Controle de Contatos'!$D$5:$D$1204,$C364,'Controle de Contatos'!$AE$5:$AE$1204))</f>
        <v/>
      </c>
      <c r="G364" s="15" t="str">
        <f ca="1">IF($C364="","",SUMIF('Controle de Contatos'!$D$5:$D$1204,$C364,'Controle de Contatos'!$AF$5:$AF$1204))</f>
        <v/>
      </c>
      <c r="H364" s="15" t="str">
        <f ca="1">IF($C364="","",SUMIF('Controle de Contatos'!$D$5:$D$1204,$C364,'Controle de Contatos'!$AG$5:$AG$1204))</f>
        <v/>
      </c>
      <c r="I364" s="15" t="str">
        <f ca="1">IF($C364="","",SUMIF('Controle de Contatos'!$D$5:$D$1204,$C364,'Controle de Contatos'!$AH$5:$AH$1204))</f>
        <v/>
      </c>
      <c r="J364" s="15" t="str">
        <f ca="1">IF($C364="","",SUMIF('Controle de Contatos'!$D$5:$D$1204,$C364,'Controle de Contatos'!$AI$5:$AI$1204))</f>
        <v/>
      </c>
      <c r="K364" s="15" t="str">
        <f ca="1">IF($C364="","",SUMIF('Controle de Contatos'!$D$5:$D$1204,$C364,'Controle de Contatos'!$AJ$5:$AJ$1204))</f>
        <v/>
      </c>
      <c r="L364" s="15" t="str">
        <f ca="1">IF($C364="","",SUMIF('Controle de Contatos'!$D$5:$D$1204,$C364,'Controle de Contatos'!$AK$5:$AK$1204))</f>
        <v/>
      </c>
      <c r="M364" s="15" t="str">
        <f ca="1">IF($C364="","",SUMIF('Controle de Contatos'!$D$5:$D$1204,$C364,'Controle de Contatos'!$AL$5:$AL$1204))</f>
        <v/>
      </c>
      <c r="N364" s="15" t="str">
        <f ca="1">IF($C364="","",SUMIF('Controle de Contatos'!$D$5:$D$1204,$C364,'Controle de Contatos'!$AM$5:$AO$1204))</f>
        <v/>
      </c>
      <c r="O364" s="15" t="str">
        <f ca="1">IF($C364="","",SUMIF('Controle de Contatos'!$D$5:$D$1204,$C364,'Controle de Contatos'!$AN$5:$AN$1204))</f>
        <v/>
      </c>
      <c r="P364" s="15" t="str">
        <f t="shared" ca="1" si="11"/>
        <v/>
      </c>
    </row>
    <row r="365" spans="2:16" ht="30" customHeight="1">
      <c r="B365" s="1">
        <v>361</v>
      </c>
      <c r="C365" s="14" t="str">
        <f t="shared" ca="1" si="10"/>
        <v/>
      </c>
      <c r="D365" s="15" t="str">
        <f ca="1">IF($C365="","",SUMIF('Controle de Contatos'!$D$5:$D$1204,$C365,'Controle de Contatos'!$AC$5:$AC$1204))</f>
        <v/>
      </c>
      <c r="E365" s="15" t="str">
        <f ca="1">IF($C365="","",SUMIF('Controle de Contatos'!$D$5:$D$1204,$C365,'Controle de Contatos'!$AD$5:$AD$1204))</f>
        <v/>
      </c>
      <c r="F365" s="15" t="str">
        <f ca="1">IF($C365="","",SUMIF('Controle de Contatos'!$D$5:$D$1204,$C365,'Controle de Contatos'!$AE$5:$AE$1204))</f>
        <v/>
      </c>
      <c r="G365" s="15" t="str">
        <f ca="1">IF($C365="","",SUMIF('Controle de Contatos'!$D$5:$D$1204,$C365,'Controle de Contatos'!$AF$5:$AF$1204))</f>
        <v/>
      </c>
      <c r="H365" s="15" t="str">
        <f ca="1">IF($C365="","",SUMIF('Controle de Contatos'!$D$5:$D$1204,$C365,'Controle de Contatos'!$AG$5:$AG$1204))</f>
        <v/>
      </c>
      <c r="I365" s="15" t="str">
        <f ca="1">IF($C365="","",SUMIF('Controle de Contatos'!$D$5:$D$1204,$C365,'Controle de Contatos'!$AH$5:$AH$1204))</f>
        <v/>
      </c>
      <c r="J365" s="15" t="str">
        <f ca="1">IF($C365="","",SUMIF('Controle de Contatos'!$D$5:$D$1204,$C365,'Controle de Contatos'!$AI$5:$AI$1204))</f>
        <v/>
      </c>
      <c r="K365" s="15" t="str">
        <f ca="1">IF($C365="","",SUMIF('Controle de Contatos'!$D$5:$D$1204,$C365,'Controle de Contatos'!$AJ$5:$AJ$1204))</f>
        <v/>
      </c>
      <c r="L365" s="15" t="str">
        <f ca="1">IF($C365="","",SUMIF('Controle de Contatos'!$D$5:$D$1204,$C365,'Controle de Contatos'!$AK$5:$AK$1204))</f>
        <v/>
      </c>
      <c r="M365" s="15" t="str">
        <f ca="1">IF($C365="","",SUMIF('Controle de Contatos'!$D$5:$D$1204,$C365,'Controle de Contatos'!$AL$5:$AL$1204))</f>
        <v/>
      </c>
      <c r="N365" s="15" t="str">
        <f ca="1">IF($C365="","",SUMIF('Controle de Contatos'!$D$5:$D$1204,$C365,'Controle de Contatos'!$AM$5:$AO$1204))</f>
        <v/>
      </c>
      <c r="O365" s="15" t="str">
        <f ca="1">IF($C365="","",SUMIF('Controle de Contatos'!$D$5:$D$1204,$C365,'Controle de Contatos'!$AN$5:$AN$1204))</f>
        <v/>
      </c>
      <c r="P365" s="15" t="str">
        <f t="shared" ca="1" si="11"/>
        <v/>
      </c>
    </row>
    <row r="366" spans="2:16" ht="30" customHeight="1">
      <c r="B366" s="1">
        <v>362</v>
      </c>
      <c r="C366" s="14" t="str">
        <f t="shared" ca="1" si="10"/>
        <v/>
      </c>
      <c r="D366" s="15" t="str">
        <f ca="1">IF($C366="","",SUMIF('Controle de Contatos'!$D$5:$D$1204,$C366,'Controle de Contatos'!$AC$5:$AC$1204))</f>
        <v/>
      </c>
      <c r="E366" s="15" t="str">
        <f ca="1">IF($C366="","",SUMIF('Controle de Contatos'!$D$5:$D$1204,$C366,'Controle de Contatos'!$AD$5:$AD$1204))</f>
        <v/>
      </c>
      <c r="F366" s="15" t="str">
        <f ca="1">IF($C366="","",SUMIF('Controle de Contatos'!$D$5:$D$1204,$C366,'Controle de Contatos'!$AE$5:$AE$1204))</f>
        <v/>
      </c>
      <c r="G366" s="15" t="str">
        <f ca="1">IF($C366="","",SUMIF('Controle de Contatos'!$D$5:$D$1204,$C366,'Controle de Contatos'!$AF$5:$AF$1204))</f>
        <v/>
      </c>
      <c r="H366" s="15" t="str">
        <f ca="1">IF($C366="","",SUMIF('Controle de Contatos'!$D$5:$D$1204,$C366,'Controle de Contatos'!$AG$5:$AG$1204))</f>
        <v/>
      </c>
      <c r="I366" s="15" t="str">
        <f ca="1">IF($C366="","",SUMIF('Controle de Contatos'!$D$5:$D$1204,$C366,'Controle de Contatos'!$AH$5:$AH$1204))</f>
        <v/>
      </c>
      <c r="J366" s="15" t="str">
        <f ca="1">IF($C366="","",SUMIF('Controle de Contatos'!$D$5:$D$1204,$C366,'Controle de Contatos'!$AI$5:$AI$1204))</f>
        <v/>
      </c>
      <c r="K366" s="15" t="str">
        <f ca="1">IF($C366="","",SUMIF('Controle de Contatos'!$D$5:$D$1204,$C366,'Controle de Contatos'!$AJ$5:$AJ$1204))</f>
        <v/>
      </c>
      <c r="L366" s="15" t="str">
        <f ca="1">IF($C366="","",SUMIF('Controle de Contatos'!$D$5:$D$1204,$C366,'Controle de Contatos'!$AK$5:$AK$1204))</f>
        <v/>
      </c>
      <c r="M366" s="15" t="str">
        <f ca="1">IF($C366="","",SUMIF('Controle de Contatos'!$D$5:$D$1204,$C366,'Controle de Contatos'!$AL$5:$AL$1204))</f>
        <v/>
      </c>
      <c r="N366" s="15" t="str">
        <f ca="1">IF($C366="","",SUMIF('Controle de Contatos'!$D$5:$D$1204,$C366,'Controle de Contatos'!$AM$5:$AO$1204))</f>
        <v/>
      </c>
      <c r="O366" s="15" t="str">
        <f ca="1">IF($C366="","",SUMIF('Controle de Contatos'!$D$5:$D$1204,$C366,'Controle de Contatos'!$AN$5:$AN$1204))</f>
        <v/>
      </c>
      <c r="P366" s="15" t="str">
        <f t="shared" ca="1" si="11"/>
        <v/>
      </c>
    </row>
    <row r="367" spans="2:16" ht="30" customHeight="1">
      <c r="B367" s="1">
        <v>363</v>
      </c>
      <c r="C367" s="14" t="str">
        <f t="shared" ca="1" si="10"/>
        <v/>
      </c>
      <c r="D367" s="15" t="str">
        <f ca="1">IF($C367="","",SUMIF('Controle de Contatos'!$D$5:$D$1204,$C367,'Controle de Contatos'!$AC$5:$AC$1204))</f>
        <v/>
      </c>
      <c r="E367" s="15" t="str">
        <f ca="1">IF($C367="","",SUMIF('Controle de Contatos'!$D$5:$D$1204,$C367,'Controle de Contatos'!$AD$5:$AD$1204))</f>
        <v/>
      </c>
      <c r="F367" s="15" t="str">
        <f ca="1">IF($C367="","",SUMIF('Controle de Contatos'!$D$5:$D$1204,$C367,'Controle de Contatos'!$AE$5:$AE$1204))</f>
        <v/>
      </c>
      <c r="G367" s="15" t="str">
        <f ca="1">IF($C367="","",SUMIF('Controle de Contatos'!$D$5:$D$1204,$C367,'Controle de Contatos'!$AF$5:$AF$1204))</f>
        <v/>
      </c>
      <c r="H367" s="15" t="str">
        <f ca="1">IF($C367="","",SUMIF('Controle de Contatos'!$D$5:$D$1204,$C367,'Controle de Contatos'!$AG$5:$AG$1204))</f>
        <v/>
      </c>
      <c r="I367" s="15" t="str">
        <f ca="1">IF($C367="","",SUMIF('Controle de Contatos'!$D$5:$D$1204,$C367,'Controle de Contatos'!$AH$5:$AH$1204))</f>
        <v/>
      </c>
      <c r="J367" s="15" t="str">
        <f ca="1">IF($C367="","",SUMIF('Controle de Contatos'!$D$5:$D$1204,$C367,'Controle de Contatos'!$AI$5:$AI$1204))</f>
        <v/>
      </c>
      <c r="K367" s="15" t="str">
        <f ca="1">IF($C367="","",SUMIF('Controle de Contatos'!$D$5:$D$1204,$C367,'Controle de Contatos'!$AJ$5:$AJ$1204))</f>
        <v/>
      </c>
      <c r="L367" s="15" t="str">
        <f ca="1">IF($C367="","",SUMIF('Controle de Contatos'!$D$5:$D$1204,$C367,'Controle de Contatos'!$AK$5:$AK$1204))</f>
        <v/>
      </c>
      <c r="M367" s="15" t="str">
        <f ca="1">IF($C367="","",SUMIF('Controle de Contatos'!$D$5:$D$1204,$C367,'Controle de Contatos'!$AL$5:$AL$1204))</f>
        <v/>
      </c>
      <c r="N367" s="15" t="str">
        <f ca="1">IF($C367="","",SUMIF('Controle de Contatos'!$D$5:$D$1204,$C367,'Controle de Contatos'!$AM$5:$AO$1204))</f>
        <v/>
      </c>
      <c r="O367" s="15" t="str">
        <f ca="1">IF($C367="","",SUMIF('Controle de Contatos'!$D$5:$D$1204,$C367,'Controle de Contatos'!$AN$5:$AN$1204))</f>
        <v/>
      </c>
      <c r="P367" s="15" t="str">
        <f t="shared" ca="1" si="11"/>
        <v/>
      </c>
    </row>
    <row r="368" spans="2:16" ht="30" customHeight="1">
      <c r="B368" s="1">
        <v>364</v>
      </c>
      <c r="C368" s="14" t="str">
        <f t="shared" ca="1" si="10"/>
        <v/>
      </c>
      <c r="D368" s="15" t="str">
        <f ca="1">IF($C368="","",SUMIF('Controle de Contatos'!$D$5:$D$1204,$C368,'Controle de Contatos'!$AC$5:$AC$1204))</f>
        <v/>
      </c>
      <c r="E368" s="15" t="str">
        <f ca="1">IF($C368="","",SUMIF('Controle de Contatos'!$D$5:$D$1204,$C368,'Controle de Contatos'!$AD$5:$AD$1204))</f>
        <v/>
      </c>
      <c r="F368" s="15" t="str">
        <f ca="1">IF($C368="","",SUMIF('Controle de Contatos'!$D$5:$D$1204,$C368,'Controle de Contatos'!$AE$5:$AE$1204))</f>
        <v/>
      </c>
      <c r="G368" s="15" t="str">
        <f ca="1">IF($C368="","",SUMIF('Controle de Contatos'!$D$5:$D$1204,$C368,'Controle de Contatos'!$AF$5:$AF$1204))</f>
        <v/>
      </c>
      <c r="H368" s="15" t="str">
        <f ca="1">IF($C368="","",SUMIF('Controle de Contatos'!$D$5:$D$1204,$C368,'Controle de Contatos'!$AG$5:$AG$1204))</f>
        <v/>
      </c>
      <c r="I368" s="15" t="str">
        <f ca="1">IF($C368="","",SUMIF('Controle de Contatos'!$D$5:$D$1204,$C368,'Controle de Contatos'!$AH$5:$AH$1204))</f>
        <v/>
      </c>
      <c r="J368" s="15" t="str">
        <f ca="1">IF($C368="","",SUMIF('Controle de Contatos'!$D$5:$D$1204,$C368,'Controle de Contatos'!$AI$5:$AI$1204))</f>
        <v/>
      </c>
      <c r="K368" s="15" t="str">
        <f ca="1">IF($C368="","",SUMIF('Controle de Contatos'!$D$5:$D$1204,$C368,'Controle de Contatos'!$AJ$5:$AJ$1204))</f>
        <v/>
      </c>
      <c r="L368" s="15" t="str">
        <f ca="1">IF($C368="","",SUMIF('Controle de Contatos'!$D$5:$D$1204,$C368,'Controle de Contatos'!$AK$5:$AK$1204))</f>
        <v/>
      </c>
      <c r="M368" s="15" t="str">
        <f ca="1">IF($C368="","",SUMIF('Controle de Contatos'!$D$5:$D$1204,$C368,'Controle de Contatos'!$AL$5:$AL$1204))</f>
        <v/>
      </c>
      <c r="N368" s="15" t="str">
        <f ca="1">IF($C368="","",SUMIF('Controle de Contatos'!$D$5:$D$1204,$C368,'Controle de Contatos'!$AM$5:$AO$1204))</f>
        <v/>
      </c>
      <c r="O368" s="15" t="str">
        <f ca="1">IF($C368="","",SUMIF('Controle de Contatos'!$D$5:$D$1204,$C368,'Controle de Contatos'!$AN$5:$AN$1204))</f>
        <v/>
      </c>
      <c r="P368" s="15" t="str">
        <f t="shared" ca="1" si="11"/>
        <v/>
      </c>
    </row>
    <row r="369" spans="2:16" ht="30" customHeight="1">
      <c r="B369" s="1">
        <v>365</v>
      </c>
      <c r="C369" s="14" t="str">
        <f t="shared" ca="1" si="10"/>
        <v/>
      </c>
      <c r="D369" s="15" t="str">
        <f ca="1">IF($C369="","",SUMIF('Controle de Contatos'!$D$5:$D$1204,$C369,'Controle de Contatos'!$AC$5:$AC$1204))</f>
        <v/>
      </c>
      <c r="E369" s="15" t="str">
        <f ca="1">IF($C369="","",SUMIF('Controle de Contatos'!$D$5:$D$1204,$C369,'Controle de Contatos'!$AD$5:$AD$1204))</f>
        <v/>
      </c>
      <c r="F369" s="15" t="str">
        <f ca="1">IF($C369="","",SUMIF('Controle de Contatos'!$D$5:$D$1204,$C369,'Controle de Contatos'!$AE$5:$AE$1204))</f>
        <v/>
      </c>
      <c r="G369" s="15" t="str">
        <f ca="1">IF($C369="","",SUMIF('Controle de Contatos'!$D$5:$D$1204,$C369,'Controle de Contatos'!$AF$5:$AF$1204))</f>
        <v/>
      </c>
      <c r="H369" s="15" t="str">
        <f ca="1">IF($C369="","",SUMIF('Controle de Contatos'!$D$5:$D$1204,$C369,'Controle de Contatos'!$AG$5:$AG$1204))</f>
        <v/>
      </c>
      <c r="I369" s="15" t="str">
        <f ca="1">IF($C369="","",SUMIF('Controle de Contatos'!$D$5:$D$1204,$C369,'Controle de Contatos'!$AH$5:$AH$1204))</f>
        <v/>
      </c>
      <c r="J369" s="15" t="str">
        <f ca="1">IF($C369="","",SUMIF('Controle de Contatos'!$D$5:$D$1204,$C369,'Controle de Contatos'!$AI$5:$AI$1204))</f>
        <v/>
      </c>
      <c r="K369" s="15" t="str">
        <f ca="1">IF($C369="","",SUMIF('Controle de Contatos'!$D$5:$D$1204,$C369,'Controle de Contatos'!$AJ$5:$AJ$1204))</f>
        <v/>
      </c>
      <c r="L369" s="15" t="str">
        <f ca="1">IF($C369="","",SUMIF('Controle de Contatos'!$D$5:$D$1204,$C369,'Controle de Contatos'!$AK$5:$AK$1204))</f>
        <v/>
      </c>
      <c r="M369" s="15" t="str">
        <f ca="1">IF($C369="","",SUMIF('Controle de Contatos'!$D$5:$D$1204,$C369,'Controle de Contatos'!$AL$5:$AL$1204))</f>
        <v/>
      </c>
      <c r="N369" s="15" t="str">
        <f ca="1">IF($C369="","",SUMIF('Controle de Contatos'!$D$5:$D$1204,$C369,'Controle de Contatos'!$AM$5:$AO$1204))</f>
        <v/>
      </c>
      <c r="O369" s="15" t="str">
        <f ca="1">IF($C369="","",SUMIF('Controle de Contatos'!$D$5:$D$1204,$C369,'Controle de Contatos'!$AN$5:$AN$1204))</f>
        <v/>
      </c>
      <c r="P369" s="15" t="str">
        <f t="shared" ca="1" si="11"/>
        <v/>
      </c>
    </row>
    <row r="370" spans="2:16" ht="30" customHeight="1">
      <c r="B370" s="1">
        <v>366</v>
      </c>
      <c r="C370" s="14" t="str">
        <f t="shared" ca="1" si="10"/>
        <v/>
      </c>
      <c r="D370" s="15" t="str">
        <f ca="1">IF($C370="","",SUMIF('Controle de Contatos'!$D$5:$D$1204,$C370,'Controle de Contatos'!$AC$5:$AC$1204))</f>
        <v/>
      </c>
      <c r="E370" s="15" t="str">
        <f ca="1">IF($C370="","",SUMIF('Controle de Contatos'!$D$5:$D$1204,$C370,'Controle de Contatos'!$AD$5:$AD$1204))</f>
        <v/>
      </c>
      <c r="F370" s="15" t="str">
        <f ca="1">IF($C370="","",SUMIF('Controle de Contatos'!$D$5:$D$1204,$C370,'Controle de Contatos'!$AE$5:$AE$1204))</f>
        <v/>
      </c>
      <c r="G370" s="15" t="str">
        <f ca="1">IF($C370="","",SUMIF('Controle de Contatos'!$D$5:$D$1204,$C370,'Controle de Contatos'!$AF$5:$AF$1204))</f>
        <v/>
      </c>
      <c r="H370" s="15" t="str">
        <f ca="1">IF($C370="","",SUMIF('Controle de Contatos'!$D$5:$D$1204,$C370,'Controle de Contatos'!$AG$5:$AG$1204))</f>
        <v/>
      </c>
      <c r="I370" s="15" t="str">
        <f ca="1">IF($C370="","",SUMIF('Controle de Contatos'!$D$5:$D$1204,$C370,'Controle de Contatos'!$AH$5:$AH$1204))</f>
        <v/>
      </c>
      <c r="J370" s="15" t="str">
        <f ca="1">IF($C370="","",SUMIF('Controle de Contatos'!$D$5:$D$1204,$C370,'Controle de Contatos'!$AI$5:$AI$1204))</f>
        <v/>
      </c>
      <c r="K370" s="15" t="str">
        <f ca="1">IF($C370="","",SUMIF('Controle de Contatos'!$D$5:$D$1204,$C370,'Controle de Contatos'!$AJ$5:$AJ$1204))</f>
        <v/>
      </c>
      <c r="L370" s="15" t="str">
        <f ca="1">IF($C370="","",SUMIF('Controle de Contatos'!$D$5:$D$1204,$C370,'Controle de Contatos'!$AK$5:$AK$1204))</f>
        <v/>
      </c>
      <c r="M370" s="15" t="str">
        <f ca="1">IF($C370="","",SUMIF('Controle de Contatos'!$D$5:$D$1204,$C370,'Controle de Contatos'!$AL$5:$AL$1204))</f>
        <v/>
      </c>
      <c r="N370" s="15" t="str">
        <f ca="1">IF($C370="","",SUMIF('Controle de Contatos'!$D$5:$D$1204,$C370,'Controle de Contatos'!$AM$5:$AO$1204))</f>
        <v/>
      </c>
      <c r="O370" s="15" t="str">
        <f ca="1">IF($C370="","",SUMIF('Controle de Contatos'!$D$5:$D$1204,$C370,'Controle de Contatos'!$AN$5:$AN$1204))</f>
        <v/>
      </c>
      <c r="P370" s="15" t="str">
        <f t="shared" ca="1" si="11"/>
        <v/>
      </c>
    </row>
    <row r="371" spans="2:16" ht="30" customHeight="1">
      <c r="B371" s="1">
        <v>367</v>
      </c>
      <c r="C371" s="14" t="str">
        <f t="shared" ca="1" si="10"/>
        <v/>
      </c>
      <c r="D371" s="15" t="str">
        <f ca="1">IF($C371="","",SUMIF('Controle de Contatos'!$D$5:$D$1204,$C371,'Controle de Contatos'!$AC$5:$AC$1204))</f>
        <v/>
      </c>
      <c r="E371" s="15" t="str">
        <f ca="1">IF($C371="","",SUMIF('Controle de Contatos'!$D$5:$D$1204,$C371,'Controle de Contatos'!$AD$5:$AD$1204))</f>
        <v/>
      </c>
      <c r="F371" s="15" t="str">
        <f ca="1">IF($C371="","",SUMIF('Controle de Contatos'!$D$5:$D$1204,$C371,'Controle de Contatos'!$AE$5:$AE$1204))</f>
        <v/>
      </c>
      <c r="G371" s="15" t="str">
        <f ca="1">IF($C371="","",SUMIF('Controle de Contatos'!$D$5:$D$1204,$C371,'Controle de Contatos'!$AF$5:$AF$1204))</f>
        <v/>
      </c>
      <c r="H371" s="15" t="str">
        <f ca="1">IF($C371="","",SUMIF('Controle de Contatos'!$D$5:$D$1204,$C371,'Controle de Contatos'!$AG$5:$AG$1204))</f>
        <v/>
      </c>
      <c r="I371" s="15" t="str">
        <f ca="1">IF($C371="","",SUMIF('Controle de Contatos'!$D$5:$D$1204,$C371,'Controle de Contatos'!$AH$5:$AH$1204))</f>
        <v/>
      </c>
      <c r="J371" s="15" t="str">
        <f ca="1">IF($C371="","",SUMIF('Controle de Contatos'!$D$5:$D$1204,$C371,'Controle de Contatos'!$AI$5:$AI$1204))</f>
        <v/>
      </c>
      <c r="K371" s="15" t="str">
        <f ca="1">IF($C371="","",SUMIF('Controle de Contatos'!$D$5:$D$1204,$C371,'Controle de Contatos'!$AJ$5:$AJ$1204))</f>
        <v/>
      </c>
      <c r="L371" s="15" t="str">
        <f ca="1">IF($C371="","",SUMIF('Controle de Contatos'!$D$5:$D$1204,$C371,'Controle de Contatos'!$AK$5:$AK$1204))</f>
        <v/>
      </c>
      <c r="M371" s="15" t="str">
        <f ca="1">IF($C371="","",SUMIF('Controle de Contatos'!$D$5:$D$1204,$C371,'Controle de Contatos'!$AL$5:$AL$1204))</f>
        <v/>
      </c>
      <c r="N371" s="15" t="str">
        <f ca="1">IF($C371="","",SUMIF('Controle de Contatos'!$D$5:$D$1204,$C371,'Controle de Contatos'!$AM$5:$AO$1204))</f>
        <v/>
      </c>
      <c r="O371" s="15" t="str">
        <f ca="1">IF($C371="","",SUMIF('Controle de Contatos'!$D$5:$D$1204,$C371,'Controle de Contatos'!$AN$5:$AN$1204))</f>
        <v/>
      </c>
      <c r="P371" s="15" t="str">
        <f t="shared" ca="1" si="11"/>
        <v/>
      </c>
    </row>
    <row r="372" spans="2:16" ht="30" customHeight="1">
      <c r="B372" s="1">
        <v>368</v>
      </c>
      <c r="C372" s="14" t="str">
        <f t="shared" ca="1" si="10"/>
        <v/>
      </c>
      <c r="D372" s="15" t="str">
        <f ca="1">IF($C372="","",SUMIF('Controle de Contatos'!$D$5:$D$1204,$C372,'Controle de Contatos'!$AC$5:$AC$1204))</f>
        <v/>
      </c>
      <c r="E372" s="15" t="str">
        <f ca="1">IF($C372="","",SUMIF('Controle de Contatos'!$D$5:$D$1204,$C372,'Controle de Contatos'!$AD$5:$AD$1204))</f>
        <v/>
      </c>
      <c r="F372" s="15" t="str">
        <f ca="1">IF($C372="","",SUMIF('Controle de Contatos'!$D$5:$D$1204,$C372,'Controle de Contatos'!$AE$5:$AE$1204))</f>
        <v/>
      </c>
      <c r="G372" s="15" t="str">
        <f ca="1">IF($C372="","",SUMIF('Controle de Contatos'!$D$5:$D$1204,$C372,'Controle de Contatos'!$AF$5:$AF$1204))</f>
        <v/>
      </c>
      <c r="H372" s="15" t="str">
        <f ca="1">IF($C372="","",SUMIF('Controle de Contatos'!$D$5:$D$1204,$C372,'Controle de Contatos'!$AG$5:$AG$1204))</f>
        <v/>
      </c>
      <c r="I372" s="15" t="str">
        <f ca="1">IF($C372="","",SUMIF('Controle de Contatos'!$D$5:$D$1204,$C372,'Controle de Contatos'!$AH$5:$AH$1204))</f>
        <v/>
      </c>
      <c r="J372" s="15" t="str">
        <f ca="1">IF($C372="","",SUMIF('Controle de Contatos'!$D$5:$D$1204,$C372,'Controle de Contatos'!$AI$5:$AI$1204))</f>
        <v/>
      </c>
      <c r="K372" s="15" t="str">
        <f ca="1">IF($C372="","",SUMIF('Controle de Contatos'!$D$5:$D$1204,$C372,'Controle de Contatos'!$AJ$5:$AJ$1204))</f>
        <v/>
      </c>
      <c r="L372" s="15" t="str">
        <f ca="1">IF($C372="","",SUMIF('Controle de Contatos'!$D$5:$D$1204,$C372,'Controle de Contatos'!$AK$5:$AK$1204))</f>
        <v/>
      </c>
      <c r="M372" s="15" t="str">
        <f ca="1">IF($C372="","",SUMIF('Controle de Contatos'!$D$5:$D$1204,$C372,'Controle de Contatos'!$AL$5:$AL$1204))</f>
        <v/>
      </c>
      <c r="N372" s="15" t="str">
        <f ca="1">IF($C372="","",SUMIF('Controle de Contatos'!$D$5:$D$1204,$C372,'Controle de Contatos'!$AM$5:$AO$1204))</f>
        <v/>
      </c>
      <c r="O372" s="15" t="str">
        <f ca="1">IF($C372="","",SUMIF('Controle de Contatos'!$D$5:$D$1204,$C372,'Controle de Contatos'!$AN$5:$AN$1204))</f>
        <v/>
      </c>
      <c r="P372" s="15" t="str">
        <f t="shared" ca="1" si="11"/>
        <v/>
      </c>
    </row>
    <row r="373" spans="2:16" ht="30" customHeight="1">
      <c r="B373" s="1">
        <v>369</v>
      </c>
      <c r="C373" s="14" t="str">
        <f t="shared" ca="1" si="10"/>
        <v/>
      </c>
      <c r="D373" s="15" t="str">
        <f ca="1">IF($C373="","",SUMIF('Controle de Contatos'!$D$5:$D$1204,$C373,'Controle de Contatos'!$AC$5:$AC$1204))</f>
        <v/>
      </c>
      <c r="E373" s="15" t="str">
        <f ca="1">IF($C373="","",SUMIF('Controle de Contatos'!$D$5:$D$1204,$C373,'Controle de Contatos'!$AD$5:$AD$1204))</f>
        <v/>
      </c>
      <c r="F373" s="15" t="str">
        <f ca="1">IF($C373="","",SUMIF('Controle de Contatos'!$D$5:$D$1204,$C373,'Controle de Contatos'!$AE$5:$AE$1204))</f>
        <v/>
      </c>
      <c r="G373" s="15" t="str">
        <f ca="1">IF($C373="","",SUMIF('Controle de Contatos'!$D$5:$D$1204,$C373,'Controle de Contatos'!$AF$5:$AF$1204))</f>
        <v/>
      </c>
      <c r="H373" s="15" t="str">
        <f ca="1">IF($C373="","",SUMIF('Controle de Contatos'!$D$5:$D$1204,$C373,'Controle de Contatos'!$AG$5:$AG$1204))</f>
        <v/>
      </c>
      <c r="I373" s="15" t="str">
        <f ca="1">IF($C373="","",SUMIF('Controle de Contatos'!$D$5:$D$1204,$C373,'Controle de Contatos'!$AH$5:$AH$1204))</f>
        <v/>
      </c>
      <c r="J373" s="15" t="str">
        <f ca="1">IF($C373="","",SUMIF('Controle de Contatos'!$D$5:$D$1204,$C373,'Controle de Contatos'!$AI$5:$AI$1204))</f>
        <v/>
      </c>
      <c r="K373" s="15" t="str">
        <f ca="1">IF($C373="","",SUMIF('Controle de Contatos'!$D$5:$D$1204,$C373,'Controle de Contatos'!$AJ$5:$AJ$1204))</f>
        <v/>
      </c>
      <c r="L373" s="15" t="str">
        <f ca="1">IF($C373="","",SUMIF('Controle de Contatos'!$D$5:$D$1204,$C373,'Controle de Contatos'!$AK$5:$AK$1204))</f>
        <v/>
      </c>
      <c r="M373" s="15" t="str">
        <f ca="1">IF($C373="","",SUMIF('Controle de Contatos'!$D$5:$D$1204,$C373,'Controle de Contatos'!$AL$5:$AL$1204))</f>
        <v/>
      </c>
      <c r="N373" s="15" t="str">
        <f ca="1">IF($C373="","",SUMIF('Controle de Contatos'!$D$5:$D$1204,$C373,'Controle de Contatos'!$AM$5:$AO$1204))</f>
        <v/>
      </c>
      <c r="O373" s="15" t="str">
        <f ca="1">IF($C373="","",SUMIF('Controle de Contatos'!$D$5:$D$1204,$C373,'Controle de Contatos'!$AN$5:$AN$1204))</f>
        <v/>
      </c>
      <c r="P373" s="15" t="str">
        <f t="shared" ca="1" si="11"/>
        <v/>
      </c>
    </row>
    <row r="374" spans="2:16" ht="30" customHeight="1">
      <c r="B374" s="1">
        <v>370</v>
      </c>
      <c r="C374" s="14" t="str">
        <f t="shared" ca="1" si="10"/>
        <v/>
      </c>
      <c r="D374" s="15" t="str">
        <f ca="1">IF($C374="","",SUMIF('Controle de Contatos'!$D$5:$D$1204,$C374,'Controle de Contatos'!$AC$5:$AC$1204))</f>
        <v/>
      </c>
      <c r="E374" s="15" t="str">
        <f ca="1">IF($C374="","",SUMIF('Controle de Contatos'!$D$5:$D$1204,$C374,'Controle de Contatos'!$AD$5:$AD$1204))</f>
        <v/>
      </c>
      <c r="F374" s="15" t="str">
        <f ca="1">IF($C374="","",SUMIF('Controle de Contatos'!$D$5:$D$1204,$C374,'Controle de Contatos'!$AE$5:$AE$1204))</f>
        <v/>
      </c>
      <c r="G374" s="15" t="str">
        <f ca="1">IF($C374="","",SUMIF('Controle de Contatos'!$D$5:$D$1204,$C374,'Controle de Contatos'!$AF$5:$AF$1204))</f>
        <v/>
      </c>
      <c r="H374" s="15" t="str">
        <f ca="1">IF($C374="","",SUMIF('Controle de Contatos'!$D$5:$D$1204,$C374,'Controle de Contatos'!$AG$5:$AG$1204))</f>
        <v/>
      </c>
      <c r="I374" s="15" t="str">
        <f ca="1">IF($C374="","",SUMIF('Controle de Contatos'!$D$5:$D$1204,$C374,'Controle de Contatos'!$AH$5:$AH$1204))</f>
        <v/>
      </c>
      <c r="J374" s="15" t="str">
        <f ca="1">IF($C374="","",SUMIF('Controle de Contatos'!$D$5:$D$1204,$C374,'Controle de Contatos'!$AI$5:$AI$1204))</f>
        <v/>
      </c>
      <c r="K374" s="15" t="str">
        <f ca="1">IF($C374="","",SUMIF('Controle de Contatos'!$D$5:$D$1204,$C374,'Controle de Contatos'!$AJ$5:$AJ$1204))</f>
        <v/>
      </c>
      <c r="L374" s="15" t="str">
        <f ca="1">IF($C374="","",SUMIF('Controle de Contatos'!$D$5:$D$1204,$C374,'Controle de Contatos'!$AK$5:$AK$1204))</f>
        <v/>
      </c>
      <c r="M374" s="15" t="str">
        <f ca="1">IF($C374="","",SUMIF('Controle de Contatos'!$D$5:$D$1204,$C374,'Controle de Contatos'!$AL$5:$AL$1204))</f>
        <v/>
      </c>
      <c r="N374" s="15" t="str">
        <f ca="1">IF($C374="","",SUMIF('Controle de Contatos'!$D$5:$D$1204,$C374,'Controle de Contatos'!$AM$5:$AO$1204))</f>
        <v/>
      </c>
      <c r="O374" s="15" t="str">
        <f ca="1">IF($C374="","",SUMIF('Controle de Contatos'!$D$5:$D$1204,$C374,'Controle de Contatos'!$AN$5:$AN$1204))</f>
        <v/>
      </c>
      <c r="P374" s="15" t="str">
        <f t="shared" ca="1" si="11"/>
        <v/>
      </c>
    </row>
    <row r="375" spans="2:16" ht="30" customHeight="1">
      <c r="B375" s="1">
        <v>371</v>
      </c>
      <c r="C375" s="14" t="str">
        <f t="shared" ca="1" si="10"/>
        <v/>
      </c>
      <c r="D375" s="15" t="str">
        <f ca="1">IF($C375="","",SUMIF('Controle de Contatos'!$D$5:$D$1204,$C375,'Controle de Contatos'!$AC$5:$AC$1204))</f>
        <v/>
      </c>
      <c r="E375" s="15" t="str">
        <f ca="1">IF($C375="","",SUMIF('Controle de Contatos'!$D$5:$D$1204,$C375,'Controle de Contatos'!$AD$5:$AD$1204))</f>
        <v/>
      </c>
      <c r="F375" s="15" t="str">
        <f ca="1">IF($C375="","",SUMIF('Controle de Contatos'!$D$5:$D$1204,$C375,'Controle de Contatos'!$AE$5:$AE$1204))</f>
        <v/>
      </c>
      <c r="G375" s="15" t="str">
        <f ca="1">IF($C375="","",SUMIF('Controle de Contatos'!$D$5:$D$1204,$C375,'Controle de Contatos'!$AF$5:$AF$1204))</f>
        <v/>
      </c>
      <c r="H375" s="15" t="str">
        <f ca="1">IF($C375="","",SUMIF('Controle de Contatos'!$D$5:$D$1204,$C375,'Controle de Contatos'!$AG$5:$AG$1204))</f>
        <v/>
      </c>
      <c r="I375" s="15" t="str">
        <f ca="1">IF($C375="","",SUMIF('Controle de Contatos'!$D$5:$D$1204,$C375,'Controle de Contatos'!$AH$5:$AH$1204))</f>
        <v/>
      </c>
      <c r="J375" s="15" t="str">
        <f ca="1">IF($C375="","",SUMIF('Controle de Contatos'!$D$5:$D$1204,$C375,'Controle de Contatos'!$AI$5:$AI$1204))</f>
        <v/>
      </c>
      <c r="K375" s="15" t="str">
        <f ca="1">IF($C375="","",SUMIF('Controle de Contatos'!$D$5:$D$1204,$C375,'Controle de Contatos'!$AJ$5:$AJ$1204))</f>
        <v/>
      </c>
      <c r="L375" s="15" t="str">
        <f ca="1">IF($C375="","",SUMIF('Controle de Contatos'!$D$5:$D$1204,$C375,'Controle de Contatos'!$AK$5:$AK$1204))</f>
        <v/>
      </c>
      <c r="M375" s="15" t="str">
        <f ca="1">IF($C375="","",SUMIF('Controle de Contatos'!$D$5:$D$1204,$C375,'Controle de Contatos'!$AL$5:$AL$1204))</f>
        <v/>
      </c>
      <c r="N375" s="15" t="str">
        <f ca="1">IF($C375="","",SUMIF('Controle de Contatos'!$D$5:$D$1204,$C375,'Controle de Contatos'!$AM$5:$AO$1204))</f>
        <v/>
      </c>
      <c r="O375" s="15" t="str">
        <f ca="1">IF($C375="","",SUMIF('Controle de Contatos'!$D$5:$D$1204,$C375,'Controle de Contatos'!$AN$5:$AN$1204))</f>
        <v/>
      </c>
      <c r="P375" s="15" t="str">
        <f t="shared" ca="1" si="11"/>
        <v/>
      </c>
    </row>
    <row r="376" spans="2:16" ht="30" customHeight="1">
      <c r="B376" s="1">
        <v>372</v>
      </c>
      <c r="C376" s="14" t="str">
        <f t="shared" ca="1" si="10"/>
        <v/>
      </c>
      <c r="D376" s="15" t="str">
        <f ca="1">IF($C376="","",SUMIF('Controle de Contatos'!$D$5:$D$1204,$C376,'Controle de Contatos'!$AC$5:$AC$1204))</f>
        <v/>
      </c>
      <c r="E376" s="15" t="str">
        <f ca="1">IF($C376="","",SUMIF('Controle de Contatos'!$D$5:$D$1204,$C376,'Controle de Contatos'!$AD$5:$AD$1204))</f>
        <v/>
      </c>
      <c r="F376" s="15" t="str">
        <f ca="1">IF($C376="","",SUMIF('Controle de Contatos'!$D$5:$D$1204,$C376,'Controle de Contatos'!$AE$5:$AE$1204))</f>
        <v/>
      </c>
      <c r="G376" s="15" t="str">
        <f ca="1">IF($C376="","",SUMIF('Controle de Contatos'!$D$5:$D$1204,$C376,'Controle de Contatos'!$AF$5:$AF$1204))</f>
        <v/>
      </c>
      <c r="H376" s="15" t="str">
        <f ca="1">IF($C376="","",SUMIF('Controle de Contatos'!$D$5:$D$1204,$C376,'Controle de Contatos'!$AG$5:$AG$1204))</f>
        <v/>
      </c>
      <c r="I376" s="15" t="str">
        <f ca="1">IF($C376="","",SUMIF('Controle de Contatos'!$D$5:$D$1204,$C376,'Controle de Contatos'!$AH$5:$AH$1204))</f>
        <v/>
      </c>
      <c r="J376" s="15" t="str">
        <f ca="1">IF($C376="","",SUMIF('Controle de Contatos'!$D$5:$D$1204,$C376,'Controle de Contatos'!$AI$5:$AI$1204))</f>
        <v/>
      </c>
      <c r="K376" s="15" t="str">
        <f ca="1">IF($C376="","",SUMIF('Controle de Contatos'!$D$5:$D$1204,$C376,'Controle de Contatos'!$AJ$5:$AJ$1204))</f>
        <v/>
      </c>
      <c r="L376" s="15" t="str">
        <f ca="1">IF($C376="","",SUMIF('Controle de Contatos'!$D$5:$D$1204,$C376,'Controle de Contatos'!$AK$5:$AK$1204))</f>
        <v/>
      </c>
      <c r="M376" s="15" t="str">
        <f ca="1">IF($C376="","",SUMIF('Controle de Contatos'!$D$5:$D$1204,$C376,'Controle de Contatos'!$AL$5:$AL$1204))</f>
        <v/>
      </c>
      <c r="N376" s="15" t="str">
        <f ca="1">IF($C376="","",SUMIF('Controle de Contatos'!$D$5:$D$1204,$C376,'Controle de Contatos'!$AM$5:$AO$1204))</f>
        <v/>
      </c>
      <c r="O376" s="15" t="str">
        <f ca="1">IF($C376="","",SUMIF('Controle de Contatos'!$D$5:$D$1204,$C376,'Controle de Contatos'!$AN$5:$AN$1204))</f>
        <v/>
      </c>
      <c r="P376" s="15" t="str">
        <f t="shared" ca="1" si="11"/>
        <v/>
      </c>
    </row>
    <row r="377" spans="2:16" ht="30" customHeight="1">
      <c r="B377" s="1">
        <v>373</v>
      </c>
      <c r="C377" s="14" t="str">
        <f t="shared" ca="1" si="10"/>
        <v/>
      </c>
      <c r="D377" s="15" t="str">
        <f ca="1">IF($C377="","",SUMIF('Controle de Contatos'!$D$5:$D$1204,$C377,'Controle de Contatos'!$AC$5:$AC$1204))</f>
        <v/>
      </c>
      <c r="E377" s="15" t="str">
        <f ca="1">IF($C377="","",SUMIF('Controle de Contatos'!$D$5:$D$1204,$C377,'Controle de Contatos'!$AD$5:$AD$1204))</f>
        <v/>
      </c>
      <c r="F377" s="15" t="str">
        <f ca="1">IF($C377="","",SUMIF('Controle de Contatos'!$D$5:$D$1204,$C377,'Controle de Contatos'!$AE$5:$AE$1204))</f>
        <v/>
      </c>
      <c r="G377" s="15" t="str">
        <f ca="1">IF($C377="","",SUMIF('Controle de Contatos'!$D$5:$D$1204,$C377,'Controle de Contatos'!$AF$5:$AF$1204))</f>
        <v/>
      </c>
      <c r="H377" s="15" t="str">
        <f ca="1">IF($C377="","",SUMIF('Controle de Contatos'!$D$5:$D$1204,$C377,'Controle de Contatos'!$AG$5:$AG$1204))</f>
        <v/>
      </c>
      <c r="I377" s="15" t="str">
        <f ca="1">IF($C377="","",SUMIF('Controle de Contatos'!$D$5:$D$1204,$C377,'Controle de Contatos'!$AH$5:$AH$1204))</f>
        <v/>
      </c>
      <c r="J377" s="15" t="str">
        <f ca="1">IF($C377="","",SUMIF('Controle de Contatos'!$D$5:$D$1204,$C377,'Controle de Contatos'!$AI$5:$AI$1204))</f>
        <v/>
      </c>
      <c r="K377" s="15" t="str">
        <f ca="1">IF($C377="","",SUMIF('Controle de Contatos'!$D$5:$D$1204,$C377,'Controle de Contatos'!$AJ$5:$AJ$1204))</f>
        <v/>
      </c>
      <c r="L377" s="15" t="str">
        <f ca="1">IF($C377="","",SUMIF('Controle de Contatos'!$D$5:$D$1204,$C377,'Controle de Contatos'!$AK$5:$AK$1204))</f>
        <v/>
      </c>
      <c r="M377" s="15" t="str">
        <f ca="1">IF($C377="","",SUMIF('Controle de Contatos'!$D$5:$D$1204,$C377,'Controle de Contatos'!$AL$5:$AL$1204))</f>
        <v/>
      </c>
      <c r="N377" s="15" t="str">
        <f ca="1">IF($C377="","",SUMIF('Controle de Contatos'!$D$5:$D$1204,$C377,'Controle de Contatos'!$AM$5:$AO$1204))</f>
        <v/>
      </c>
      <c r="O377" s="15" t="str">
        <f ca="1">IF($C377="","",SUMIF('Controle de Contatos'!$D$5:$D$1204,$C377,'Controle de Contatos'!$AN$5:$AN$1204))</f>
        <v/>
      </c>
      <c r="P377" s="15" t="str">
        <f t="shared" ca="1" si="11"/>
        <v/>
      </c>
    </row>
    <row r="378" spans="2:16" ht="30" customHeight="1">
      <c r="B378" s="1">
        <v>374</v>
      </c>
      <c r="C378" s="14" t="str">
        <f t="shared" ca="1" si="10"/>
        <v/>
      </c>
      <c r="D378" s="15" t="str">
        <f ca="1">IF($C378="","",SUMIF('Controle de Contatos'!$D$5:$D$1204,$C378,'Controle de Contatos'!$AC$5:$AC$1204))</f>
        <v/>
      </c>
      <c r="E378" s="15" t="str">
        <f ca="1">IF($C378="","",SUMIF('Controle de Contatos'!$D$5:$D$1204,$C378,'Controle de Contatos'!$AD$5:$AD$1204))</f>
        <v/>
      </c>
      <c r="F378" s="15" t="str">
        <f ca="1">IF($C378="","",SUMIF('Controle de Contatos'!$D$5:$D$1204,$C378,'Controle de Contatos'!$AE$5:$AE$1204))</f>
        <v/>
      </c>
      <c r="G378" s="15" t="str">
        <f ca="1">IF($C378="","",SUMIF('Controle de Contatos'!$D$5:$D$1204,$C378,'Controle de Contatos'!$AF$5:$AF$1204))</f>
        <v/>
      </c>
      <c r="H378" s="15" t="str">
        <f ca="1">IF($C378="","",SUMIF('Controle de Contatos'!$D$5:$D$1204,$C378,'Controle de Contatos'!$AG$5:$AG$1204))</f>
        <v/>
      </c>
      <c r="I378" s="15" t="str">
        <f ca="1">IF($C378="","",SUMIF('Controle de Contatos'!$D$5:$D$1204,$C378,'Controle de Contatos'!$AH$5:$AH$1204))</f>
        <v/>
      </c>
      <c r="J378" s="15" t="str">
        <f ca="1">IF($C378="","",SUMIF('Controle de Contatos'!$D$5:$D$1204,$C378,'Controle de Contatos'!$AI$5:$AI$1204))</f>
        <v/>
      </c>
      <c r="K378" s="15" t="str">
        <f ca="1">IF($C378="","",SUMIF('Controle de Contatos'!$D$5:$D$1204,$C378,'Controle de Contatos'!$AJ$5:$AJ$1204))</f>
        <v/>
      </c>
      <c r="L378" s="15" t="str">
        <f ca="1">IF($C378="","",SUMIF('Controle de Contatos'!$D$5:$D$1204,$C378,'Controle de Contatos'!$AK$5:$AK$1204))</f>
        <v/>
      </c>
      <c r="M378" s="15" t="str">
        <f ca="1">IF($C378="","",SUMIF('Controle de Contatos'!$D$5:$D$1204,$C378,'Controle de Contatos'!$AL$5:$AL$1204))</f>
        <v/>
      </c>
      <c r="N378" s="15" t="str">
        <f ca="1">IF($C378="","",SUMIF('Controle de Contatos'!$D$5:$D$1204,$C378,'Controle de Contatos'!$AM$5:$AO$1204))</f>
        <v/>
      </c>
      <c r="O378" s="15" t="str">
        <f ca="1">IF($C378="","",SUMIF('Controle de Contatos'!$D$5:$D$1204,$C378,'Controle de Contatos'!$AN$5:$AN$1204))</f>
        <v/>
      </c>
      <c r="P378" s="15" t="str">
        <f t="shared" ca="1" si="11"/>
        <v/>
      </c>
    </row>
    <row r="379" spans="2:16" ht="30" customHeight="1">
      <c r="B379" s="1">
        <v>375</v>
      </c>
      <c r="C379" s="14" t="str">
        <f t="shared" ca="1" si="10"/>
        <v/>
      </c>
      <c r="D379" s="15" t="str">
        <f ca="1">IF($C379="","",SUMIF('Controle de Contatos'!$D$5:$D$1204,$C379,'Controle de Contatos'!$AC$5:$AC$1204))</f>
        <v/>
      </c>
      <c r="E379" s="15" t="str">
        <f ca="1">IF($C379="","",SUMIF('Controle de Contatos'!$D$5:$D$1204,$C379,'Controle de Contatos'!$AD$5:$AD$1204))</f>
        <v/>
      </c>
      <c r="F379" s="15" t="str">
        <f ca="1">IF($C379="","",SUMIF('Controle de Contatos'!$D$5:$D$1204,$C379,'Controle de Contatos'!$AE$5:$AE$1204))</f>
        <v/>
      </c>
      <c r="G379" s="15" t="str">
        <f ca="1">IF($C379="","",SUMIF('Controle de Contatos'!$D$5:$D$1204,$C379,'Controle de Contatos'!$AF$5:$AF$1204))</f>
        <v/>
      </c>
      <c r="H379" s="15" t="str">
        <f ca="1">IF($C379="","",SUMIF('Controle de Contatos'!$D$5:$D$1204,$C379,'Controle de Contatos'!$AG$5:$AG$1204))</f>
        <v/>
      </c>
      <c r="I379" s="15" t="str">
        <f ca="1">IF($C379="","",SUMIF('Controle de Contatos'!$D$5:$D$1204,$C379,'Controle de Contatos'!$AH$5:$AH$1204))</f>
        <v/>
      </c>
      <c r="J379" s="15" t="str">
        <f ca="1">IF($C379="","",SUMIF('Controle de Contatos'!$D$5:$D$1204,$C379,'Controle de Contatos'!$AI$5:$AI$1204))</f>
        <v/>
      </c>
      <c r="K379" s="15" t="str">
        <f ca="1">IF($C379="","",SUMIF('Controle de Contatos'!$D$5:$D$1204,$C379,'Controle de Contatos'!$AJ$5:$AJ$1204))</f>
        <v/>
      </c>
      <c r="L379" s="15" t="str">
        <f ca="1">IF($C379="","",SUMIF('Controle de Contatos'!$D$5:$D$1204,$C379,'Controle de Contatos'!$AK$5:$AK$1204))</f>
        <v/>
      </c>
      <c r="M379" s="15" t="str">
        <f ca="1">IF($C379="","",SUMIF('Controle de Contatos'!$D$5:$D$1204,$C379,'Controle de Contatos'!$AL$5:$AL$1204))</f>
        <v/>
      </c>
      <c r="N379" s="15" t="str">
        <f ca="1">IF($C379="","",SUMIF('Controle de Contatos'!$D$5:$D$1204,$C379,'Controle de Contatos'!$AM$5:$AO$1204))</f>
        <v/>
      </c>
      <c r="O379" s="15" t="str">
        <f ca="1">IF($C379="","",SUMIF('Controle de Contatos'!$D$5:$D$1204,$C379,'Controle de Contatos'!$AN$5:$AN$1204))</f>
        <v/>
      </c>
      <c r="P379" s="15" t="str">
        <f t="shared" ca="1" si="11"/>
        <v/>
      </c>
    </row>
    <row r="380" spans="2:16" ht="30" customHeight="1">
      <c r="B380" s="1">
        <v>376</v>
      </c>
      <c r="C380" s="14" t="str">
        <f t="shared" ca="1" si="10"/>
        <v/>
      </c>
      <c r="D380" s="15" t="str">
        <f ca="1">IF($C380="","",SUMIF('Controle de Contatos'!$D$5:$D$1204,$C380,'Controle de Contatos'!$AC$5:$AC$1204))</f>
        <v/>
      </c>
      <c r="E380" s="15" t="str">
        <f ca="1">IF($C380="","",SUMIF('Controle de Contatos'!$D$5:$D$1204,$C380,'Controle de Contatos'!$AD$5:$AD$1204))</f>
        <v/>
      </c>
      <c r="F380" s="15" t="str">
        <f ca="1">IF($C380="","",SUMIF('Controle de Contatos'!$D$5:$D$1204,$C380,'Controle de Contatos'!$AE$5:$AE$1204))</f>
        <v/>
      </c>
      <c r="G380" s="15" t="str">
        <f ca="1">IF($C380="","",SUMIF('Controle de Contatos'!$D$5:$D$1204,$C380,'Controle de Contatos'!$AF$5:$AF$1204))</f>
        <v/>
      </c>
      <c r="H380" s="15" t="str">
        <f ca="1">IF($C380="","",SUMIF('Controle de Contatos'!$D$5:$D$1204,$C380,'Controle de Contatos'!$AG$5:$AG$1204))</f>
        <v/>
      </c>
      <c r="I380" s="15" t="str">
        <f ca="1">IF($C380="","",SUMIF('Controle de Contatos'!$D$5:$D$1204,$C380,'Controle de Contatos'!$AH$5:$AH$1204))</f>
        <v/>
      </c>
      <c r="J380" s="15" t="str">
        <f ca="1">IF($C380="","",SUMIF('Controle de Contatos'!$D$5:$D$1204,$C380,'Controle de Contatos'!$AI$5:$AI$1204))</f>
        <v/>
      </c>
      <c r="K380" s="15" t="str">
        <f ca="1">IF($C380="","",SUMIF('Controle de Contatos'!$D$5:$D$1204,$C380,'Controle de Contatos'!$AJ$5:$AJ$1204))</f>
        <v/>
      </c>
      <c r="L380" s="15" t="str">
        <f ca="1">IF($C380="","",SUMIF('Controle de Contatos'!$D$5:$D$1204,$C380,'Controle de Contatos'!$AK$5:$AK$1204))</f>
        <v/>
      </c>
      <c r="M380" s="15" t="str">
        <f ca="1">IF($C380="","",SUMIF('Controle de Contatos'!$D$5:$D$1204,$C380,'Controle de Contatos'!$AL$5:$AL$1204))</f>
        <v/>
      </c>
      <c r="N380" s="15" t="str">
        <f ca="1">IF($C380="","",SUMIF('Controle de Contatos'!$D$5:$D$1204,$C380,'Controle de Contatos'!$AM$5:$AO$1204))</f>
        <v/>
      </c>
      <c r="O380" s="15" t="str">
        <f ca="1">IF($C380="","",SUMIF('Controle de Contatos'!$D$5:$D$1204,$C380,'Controle de Contatos'!$AN$5:$AN$1204))</f>
        <v/>
      </c>
      <c r="P380" s="15" t="str">
        <f t="shared" ca="1" si="11"/>
        <v/>
      </c>
    </row>
    <row r="381" spans="2:16" ht="30" customHeight="1">
      <c r="B381" s="1">
        <v>377</v>
      </c>
      <c r="C381" s="14" t="str">
        <f t="shared" ca="1" si="10"/>
        <v/>
      </c>
      <c r="D381" s="15" t="str">
        <f ca="1">IF($C381="","",SUMIF('Controle de Contatos'!$D$5:$D$1204,$C381,'Controle de Contatos'!$AC$5:$AC$1204))</f>
        <v/>
      </c>
      <c r="E381" s="15" t="str">
        <f ca="1">IF($C381="","",SUMIF('Controle de Contatos'!$D$5:$D$1204,$C381,'Controle de Contatos'!$AD$5:$AD$1204))</f>
        <v/>
      </c>
      <c r="F381" s="15" t="str">
        <f ca="1">IF($C381="","",SUMIF('Controle de Contatos'!$D$5:$D$1204,$C381,'Controle de Contatos'!$AE$5:$AE$1204))</f>
        <v/>
      </c>
      <c r="G381" s="15" t="str">
        <f ca="1">IF($C381="","",SUMIF('Controle de Contatos'!$D$5:$D$1204,$C381,'Controle de Contatos'!$AF$5:$AF$1204))</f>
        <v/>
      </c>
      <c r="H381" s="15" t="str">
        <f ca="1">IF($C381="","",SUMIF('Controle de Contatos'!$D$5:$D$1204,$C381,'Controle de Contatos'!$AG$5:$AG$1204))</f>
        <v/>
      </c>
      <c r="I381" s="15" t="str">
        <f ca="1">IF($C381="","",SUMIF('Controle de Contatos'!$D$5:$D$1204,$C381,'Controle de Contatos'!$AH$5:$AH$1204))</f>
        <v/>
      </c>
      <c r="J381" s="15" t="str">
        <f ca="1">IF($C381="","",SUMIF('Controle de Contatos'!$D$5:$D$1204,$C381,'Controle de Contatos'!$AI$5:$AI$1204))</f>
        <v/>
      </c>
      <c r="K381" s="15" t="str">
        <f ca="1">IF($C381="","",SUMIF('Controle de Contatos'!$D$5:$D$1204,$C381,'Controle de Contatos'!$AJ$5:$AJ$1204))</f>
        <v/>
      </c>
      <c r="L381" s="15" t="str">
        <f ca="1">IF($C381="","",SUMIF('Controle de Contatos'!$D$5:$D$1204,$C381,'Controle de Contatos'!$AK$5:$AK$1204))</f>
        <v/>
      </c>
      <c r="M381" s="15" t="str">
        <f ca="1">IF($C381="","",SUMIF('Controle de Contatos'!$D$5:$D$1204,$C381,'Controle de Contatos'!$AL$5:$AL$1204))</f>
        <v/>
      </c>
      <c r="N381" s="15" t="str">
        <f ca="1">IF($C381="","",SUMIF('Controle de Contatos'!$D$5:$D$1204,$C381,'Controle de Contatos'!$AM$5:$AO$1204))</f>
        <v/>
      </c>
      <c r="O381" s="15" t="str">
        <f ca="1">IF($C381="","",SUMIF('Controle de Contatos'!$D$5:$D$1204,$C381,'Controle de Contatos'!$AN$5:$AN$1204))</f>
        <v/>
      </c>
      <c r="P381" s="15" t="str">
        <f t="shared" ca="1" si="11"/>
        <v/>
      </c>
    </row>
    <row r="382" spans="2:16" ht="30" customHeight="1">
      <c r="B382" s="1">
        <v>378</v>
      </c>
      <c r="C382" s="14" t="str">
        <f t="shared" ca="1" si="10"/>
        <v/>
      </c>
      <c r="D382" s="15" t="str">
        <f ca="1">IF($C382="","",SUMIF('Controle de Contatos'!$D$5:$D$1204,$C382,'Controle de Contatos'!$AC$5:$AC$1204))</f>
        <v/>
      </c>
      <c r="E382" s="15" t="str">
        <f ca="1">IF($C382="","",SUMIF('Controle de Contatos'!$D$5:$D$1204,$C382,'Controle de Contatos'!$AD$5:$AD$1204))</f>
        <v/>
      </c>
      <c r="F382" s="15" t="str">
        <f ca="1">IF($C382="","",SUMIF('Controle de Contatos'!$D$5:$D$1204,$C382,'Controle de Contatos'!$AE$5:$AE$1204))</f>
        <v/>
      </c>
      <c r="G382" s="15" t="str">
        <f ca="1">IF($C382="","",SUMIF('Controle de Contatos'!$D$5:$D$1204,$C382,'Controle de Contatos'!$AF$5:$AF$1204))</f>
        <v/>
      </c>
      <c r="H382" s="15" t="str">
        <f ca="1">IF($C382="","",SUMIF('Controle de Contatos'!$D$5:$D$1204,$C382,'Controle de Contatos'!$AG$5:$AG$1204))</f>
        <v/>
      </c>
      <c r="I382" s="15" t="str">
        <f ca="1">IF($C382="","",SUMIF('Controle de Contatos'!$D$5:$D$1204,$C382,'Controle de Contatos'!$AH$5:$AH$1204))</f>
        <v/>
      </c>
      <c r="J382" s="15" t="str">
        <f ca="1">IF($C382="","",SUMIF('Controle de Contatos'!$D$5:$D$1204,$C382,'Controle de Contatos'!$AI$5:$AI$1204))</f>
        <v/>
      </c>
      <c r="K382" s="15" t="str">
        <f ca="1">IF($C382="","",SUMIF('Controle de Contatos'!$D$5:$D$1204,$C382,'Controle de Contatos'!$AJ$5:$AJ$1204))</f>
        <v/>
      </c>
      <c r="L382" s="15" t="str">
        <f ca="1">IF($C382="","",SUMIF('Controle de Contatos'!$D$5:$D$1204,$C382,'Controle de Contatos'!$AK$5:$AK$1204))</f>
        <v/>
      </c>
      <c r="M382" s="15" t="str">
        <f ca="1">IF($C382="","",SUMIF('Controle de Contatos'!$D$5:$D$1204,$C382,'Controle de Contatos'!$AL$5:$AL$1204))</f>
        <v/>
      </c>
      <c r="N382" s="15" t="str">
        <f ca="1">IF($C382="","",SUMIF('Controle de Contatos'!$D$5:$D$1204,$C382,'Controle de Contatos'!$AM$5:$AO$1204))</f>
        <v/>
      </c>
      <c r="O382" s="15" t="str">
        <f ca="1">IF($C382="","",SUMIF('Controle de Contatos'!$D$5:$D$1204,$C382,'Controle de Contatos'!$AN$5:$AN$1204))</f>
        <v/>
      </c>
      <c r="P382" s="15" t="str">
        <f t="shared" ca="1" si="11"/>
        <v/>
      </c>
    </row>
    <row r="383" spans="2:16" ht="30" customHeight="1">
      <c r="B383" s="1">
        <v>379</v>
      </c>
      <c r="C383" s="14" t="str">
        <f t="shared" ca="1" si="10"/>
        <v/>
      </c>
      <c r="D383" s="15" t="str">
        <f ca="1">IF($C383="","",SUMIF('Controle de Contatos'!$D$5:$D$1204,$C383,'Controle de Contatos'!$AC$5:$AC$1204))</f>
        <v/>
      </c>
      <c r="E383" s="15" t="str">
        <f ca="1">IF($C383="","",SUMIF('Controle de Contatos'!$D$5:$D$1204,$C383,'Controle de Contatos'!$AD$5:$AD$1204))</f>
        <v/>
      </c>
      <c r="F383" s="15" t="str">
        <f ca="1">IF($C383="","",SUMIF('Controle de Contatos'!$D$5:$D$1204,$C383,'Controle de Contatos'!$AE$5:$AE$1204))</f>
        <v/>
      </c>
      <c r="G383" s="15" t="str">
        <f ca="1">IF($C383="","",SUMIF('Controle de Contatos'!$D$5:$D$1204,$C383,'Controle de Contatos'!$AF$5:$AF$1204))</f>
        <v/>
      </c>
      <c r="H383" s="15" t="str">
        <f ca="1">IF($C383="","",SUMIF('Controle de Contatos'!$D$5:$D$1204,$C383,'Controle de Contatos'!$AG$5:$AG$1204))</f>
        <v/>
      </c>
      <c r="I383" s="15" t="str">
        <f ca="1">IF($C383="","",SUMIF('Controle de Contatos'!$D$5:$D$1204,$C383,'Controle de Contatos'!$AH$5:$AH$1204))</f>
        <v/>
      </c>
      <c r="J383" s="15" t="str">
        <f ca="1">IF($C383="","",SUMIF('Controle de Contatos'!$D$5:$D$1204,$C383,'Controle de Contatos'!$AI$5:$AI$1204))</f>
        <v/>
      </c>
      <c r="K383" s="15" t="str">
        <f ca="1">IF($C383="","",SUMIF('Controle de Contatos'!$D$5:$D$1204,$C383,'Controle de Contatos'!$AJ$5:$AJ$1204))</f>
        <v/>
      </c>
      <c r="L383" s="15" t="str">
        <f ca="1">IF($C383="","",SUMIF('Controle de Contatos'!$D$5:$D$1204,$C383,'Controle de Contatos'!$AK$5:$AK$1204))</f>
        <v/>
      </c>
      <c r="M383" s="15" t="str">
        <f ca="1">IF($C383="","",SUMIF('Controle de Contatos'!$D$5:$D$1204,$C383,'Controle de Contatos'!$AL$5:$AL$1204))</f>
        <v/>
      </c>
      <c r="N383" s="15" t="str">
        <f ca="1">IF($C383="","",SUMIF('Controle de Contatos'!$D$5:$D$1204,$C383,'Controle de Contatos'!$AM$5:$AO$1204))</f>
        <v/>
      </c>
      <c r="O383" s="15" t="str">
        <f ca="1">IF($C383="","",SUMIF('Controle de Contatos'!$D$5:$D$1204,$C383,'Controle de Contatos'!$AN$5:$AN$1204))</f>
        <v/>
      </c>
      <c r="P383" s="15" t="str">
        <f t="shared" ca="1" si="11"/>
        <v/>
      </c>
    </row>
    <row r="384" spans="2:16" ht="30" customHeight="1">
      <c r="B384" s="1">
        <v>380</v>
      </c>
      <c r="C384" s="14" t="str">
        <f t="shared" ca="1" si="10"/>
        <v/>
      </c>
      <c r="D384" s="15" t="str">
        <f ca="1">IF($C384="","",SUMIF('Controle de Contatos'!$D$5:$D$1204,$C384,'Controle de Contatos'!$AC$5:$AC$1204))</f>
        <v/>
      </c>
      <c r="E384" s="15" t="str">
        <f ca="1">IF($C384="","",SUMIF('Controle de Contatos'!$D$5:$D$1204,$C384,'Controle de Contatos'!$AD$5:$AD$1204))</f>
        <v/>
      </c>
      <c r="F384" s="15" t="str">
        <f ca="1">IF($C384="","",SUMIF('Controle de Contatos'!$D$5:$D$1204,$C384,'Controle de Contatos'!$AE$5:$AE$1204))</f>
        <v/>
      </c>
      <c r="G384" s="15" t="str">
        <f ca="1">IF($C384="","",SUMIF('Controle de Contatos'!$D$5:$D$1204,$C384,'Controle de Contatos'!$AF$5:$AF$1204))</f>
        <v/>
      </c>
      <c r="H384" s="15" t="str">
        <f ca="1">IF($C384="","",SUMIF('Controle de Contatos'!$D$5:$D$1204,$C384,'Controle de Contatos'!$AG$5:$AG$1204))</f>
        <v/>
      </c>
      <c r="I384" s="15" t="str">
        <f ca="1">IF($C384="","",SUMIF('Controle de Contatos'!$D$5:$D$1204,$C384,'Controle de Contatos'!$AH$5:$AH$1204))</f>
        <v/>
      </c>
      <c r="J384" s="15" t="str">
        <f ca="1">IF($C384="","",SUMIF('Controle de Contatos'!$D$5:$D$1204,$C384,'Controle de Contatos'!$AI$5:$AI$1204))</f>
        <v/>
      </c>
      <c r="K384" s="15" t="str">
        <f ca="1">IF($C384="","",SUMIF('Controle de Contatos'!$D$5:$D$1204,$C384,'Controle de Contatos'!$AJ$5:$AJ$1204))</f>
        <v/>
      </c>
      <c r="L384" s="15" t="str">
        <f ca="1">IF($C384="","",SUMIF('Controle de Contatos'!$D$5:$D$1204,$C384,'Controle de Contatos'!$AK$5:$AK$1204))</f>
        <v/>
      </c>
      <c r="M384" s="15" t="str">
        <f ca="1">IF($C384="","",SUMIF('Controle de Contatos'!$D$5:$D$1204,$C384,'Controle de Contatos'!$AL$5:$AL$1204))</f>
        <v/>
      </c>
      <c r="N384" s="15" t="str">
        <f ca="1">IF($C384="","",SUMIF('Controle de Contatos'!$D$5:$D$1204,$C384,'Controle de Contatos'!$AM$5:$AO$1204))</f>
        <v/>
      </c>
      <c r="O384" s="15" t="str">
        <f ca="1">IF($C384="","",SUMIF('Controle de Contatos'!$D$5:$D$1204,$C384,'Controle de Contatos'!$AN$5:$AN$1204))</f>
        <v/>
      </c>
      <c r="P384" s="15" t="str">
        <f t="shared" ca="1" si="11"/>
        <v/>
      </c>
    </row>
    <row r="385" spans="2:16" ht="30" customHeight="1">
      <c r="B385" s="1">
        <v>381</v>
      </c>
      <c r="C385" s="14" t="str">
        <f t="shared" ca="1" si="10"/>
        <v/>
      </c>
      <c r="D385" s="15" t="str">
        <f ca="1">IF($C385="","",SUMIF('Controle de Contatos'!$D$5:$D$1204,$C385,'Controle de Contatos'!$AC$5:$AC$1204))</f>
        <v/>
      </c>
      <c r="E385" s="15" t="str">
        <f ca="1">IF($C385="","",SUMIF('Controle de Contatos'!$D$5:$D$1204,$C385,'Controle de Contatos'!$AD$5:$AD$1204))</f>
        <v/>
      </c>
      <c r="F385" s="15" t="str">
        <f ca="1">IF($C385="","",SUMIF('Controle de Contatos'!$D$5:$D$1204,$C385,'Controle de Contatos'!$AE$5:$AE$1204))</f>
        <v/>
      </c>
      <c r="G385" s="15" t="str">
        <f ca="1">IF($C385="","",SUMIF('Controle de Contatos'!$D$5:$D$1204,$C385,'Controle de Contatos'!$AF$5:$AF$1204))</f>
        <v/>
      </c>
      <c r="H385" s="15" t="str">
        <f ca="1">IF($C385="","",SUMIF('Controle de Contatos'!$D$5:$D$1204,$C385,'Controle de Contatos'!$AG$5:$AG$1204))</f>
        <v/>
      </c>
      <c r="I385" s="15" t="str">
        <f ca="1">IF($C385="","",SUMIF('Controle de Contatos'!$D$5:$D$1204,$C385,'Controle de Contatos'!$AH$5:$AH$1204))</f>
        <v/>
      </c>
      <c r="J385" s="15" t="str">
        <f ca="1">IF($C385="","",SUMIF('Controle de Contatos'!$D$5:$D$1204,$C385,'Controle de Contatos'!$AI$5:$AI$1204))</f>
        <v/>
      </c>
      <c r="K385" s="15" t="str">
        <f ca="1">IF($C385="","",SUMIF('Controle de Contatos'!$D$5:$D$1204,$C385,'Controle de Contatos'!$AJ$5:$AJ$1204))</f>
        <v/>
      </c>
      <c r="L385" s="15" t="str">
        <f ca="1">IF($C385="","",SUMIF('Controle de Contatos'!$D$5:$D$1204,$C385,'Controle de Contatos'!$AK$5:$AK$1204))</f>
        <v/>
      </c>
      <c r="M385" s="15" t="str">
        <f ca="1">IF($C385="","",SUMIF('Controle de Contatos'!$D$5:$D$1204,$C385,'Controle de Contatos'!$AL$5:$AL$1204))</f>
        <v/>
      </c>
      <c r="N385" s="15" t="str">
        <f ca="1">IF($C385="","",SUMIF('Controle de Contatos'!$D$5:$D$1204,$C385,'Controle de Contatos'!$AM$5:$AO$1204))</f>
        <v/>
      </c>
      <c r="O385" s="15" t="str">
        <f ca="1">IF($C385="","",SUMIF('Controle de Contatos'!$D$5:$D$1204,$C385,'Controle de Contatos'!$AN$5:$AN$1204))</f>
        <v/>
      </c>
      <c r="P385" s="15" t="str">
        <f t="shared" ca="1" si="11"/>
        <v/>
      </c>
    </row>
    <row r="386" spans="2:16" ht="30" customHeight="1">
      <c r="B386" s="1">
        <v>382</v>
      </c>
      <c r="C386" s="14" t="str">
        <f t="shared" ca="1" si="10"/>
        <v/>
      </c>
      <c r="D386" s="15" t="str">
        <f ca="1">IF($C386="","",SUMIF('Controle de Contatos'!$D$5:$D$1204,$C386,'Controle de Contatos'!$AC$5:$AC$1204))</f>
        <v/>
      </c>
      <c r="E386" s="15" t="str">
        <f ca="1">IF($C386="","",SUMIF('Controle de Contatos'!$D$5:$D$1204,$C386,'Controle de Contatos'!$AD$5:$AD$1204))</f>
        <v/>
      </c>
      <c r="F386" s="15" t="str">
        <f ca="1">IF($C386="","",SUMIF('Controle de Contatos'!$D$5:$D$1204,$C386,'Controle de Contatos'!$AE$5:$AE$1204))</f>
        <v/>
      </c>
      <c r="G386" s="15" t="str">
        <f ca="1">IF($C386="","",SUMIF('Controle de Contatos'!$D$5:$D$1204,$C386,'Controle de Contatos'!$AF$5:$AF$1204))</f>
        <v/>
      </c>
      <c r="H386" s="15" t="str">
        <f ca="1">IF($C386="","",SUMIF('Controle de Contatos'!$D$5:$D$1204,$C386,'Controle de Contatos'!$AG$5:$AG$1204))</f>
        <v/>
      </c>
      <c r="I386" s="15" t="str">
        <f ca="1">IF($C386="","",SUMIF('Controle de Contatos'!$D$5:$D$1204,$C386,'Controle de Contatos'!$AH$5:$AH$1204))</f>
        <v/>
      </c>
      <c r="J386" s="15" t="str">
        <f ca="1">IF($C386="","",SUMIF('Controle de Contatos'!$D$5:$D$1204,$C386,'Controle de Contatos'!$AI$5:$AI$1204))</f>
        <v/>
      </c>
      <c r="K386" s="15" t="str">
        <f ca="1">IF($C386="","",SUMIF('Controle de Contatos'!$D$5:$D$1204,$C386,'Controle de Contatos'!$AJ$5:$AJ$1204))</f>
        <v/>
      </c>
      <c r="L386" s="15" t="str">
        <f ca="1">IF($C386="","",SUMIF('Controle de Contatos'!$D$5:$D$1204,$C386,'Controle de Contatos'!$AK$5:$AK$1204))</f>
        <v/>
      </c>
      <c r="M386" s="15" t="str">
        <f ca="1">IF($C386="","",SUMIF('Controle de Contatos'!$D$5:$D$1204,$C386,'Controle de Contatos'!$AL$5:$AL$1204))</f>
        <v/>
      </c>
      <c r="N386" s="15" t="str">
        <f ca="1">IF($C386="","",SUMIF('Controle de Contatos'!$D$5:$D$1204,$C386,'Controle de Contatos'!$AM$5:$AO$1204))</f>
        <v/>
      </c>
      <c r="O386" s="15" t="str">
        <f ca="1">IF($C386="","",SUMIF('Controle de Contatos'!$D$5:$D$1204,$C386,'Controle de Contatos'!$AN$5:$AN$1204))</f>
        <v/>
      </c>
      <c r="P386" s="15" t="str">
        <f t="shared" ca="1" si="11"/>
        <v/>
      </c>
    </row>
    <row r="387" spans="2:16" ht="30" customHeight="1">
      <c r="B387" s="1">
        <v>383</v>
      </c>
      <c r="C387" s="14" t="str">
        <f t="shared" ca="1" si="10"/>
        <v/>
      </c>
      <c r="D387" s="15" t="str">
        <f ca="1">IF($C387="","",SUMIF('Controle de Contatos'!$D$5:$D$1204,$C387,'Controle de Contatos'!$AC$5:$AC$1204))</f>
        <v/>
      </c>
      <c r="E387" s="15" t="str">
        <f ca="1">IF($C387="","",SUMIF('Controle de Contatos'!$D$5:$D$1204,$C387,'Controle de Contatos'!$AD$5:$AD$1204))</f>
        <v/>
      </c>
      <c r="F387" s="15" t="str">
        <f ca="1">IF($C387="","",SUMIF('Controle de Contatos'!$D$5:$D$1204,$C387,'Controle de Contatos'!$AE$5:$AE$1204))</f>
        <v/>
      </c>
      <c r="G387" s="15" t="str">
        <f ca="1">IF($C387="","",SUMIF('Controle de Contatos'!$D$5:$D$1204,$C387,'Controle de Contatos'!$AF$5:$AF$1204))</f>
        <v/>
      </c>
      <c r="H387" s="15" t="str">
        <f ca="1">IF($C387="","",SUMIF('Controle de Contatos'!$D$5:$D$1204,$C387,'Controle de Contatos'!$AG$5:$AG$1204))</f>
        <v/>
      </c>
      <c r="I387" s="15" t="str">
        <f ca="1">IF($C387="","",SUMIF('Controle de Contatos'!$D$5:$D$1204,$C387,'Controle de Contatos'!$AH$5:$AH$1204))</f>
        <v/>
      </c>
      <c r="J387" s="15" t="str">
        <f ca="1">IF($C387="","",SUMIF('Controle de Contatos'!$D$5:$D$1204,$C387,'Controle de Contatos'!$AI$5:$AI$1204))</f>
        <v/>
      </c>
      <c r="K387" s="15" t="str">
        <f ca="1">IF($C387="","",SUMIF('Controle de Contatos'!$D$5:$D$1204,$C387,'Controle de Contatos'!$AJ$5:$AJ$1204))</f>
        <v/>
      </c>
      <c r="L387" s="15" t="str">
        <f ca="1">IF($C387="","",SUMIF('Controle de Contatos'!$D$5:$D$1204,$C387,'Controle de Contatos'!$AK$5:$AK$1204))</f>
        <v/>
      </c>
      <c r="M387" s="15" t="str">
        <f ca="1">IF($C387="","",SUMIF('Controle de Contatos'!$D$5:$D$1204,$C387,'Controle de Contatos'!$AL$5:$AL$1204))</f>
        <v/>
      </c>
      <c r="N387" s="15" t="str">
        <f ca="1">IF($C387="","",SUMIF('Controle de Contatos'!$D$5:$D$1204,$C387,'Controle de Contatos'!$AM$5:$AO$1204))</f>
        <v/>
      </c>
      <c r="O387" s="15" t="str">
        <f ca="1">IF($C387="","",SUMIF('Controle de Contatos'!$D$5:$D$1204,$C387,'Controle de Contatos'!$AN$5:$AN$1204))</f>
        <v/>
      </c>
      <c r="P387" s="15" t="str">
        <f t="shared" ca="1" si="11"/>
        <v/>
      </c>
    </row>
    <row r="388" spans="2:16" ht="30" customHeight="1">
      <c r="B388" s="1">
        <v>384</v>
      </c>
      <c r="C388" s="14" t="str">
        <f t="shared" ca="1" si="10"/>
        <v/>
      </c>
      <c r="D388" s="15" t="str">
        <f ca="1">IF($C388="","",SUMIF('Controle de Contatos'!$D$5:$D$1204,$C388,'Controle de Contatos'!$AC$5:$AC$1204))</f>
        <v/>
      </c>
      <c r="E388" s="15" t="str">
        <f ca="1">IF($C388="","",SUMIF('Controle de Contatos'!$D$5:$D$1204,$C388,'Controle de Contatos'!$AD$5:$AD$1204))</f>
        <v/>
      </c>
      <c r="F388" s="15" t="str">
        <f ca="1">IF($C388="","",SUMIF('Controle de Contatos'!$D$5:$D$1204,$C388,'Controle de Contatos'!$AE$5:$AE$1204))</f>
        <v/>
      </c>
      <c r="G388" s="15" t="str">
        <f ca="1">IF($C388="","",SUMIF('Controle de Contatos'!$D$5:$D$1204,$C388,'Controle de Contatos'!$AF$5:$AF$1204))</f>
        <v/>
      </c>
      <c r="H388" s="15" t="str">
        <f ca="1">IF($C388="","",SUMIF('Controle de Contatos'!$D$5:$D$1204,$C388,'Controle de Contatos'!$AG$5:$AG$1204))</f>
        <v/>
      </c>
      <c r="I388" s="15" t="str">
        <f ca="1">IF($C388="","",SUMIF('Controle de Contatos'!$D$5:$D$1204,$C388,'Controle de Contatos'!$AH$5:$AH$1204))</f>
        <v/>
      </c>
      <c r="J388" s="15" t="str">
        <f ca="1">IF($C388="","",SUMIF('Controle de Contatos'!$D$5:$D$1204,$C388,'Controle de Contatos'!$AI$5:$AI$1204))</f>
        <v/>
      </c>
      <c r="K388" s="15" t="str">
        <f ca="1">IF($C388="","",SUMIF('Controle de Contatos'!$D$5:$D$1204,$C388,'Controle de Contatos'!$AJ$5:$AJ$1204))</f>
        <v/>
      </c>
      <c r="L388" s="15" t="str">
        <f ca="1">IF($C388="","",SUMIF('Controle de Contatos'!$D$5:$D$1204,$C388,'Controle de Contatos'!$AK$5:$AK$1204))</f>
        <v/>
      </c>
      <c r="M388" s="15" t="str">
        <f ca="1">IF($C388="","",SUMIF('Controle de Contatos'!$D$5:$D$1204,$C388,'Controle de Contatos'!$AL$5:$AL$1204))</f>
        <v/>
      </c>
      <c r="N388" s="15" t="str">
        <f ca="1">IF($C388="","",SUMIF('Controle de Contatos'!$D$5:$D$1204,$C388,'Controle de Contatos'!$AM$5:$AO$1204))</f>
        <v/>
      </c>
      <c r="O388" s="15" t="str">
        <f ca="1">IF($C388="","",SUMIF('Controle de Contatos'!$D$5:$D$1204,$C388,'Controle de Contatos'!$AN$5:$AN$1204))</f>
        <v/>
      </c>
      <c r="P388" s="15" t="str">
        <f t="shared" ca="1" si="11"/>
        <v/>
      </c>
    </row>
    <row r="389" spans="2:16" ht="30" customHeight="1">
      <c r="B389" s="1">
        <v>385</v>
      </c>
      <c r="C389" s="14" t="str">
        <f t="shared" ref="C389:C452" ca="1" si="12">IFERROR(Clientes,"")</f>
        <v/>
      </c>
      <c r="D389" s="15" t="str">
        <f ca="1">IF($C389="","",SUMIF('Controle de Contatos'!$D$5:$D$1204,$C389,'Controle de Contatos'!$AC$5:$AC$1204))</f>
        <v/>
      </c>
      <c r="E389" s="15" t="str">
        <f ca="1">IF($C389="","",SUMIF('Controle de Contatos'!$D$5:$D$1204,$C389,'Controle de Contatos'!$AD$5:$AD$1204))</f>
        <v/>
      </c>
      <c r="F389" s="15" t="str">
        <f ca="1">IF($C389="","",SUMIF('Controle de Contatos'!$D$5:$D$1204,$C389,'Controle de Contatos'!$AE$5:$AE$1204))</f>
        <v/>
      </c>
      <c r="G389" s="15" t="str">
        <f ca="1">IF($C389="","",SUMIF('Controle de Contatos'!$D$5:$D$1204,$C389,'Controle de Contatos'!$AF$5:$AF$1204))</f>
        <v/>
      </c>
      <c r="H389" s="15" t="str">
        <f ca="1">IF($C389="","",SUMIF('Controle de Contatos'!$D$5:$D$1204,$C389,'Controle de Contatos'!$AG$5:$AG$1204))</f>
        <v/>
      </c>
      <c r="I389" s="15" t="str">
        <f ca="1">IF($C389="","",SUMIF('Controle de Contatos'!$D$5:$D$1204,$C389,'Controle de Contatos'!$AH$5:$AH$1204))</f>
        <v/>
      </c>
      <c r="J389" s="15" t="str">
        <f ca="1">IF($C389="","",SUMIF('Controle de Contatos'!$D$5:$D$1204,$C389,'Controle de Contatos'!$AI$5:$AI$1204))</f>
        <v/>
      </c>
      <c r="K389" s="15" t="str">
        <f ca="1">IF($C389="","",SUMIF('Controle de Contatos'!$D$5:$D$1204,$C389,'Controle de Contatos'!$AJ$5:$AJ$1204))</f>
        <v/>
      </c>
      <c r="L389" s="15" t="str">
        <f ca="1">IF($C389="","",SUMIF('Controle de Contatos'!$D$5:$D$1204,$C389,'Controle de Contatos'!$AK$5:$AK$1204))</f>
        <v/>
      </c>
      <c r="M389" s="15" t="str">
        <f ca="1">IF($C389="","",SUMIF('Controle de Contatos'!$D$5:$D$1204,$C389,'Controle de Contatos'!$AL$5:$AL$1204))</f>
        <v/>
      </c>
      <c r="N389" s="15" t="str">
        <f ca="1">IF($C389="","",SUMIF('Controle de Contatos'!$D$5:$D$1204,$C389,'Controle de Contatos'!$AM$5:$AO$1204))</f>
        <v/>
      </c>
      <c r="O389" s="15" t="str">
        <f ca="1">IF($C389="","",SUMIF('Controle de Contatos'!$D$5:$D$1204,$C389,'Controle de Contatos'!$AN$5:$AN$1204))</f>
        <v/>
      </c>
      <c r="P389" s="15" t="str">
        <f t="shared" ca="1" si="11"/>
        <v/>
      </c>
    </row>
    <row r="390" spans="2:16" ht="30" customHeight="1">
      <c r="B390" s="1">
        <v>386</v>
      </c>
      <c r="C390" s="14" t="str">
        <f t="shared" ca="1" si="12"/>
        <v/>
      </c>
      <c r="D390" s="15" t="str">
        <f ca="1">IF($C390="","",SUMIF('Controle de Contatos'!$D$5:$D$1204,$C390,'Controle de Contatos'!$AC$5:$AC$1204))</f>
        <v/>
      </c>
      <c r="E390" s="15" t="str">
        <f ca="1">IF($C390="","",SUMIF('Controle de Contatos'!$D$5:$D$1204,$C390,'Controle de Contatos'!$AD$5:$AD$1204))</f>
        <v/>
      </c>
      <c r="F390" s="15" t="str">
        <f ca="1">IF($C390="","",SUMIF('Controle de Contatos'!$D$5:$D$1204,$C390,'Controle de Contatos'!$AE$5:$AE$1204))</f>
        <v/>
      </c>
      <c r="G390" s="15" t="str">
        <f ca="1">IF($C390="","",SUMIF('Controle de Contatos'!$D$5:$D$1204,$C390,'Controle de Contatos'!$AF$5:$AF$1204))</f>
        <v/>
      </c>
      <c r="H390" s="15" t="str">
        <f ca="1">IF($C390="","",SUMIF('Controle de Contatos'!$D$5:$D$1204,$C390,'Controle de Contatos'!$AG$5:$AG$1204))</f>
        <v/>
      </c>
      <c r="I390" s="15" t="str">
        <f ca="1">IF($C390="","",SUMIF('Controle de Contatos'!$D$5:$D$1204,$C390,'Controle de Contatos'!$AH$5:$AH$1204))</f>
        <v/>
      </c>
      <c r="J390" s="15" t="str">
        <f ca="1">IF($C390="","",SUMIF('Controle de Contatos'!$D$5:$D$1204,$C390,'Controle de Contatos'!$AI$5:$AI$1204))</f>
        <v/>
      </c>
      <c r="K390" s="15" t="str">
        <f ca="1">IF($C390="","",SUMIF('Controle de Contatos'!$D$5:$D$1204,$C390,'Controle de Contatos'!$AJ$5:$AJ$1204))</f>
        <v/>
      </c>
      <c r="L390" s="15" t="str">
        <f ca="1">IF($C390="","",SUMIF('Controle de Contatos'!$D$5:$D$1204,$C390,'Controle de Contatos'!$AK$5:$AK$1204))</f>
        <v/>
      </c>
      <c r="M390" s="15" t="str">
        <f ca="1">IF($C390="","",SUMIF('Controle de Contatos'!$D$5:$D$1204,$C390,'Controle de Contatos'!$AL$5:$AL$1204))</f>
        <v/>
      </c>
      <c r="N390" s="15" t="str">
        <f ca="1">IF($C390="","",SUMIF('Controle de Contatos'!$D$5:$D$1204,$C390,'Controle de Contatos'!$AM$5:$AO$1204))</f>
        <v/>
      </c>
      <c r="O390" s="15" t="str">
        <f ca="1">IF($C390="","",SUMIF('Controle de Contatos'!$D$5:$D$1204,$C390,'Controle de Contatos'!$AN$5:$AN$1204))</f>
        <v/>
      </c>
      <c r="P390" s="15" t="str">
        <f t="shared" ref="P390:P453" ca="1" si="13">IF($C390="","",SUM($D390:$O390))</f>
        <v/>
      </c>
    </row>
    <row r="391" spans="2:16" ht="30" customHeight="1">
      <c r="B391" s="1">
        <v>387</v>
      </c>
      <c r="C391" s="14" t="str">
        <f t="shared" ca="1" si="12"/>
        <v/>
      </c>
      <c r="D391" s="15" t="str">
        <f ca="1">IF($C391="","",SUMIF('Controle de Contatos'!$D$5:$D$1204,$C391,'Controle de Contatos'!$AC$5:$AC$1204))</f>
        <v/>
      </c>
      <c r="E391" s="15" t="str">
        <f ca="1">IF($C391="","",SUMIF('Controle de Contatos'!$D$5:$D$1204,$C391,'Controle de Contatos'!$AD$5:$AD$1204))</f>
        <v/>
      </c>
      <c r="F391" s="15" t="str">
        <f ca="1">IF($C391="","",SUMIF('Controle de Contatos'!$D$5:$D$1204,$C391,'Controle de Contatos'!$AE$5:$AE$1204))</f>
        <v/>
      </c>
      <c r="G391" s="15" t="str">
        <f ca="1">IF($C391="","",SUMIF('Controle de Contatos'!$D$5:$D$1204,$C391,'Controle de Contatos'!$AF$5:$AF$1204))</f>
        <v/>
      </c>
      <c r="H391" s="15" t="str">
        <f ca="1">IF($C391="","",SUMIF('Controle de Contatos'!$D$5:$D$1204,$C391,'Controle de Contatos'!$AG$5:$AG$1204))</f>
        <v/>
      </c>
      <c r="I391" s="15" t="str">
        <f ca="1">IF($C391="","",SUMIF('Controle de Contatos'!$D$5:$D$1204,$C391,'Controle de Contatos'!$AH$5:$AH$1204))</f>
        <v/>
      </c>
      <c r="J391" s="15" t="str">
        <f ca="1">IF($C391="","",SUMIF('Controle de Contatos'!$D$5:$D$1204,$C391,'Controle de Contatos'!$AI$5:$AI$1204))</f>
        <v/>
      </c>
      <c r="K391" s="15" t="str">
        <f ca="1">IF($C391="","",SUMIF('Controle de Contatos'!$D$5:$D$1204,$C391,'Controle de Contatos'!$AJ$5:$AJ$1204))</f>
        <v/>
      </c>
      <c r="L391" s="15" t="str">
        <f ca="1">IF($C391="","",SUMIF('Controle de Contatos'!$D$5:$D$1204,$C391,'Controle de Contatos'!$AK$5:$AK$1204))</f>
        <v/>
      </c>
      <c r="M391" s="15" t="str">
        <f ca="1">IF($C391="","",SUMIF('Controle de Contatos'!$D$5:$D$1204,$C391,'Controle de Contatos'!$AL$5:$AL$1204))</f>
        <v/>
      </c>
      <c r="N391" s="15" t="str">
        <f ca="1">IF($C391="","",SUMIF('Controle de Contatos'!$D$5:$D$1204,$C391,'Controle de Contatos'!$AM$5:$AO$1204))</f>
        <v/>
      </c>
      <c r="O391" s="15" t="str">
        <f ca="1">IF($C391="","",SUMIF('Controle de Contatos'!$D$5:$D$1204,$C391,'Controle de Contatos'!$AN$5:$AN$1204))</f>
        <v/>
      </c>
      <c r="P391" s="15" t="str">
        <f t="shared" ca="1" si="13"/>
        <v/>
      </c>
    </row>
    <row r="392" spans="2:16" ht="30" customHeight="1">
      <c r="B392" s="1">
        <v>388</v>
      </c>
      <c r="C392" s="14" t="str">
        <f t="shared" ca="1" si="12"/>
        <v/>
      </c>
      <c r="D392" s="15" t="str">
        <f ca="1">IF($C392="","",SUMIF('Controle de Contatos'!$D$5:$D$1204,$C392,'Controle de Contatos'!$AC$5:$AC$1204))</f>
        <v/>
      </c>
      <c r="E392" s="15" t="str">
        <f ca="1">IF($C392="","",SUMIF('Controle de Contatos'!$D$5:$D$1204,$C392,'Controle de Contatos'!$AD$5:$AD$1204))</f>
        <v/>
      </c>
      <c r="F392" s="15" t="str">
        <f ca="1">IF($C392="","",SUMIF('Controle de Contatos'!$D$5:$D$1204,$C392,'Controle de Contatos'!$AE$5:$AE$1204))</f>
        <v/>
      </c>
      <c r="G392" s="15" t="str">
        <f ca="1">IF($C392="","",SUMIF('Controle de Contatos'!$D$5:$D$1204,$C392,'Controle de Contatos'!$AF$5:$AF$1204))</f>
        <v/>
      </c>
      <c r="H392" s="15" t="str">
        <f ca="1">IF($C392="","",SUMIF('Controle de Contatos'!$D$5:$D$1204,$C392,'Controle de Contatos'!$AG$5:$AG$1204))</f>
        <v/>
      </c>
      <c r="I392" s="15" t="str">
        <f ca="1">IF($C392="","",SUMIF('Controle de Contatos'!$D$5:$D$1204,$C392,'Controle de Contatos'!$AH$5:$AH$1204))</f>
        <v/>
      </c>
      <c r="J392" s="15" t="str">
        <f ca="1">IF($C392="","",SUMIF('Controle de Contatos'!$D$5:$D$1204,$C392,'Controle de Contatos'!$AI$5:$AI$1204))</f>
        <v/>
      </c>
      <c r="K392" s="15" t="str">
        <f ca="1">IF($C392="","",SUMIF('Controle de Contatos'!$D$5:$D$1204,$C392,'Controle de Contatos'!$AJ$5:$AJ$1204))</f>
        <v/>
      </c>
      <c r="L392" s="15" t="str">
        <f ca="1">IF($C392="","",SUMIF('Controle de Contatos'!$D$5:$D$1204,$C392,'Controle de Contatos'!$AK$5:$AK$1204))</f>
        <v/>
      </c>
      <c r="M392" s="15" t="str">
        <f ca="1">IF($C392="","",SUMIF('Controle de Contatos'!$D$5:$D$1204,$C392,'Controle de Contatos'!$AL$5:$AL$1204))</f>
        <v/>
      </c>
      <c r="N392" s="15" t="str">
        <f ca="1">IF($C392="","",SUMIF('Controle de Contatos'!$D$5:$D$1204,$C392,'Controle de Contatos'!$AM$5:$AO$1204))</f>
        <v/>
      </c>
      <c r="O392" s="15" t="str">
        <f ca="1">IF($C392="","",SUMIF('Controle de Contatos'!$D$5:$D$1204,$C392,'Controle de Contatos'!$AN$5:$AN$1204))</f>
        <v/>
      </c>
      <c r="P392" s="15" t="str">
        <f t="shared" ca="1" si="13"/>
        <v/>
      </c>
    </row>
    <row r="393" spans="2:16" ht="30" customHeight="1">
      <c r="B393" s="1">
        <v>389</v>
      </c>
      <c r="C393" s="14" t="str">
        <f t="shared" ca="1" si="12"/>
        <v/>
      </c>
      <c r="D393" s="15" t="str">
        <f ca="1">IF($C393="","",SUMIF('Controle de Contatos'!$D$5:$D$1204,$C393,'Controle de Contatos'!$AC$5:$AC$1204))</f>
        <v/>
      </c>
      <c r="E393" s="15" t="str">
        <f ca="1">IF($C393="","",SUMIF('Controle de Contatos'!$D$5:$D$1204,$C393,'Controle de Contatos'!$AD$5:$AD$1204))</f>
        <v/>
      </c>
      <c r="F393" s="15" t="str">
        <f ca="1">IF($C393="","",SUMIF('Controle de Contatos'!$D$5:$D$1204,$C393,'Controle de Contatos'!$AE$5:$AE$1204))</f>
        <v/>
      </c>
      <c r="G393" s="15" t="str">
        <f ca="1">IF($C393="","",SUMIF('Controle de Contatos'!$D$5:$D$1204,$C393,'Controle de Contatos'!$AF$5:$AF$1204))</f>
        <v/>
      </c>
      <c r="H393" s="15" t="str">
        <f ca="1">IF($C393="","",SUMIF('Controle de Contatos'!$D$5:$D$1204,$C393,'Controle de Contatos'!$AG$5:$AG$1204))</f>
        <v/>
      </c>
      <c r="I393" s="15" t="str">
        <f ca="1">IF($C393="","",SUMIF('Controle de Contatos'!$D$5:$D$1204,$C393,'Controle de Contatos'!$AH$5:$AH$1204))</f>
        <v/>
      </c>
      <c r="J393" s="15" t="str">
        <f ca="1">IF($C393="","",SUMIF('Controle de Contatos'!$D$5:$D$1204,$C393,'Controle de Contatos'!$AI$5:$AI$1204))</f>
        <v/>
      </c>
      <c r="K393" s="15" t="str">
        <f ca="1">IF($C393="","",SUMIF('Controle de Contatos'!$D$5:$D$1204,$C393,'Controle de Contatos'!$AJ$5:$AJ$1204))</f>
        <v/>
      </c>
      <c r="L393" s="15" t="str">
        <f ca="1">IF($C393="","",SUMIF('Controle de Contatos'!$D$5:$D$1204,$C393,'Controle de Contatos'!$AK$5:$AK$1204))</f>
        <v/>
      </c>
      <c r="M393" s="15" t="str">
        <f ca="1">IF($C393="","",SUMIF('Controle de Contatos'!$D$5:$D$1204,$C393,'Controle de Contatos'!$AL$5:$AL$1204))</f>
        <v/>
      </c>
      <c r="N393" s="15" t="str">
        <f ca="1">IF($C393="","",SUMIF('Controle de Contatos'!$D$5:$D$1204,$C393,'Controle de Contatos'!$AM$5:$AO$1204))</f>
        <v/>
      </c>
      <c r="O393" s="15" t="str">
        <f ca="1">IF($C393="","",SUMIF('Controle de Contatos'!$D$5:$D$1204,$C393,'Controle de Contatos'!$AN$5:$AN$1204))</f>
        <v/>
      </c>
      <c r="P393" s="15" t="str">
        <f t="shared" ca="1" si="13"/>
        <v/>
      </c>
    </row>
    <row r="394" spans="2:16" ht="30" customHeight="1">
      <c r="B394" s="1">
        <v>390</v>
      </c>
      <c r="C394" s="14" t="str">
        <f t="shared" ca="1" si="12"/>
        <v/>
      </c>
      <c r="D394" s="15" t="str">
        <f ca="1">IF($C394="","",SUMIF('Controle de Contatos'!$D$5:$D$1204,$C394,'Controle de Contatos'!$AC$5:$AC$1204))</f>
        <v/>
      </c>
      <c r="E394" s="15" t="str">
        <f ca="1">IF($C394="","",SUMIF('Controle de Contatos'!$D$5:$D$1204,$C394,'Controle de Contatos'!$AD$5:$AD$1204))</f>
        <v/>
      </c>
      <c r="F394" s="15" t="str">
        <f ca="1">IF($C394="","",SUMIF('Controle de Contatos'!$D$5:$D$1204,$C394,'Controle de Contatos'!$AE$5:$AE$1204))</f>
        <v/>
      </c>
      <c r="G394" s="15" t="str">
        <f ca="1">IF($C394="","",SUMIF('Controle de Contatos'!$D$5:$D$1204,$C394,'Controle de Contatos'!$AF$5:$AF$1204))</f>
        <v/>
      </c>
      <c r="H394" s="15" t="str">
        <f ca="1">IF($C394="","",SUMIF('Controle de Contatos'!$D$5:$D$1204,$C394,'Controle de Contatos'!$AG$5:$AG$1204))</f>
        <v/>
      </c>
      <c r="I394" s="15" t="str">
        <f ca="1">IF($C394="","",SUMIF('Controle de Contatos'!$D$5:$D$1204,$C394,'Controle de Contatos'!$AH$5:$AH$1204))</f>
        <v/>
      </c>
      <c r="J394" s="15" t="str">
        <f ca="1">IF($C394="","",SUMIF('Controle de Contatos'!$D$5:$D$1204,$C394,'Controle de Contatos'!$AI$5:$AI$1204))</f>
        <v/>
      </c>
      <c r="K394" s="15" t="str">
        <f ca="1">IF($C394="","",SUMIF('Controle de Contatos'!$D$5:$D$1204,$C394,'Controle de Contatos'!$AJ$5:$AJ$1204))</f>
        <v/>
      </c>
      <c r="L394" s="15" t="str">
        <f ca="1">IF($C394="","",SUMIF('Controle de Contatos'!$D$5:$D$1204,$C394,'Controle de Contatos'!$AK$5:$AK$1204))</f>
        <v/>
      </c>
      <c r="M394" s="15" t="str">
        <f ca="1">IF($C394="","",SUMIF('Controle de Contatos'!$D$5:$D$1204,$C394,'Controle de Contatos'!$AL$5:$AL$1204))</f>
        <v/>
      </c>
      <c r="N394" s="15" t="str">
        <f ca="1">IF($C394="","",SUMIF('Controle de Contatos'!$D$5:$D$1204,$C394,'Controle de Contatos'!$AM$5:$AO$1204))</f>
        <v/>
      </c>
      <c r="O394" s="15" t="str">
        <f ca="1">IF($C394="","",SUMIF('Controle de Contatos'!$D$5:$D$1204,$C394,'Controle de Contatos'!$AN$5:$AN$1204))</f>
        <v/>
      </c>
      <c r="P394" s="15" t="str">
        <f t="shared" ca="1" si="13"/>
        <v/>
      </c>
    </row>
    <row r="395" spans="2:16" ht="30" customHeight="1">
      <c r="B395" s="1">
        <v>391</v>
      </c>
      <c r="C395" s="14" t="str">
        <f t="shared" ca="1" si="12"/>
        <v/>
      </c>
      <c r="D395" s="15" t="str">
        <f ca="1">IF($C395="","",SUMIF('Controle de Contatos'!$D$5:$D$1204,$C395,'Controle de Contatos'!$AC$5:$AC$1204))</f>
        <v/>
      </c>
      <c r="E395" s="15" t="str">
        <f ca="1">IF($C395="","",SUMIF('Controle de Contatos'!$D$5:$D$1204,$C395,'Controle de Contatos'!$AD$5:$AD$1204))</f>
        <v/>
      </c>
      <c r="F395" s="15" t="str">
        <f ca="1">IF($C395="","",SUMIF('Controle de Contatos'!$D$5:$D$1204,$C395,'Controle de Contatos'!$AE$5:$AE$1204))</f>
        <v/>
      </c>
      <c r="G395" s="15" t="str">
        <f ca="1">IF($C395="","",SUMIF('Controle de Contatos'!$D$5:$D$1204,$C395,'Controle de Contatos'!$AF$5:$AF$1204))</f>
        <v/>
      </c>
      <c r="H395" s="15" t="str">
        <f ca="1">IF($C395="","",SUMIF('Controle de Contatos'!$D$5:$D$1204,$C395,'Controle de Contatos'!$AG$5:$AG$1204))</f>
        <v/>
      </c>
      <c r="I395" s="15" t="str">
        <f ca="1">IF($C395="","",SUMIF('Controle de Contatos'!$D$5:$D$1204,$C395,'Controle de Contatos'!$AH$5:$AH$1204))</f>
        <v/>
      </c>
      <c r="J395" s="15" t="str">
        <f ca="1">IF($C395="","",SUMIF('Controle de Contatos'!$D$5:$D$1204,$C395,'Controle de Contatos'!$AI$5:$AI$1204))</f>
        <v/>
      </c>
      <c r="K395" s="15" t="str">
        <f ca="1">IF($C395="","",SUMIF('Controle de Contatos'!$D$5:$D$1204,$C395,'Controle de Contatos'!$AJ$5:$AJ$1204))</f>
        <v/>
      </c>
      <c r="L395" s="15" t="str">
        <f ca="1">IF($C395="","",SUMIF('Controle de Contatos'!$D$5:$D$1204,$C395,'Controle de Contatos'!$AK$5:$AK$1204))</f>
        <v/>
      </c>
      <c r="M395" s="15" t="str">
        <f ca="1">IF($C395="","",SUMIF('Controle de Contatos'!$D$5:$D$1204,$C395,'Controle de Contatos'!$AL$5:$AL$1204))</f>
        <v/>
      </c>
      <c r="N395" s="15" t="str">
        <f ca="1">IF($C395="","",SUMIF('Controle de Contatos'!$D$5:$D$1204,$C395,'Controle de Contatos'!$AM$5:$AO$1204))</f>
        <v/>
      </c>
      <c r="O395" s="15" t="str">
        <f ca="1">IF($C395="","",SUMIF('Controle de Contatos'!$D$5:$D$1204,$C395,'Controle de Contatos'!$AN$5:$AN$1204))</f>
        <v/>
      </c>
      <c r="P395" s="15" t="str">
        <f t="shared" ca="1" si="13"/>
        <v/>
      </c>
    </row>
    <row r="396" spans="2:16" ht="30" customHeight="1">
      <c r="B396" s="1">
        <v>392</v>
      </c>
      <c r="C396" s="14" t="str">
        <f t="shared" ca="1" si="12"/>
        <v/>
      </c>
      <c r="D396" s="15" t="str">
        <f ca="1">IF($C396="","",SUMIF('Controle de Contatos'!$D$5:$D$1204,$C396,'Controle de Contatos'!$AC$5:$AC$1204))</f>
        <v/>
      </c>
      <c r="E396" s="15" t="str">
        <f ca="1">IF($C396="","",SUMIF('Controle de Contatos'!$D$5:$D$1204,$C396,'Controle de Contatos'!$AD$5:$AD$1204))</f>
        <v/>
      </c>
      <c r="F396" s="15" t="str">
        <f ca="1">IF($C396="","",SUMIF('Controle de Contatos'!$D$5:$D$1204,$C396,'Controle de Contatos'!$AE$5:$AE$1204))</f>
        <v/>
      </c>
      <c r="G396" s="15" t="str">
        <f ca="1">IF($C396="","",SUMIF('Controle de Contatos'!$D$5:$D$1204,$C396,'Controle de Contatos'!$AF$5:$AF$1204))</f>
        <v/>
      </c>
      <c r="H396" s="15" t="str">
        <f ca="1">IF($C396="","",SUMIF('Controle de Contatos'!$D$5:$D$1204,$C396,'Controle de Contatos'!$AG$5:$AG$1204))</f>
        <v/>
      </c>
      <c r="I396" s="15" t="str">
        <f ca="1">IF($C396="","",SUMIF('Controle de Contatos'!$D$5:$D$1204,$C396,'Controle de Contatos'!$AH$5:$AH$1204))</f>
        <v/>
      </c>
      <c r="J396" s="15" t="str">
        <f ca="1">IF($C396="","",SUMIF('Controle de Contatos'!$D$5:$D$1204,$C396,'Controle de Contatos'!$AI$5:$AI$1204))</f>
        <v/>
      </c>
      <c r="K396" s="15" t="str">
        <f ca="1">IF($C396="","",SUMIF('Controle de Contatos'!$D$5:$D$1204,$C396,'Controle de Contatos'!$AJ$5:$AJ$1204))</f>
        <v/>
      </c>
      <c r="L396" s="15" t="str">
        <f ca="1">IF($C396="","",SUMIF('Controle de Contatos'!$D$5:$D$1204,$C396,'Controle de Contatos'!$AK$5:$AK$1204))</f>
        <v/>
      </c>
      <c r="M396" s="15" t="str">
        <f ca="1">IF($C396="","",SUMIF('Controle de Contatos'!$D$5:$D$1204,$C396,'Controle de Contatos'!$AL$5:$AL$1204))</f>
        <v/>
      </c>
      <c r="N396" s="15" t="str">
        <f ca="1">IF($C396="","",SUMIF('Controle de Contatos'!$D$5:$D$1204,$C396,'Controle de Contatos'!$AM$5:$AO$1204))</f>
        <v/>
      </c>
      <c r="O396" s="15" t="str">
        <f ca="1">IF($C396="","",SUMIF('Controle de Contatos'!$D$5:$D$1204,$C396,'Controle de Contatos'!$AN$5:$AN$1204))</f>
        <v/>
      </c>
      <c r="P396" s="15" t="str">
        <f t="shared" ca="1" si="13"/>
        <v/>
      </c>
    </row>
    <row r="397" spans="2:16" ht="30" customHeight="1">
      <c r="B397" s="1">
        <v>393</v>
      </c>
      <c r="C397" s="14" t="str">
        <f t="shared" ca="1" si="12"/>
        <v/>
      </c>
      <c r="D397" s="15" t="str">
        <f ca="1">IF($C397="","",SUMIF('Controle de Contatos'!$D$5:$D$1204,$C397,'Controle de Contatos'!$AC$5:$AC$1204))</f>
        <v/>
      </c>
      <c r="E397" s="15" t="str">
        <f ca="1">IF($C397="","",SUMIF('Controle de Contatos'!$D$5:$D$1204,$C397,'Controle de Contatos'!$AD$5:$AD$1204))</f>
        <v/>
      </c>
      <c r="F397" s="15" t="str">
        <f ca="1">IF($C397="","",SUMIF('Controle de Contatos'!$D$5:$D$1204,$C397,'Controle de Contatos'!$AE$5:$AE$1204))</f>
        <v/>
      </c>
      <c r="G397" s="15" t="str">
        <f ca="1">IF($C397="","",SUMIF('Controle de Contatos'!$D$5:$D$1204,$C397,'Controle de Contatos'!$AF$5:$AF$1204))</f>
        <v/>
      </c>
      <c r="H397" s="15" t="str">
        <f ca="1">IF($C397="","",SUMIF('Controle de Contatos'!$D$5:$D$1204,$C397,'Controle de Contatos'!$AG$5:$AG$1204))</f>
        <v/>
      </c>
      <c r="I397" s="15" t="str">
        <f ca="1">IF($C397="","",SUMIF('Controle de Contatos'!$D$5:$D$1204,$C397,'Controle de Contatos'!$AH$5:$AH$1204))</f>
        <v/>
      </c>
      <c r="J397" s="15" t="str">
        <f ca="1">IF($C397="","",SUMIF('Controle de Contatos'!$D$5:$D$1204,$C397,'Controle de Contatos'!$AI$5:$AI$1204))</f>
        <v/>
      </c>
      <c r="K397" s="15" t="str">
        <f ca="1">IF($C397="","",SUMIF('Controle de Contatos'!$D$5:$D$1204,$C397,'Controle de Contatos'!$AJ$5:$AJ$1204))</f>
        <v/>
      </c>
      <c r="L397" s="15" t="str">
        <f ca="1">IF($C397="","",SUMIF('Controle de Contatos'!$D$5:$D$1204,$C397,'Controle de Contatos'!$AK$5:$AK$1204))</f>
        <v/>
      </c>
      <c r="M397" s="15" t="str">
        <f ca="1">IF($C397="","",SUMIF('Controle de Contatos'!$D$5:$D$1204,$C397,'Controle de Contatos'!$AL$5:$AL$1204))</f>
        <v/>
      </c>
      <c r="N397" s="15" t="str">
        <f ca="1">IF($C397="","",SUMIF('Controle de Contatos'!$D$5:$D$1204,$C397,'Controle de Contatos'!$AM$5:$AO$1204))</f>
        <v/>
      </c>
      <c r="O397" s="15" t="str">
        <f ca="1">IF($C397="","",SUMIF('Controle de Contatos'!$D$5:$D$1204,$C397,'Controle de Contatos'!$AN$5:$AN$1204))</f>
        <v/>
      </c>
      <c r="P397" s="15" t="str">
        <f t="shared" ca="1" si="13"/>
        <v/>
      </c>
    </row>
    <row r="398" spans="2:16" ht="30" customHeight="1">
      <c r="B398" s="1">
        <v>394</v>
      </c>
      <c r="C398" s="14" t="str">
        <f t="shared" ca="1" si="12"/>
        <v/>
      </c>
      <c r="D398" s="15" t="str">
        <f ca="1">IF($C398="","",SUMIF('Controle de Contatos'!$D$5:$D$1204,$C398,'Controle de Contatos'!$AC$5:$AC$1204))</f>
        <v/>
      </c>
      <c r="E398" s="15" t="str">
        <f ca="1">IF($C398="","",SUMIF('Controle de Contatos'!$D$5:$D$1204,$C398,'Controle de Contatos'!$AD$5:$AD$1204))</f>
        <v/>
      </c>
      <c r="F398" s="15" t="str">
        <f ca="1">IF($C398="","",SUMIF('Controle de Contatos'!$D$5:$D$1204,$C398,'Controle de Contatos'!$AE$5:$AE$1204))</f>
        <v/>
      </c>
      <c r="G398" s="15" t="str">
        <f ca="1">IF($C398="","",SUMIF('Controle de Contatos'!$D$5:$D$1204,$C398,'Controle de Contatos'!$AF$5:$AF$1204))</f>
        <v/>
      </c>
      <c r="H398" s="15" t="str">
        <f ca="1">IF($C398="","",SUMIF('Controle de Contatos'!$D$5:$D$1204,$C398,'Controle de Contatos'!$AG$5:$AG$1204))</f>
        <v/>
      </c>
      <c r="I398" s="15" t="str">
        <f ca="1">IF($C398="","",SUMIF('Controle de Contatos'!$D$5:$D$1204,$C398,'Controle de Contatos'!$AH$5:$AH$1204))</f>
        <v/>
      </c>
      <c r="J398" s="15" t="str">
        <f ca="1">IF($C398="","",SUMIF('Controle de Contatos'!$D$5:$D$1204,$C398,'Controle de Contatos'!$AI$5:$AI$1204))</f>
        <v/>
      </c>
      <c r="K398" s="15" t="str">
        <f ca="1">IF($C398="","",SUMIF('Controle de Contatos'!$D$5:$D$1204,$C398,'Controle de Contatos'!$AJ$5:$AJ$1204))</f>
        <v/>
      </c>
      <c r="L398" s="15" t="str">
        <f ca="1">IF($C398="","",SUMIF('Controle de Contatos'!$D$5:$D$1204,$C398,'Controle de Contatos'!$AK$5:$AK$1204))</f>
        <v/>
      </c>
      <c r="M398" s="15" t="str">
        <f ca="1">IF($C398="","",SUMIF('Controle de Contatos'!$D$5:$D$1204,$C398,'Controle de Contatos'!$AL$5:$AL$1204))</f>
        <v/>
      </c>
      <c r="N398" s="15" t="str">
        <f ca="1">IF($C398="","",SUMIF('Controle de Contatos'!$D$5:$D$1204,$C398,'Controle de Contatos'!$AM$5:$AO$1204))</f>
        <v/>
      </c>
      <c r="O398" s="15" t="str">
        <f ca="1">IF($C398="","",SUMIF('Controle de Contatos'!$D$5:$D$1204,$C398,'Controle de Contatos'!$AN$5:$AN$1204))</f>
        <v/>
      </c>
      <c r="P398" s="15" t="str">
        <f t="shared" ca="1" si="13"/>
        <v/>
      </c>
    </row>
    <row r="399" spans="2:16" ht="30" customHeight="1">
      <c r="B399" s="1">
        <v>395</v>
      </c>
      <c r="C399" s="14" t="str">
        <f t="shared" ca="1" si="12"/>
        <v/>
      </c>
      <c r="D399" s="15" t="str">
        <f ca="1">IF($C399="","",SUMIF('Controle de Contatos'!$D$5:$D$1204,$C399,'Controle de Contatos'!$AC$5:$AC$1204))</f>
        <v/>
      </c>
      <c r="E399" s="15" t="str">
        <f ca="1">IF($C399="","",SUMIF('Controle de Contatos'!$D$5:$D$1204,$C399,'Controle de Contatos'!$AD$5:$AD$1204))</f>
        <v/>
      </c>
      <c r="F399" s="15" t="str">
        <f ca="1">IF($C399="","",SUMIF('Controle de Contatos'!$D$5:$D$1204,$C399,'Controle de Contatos'!$AE$5:$AE$1204))</f>
        <v/>
      </c>
      <c r="G399" s="15" t="str">
        <f ca="1">IF($C399="","",SUMIF('Controle de Contatos'!$D$5:$D$1204,$C399,'Controle de Contatos'!$AF$5:$AF$1204))</f>
        <v/>
      </c>
      <c r="H399" s="15" t="str">
        <f ca="1">IF($C399="","",SUMIF('Controle de Contatos'!$D$5:$D$1204,$C399,'Controle de Contatos'!$AG$5:$AG$1204))</f>
        <v/>
      </c>
      <c r="I399" s="15" t="str">
        <f ca="1">IF($C399="","",SUMIF('Controle de Contatos'!$D$5:$D$1204,$C399,'Controle de Contatos'!$AH$5:$AH$1204))</f>
        <v/>
      </c>
      <c r="J399" s="15" t="str">
        <f ca="1">IF($C399="","",SUMIF('Controle de Contatos'!$D$5:$D$1204,$C399,'Controle de Contatos'!$AI$5:$AI$1204))</f>
        <v/>
      </c>
      <c r="K399" s="15" t="str">
        <f ca="1">IF($C399="","",SUMIF('Controle de Contatos'!$D$5:$D$1204,$C399,'Controle de Contatos'!$AJ$5:$AJ$1204))</f>
        <v/>
      </c>
      <c r="L399" s="15" t="str">
        <f ca="1">IF($C399="","",SUMIF('Controle de Contatos'!$D$5:$D$1204,$C399,'Controle de Contatos'!$AK$5:$AK$1204))</f>
        <v/>
      </c>
      <c r="M399" s="15" t="str">
        <f ca="1">IF($C399="","",SUMIF('Controle de Contatos'!$D$5:$D$1204,$C399,'Controle de Contatos'!$AL$5:$AL$1204))</f>
        <v/>
      </c>
      <c r="N399" s="15" t="str">
        <f ca="1">IF($C399="","",SUMIF('Controle de Contatos'!$D$5:$D$1204,$C399,'Controle de Contatos'!$AM$5:$AO$1204))</f>
        <v/>
      </c>
      <c r="O399" s="15" t="str">
        <f ca="1">IF($C399="","",SUMIF('Controle de Contatos'!$D$5:$D$1204,$C399,'Controle de Contatos'!$AN$5:$AN$1204))</f>
        <v/>
      </c>
      <c r="P399" s="15" t="str">
        <f t="shared" ca="1" si="13"/>
        <v/>
      </c>
    </row>
    <row r="400" spans="2:16" ht="30" customHeight="1">
      <c r="B400" s="1">
        <v>396</v>
      </c>
      <c r="C400" s="14" t="str">
        <f t="shared" ca="1" si="12"/>
        <v/>
      </c>
      <c r="D400" s="15" t="str">
        <f ca="1">IF($C400="","",SUMIF('Controle de Contatos'!$D$5:$D$1204,$C400,'Controle de Contatos'!$AC$5:$AC$1204))</f>
        <v/>
      </c>
      <c r="E400" s="15" t="str">
        <f ca="1">IF($C400="","",SUMIF('Controle de Contatos'!$D$5:$D$1204,$C400,'Controle de Contatos'!$AD$5:$AD$1204))</f>
        <v/>
      </c>
      <c r="F400" s="15" t="str">
        <f ca="1">IF($C400="","",SUMIF('Controle de Contatos'!$D$5:$D$1204,$C400,'Controle de Contatos'!$AE$5:$AE$1204))</f>
        <v/>
      </c>
      <c r="G400" s="15" t="str">
        <f ca="1">IF($C400="","",SUMIF('Controle de Contatos'!$D$5:$D$1204,$C400,'Controle de Contatos'!$AF$5:$AF$1204))</f>
        <v/>
      </c>
      <c r="H400" s="15" t="str">
        <f ca="1">IF($C400="","",SUMIF('Controle de Contatos'!$D$5:$D$1204,$C400,'Controle de Contatos'!$AG$5:$AG$1204))</f>
        <v/>
      </c>
      <c r="I400" s="15" t="str">
        <f ca="1">IF($C400="","",SUMIF('Controle de Contatos'!$D$5:$D$1204,$C400,'Controle de Contatos'!$AH$5:$AH$1204))</f>
        <v/>
      </c>
      <c r="J400" s="15" t="str">
        <f ca="1">IF($C400="","",SUMIF('Controle de Contatos'!$D$5:$D$1204,$C400,'Controle de Contatos'!$AI$5:$AI$1204))</f>
        <v/>
      </c>
      <c r="K400" s="15" t="str">
        <f ca="1">IF($C400="","",SUMIF('Controle de Contatos'!$D$5:$D$1204,$C400,'Controle de Contatos'!$AJ$5:$AJ$1204))</f>
        <v/>
      </c>
      <c r="L400" s="15" t="str">
        <f ca="1">IF($C400="","",SUMIF('Controle de Contatos'!$D$5:$D$1204,$C400,'Controle de Contatos'!$AK$5:$AK$1204))</f>
        <v/>
      </c>
      <c r="M400" s="15" t="str">
        <f ca="1">IF($C400="","",SUMIF('Controle de Contatos'!$D$5:$D$1204,$C400,'Controle de Contatos'!$AL$5:$AL$1204))</f>
        <v/>
      </c>
      <c r="N400" s="15" t="str">
        <f ca="1">IF($C400="","",SUMIF('Controle de Contatos'!$D$5:$D$1204,$C400,'Controle de Contatos'!$AM$5:$AO$1204))</f>
        <v/>
      </c>
      <c r="O400" s="15" t="str">
        <f ca="1">IF($C400="","",SUMIF('Controle de Contatos'!$D$5:$D$1204,$C400,'Controle de Contatos'!$AN$5:$AN$1204))</f>
        <v/>
      </c>
      <c r="P400" s="15" t="str">
        <f t="shared" ca="1" si="13"/>
        <v/>
      </c>
    </row>
    <row r="401" spans="2:16" ht="30" customHeight="1">
      <c r="B401" s="1">
        <v>397</v>
      </c>
      <c r="C401" s="14" t="str">
        <f t="shared" ca="1" si="12"/>
        <v/>
      </c>
      <c r="D401" s="15" t="str">
        <f ca="1">IF($C401="","",SUMIF('Controle de Contatos'!$D$5:$D$1204,$C401,'Controle de Contatos'!$AC$5:$AC$1204))</f>
        <v/>
      </c>
      <c r="E401" s="15" t="str">
        <f ca="1">IF($C401="","",SUMIF('Controle de Contatos'!$D$5:$D$1204,$C401,'Controle de Contatos'!$AD$5:$AD$1204))</f>
        <v/>
      </c>
      <c r="F401" s="15" t="str">
        <f ca="1">IF($C401="","",SUMIF('Controle de Contatos'!$D$5:$D$1204,$C401,'Controle de Contatos'!$AE$5:$AE$1204))</f>
        <v/>
      </c>
      <c r="G401" s="15" t="str">
        <f ca="1">IF($C401="","",SUMIF('Controle de Contatos'!$D$5:$D$1204,$C401,'Controle de Contatos'!$AF$5:$AF$1204))</f>
        <v/>
      </c>
      <c r="H401" s="15" t="str">
        <f ca="1">IF($C401="","",SUMIF('Controle de Contatos'!$D$5:$D$1204,$C401,'Controle de Contatos'!$AG$5:$AG$1204))</f>
        <v/>
      </c>
      <c r="I401" s="15" t="str">
        <f ca="1">IF($C401="","",SUMIF('Controle de Contatos'!$D$5:$D$1204,$C401,'Controle de Contatos'!$AH$5:$AH$1204))</f>
        <v/>
      </c>
      <c r="J401" s="15" t="str">
        <f ca="1">IF($C401="","",SUMIF('Controle de Contatos'!$D$5:$D$1204,$C401,'Controle de Contatos'!$AI$5:$AI$1204))</f>
        <v/>
      </c>
      <c r="K401" s="15" t="str">
        <f ca="1">IF($C401="","",SUMIF('Controle de Contatos'!$D$5:$D$1204,$C401,'Controle de Contatos'!$AJ$5:$AJ$1204))</f>
        <v/>
      </c>
      <c r="L401" s="15" t="str">
        <f ca="1">IF($C401="","",SUMIF('Controle de Contatos'!$D$5:$D$1204,$C401,'Controle de Contatos'!$AK$5:$AK$1204))</f>
        <v/>
      </c>
      <c r="M401" s="15" t="str">
        <f ca="1">IF($C401="","",SUMIF('Controle de Contatos'!$D$5:$D$1204,$C401,'Controle de Contatos'!$AL$5:$AL$1204))</f>
        <v/>
      </c>
      <c r="N401" s="15" t="str">
        <f ca="1">IF($C401="","",SUMIF('Controle de Contatos'!$D$5:$D$1204,$C401,'Controle de Contatos'!$AM$5:$AO$1204))</f>
        <v/>
      </c>
      <c r="O401" s="15" t="str">
        <f ca="1">IF($C401="","",SUMIF('Controle de Contatos'!$D$5:$D$1204,$C401,'Controle de Contatos'!$AN$5:$AN$1204))</f>
        <v/>
      </c>
      <c r="P401" s="15" t="str">
        <f t="shared" ca="1" si="13"/>
        <v/>
      </c>
    </row>
    <row r="402" spans="2:16" ht="30" customHeight="1">
      <c r="B402" s="1">
        <v>398</v>
      </c>
      <c r="C402" s="14" t="str">
        <f t="shared" ca="1" si="12"/>
        <v/>
      </c>
      <c r="D402" s="15" t="str">
        <f ca="1">IF($C402="","",SUMIF('Controle de Contatos'!$D$5:$D$1204,$C402,'Controle de Contatos'!$AC$5:$AC$1204))</f>
        <v/>
      </c>
      <c r="E402" s="15" t="str">
        <f ca="1">IF($C402="","",SUMIF('Controle de Contatos'!$D$5:$D$1204,$C402,'Controle de Contatos'!$AD$5:$AD$1204))</f>
        <v/>
      </c>
      <c r="F402" s="15" t="str">
        <f ca="1">IF($C402="","",SUMIF('Controle de Contatos'!$D$5:$D$1204,$C402,'Controle de Contatos'!$AE$5:$AE$1204))</f>
        <v/>
      </c>
      <c r="G402" s="15" t="str">
        <f ca="1">IF($C402="","",SUMIF('Controle de Contatos'!$D$5:$D$1204,$C402,'Controle de Contatos'!$AF$5:$AF$1204))</f>
        <v/>
      </c>
      <c r="H402" s="15" t="str">
        <f ca="1">IF($C402="","",SUMIF('Controle de Contatos'!$D$5:$D$1204,$C402,'Controle de Contatos'!$AG$5:$AG$1204))</f>
        <v/>
      </c>
      <c r="I402" s="15" t="str">
        <f ca="1">IF($C402="","",SUMIF('Controle de Contatos'!$D$5:$D$1204,$C402,'Controle de Contatos'!$AH$5:$AH$1204))</f>
        <v/>
      </c>
      <c r="J402" s="15" t="str">
        <f ca="1">IF($C402="","",SUMIF('Controle de Contatos'!$D$5:$D$1204,$C402,'Controle de Contatos'!$AI$5:$AI$1204))</f>
        <v/>
      </c>
      <c r="K402" s="15" t="str">
        <f ca="1">IF($C402="","",SUMIF('Controle de Contatos'!$D$5:$D$1204,$C402,'Controle de Contatos'!$AJ$5:$AJ$1204))</f>
        <v/>
      </c>
      <c r="L402" s="15" t="str">
        <f ca="1">IF($C402="","",SUMIF('Controle de Contatos'!$D$5:$D$1204,$C402,'Controle de Contatos'!$AK$5:$AK$1204))</f>
        <v/>
      </c>
      <c r="M402" s="15" t="str">
        <f ca="1">IF($C402="","",SUMIF('Controle de Contatos'!$D$5:$D$1204,$C402,'Controle de Contatos'!$AL$5:$AL$1204))</f>
        <v/>
      </c>
      <c r="N402" s="15" t="str">
        <f ca="1">IF($C402="","",SUMIF('Controle de Contatos'!$D$5:$D$1204,$C402,'Controle de Contatos'!$AM$5:$AO$1204))</f>
        <v/>
      </c>
      <c r="O402" s="15" t="str">
        <f ca="1">IF($C402="","",SUMIF('Controle de Contatos'!$D$5:$D$1204,$C402,'Controle de Contatos'!$AN$5:$AN$1204))</f>
        <v/>
      </c>
      <c r="P402" s="15" t="str">
        <f t="shared" ca="1" si="13"/>
        <v/>
      </c>
    </row>
    <row r="403" spans="2:16" ht="30" customHeight="1">
      <c r="B403" s="1">
        <v>399</v>
      </c>
      <c r="C403" s="14" t="str">
        <f t="shared" ca="1" si="12"/>
        <v/>
      </c>
      <c r="D403" s="15" t="str">
        <f ca="1">IF($C403="","",SUMIF('Controle de Contatos'!$D$5:$D$1204,$C403,'Controle de Contatos'!$AC$5:$AC$1204))</f>
        <v/>
      </c>
      <c r="E403" s="15" t="str">
        <f ca="1">IF($C403="","",SUMIF('Controle de Contatos'!$D$5:$D$1204,$C403,'Controle de Contatos'!$AD$5:$AD$1204))</f>
        <v/>
      </c>
      <c r="F403" s="15" t="str">
        <f ca="1">IF($C403="","",SUMIF('Controle de Contatos'!$D$5:$D$1204,$C403,'Controle de Contatos'!$AE$5:$AE$1204))</f>
        <v/>
      </c>
      <c r="G403" s="15" t="str">
        <f ca="1">IF($C403="","",SUMIF('Controle de Contatos'!$D$5:$D$1204,$C403,'Controle de Contatos'!$AF$5:$AF$1204))</f>
        <v/>
      </c>
      <c r="H403" s="15" t="str">
        <f ca="1">IF($C403="","",SUMIF('Controle de Contatos'!$D$5:$D$1204,$C403,'Controle de Contatos'!$AG$5:$AG$1204))</f>
        <v/>
      </c>
      <c r="I403" s="15" t="str">
        <f ca="1">IF($C403="","",SUMIF('Controle de Contatos'!$D$5:$D$1204,$C403,'Controle de Contatos'!$AH$5:$AH$1204))</f>
        <v/>
      </c>
      <c r="J403" s="15" t="str">
        <f ca="1">IF($C403="","",SUMIF('Controle de Contatos'!$D$5:$D$1204,$C403,'Controle de Contatos'!$AI$5:$AI$1204))</f>
        <v/>
      </c>
      <c r="K403" s="15" t="str">
        <f ca="1">IF($C403="","",SUMIF('Controle de Contatos'!$D$5:$D$1204,$C403,'Controle de Contatos'!$AJ$5:$AJ$1204))</f>
        <v/>
      </c>
      <c r="L403" s="15" t="str">
        <f ca="1">IF($C403="","",SUMIF('Controle de Contatos'!$D$5:$D$1204,$C403,'Controle de Contatos'!$AK$5:$AK$1204))</f>
        <v/>
      </c>
      <c r="M403" s="15" t="str">
        <f ca="1">IF($C403="","",SUMIF('Controle de Contatos'!$D$5:$D$1204,$C403,'Controle de Contatos'!$AL$5:$AL$1204))</f>
        <v/>
      </c>
      <c r="N403" s="15" t="str">
        <f ca="1">IF($C403="","",SUMIF('Controle de Contatos'!$D$5:$D$1204,$C403,'Controle de Contatos'!$AM$5:$AO$1204))</f>
        <v/>
      </c>
      <c r="O403" s="15" t="str">
        <f ca="1">IF($C403="","",SUMIF('Controle de Contatos'!$D$5:$D$1204,$C403,'Controle de Contatos'!$AN$5:$AN$1204))</f>
        <v/>
      </c>
      <c r="P403" s="15" t="str">
        <f t="shared" ca="1" si="13"/>
        <v/>
      </c>
    </row>
    <row r="404" spans="2:16" ht="30" customHeight="1">
      <c r="B404" s="1">
        <v>400</v>
      </c>
      <c r="C404" s="14" t="str">
        <f t="shared" ca="1" si="12"/>
        <v/>
      </c>
      <c r="D404" s="15" t="str">
        <f ca="1">IF($C404="","",SUMIF('Controle de Contatos'!$D$5:$D$1204,$C404,'Controle de Contatos'!$AC$5:$AC$1204))</f>
        <v/>
      </c>
      <c r="E404" s="15" t="str">
        <f ca="1">IF($C404="","",SUMIF('Controle de Contatos'!$D$5:$D$1204,$C404,'Controle de Contatos'!$AD$5:$AD$1204))</f>
        <v/>
      </c>
      <c r="F404" s="15" t="str">
        <f ca="1">IF($C404="","",SUMIF('Controle de Contatos'!$D$5:$D$1204,$C404,'Controle de Contatos'!$AE$5:$AE$1204))</f>
        <v/>
      </c>
      <c r="G404" s="15" t="str">
        <f ca="1">IF($C404="","",SUMIF('Controle de Contatos'!$D$5:$D$1204,$C404,'Controle de Contatos'!$AF$5:$AF$1204))</f>
        <v/>
      </c>
      <c r="H404" s="15" t="str">
        <f ca="1">IF($C404="","",SUMIF('Controle de Contatos'!$D$5:$D$1204,$C404,'Controle de Contatos'!$AG$5:$AG$1204))</f>
        <v/>
      </c>
      <c r="I404" s="15" t="str">
        <f ca="1">IF($C404="","",SUMIF('Controle de Contatos'!$D$5:$D$1204,$C404,'Controle de Contatos'!$AH$5:$AH$1204))</f>
        <v/>
      </c>
      <c r="J404" s="15" t="str">
        <f ca="1">IF($C404="","",SUMIF('Controle de Contatos'!$D$5:$D$1204,$C404,'Controle de Contatos'!$AI$5:$AI$1204))</f>
        <v/>
      </c>
      <c r="K404" s="15" t="str">
        <f ca="1">IF($C404="","",SUMIF('Controle de Contatos'!$D$5:$D$1204,$C404,'Controle de Contatos'!$AJ$5:$AJ$1204))</f>
        <v/>
      </c>
      <c r="L404" s="15" t="str">
        <f ca="1">IF($C404="","",SUMIF('Controle de Contatos'!$D$5:$D$1204,$C404,'Controle de Contatos'!$AK$5:$AK$1204))</f>
        <v/>
      </c>
      <c r="M404" s="15" t="str">
        <f ca="1">IF($C404="","",SUMIF('Controle de Contatos'!$D$5:$D$1204,$C404,'Controle de Contatos'!$AL$5:$AL$1204))</f>
        <v/>
      </c>
      <c r="N404" s="15" t="str">
        <f ca="1">IF($C404="","",SUMIF('Controle de Contatos'!$D$5:$D$1204,$C404,'Controle de Contatos'!$AM$5:$AO$1204))</f>
        <v/>
      </c>
      <c r="O404" s="15" t="str">
        <f ca="1">IF($C404="","",SUMIF('Controle de Contatos'!$D$5:$D$1204,$C404,'Controle de Contatos'!$AN$5:$AN$1204))</f>
        <v/>
      </c>
      <c r="P404" s="15" t="str">
        <f t="shared" ca="1" si="13"/>
        <v/>
      </c>
    </row>
    <row r="405" spans="2:16" ht="30" customHeight="1">
      <c r="B405" s="1">
        <v>401</v>
      </c>
      <c r="C405" s="14" t="str">
        <f t="shared" ca="1" si="12"/>
        <v/>
      </c>
      <c r="D405" s="15" t="str">
        <f ca="1">IF($C405="","",SUMIF('Controle de Contatos'!$D$5:$D$1204,$C405,'Controle de Contatos'!$AC$5:$AC$1204))</f>
        <v/>
      </c>
      <c r="E405" s="15" t="str">
        <f ca="1">IF($C405="","",SUMIF('Controle de Contatos'!$D$5:$D$1204,$C405,'Controle de Contatos'!$AD$5:$AD$1204))</f>
        <v/>
      </c>
      <c r="F405" s="15" t="str">
        <f ca="1">IF($C405="","",SUMIF('Controle de Contatos'!$D$5:$D$1204,$C405,'Controle de Contatos'!$AE$5:$AE$1204))</f>
        <v/>
      </c>
      <c r="G405" s="15" t="str">
        <f ca="1">IF($C405="","",SUMIF('Controle de Contatos'!$D$5:$D$1204,$C405,'Controle de Contatos'!$AF$5:$AF$1204))</f>
        <v/>
      </c>
      <c r="H405" s="15" t="str">
        <f ca="1">IF($C405="","",SUMIF('Controle de Contatos'!$D$5:$D$1204,$C405,'Controle de Contatos'!$AG$5:$AG$1204))</f>
        <v/>
      </c>
      <c r="I405" s="15" t="str">
        <f ca="1">IF($C405="","",SUMIF('Controle de Contatos'!$D$5:$D$1204,$C405,'Controle de Contatos'!$AH$5:$AH$1204))</f>
        <v/>
      </c>
      <c r="J405" s="15" t="str">
        <f ca="1">IF($C405="","",SUMIF('Controle de Contatos'!$D$5:$D$1204,$C405,'Controle de Contatos'!$AI$5:$AI$1204))</f>
        <v/>
      </c>
      <c r="K405" s="15" t="str">
        <f ca="1">IF($C405="","",SUMIF('Controle de Contatos'!$D$5:$D$1204,$C405,'Controle de Contatos'!$AJ$5:$AJ$1204))</f>
        <v/>
      </c>
      <c r="L405" s="15" t="str">
        <f ca="1">IF($C405="","",SUMIF('Controle de Contatos'!$D$5:$D$1204,$C405,'Controle de Contatos'!$AK$5:$AK$1204))</f>
        <v/>
      </c>
      <c r="M405" s="15" t="str">
        <f ca="1">IF($C405="","",SUMIF('Controle de Contatos'!$D$5:$D$1204,$C405,'Controle de Contatos'!$AL$5:$AL$1204))</f>
        <v/>
      </c>
      <c r="N405" s="15" t="str">
        <f ca="1">IF($C405="","",SUMIF('Controle de Contatos'!$D$5:$D$1204,$C405,'Controle de Contatos'!$AM$5:$AO$1204))</f>
        <v/>
      </c>
      <c r="O405" s="15" t="str">
        <f ca="1">IF($C405="","",SUMIF('Controle de Contatos'!$D$5:$D$1204,$C405,'Controle de Contatos'!$AN$5:$AN$1204))</f>
        <v/>
      </c>
      <c r="P405" s="15" t="str">
        <f t="shared" ca="1" si="13"/>
        <v/>
      </c>
    </row>
    <row r="406" spans="2:16" ht="30" customHeight="1">
      <c r="B406" s="1">
        <v>402</v>
      </c>
      <c r="C406" s="14" t="str">
        <f t="shared" ca="1" si="12"/>
        <v/>
      </c>
      <c r="D406" s="15" t="str">
        <f ca="1">IF($C406="","",SUMIF('Controle de Contatos'!$D$5:$D$1204,$C406,'Controle de Contatos'!$AC$5:$AC$1204))</f>
        <v/>
      </c>
      <c r="E406" s="15" t="str">
        <f ca="1">IF($C406="","",SUMIF('Controle de Contatos'!$D$5:$D$1204,$C406,'Controle de Contatos'!$AD$5:$AD$1204))</f>
        <v/>
      </c>
      <c r="F406" s="15" t="str">
        <f ca="1">IF($C406="","",SUMIF('Controle de Contatos'!$D$5:$D$1204,$C406,'Controle de Contatos'!$AE$5:$AE$1204))</f>
        <v/>
      </c>
      <c r="G406" s="15" t="str">
        <f ca="1">IF($C406="","",SUMIF('Controle de Contatos'!$D$5:$D$1204,$C406,'Controle de Contatos'!$AF$5:$AF$1204))</f>
        <v/>
      </c>
      <c r="H406" s="15" t="str">
        <f ca="1">IF($C406="","",SUMIF('Controle de Contatos'!$D$5:$D$1204,$C406,'Controle de Contatos'!$AG$5:$AG$1204))</f>
        <v/>
      </c>
      <c r="I406" s="15" t="str">
        <f ca="1">IF($C406="","",SUMIF('Controle de Contatos'!$D$5:$D$1204,$C406,'Controle de Contatos'!$AH$5:$AH$1204))</f>
        <v/>
      </c>
      <c r="J406" s="15" t="str">
        <f ca="1">IF($C406="","",SUMIF('Controle de Contatos'!$D$5:$D$1204,$C406,'Controle de Contatos'!$AI$5:$AI$1204))</f>
        <v/>
      </c>
      <c r="K406" s="15" t="str">
        <f ca="1">IF($C406="","",SUMIF('Controle de Contatos'!$D$5:$D$1204,$C406,'Controle de Contatos'!$AJ$5:$AJ$1204))</f>
        <v/>
      </c>
      <c r="L406" s="15" t="str">
        <f ca="1">IF($C406="","",SUMIF('Controle de Contatos'!$D$5:$D$1204,$C406,'Controle de Contatos'!$AK$5:$AK$1204))</f>
        <v/>
      </c>
      <c r="M406" s="15" t="str">
        <f ca="1">IF($C406="","",SUMIF('Controle de Contatos'!$D$5:$D$1204,$C406,'Controle de Contatos'!$AL$5:$AL$1204))</f>
        <v/>
      </c>
      <c r="N406" s="15" t="str">
        <f ca="1">IF($C406="","",SUMIF('Controle de Contatos'!$D$5:$D$1204,$C406,'Controle de Contatos'!$AM$5:$AO$1204))</f>
        <v/>
      </c>
      <c r="O406" s="15" t="str">
        <f ca="1">IF($C406="","",SUMIF('Controle de Contatos'!$D$5:$D$1204,$C406,'Controle de Contatos'!$AN$5:$AN$1204))</f>
        <v/>
      </c>
      <c r="P406" s="15" t="str">
        <f t="shared" ca="1" si="13"/>
        <v/>
      </c>
    </row>
    <row r="407" spans="2:16" ht="30" customHeight="1">
      <c r="B407" s="1">
        <v>403</v>
      </c>
      <c r="C407" s="14" t="str">
        <f t="shared" ca="1" si="12"/>
        <v/>
      </c>
      <c r="D407" s="15" t="str">
        <f ca="1">IF($C407="","",SUMIF('Controle de Contatos'!$D$5:$D$1204,$C407,'Controle de Contatos'!$AC$5:$AC$1204))</f>
        <v/>
      </c>
      <c r="E407" s="15" t="str">
        <f ca="1">IF($C407="","",SUMIF('Controle de Contatos'!$D$5:$D$1204,$C407,'Controle de Contatos'!$AD$5:$AD$1204))</f>
        <v/>
      </c>
      <c r="F407" s="15" t="str">
        <f ca="1">IF($C407="","",SUMIF('Controle de Contatos'!$D$5:$D$1204,$C407,'Controle de Contatos'!$AE$5:$AE$1204))</f>
        <v/>
      </c>
      <c r="G407" s="15" t="str">
        <f ca="1">IF($C407="","",SUMIF('Controle de Contatos'!$D$5:$D$1204,$C407,'Controle de Contatos'!$AF$5:$AF$1204))</f>
        <v/>
      </c>
      <c r="H407" s="15" t="str">
        <f ca="1">IF($C407="","",SUMIF('Controle de Contatos'!$D$5:$D$1204,$C407,'Controle de Contatos'!$AG$5:$AG$1204))</f>
        <v/>
      </c>
      <c r="I407" s="15" t="str">
        <f ca="1">IF($C407="","",SUMIF('Controle de Contatos'!$D$5:$D$1204,$C407,'Controle de Contatos'!$AH$5:$AH$1204))</f>
        <v/>
      </c>
      <c r="J407" s="15" t="str">
        <f ca="1">IF($C407="","",SUMIF('Controle de Contatos'!$D$5:$D$1204,$C407,'Controle de Contatos'!$AI$5:$AI$1204))</f>
        <v/>
      </c>
      <c r="K407" s="15" t="str">
        <f ca="1">IF($C407="","",SUMIF('Controle de Contatos'!$D$5:$D$1204,$C407,'Controle de Contatos'!$AJ$5:$AJ$1204))</f>
        <v/>
      </c>
      <c r="L407" s="15" t="str">
        <f ca="1">IF($C407="","",SUMIF('Controle de Contatos'!$D$5:$D$1204,$C407,'Controle de Contatos'!$AK$5:$AK$1204))</f>
        <v/>
      </c>
      <c r="M407" s="15" t="str">
        <f ca="1">IF($C407="","",SUMIF('Controle de Contatos'!$D$5:$D$1204,$C407,'Controle de Contatos'!$AL$5:$AL$1204))</f>
        <v/>
      </c>
      <c r="N407" s="15" t="str">
        <f ca="1">IF($C407="","",SUMIF('Controle de Contatos'!$D$5:$D$1204,$C407,'Controle de Contatos'!$AM$5:$AO$1204))</f>
        <v/>
      </c>
      <c r="O407" s="15" t="str">
        <f ca="1">IF($C407="","",SUMIF('Controle de Contatos'!$D$5:$D$1204,$C407,'Controle de Contatos'!$AN$5:$AN$1204))</f>
        <v/>
      </c>
      <c r="P407" s="15" t="str">
        <f t="shared" ca="1" si="13"/>
        <v/>
      </c>
    </row>
    <row r="408" spans="2:16" ht="30" customHeight="1">
      <c r="B408" s="1">
        <v>404</v>
      </c>
      <c r="C408" s="14" t="str">
        <f t="shared" ca="1" si="12"/>
        <v/>
      </c>
      <c r="D408" s="15" t="str">
        <f ca="1">IF($C408="","",SUMIF('Controle de Contatos'!$D$5:$D$1204,$C408,'Controle de Contatos'!$AC$5:$AC$1204))</f>
        <v/>
      </c>
      <c r="E408" s="15" t="str">
        <f ca="1">IF($C408="","",SUMIF('Controle de Contatos'!$D$5:$D$1204,$C408,'Controle de Contatos'!$AD$5:$AD$1204))</f>
        <v/>
      </c>
      <c r="F408" s="15" t="str">
        <f ca="1">IF($C408="","",SUMIF('Controle de Contatos'!$D$5:$D$1204,$C408,'Controle de Contatos'!$AE$5:$AE$1204))</f>
        <v/>
      </c>
      <c r="G408" s="15" t="str">
        <f ca="1">IF($C408="","",SUMIF('Controle de Contatos'!$D$5:$D$1204,$C408,'Controle de Contatos'!$AF$5:$AF$1204))</f>
        <v/>
      </c>
      <c r="H408" s="15" t="str">
        <f ca="1">IF($C408="","",SUMIF('Controle de Contatos'!$D$5:$D$1204,$C408,'Controle de Contatos'!$AG$5:$AG$1204))</f>
        <v/>
      </c>
      <c r="I408" s="15" t="str">
        <f ca="1">IF($C408="","",SUMIF('Controle de Contatos'!$D$5:$D$1204,$C408,'Controle de Contatos'!$AH$5:$AH$1204))</f>
        <v/>
      </c>
      <c r="J408" s="15" t="str">
        <f ca="1">IF($C408="","",SUMIF('Controle de Contatos'!$D$5:$D$1204,$C408,'Controle de Contatos'!$AI$5:$AI$1204))</f>
        <v/>
      </c>
      <c r="K408" s="15" t="str">
        <f ca="1">IF($C408="","",SUMIF('Controle de Contatos'!$D$5:$D$1204,$C408,'Controle de Contatos'!$AJ$5:$AJ$1204))</f>
        <v/>
      </c>
      <c r="L408" s="15" t="str">
        <f ca="1">IF($C408="","",SUMIF('Controle de Contatos'!$D$5:$D$1204,$C408,'Controle de Contatos'!$AK$5:$AK$1204))</f>
        <v/>
      </c>
      <c r="M408" s="15" t="str">
        <f ca="1">IF($C408="","",SUMIF('Controle de Contatos'!$D$5:$D$1204,$C408,'Controle de Contatos'!$AL$5:$AL$1204))</f>
        <v/>
      </c>
      <c r="N408" s="15" t="str">
        <f ca="1">IF($C408="","",SUMIF('Controle de Contatos'!$D$5:$D$1204,$C408,'Controle de Contatos'!$AM$5:$AO$1204))</f>
        <v/>
      </c>
      <c r="O408" s="15" t="str">
        <f ca="1">IF($C408="","",SUMIF('Controle de Contatos'!$D$5:$D$1204,$C408,'Controle de Contatos'!$AN$5:$AN$1204))</f>
        <v/>
      </c>
      <c r="P408" s="15" t="str">
        <f t="shared" ca="1" si="13"/>
        <v/>
      </c>
    </row>
    <row r="409" spans="2:16" ht="30" customHeight="1">
      <c r="B409" s="1">
        <v>405</v>
      </c>
      <c r="C409" s="14" t="str">
        <f t="shared" ca="1" si="12"/>
        <v/>
      </c>
      <c r="D409" s="15" t="str">
        <f ca="1">IF($C409="","",SUMIF('Controle de Contatos'!$D$5:$D$1204,$C409,'Controle de Contatos'!$AC$5:$AC$1204))</f>
        <v/>
      </c>
      <c r="E409" s="15" t="str">
        <f ca="1">IF($C409="","",SUMIF('Controle de Contatos'!$D$5:$D$1204,$C409,'Controle de Contatos'!$AD$5:$AD$1204))</f>
        <v/>
      </c>
      <c r="F409" s="15" t="str">
        <f ca="1">IF($C409="","",SUMIF('Controle de Contatos'!$D$5:$D$1204,$C409,'Controle de Contatos'!$AE$5:$AE$1204))</f>
        <v/>
      </c>
      <c r="G409" s="15" t="str">
        <f ca="1">IF($C409="","",SUMIF('Controle de Contatos'!$D$5:$D$1204,$C409,'Controle de Contatos'!$AF$5:$AF$1204))</f>
        <v/>
      </c>
      <c r="H409" s="15" t="str">
        <f ca="1">IF($C409="","",SUMIF('Controle de Contatos'!$D$5:$D$1204,$C409,'Controle de Contatos'!$AG$5:$AG$1204))</f>
        <v/>
      </c>
      <c r="I409" s="15" t="str">
        <f ca="1">IF($C409="","",SUMIF('Controle de Contatos'!$D$5:$D$1204,$C409,'Controle de Contatos'!$AH$5:$AH$1204))</f>
        <v/>
      </c>
      <c r="J409" s="15" t="str">
        <f ca="1">IF($C409="","",SUMIF('Controle de Contatos'!$D$5:$D$1204,$C409,'Controle de Contatos'!$AI$5:$AI$1204))</f>
        <v/>
      </c>
      <c r="K409" s="15" t="str">
        <f ca="1">IF($C409="","",SUMIF('Controle de Contatos'!$D$5:$D$1204,$C409,'Controle de Contatos'!$AJ$5:$AJ$1204))</f>
        <v/>
      </c>
      <c r="L409" s="15" t="str">
        <f ca="1">IF($C409="","",SUMIF('Controle de Contatos'!$D$5:$D$1204,$C409,'Controle de Contatos'!$AK$5:$AK$1204))</f>
        <v/>
      </c>
      <c r="M409" s="15" t="str">
        <f ca="1">IF($C409="","",SUMIF('Controle de Contatos'!$D$5:$D$1204,$C409,'Controle de Contatos'!$AL$5:$AL$1204))</f>
        <v/>
      </c>
      <c r="N409" s="15" t="str">
        <f ca="1">IF($C409="","",SUMIF('Controle de Contatos'!$D$5:$D$1204,$C409,'Controle de Contatos'!$AM$5:$AO$1204))</f>
        <v/>
      </c>
      <c r="O409" s="15" t="str">
        <f ca="1">IF($C409="","",SUMIF('Controle de Contatos'!$D$5:$D$1204,$C409,'Controle de Contatos'!$AN$5:$AN$1204))</f>
        <v/>
      </c>
      <c r="P409" s="15" t="str">
        <f t="shared" ca="1" si="13"/>
        <v/>
      </c>
    </row>
    <row r="410" spans="2:16" ht="30" customHeight="1">
      <c r="B410" s="1">
        <v>406</v>
      </c>
      <c r="C410" s="14" t="str">
        <f t="shared" ca="1" si="12"/>
        <v/>
      </c>
      <c r="D410" s="15" t="str">
        <f ca="1">IF($C410="","",SUMIF('Controle de Contatos'!$D$5:$D$1204,$C410,'Controle de Contatos'!$AC$5:$AC$1204))</f>
        <v/>
      </c>
      <c r="E410" s="15" t="str">
        <f ca="1">IF($C410="","",SUMIF('Controle de Contatos'!$D$5:$D$1204,$C410,'Controle de Contatos'!$AD$5:$AD$1204))</f>
        <v/>
      </c>
      <c r="F410" s="15" t="str">
        <f ca="1">IF($C410="","",SUMIF('Controle de Contatos'!$D$5:$D$1204,$C410,'Controle de Contatos'!$AE$5:$AE$1204))</f>
        <v/>
      </c>
      <c r="G410" s="15" t="str">
        <f ca="1">IF($C410="","",SUMIF('Controle de Contatos'!$D$5:$D$1204,$C410,'Controle de Contatos'!$AF$5:$AF$1204))</f>
        <v/>
      </c>
      <c r="H410" s="15" t="str">
        <f ca="1">IF($C410="","",SUMIF('Controle de Contatos'!$D$5:$D$1204,$C410,'Controle de Contatos'!$AG$5:$AG$1204))</f>
        <v/>
      </c>
      <c r="I410" s="15" t="str">
        <f ca="1">IF($C410="","",SUMIF('Controle de Contatos'!$D$5:$D$1204,$C410,'Controle de Contatos'!$AH$5:$AH$1204))</f>
        <v/>
      </c>
      <c r="J410" s="15" t="str">
        <f ca="1">IF($C410="","",SUMIF('Controle de Contatos'!$D$5:$D$1204,$C410,'Controle de Contatos'!$AI$5:$AI$1204))</f>
        <v/>
      </c>
      <c r="K410" s="15" t="str">
        <f ca="1">IF($C410="","",SUMIF('Controle de Contatos'!$D$5:$D$1204,$C410,'Controle de Contatos'!$AJ$5:$AJ$1204))</f>
        <v/>
      </c>
      <c r="L410" s="15" t="str">
        <f ca="1">IF($C410="","",SUMIF('Controle de Contatos'!$D$5:$D$1204,$C410,'Controle de Contatos'!$AK$5:$AK$1204))</f>
        <v/>
      </c>
      <c r="M410" s="15" t="str">
        <f ca="1">IF($C410="","",SUMIF('Controle de Contatos'!$D$5:$D$1204,$C410,'Controle de Contatos'!$AL$5:$AL$1204))</f>
        <v/>
      </c>
      <c r="N410" s="15" t="str">
        <f ca="1">IF($C410="","",SUMIF('Controle de Contatos'!$D$5:$D$1204,$C410,'Controle de Contatos'!$AM$5:$AO$1204))</f>
        <v/>
      </c>
      <c r="O410" s="15" t="str">
        <f ca="1">IF($C410="","",SUMIF('Controle de Contatos'!$D$5:$D$1204,$C410,'Controle de Contatos'!$AN$5:$AN$1204))</f>
        <v/>
      </c>
      <c r="P410" s="15" t="str">
        <f t="shared" ca="1" si="13"/>
        <v/>
      </c>
    </row>
    <row r="411" spans="2:16" ht="30" customHeight="1">
      <c r="B411" s="1">
        <v>407</v>
      </c>
      <c r="C411" s="14" t="str">
        <f t="shared" ca="1" si="12"/>
        <v/>
      </c>
      <c r="D411" s="15" t="str">
        <f ca="1">IF($C411="","",SUMIF('Controle de Contatos'!$D$5:$D$1204,$C411,'Controle de Contatos'!$AC$5:$AC$1204))</f>
        <v/>
      </c>
      <c r="E411" s="15" t="str">
        <f ca="1">IF($C411="","",SUMIF('Controle de Contatos'!$D$5:$D$1204,$C411,'Controle de Contatos'!$AD$5:$AD$1204))</f>
        <v/>
      </c>
      <c r="F411" s="15" t="str">
        <f ca="1">IF($C411="","",SUMIF('Controle de Contatos'!$D$5:$D$1204,$C411,'Controle de Contatos'!$AE$5:$AE$1204))</f>
        <v/>
      </c>
      <c r="G411" s="15" t="str">
        <f ca="1">IF($C411="","",SUMIF('Controle de Contatos'!$D$5:$D$1204,$C411,'Controle de Contatos'!$AF$5:$AF$1204))</f>
        <v/>
      </c>
      <c r="H411" s="15" t="str">
        <f ca="1">IF($C411="","",SUMIF('Controle de Contatos'!$D$5:$D$1204,$C411,'Controle de Contatos'!$AG$5:$AG$1204))</f>
        <v/>
      </c>
      <c r="I411" s="15" t="str">
        <f ca="1">IF($C411="","",SUMIF('Controle de Contatos'!$D$5:$D$1204,$C411,'Controle de Contatos'!$AH$5:$AH$1204))</f>
        <v/>
      </c>
      <c r="J411" s="15" t="str">
        <f ca="1">IF($C411="","",SUMIF('Controle de Contatos'!$D$5:$D$1204,$C411,'Controle de Contatos'!$AI$5:$AI$1204))</f>
        <v/>
      </c>
      <c r="K411" s="15" t="str">
        <f ca="1">IF($C411="","",SUMIF('Controle de Contatos'!$D$5:$D$1204,$C411,'Controle de Contatos'!$AJ$5:$AJ$1204))</f>
        <v/>
      </c>
      <c r="L411" s="15" t="str">
        <f ca="1">IF($C411="","",SUMIF('Controle de Contatos'!$D$5:$D$1204,$C411,'Controle de Contatos'!$AK$5:$AK$1204))</f>
        <v/>
      </c>
      <c r="M411" s="15" t="str">
        <f ca="1">IF($C411="","",SUMIF('Controle de Contatos'!$D$5:$D$1204,$C411,'Controle de Contatos'!$AL$5:$AL$1204))</f>
        <v/>
      </c>
      <c r="N411" s="15" t="str">
        <f ca="1">IF($C411="","",SUMIF('Controle de Contatos'!$D$5:$D$1204,$C411,'Controle de Contatos'!$AM$5:$AO$1204))</f>
        <v/>
      </c>
      <c r="O411" s="15" t="str">
        <f ca="1">IF($C411="","",SUMIF('Controle de Contatos'!$D$5:$D$1204,$C411,'Controle de Contatos'!$AN$5:$AN$1204))</f>
        <v/>
      </c>
      <c r="P411" s="15" t="str">
        <f t="shared" ca="1" si="13"/>
        <v/>
      </c>
    </row>
    <row r="412" spans="2:16" ht="30" customHeight="1">
      <c r="B412" s="1">
        <v>408</v>
      </c>
      <c r="C412" s="14" t="str">
        <f t="shared" ca="1" si="12"/>
        <v/>
      </c>
      <c r="D412" s="15" t="str">
        <f ca="1">IF($C412="","",SUMIF('Controle de Contatos'!$D$5:$D$1204,$C412,'Controle de Contatos'!$AC$5:$AC$1204))</f>
        <v/>
      </c>
      <c r="E412" s="15" t="str">
        <f ca="1">IF($C412="","",SUMIF('Controle de Contatos'!$D$5:$D$1204,$C412,'Controle de Contatos'!$AD$5:$AD$1204))</f>
        <v/>
      </c>
      <c r="F412" s="15" t="str">
        <f ca="1">IF($C412="","",SUMIF('Controle de Contatos'!$D$5:$D$1204,$C412,'Controle de Contatos'!$AE$5:$AE$1204))</f>
        <v/>
      </c>
      <c r="G412" s="15" t="str">
        <f ca="1">IF($C412="","",SUMIF('Controle de Contatos'!$D$5:$D$1204,$C412,'Controle de Contatos'!$AF$5:$AF$1204))</f>
        <v/>
      </c>
      <c r="H412" s="15" t="str">
        <f ca="1">IF($C412="","",SUMIF('Controle de Contatos'!$D$5:$D$1204,$C412,'Controle de Contatos'!$AG$5:$AG$1204))</f>
        <v/>
      </c>
      <c r="I412" s="15" t="str">
        <f ca="1">IF($C412="","",SUMIF('Controle de Contatos'!$D$5:$D$1204,$C412,'Controle de Contatos'!$AH$5:$AH$1204))</f>
        <v/>
      </c>
      <c r="J412" s="15" t="str">
        <f ca="1">IF($C412="","",SUMIF('Controle de Contatos'!$D$5:$D$1204,$C412,'Controle de Contatos'!$AI$5:$AI$1204))</f>
        <v/>
      </c>
      <c r="K412" s="15" t="str">
        <f ca="1">IF($C412="","",SUMIF('Controle de Contatos'!$D$5:$D$1204,$C412,'Controle de Contatos'!$AJ$5:$AJ$1204))</f>
        <v/>
      </c>
      <c r="L412" s="15" t="str">
        <f ca="1">IF($C412="","",SUMIF('Controle de Contatos'!$D$5:$D$1204,$C412,'Controle de Contatos'!$AK$5:$AK$1204))</f>
        <v/>
      </c>
      <c r="M412" s="15" t="str">
        <f ca="1">IF($C412="","",SUMIF('Controle de Contatos'!$D$5:$D$1204,$C412,'Controle de Contatos'!$AL$5:$AL$1204))</f>
        <v/>
      </c>
      <c r="N412" s="15" t="str">
        <f ca="1">IF($C412="","",SUMIF('Controle de Contatos'!$D$5:$D$1204,$C412,'Controle de Contatos'!$AM$5:$AO$1204))</f>
        <v/>
      </c>
      <c r="O412" s="15" t="str">
        <f ca="1">IF($C412="","",SUMIF('Controle de Contatos'!$D$5:$D$1204,$C412,'Controle de Contatos'!$AN$5:$AN$1204))</f>
        <v/>
      </c>
      <c r="P412" s="15" t="str">
        <f t="shared" ca="1" si="13"/>
        <v/>
      </c>
    </row>
    <row r="413" spans="2:16" ht="30" customHeight="1">
      <c r="B413" s="1">
        <v>409</v>
      </c>
      <c r="C413" s="14" t="str">
        <f t="shared" ca="1" si="12"/>
        <v/>
      </c>
      <c r="D413" s="15" t="str">
        <f ca="1">IF($C413="","",SUMIF('Controle de Contatos'!$D$5:$D$1204,$C413,'Controle de Contatos'!$AC$5:$AC$1204))</f>
        <v/>
      </c>
      <c r="E413" s="15" t="str">
        <f ca="1">IF($C413="","",SUMIF('Controle de Contatos'!$D$5:$D$1204,$C413,'Controle de Contatos'!$AD$5:$AD$1204))</f>
        <v/>
      </c>
      <c r="F413" s="15" t="str">
        <f ca="1">IF($C413="","",SUMIF('Controle de Contatos'!$D$5:$D$1204,$C413,'Controle de Contatos'!$AE$5:$AE$1204))</f>
        <v/>
      </c>
      <c r="G413" s="15" t="str">
        <f ca="1">IF($C413="","",SUMIF('Controle de Contatos'!$D$5:$D$1204,$C413,'Controle de Contatos'!$AF$5:$AF$1204))</f>
        <v/>
      </c>
      <c r="H413" s="15" t="str">
        <f ca="1">IF($C413="","",SUMIF('Controle de Contatos'!$D$5:$D$1204,$C413,'Controle de Contatos'!$AG$5:$AG$1204))</f>
        <v/>
      </c>
      <c r="I413" s="15" t="str">
        <f ca="1">IF($C413="","",SUMIF('Controle de Contatos'!$D$5:$D$1204,$C413,'Controle de Contatos'!$AH$5:$AH$1204))</f>
        <v/>
      </c>
      <c r="J413" s="15" t="str">
        <f ca="1">IF($C413="","",SUMIF('Controle de Contatos'!$D$5:$D$1204,$C413,'Controle de Contatos'!$AI$5:$AI$1204))</f>
        <v/>
      </c>
      <c r="K413" s="15" t="str">
        <f ca="1">IF($C413="","",SUMIF('Controle de Contatos'!$D$5:$D$1204,$C413,'Controle de Contatos'!$AJ$5:$AJ$1204))</f>
        <v/>
      </c>
      <c r="L413" s="15" t="str">
        <f ca="1">IF($C413="","",SUMIF('Controle de Contatos'!$D$5:$D$1204,$C413,'Controle de Contatos'!$AK$5:$AK$1204))</f>
        <v/>
      </c>
      <c r="M413" s="15" t="str">
        <f ca="1">IF($C413="","",SUMIF('Controle de Contatos'!$D$5:$D$1204,$C413,'Controle de Contatos'!$AL$5:$AL$1204))</f>
        <v/>
      </c>
      <c r="N413" s="15" t="str">
        <f ca="1">IF($C413="","",SUMIF('Controle de Contatos'!$D$5:$D$1204,$C413,'Controle de Contatos'!$AM$5:$AO$1204))</f>
        <v/>
      </c>
      <c r="O413" s="15" t="str">
        <f ca="1">IF($C413="","",SUMIF('Controle de Contatos'!$D$5:$D$1204,$C413,'Controle de Contatos'!$AN$5:$AN$1204))</f>
        <v/>
      </c>
      <c r="P413" s="15" t="str">
        <f t="shared" ca="1" si="13"/>
        <v/>
      </c>
    </row>
    <row r="414" spans="2:16" ht="30" customHeight="1">
      <c r="B414" s="1">
        <v>410</v>
      </c>
      <c r="C414" s="14" t="str">
        <f t="shared" ca="1" si="12"/>
        <v/>
      </c>
      <c r="D414" s="15" t="str">
        <f ca="1">IF($C414="","",SUMIF('Controle de Contatos'!$D$5:$D$1204,$C414,'Controle de Contatos'!$AC$5:$AC$1204))</f>
        <v/>
      </c>
      <c r="E414" s="15" t="str">
        <f ca="1">IF($C414="","",SUMIF('Controle de Contatos'!$D$5:$D$1204,$C414,'Controle de Contatos'!$AD$5:$AD$1204))</f>
        <v/>
      </c>
      <c r="F414" s="15" t="str">
        <f ca="1">IF($C414="","",SUMIF('Controle de Contatos'!$D$5:$D$1204,$C414,'Controle de Contatos'!$AE$5:$AE$1204))</f>
        <v/>
      </c>
      <c r="G414" s="15" t="str">
        <f ca="1">IF($C414="","",SUMIF('Controle de Contatos'!$D$5:$D$1204,$C414,'Controle de Contatos'!$AF$5:$AF$1204))</f>
        <v/>
      </c>
      <c r="H414" s="15" t="str">
        <f ca="1">IF($C414="","",SUMIF('Controle de Contatos'!$D$5:$D$1204,$C414,'Controle de Contatos'!$AG$5:$AG$1204))</f>
        <v/>
      </c>
      <c r="I414" s="15" t="str">
        <f ca="1">IF($C414="","",SUMIF('Controle de Contatos'!$D$5:$D$1204,$C414,'Controle de Contatos'!$AH$5:$AH$1204))</f>
        <v/>
      </c>
      <c r="J414" s="15" t="str">
        <f ca="1">IF($C414="","",SUMIF('Controle de Contatos'!$D$5:$D$1204,$C414,'Controle de Contatos'!$AI$5:$AI$1204))</f>
        <v/>
      </c>
      <c r="K414" s="15" t="str">
        <f ca="1">IF($C414="","",SUMIF('Controle de Contatos'!$D$5:$D$1204,$C414,'Controle de Contatos'!$AJ$5:$AJ$1204))</f>
        <v/>
      </c>
      <c r="L414" s="15" t="str">
        <f ca="1">IF($C414="","",SUMIF('Controle de Contatos'!$D$5:$D$1204,$C414,'Controle de Contatos'!$AK$5:$AK$1204))</f>
        <v/>
      </c>
      <c r="M414" s="15" t="str">
        <f ca="1">IF($C414="","",SUMIF('Controle de Contatos'!$D$5:$D$1204,$C414,'Controle de Contatos'!$AL$5:$AL$1204))</f>
        <v/>
      </c>
      <c r="N414" s="15" t="str">
        <f ca="1">IF($C414="","",SUMIF('Controle de Contatos'!$D$5:$D$1204,$C414,'Controle de Contatos'!$AM$5:$AO$1204))</f>
        <v/>
      </c>
      <c r="O414" s="15" t="str">
        <f ca="1">IF($C414="","",SUMIF('Controle de Contatos'!$D$5:$D$1204,$C414,'Controle de Contatos'!$AN$5:$AN$1204))</f>
        <v/>
      </c>
      <c r="P414" s="15" t="str">
        <f t="shared" ca="1" si="13"/>
        <v/>
      </c>
    </row>
    <row r="415" spans="2:16" ht="30" customHeight="1">
      <c r="B415" s="1">
        <v>411</v>
      </c>
      <c r="C415" s="14" t="str">
        <f t="shared" ca="1" si="12"/>
        <v/>
      </c>
      <c r="D415" s="15" t="str">
        <f ca="1">IF($C415="","",SUMIF('Controle de Contatos'!$D$5:$D$1204,$C415,'Controle de Contatos'!$AC$5:$AC$1204))</f>
        <v/>
      </c>
      <c r="E415" s="15" t="str">
        <f ca="1">IF($C415="","",SUMIF('Controle de Contatos'!$D$5:$D$1204,$C415,'Controle de Contatos'!$AD$5:$AD$1204))</f>
        <v/>
      </c>
      <c r="F415" s="15" t="str">
        <f ca="1">IF($C415="","",SUMIF('Controle de Contatos'!$D$5:$D$1204,$C415,'Controle de Contatos'!$AE$5:$AE$1204))</f>
        <v/>
      </c>
      <c r="G415" s="15" t="str">
        <f ca="1">IF($C415="","",SUMIF('Controle de Contatos'!$D$5:$D$1204,$C415,'Controle de Contatos'!$AF$5:$AF$1204))</f>
        <v/>
      </c>
      <c r="H415" s="15" t="str">
        <f ca="1">IF($C415="","",SUMIF('Controle de Contatos'!$D$5:$D$1204,$C415,'Controle de Contatos'!$AG$5:$AG$1204))</f>
        <v/>
      </c>
      <c r="I415" s="15" t="str">
        <f ca="1">IF($C415="","",SUMIF('Controle de Contatos'!$D$5:$D$1204,$C415,'Controle de Contatos'!$AH$5:$AH$1204))</f>
        <v/>
      </c>
      <c r="J415" s="15" t="str">
        <f ca="1">IF($C415="","",SUMIF('Controle de Contatos'!$D$5:$D$1204,$C415,'Controle de Contatos'!$AI$5:$AI$1204))</f>
        <v/>
      </c>
      <c r="K415" s="15" t="str">
        <f ca="1">IF($C415="","",SUMIF('Controle de Contatos'!$D$5:$D$1204,$C415,'Controle de Contatos'!$AJ$5:$AJ$1204))</f>
        <v/>
      </c>
      <c r="L415" s="15" t="str">
        <f ca="1">IF($C415="","",SUMIF('Controle de Contatos'!$D$5:$D$1204,$C415,'Controle de Contatos'!$AK$5:$AK$1204))</f>
        <v/>
      </c>
      <c r="M415" s="15" t="str">
        <f ca="1">IF($C415="","",SUMIF('Controle de Contatos'!$D$5:$D$1204,$C415,'Controle de Contatos'!$AL$5:$AL$1204))</f>
        <v/>
      </c>
      <c r="N415" s="15" t="str">
        <f ca="1">IF($C415="","",SUMIF('Controle de Contatos'!$D$5:$D$1204,$C415,'Controle de Contatos'!$AM$5:$AO$1204))</f>
        <v/>
      </c>
      <c r="O415" s="15" t="str">
        <f ca="1">IF($C415="","",SUMIF('Controle de Contatos'!$D$5:$D$1204,$C415,'Controle de Contatos'!$AN$5:$AN$1204))</f>
        <v/>
      </c>
      <c r="P415" s="15" t="str">
        <f t="shared" ca="1" si="13"/>
        <v/>
      </c>
    </row>
    <row r="416" spans="2:16" ht="30" customHeight="1">
      <c r="B416" s="1">
        <v>412</v>
      </c>
      <c r="C416" s="14" t="str">
        <f t="shared" ca="1" si="12"/>
        <v/>
      </c>
      <c r="D416" s="15" t="str">
        <f ca="1">IF($C416="","",SUMIF('Controle de Contatos'!$D$5:$D$1204,$C416,'Controle de Contatos'!$AC$5:$AC$1204))</f>
        <v/>
      </c>
      <c r="E416" s="15" t="str">
        <f ca="1">IF($C416="","",SUMIF('Controle de Contatos'!$D$5:$D$1204,$C416,'Controle de Contatos'!$AD$5:$AD$1204))</f>
        <v/>
      </c>
      <c r="F416" s="15" t="str">
        <f ca="1">IF($C416="","",SUMIF('Controle de Contatos'!$D$5:$D$1204,$C416,'Controle de Contatos'!$AE$5:$AE$1204))</f>
        <v/>
      </c>
      <c r="G416" s="15" t="str">
        <f ca="1">IF($C416="","",SUMIF('Controle de Contatos'!$D$5:$D$1204,$C416,'Controle de Contatos'!$AF$5:$AF$1204))</f>
        <v/>
      </c>
      <c r="H416" s="15" t="str">
        <f ca="1">IF($C416="","",SUMIF('Controle de Contatos'!$D$5:$D$1204,$C416,'Controle de Contatos'!$AG$5:$AG$1204))</f>
        <v/>
      </c>
      <c r="I416" s="15" t="str">
        <f ca="1">IF($C416="","",SUMIF('Controle de Contatos'!$D$5:$D$1204,$C416,'Controle de Contatos'!$AH$5:$AH$1204))</f>
        <v/>
      </c>
      <c r="J416" s="15" t="str">
        <f ca="1">IF($C416="","",SUMIF('Controle de Contatos'!$D$5:$D$1204,$C416,'Controle de Contatos'!$AI$5:$AI$1204))</f>
        <v/>
      </c>
      <c r="K416" s="15" t="str">
        <f ca="1">IF($C416="","",SUMIF('Controle de Contatos'!$D$5:$D$1204,$C416,'Controle de Contatos'!$AJ$5:$AJ$1204))</f>
        <v/>
      </c>
      <c r="L416" s="15" t="str">
        <f ca="1">IF($C416="","",SUMIF('Controle de Contatos'!$D$5:$D$1204,$C416,'Controle de Contatos'!$AK$5:$AK$1204))</f>
        <v/>
      </c>
      <c r="M416" s="15" t="str">
        <f ca="1">IF($C416="","",SUMIF('Controle de Contatos'!$D$5:$D$1204,$C416,'Controle de Contatos'!$AL$5:$AL$1204))</f>
        <v/>
      </c>
      <c r="N416" s="15" t="str">
        <f ca="1">IF($C416="","",SUMIF('Controle de Contatos'!$D$5:$D$1204,$C416,'Controle de Contatos'!$AM$5:$AO$1204))</f>
        <v/>
      </c>
      <c r="O416" s="15" t="str">
        <f ca="1">IF($C416="","",SUMIF('Controle de Contatos'!$D$5:$D$1204,$C416,'Controle de Contatos'!$AN$5:$AN$1204))</f>
        <v/>
      </c>
      <c r="P416" s="15" t="str">
        <f t="shared" ca="1" si="13"/>
        <v/>
      </c>
    </row>
    <row r="417" spans="2:16" ht="30" customHeight="1">
      <c r="B417" s="1">
        <v>413</v>
      </c>
      <c r="C417" s="14" t="str">
        <f t="shared" ca="1" si="12"/>
        <v/>
      </c>
      <c r="D417" s="15" t="str">
        <f ca="1">IF($C417="","",SUMIF('Controle de Contatos'!$D$5:$D$1204,$C417,'Controle de Contatos'!$AC$5:$AC$1204))</f>
        <v/>
      </c>
      <c r="E417" s="15" t="str">
        <f ca="1">IF($C417="","",SUMIF('Controle de Contatos'!$D$5:$D$1204,$C417,'Controle de Contatos'!$AD$5:$AD$1204))</f>
        <v/>
      </c>
      <c r="F417" s="15" t="str">
        <f ca="1">IF($C417="","",SUMIF('Controle de Contatos'!$D$5:$D$1204,$C417,'Controle de Contatos'!$AE$5:$AE$1204))</f>
        <v/>
      </c>
      <c r="G417" s="15" t="str">
        <f ca="1">IF($C417="","",SUMIF('Controle de Contatos'!$D$5:$D$1204,$C417,'Controle de Contatos'!$AF$5:$AF$1204))</f>
        <v/>
      </c>
      <c r="H417" s="15" t="str">
        <f ca="1">IF($C417="","",SUMIF('Controle de Contatos'!$D$5:$D$1204,$C417,'Controle de Contatos'!$AG$5:$AG$1204))</f>
        <v/>
      </c>
      <c r="I417" s="15" t="str">
        <f ca="1">IF($C417="","",SUMIF('Controle de Contatos'!$D$5:$D$1204,$C417,'Controle de Contatos'!$AH$5:$AH$1204))</f>
        <v/>
      </c>
      <c r="J417" s="15" t="str">
        <f ca="1">IF($C417="","",SUMIF('Controle de Contatos'!$D$5:$D$1204,$C417,'Controle de Contatos'!$AI$5:$AI$1204))</f>
        <v/>
      </c>
      <c r="K417" s="15" t="str">
        <f ca="1">IF($C417="","",SUMIF('Controle de Contatos'!$D$5:$D$1204,$C417,'Controle de Contatos'!$AJ$5:$AJ$1204))</f>
        <v/>
      </c>
      <c r="L417" s="15" t="str">
        <f ca="1">IF($C417="","",SUMIF('Controle de Contatos'!$D$5:$D$1204,$C417,'Controle de Contatos'!$AK$5:$AK$1204))</f>
        <v/>
      </c>
      <c r="M417" s="15" t="str">
        <f ca="1">IF($C417="","",SUMIF('Controle de Contatos'!$D$5:$D$1204,$C417,'Controle de Contatos'!$AL$5:$AL$1204))</f>
        <v/>
      </c>
      <c r="N417" s="15" t="str">
        <f ca="1">IF($C417="","",SUMIF('Controle de Contatos'!$D$5:$D$1204,$C417,'Controle de Contatos'!$AM$5:$AO$1204))</f>
        <v/>
      </c>
      <c r="O417" s="15" t="str">
        <f ca="1">IF($C417="","",SUMIF('Controle de Contatos'!$D$5:$D$1204,$C417,'Controle de Contatos'!$AN$5:$AN$1204))</f>
        <v/>
      </c>
      <c r="P417" s="15" t="str">
        <f t="shared" ca="1" si="13"/>
        <v/>
      </c>
    </row>
    <row r="418" spans="2:16" ht="30" customHeight="1">
      <c r="B418" s="1">
        <v>414</v>
      </c>
      <c r="C418" s="14" t="str">
        <f t="shared" ca="1" si="12"/>
        <v/>
      </c>
      <c r="D418" s="15" t="str">
        <f ca="1">IF($C418="","",SUMIF('Controle de Contatos'!$D$5:$D$1204,$C418,'Controle de Contatos'!$AC$5:$AC$1204))</f>
        <v/>
      </c>
      <c r="E418" s="15" t="str">
        <f ca="1">IF($C418="","",SUMIF('Controle de Contatos'!$D$5:$D$1204,$C418,'Controle de Contatos'!$AD$5:$AD$1204))</f>
        <v/>
      </c>
      <c r="F418" s="15" t="str">
        <f ca="1">IF($C418="","",SUMIF('Controle de Contatos'!$D$5:$D$1204,$C418,'Controle de Contatos'!$AE$5:$AE$1204))</f>
        <v/>
      </c>
      <c r="G418" s="15" t="str">
        <f ca="1">IF($C418="","",SUMIF('Controle de Contatos'!$D$5:$D$1204,$C418,'Controle de Contatos'!$AF$5:$AF$1204))</f>
        <v/>
      </c>
      <c r="H418" s="15" t="str">
        <f ca="1">IF($C418="","",SUMIF('Controle de Contatos'!$D$5:$D$1204,$C418,'Controle de Contatos'!$AG$5:$AG$1204))</f>
        <v/>
      </c>
      <c r="I418" s="15" t="str">
        <f ca="1">IF($C418="","",SUMIF('Controle de Contatos'!$D$5:$D$1204,$C418,'Controle de Contatos'!$AH$5:$AH$1204))</f>
        <v/>
      </c>
      <c r="J418" s="15" t="str">
        <f ca="1">IF($C418="","",SUMIF('Controle de Contatos'!$D$5:$D$1204,$C418,'Controle de Contatos'!$AI$5:$AI$1204))</f>
        <v/>
      </c>
      <c r="K418" s="15" t="str">
        <f ca="1">IF($C418="","",SUMIF('Controle de Contatos'!$D$5:$D$1204,$C418,'Controle de Contatos'!$AJ$5:$AJ$1204))</f>
        <v/>
      </c>
      <c r="L418" s="15" t="str">
        <f ca="1">IF($C418="","",SUMIF('Controle de Contatos'!$D$5:$D$1204,$C418,'Controle de Contatos'!$AK$5:$AK$1204))</f>
        <v/>
      </c>
      <c r="M418" s="15" t="str">
        <f ca="1">IF($C418="","",SUMIF('Controle de Contatos'!$D$5:$D$1204,$C418,'Controle de Contatos'!$AL$5:$AL$1204))</f>
        <v/>
      </c>
      <c r="N418" s="15" t="str">
        <f ca="1">IF($C418="","",SUMIF('Controle de Contatos'!$D$5:$D$1204,$C418,'Controle de Contatos'!$AM$5:$AO$1204))</f>
        <v/>
      </c>
      <c r="O418" s="15" t="str">
        <f ca="1">IF($C418="","",SUMIF('Controle de Contatos'!$D$5:$D$1204,$C418,'Controle de Contatos'!$AN$5:$AN$1204))</f>
        <v/>
      </c>
      <c r="P418" s="15" t="str">
        <f t="shared" ca="1" si="13"/>
        <v/>
      </c>
    </row>
    <row r="419" spans="2:16" ht="30" customHeight="1">
      <c r="B419" s="1">
        <v>415</v>
      </c>
      <c r="C419" s="14" t="str">
        <f t="shared" ca="1" si="12"/>
        <v/>
      </c>
      <c r="D419" s="15" t="str">
        <f ca="1">IF($C419="","",SUMIF('Controle de Contatos'!$D$5:$D$1204,$C419,'Controle de Contatos'!$AC$5:$AC$1204))</f>
        <v/>
      </c>
      <c r="E419" s="15" t="str">
        <f ca="1">IF($C419="","",SUMIF('Controle de Contatos'!$D$5:$D$1204,$C419,'Controle de Contatos'!$AD$5:$AD$1204))</f>
        <v/>
      </c>
      <c r="F419" s="15" t="str">
        <f ca="1">IF($C419="","",SUMIF('Controle de Contatos'!$D$5:$D$1204,$C419,'Controle de Contatos'!$AE$5:$AE$1204))</f>
        <v/>
      </c>
      <c r="G419" s="15" t="str">
        <f ca="1">IF($C419="","",SUMIF('Controle de Contatos'!$D$5:$D$1204,$C419,'Controle de Contatos'!$AF$5:$AF$1204))</f>
        <v/>
      </c>
      <c r="H419" s="15" t="str">
        <f ca="1">IF($C419="","",SUMIF('Controle de Contatos'!$D$5:$D$1204,$C419,'Controle de Contatos'!$AG$5:$AG$1204))</f>
        <v/>
      </c>
      <c r="I419" s="15" t="str">
        <f ca="1">IF($C419="","",SUMIF('Controle de Contatos'!$D$5:$D$1204,$C419,'Controle de Contatos'!$AH$5:$AH$1204))</f>
        <v/>
      </c>
      <c r="J419" s="15" t="str">
        <f ca="1">IF($C419="","",SUMIF('Controle de Contatos'!$D$5:$D$1204,$C419,'Controle de Contatos'!$AI$5:$AI$1204))</f>
        <v/>
      </c>
      <c r="K419" s="15" t="str">
        <f ca="1">IF($C419="","",SUMIF('Controle de Contatos'!$D$5:$D$1204,$C419,'Controle de Contatos'!$AJ$5:$AJ$1204))</f>
        <v/>
      </c>
      <c r="L419" s="15" t="str">
        <f ca="1">IF($C419="","",SUMIF('Controle de Contatos'!$D$5:$D$1204,$C419,'Controle de Contatos'!$AK$5:$AK$1204))</f>
        <v/>
      </c>
      <c r="M419" s="15" t="str">
        <f ca="1">IF($C419="","",SUMIF('Controle de Contatos'!$D$5:$D$1204,$C419,'Controle de Contatos'!$AL$5:$AL$1204))</f>
        <v/>
      </c>
      <c r="N419" s="15" t="str">
        <f ca="1">IF($C419="","",SUMIF('Controle de Contatos'!$D$5:$D$1204,$C419,'Controle de Contatos'!$AM$5:$AO$1204))</f>
        <v/>
      </c>
      <c r="O419" s="15" t="str">
        <f ca="1">IF($C419="","",SUMIF('Controle de Contatos'!$D$5:$D$1204,$C419,'Controle de Contatos'!$AN$5:$AN$1204))</f>
        <v/>
      </c>
      <c r="P419" s="15" t="str">
        <f t="shared" ca="1" si="13"/>
        <v/>
      </c>
    </row>
    <row r="420" spans="2:16" ht="30" customHeight="1">
      <c r="B420" s="1">
        <v>416</v>
      </c>
      <c r="C420" s="14" t="str">
        <f t="shared" ca="1" si="12"/>
        <v/>
      </c>
      <c r="D420" s="15" t="str">
        <f ca="1">IF($C420="","",SUMIF('Controle de Contatos'!$D$5:$D$1204,$C420,'Controle de Contatos'!$AC$5:$AC$1204))</f>
        <v/>
      </c>
      <c r="E420" s="15" t="str">
        <f ca="1">IF($C420="","",SUMIF('Controle de Contatos'!$D$5:$D$1204,$C420,'Controle de Contatos'!$AD$5:$AD$1204))</f>
        <v/>
      </c>
      <c r="F420" s="15" t="str">
        <f ca="1">IF($C420="","",SUMIF('Controle de Contatos'!$D$5:$D$1204,$C420,'Controle de Contatos'!$AE$5:$AE$1204))</f>
        <v/>
      </c>
      <c r="G420" s="15" t="str">
        <f ca="1">IF($C420="","",SUMIF('Controle de Contatos'!$D$5:$D$1204,$C420,'Controle de Contatos'!$AF$5:$AF$1204))</f>
        <v/>
      </c>
      <c r="H420" s="15" t="str">
        <f ca="1">IF($C420="","",SUMIF('Controle de Contatos'!$D$5:$D$1204,$C420,'Controle de Contatos'!$AG$5:$AG$1204))</f>
        <v/>
      </c>
      <c r="I420" s="15" t="str">
        <f ca="1">IF($C420="","",SUMIF('Controle de Contatos'!$D$5:$D$1204,$C420,'Controle de Contatos'!$AH$5:$AH$1204))</f>
        <v/>
      </c>
      <c r="J420" s="15" t="str">
        <f ca="1">IF($C420="","",SUMIF('Controle de Contatos'!$D$5:$D$1204,$C420,'Controle de Contatos'!$AI$5:$AI$1204))</f>
        <v/>
      </c>
      <c r="K420" s="15" t="str">
        <f ca="1">IF($C420="","",SUMIF('Controle de Contatos'!$D$5:$D$1204,$C420,'Controle de Contatos'!$AJ$5:$AJ$1204))</f>
        <v/>
      </c>
      <c r="L420" s="15" t="str">
        <f ca="1">IF($C420="","",SUMIF('Controle de Contatos'!$D$5:$D$1204,$C420,'Controle de Contatos'!$AK$5:$AK$1204))</f>
        <v/>
      </c>
      <c r="M420" s="15" t="str">
        <f ca="1">IF($C420="","",SUMIF('Controle de Contatos'!$D$5:$D$1204,$C420,'Controle de Contatos'!$AL$5:$AL$1204))</f>
        <v/>
      </c>
      <c r="N420" s="15" t="str">
        <f ca="1">IF($C420="","",SUMIF('Controle de Contatos'!$D$5:$D$1204,$C420,'Controle de Contatos'!$AM$5:$AO$1204))</f>
        <v/>
      </c>
      <c r="O420" s="15" t="str">
        <f ca="1">IF($C420="","",SUMIF('Controle de Contatos'!$D$5:$D$1204,$C420,'Controle de Contatos'!$AN$5:$AN$1204))</f>
        <v/>
      </c>
      <c r="P420" s="15" t="str">
        <f t="shared" ca="1" si="13"/>
        <v/>
      </c>
    </row>
    <row r="421" spans="2:16" ht="30" customHeight="1">
      <c r="B421" s="1">
        <v>417</v>
      </c>
      <c r="C421" s="14" t="str">
        <f t="shared" ca="1" si="12"/>
        <v/>
      </c>
      <c r="D421" s="15" t="str">
        <f ca="1">IF($C421="","",SUMIF('Controle de Contatos'!$D$5:$D$1204,$C421,'Controle de Contatos'!$AC$5:$AC$1204))</f>
        <v/>
      </c>
      <c r="E421" s="15" t="str">
        <f ca="1">IF($C421="","",SUMIF('Controle de Contatos'!$D$5:$D$1204,$C421,'Controle de Contatos'!$AD$5:$AD$1204))</f>
        <v/>
      </c>
      <c r="F421" s="15" t="str">
        <f ca="1">IF($C421="","",SUMIF('Controle de Contatos'!$D$5:$D$1204,$C421,'Controle de Contatos'!$AE$5:$AE$1204))</f>
        <v/>
      </c>
      <c r="G421" s="15" t="str">
        <f ca="1">IF($C421="","",SUMIF('Controle de Contatos'!$D$5:$D$1204,$C421,'Controle de Contatos'!$AF$5:$AF$1204))</f>
        <v/>
      </c>
      <c r="H421" s="15" t="str">
        <f ca="1">IF($C421="","",SUMIF('Controle de Contatos'!$D$5:$D$1204,$C421,'Controle de Contatos'!$AG$5:$AG$1204))</f>
        <v/>
      </c>
      <c r="I421" s="15" t="str">
        <f ca="1">IF($C421="","",SUMIF('Controle de Contatos'!$D$5:$D$1204,$C421,'Controle de Contatos'!$AH$5:$AH$1204))</f>
        <v/>
      </c>
      <c r="J421" s="15" t="str">
        <f ca="1">IF($C421="","",SUMIF('Controle de Contatos'!$D$5:$D$1204,$C421,'Controle de Contatos'!$AI$5:$AI$1204))</f>
        <v/>
      </c>
      <c r="K421" s="15" t="str">
        <f ca="1">IF($C421="","",SUMIF('Controle de Contatos'!$D$5:$D$1204,$C421,'Controle de Contatos'!$AJ$5:$AJ$1204))</f>
        <v/>
      </c>
      <c r="L421" s="15" t="str">
        <f ca="1">IF($C421="","",SUMIF('Controle de Contatos'!$D$5:$D$1204,$C421,'Controle de Contatos'!$AK$5:$AK$1204))</f>
        <v/>
      </c>
      <c r="M421" s="15" t="str">
        <f ca="1">IF($C421="","",SUMIF('Controle de Contatos'!$D$5:$D$1204,$C421,'Controle de Contatos'!$AL$5:$AL$1204))</f>
        <v/>
      </c>
      <c r="N421" s="15" t="str">
        <f ca="1">IF($C421="","",SUMIF('Controle de Contatos'!$D$5:$D$1204,$C421,'Controle de Contatos'!$AM$5:$AO$1204))</f>
        <v/>
      </c>
      <c r="O421" s="15" t="str">
        <f ca="1">IF($C421="","",SUMIF('Controle de Contatos'!$D$5:$D$1204,$C421,'Controle de Contatos'!$AN$5:$AN$1204))</f>
        <v/>
      </c>
      <c r="P421" s="15" t="str">
        <f t="shared" ca="1" si="13"/>
        <v/>
      </c>
    </row>
    <row r="422" spans="2:16" ht="30" customHeight="1">
      <c r="B422" s="1">
        <v>418</v>
      </c>
      <c r="C422" s="14" t="str">
        <f t="shared" ca="1" si="12"/>
        <v/>
      </c>
      <c r="D422" s="15" t="str">
        <f ca="1">IF($C422="","",SUMIF('Controle de Contatos'!$D$5:$D$1204,$C422,'Controle de Contatos'!$AC$5:$AC$1204))</f>
        <v/>
      </c>
      <c r="E422" s="15" t="str">
        <f ca="1">IF($C422="","",SUMIF('Controle de Contatos'!$D$5:$D$1204,$C422,'Controle de Contatos'!$AD$5:$AD$1204))</f>
        <v/>
      </c>
      <c r="F422" s="15" t="str">
        <f ca="1">IF($C422="","",SUMIF('Controle de Contatos'!$D$5:$D$1204,$C422,'Controle de Contatos'!$AE$5:$AE$1204))</f>
        <v/>
      </c>
      <c r="G422" s="15" t="str">
        <f ca="1">IF($C422="","",SUMIF('Controle de Contatos'!$D$5:$D$1204,$C422,'Controle de Contatos'!$AF$5:$AF$1204))</f>
        <v/>
      </c>
      <c r="H422" s="15" t="str">
        <f ca="1">IF($C422="","",SUMIF('Controle de Contatos'!$D$5:$D$1204,$C422,'Controle de Contatos'!$AG$5:$AG$1204))</f>
        <v/>
      </c>
      <c r="I422" s="15" t="str">
        <f ca="1">IF($C422="","",SUMIF('Controle de Contatos'!$D$5:$D$1204,$C422,'Controle de Contatos'!$AH$5:$AH$1204))</f>
        <v/>
      </c>
      <c r="J422" s="15" t="str">
        <f ca="1">IF($C422="","",SUMIF('Controle de Contatos'!$D$5:$D$1204,$C422,'Controle de Contatos'!$AI$5:$AI$1204))</f>
        <v/>
      </c>
      <c r="K422" s="15" t="str">
        <f ca="1">IF($C422="","",SUMIF('Controle de Contatos'!$D$5:$D$1204,$C422,'Controle de Contatos'!$AJ$5:$AJ$1204))</f>
        <v/>
      </c>
      <c r="L422" s="15" t="str">
        <f ca="1">IF($C422="","",SUMIF('Controle de Contatos'!$D$5:$D$1204,$C422,'Controle de Contatos'!$AK$5:$AK$1204))</f>
        <v/>
      </c>
      <c r="M422" s="15" t="str">
        <f ca="1">IF($C422="","",SUMIF('Controle de Contatos'!$D$5:$D$1204,$C422,'Controle de Contatos'!$AL$5:$AL$1204))</f>
        <v/>
      </c>
      <c r="N422" s="15" t="str">
        <f ca="1">IF($C422="","",SUMIF('Controle de Contatos'!$D$5:$D$1204,$C422,'Controle de Contatos'!$AM$5:$AO$1204))</f>
        <v/>
      </c>
      <c r="O422" s="15" t="str">
        <f ca="1">IF($C422="","",SUMIF('Controle de Contatos'!$D$5:$D$1204,$C422,'Controle de Contatos'!$AN$5:$AN$1204))</f>
        <v/>
      </c>
      <c r="P422" s="15" t="str">
        <f t="shared" ca="1" si="13"/>
        <v/>
      </c>
    </row>
    <row r="423" spans="2:16" ht="30" customHeight="1">
      <c r="B423" s="1">
        <v>419</v>
      </c>
      <c r="C423" s="14" t="str">
        <f t="shared" ca="1" si="12"/>
        <v/>
      </c>
      <c r="D423" s="15" t="str">
        <f ca="1">IF($C423="","",SUMIF('Controle de Contatos'!$D$5:$D$1204,$C423,'Controle de Contatos'!$AC$5:$AC$1204))</f>
        <v/>
      </c>
      <c r="E423" s="15" t="str">
        <f ca="1">IF($C423="","",SUMIF('Controle de Contatos'!$D$5:$D$1204,$C423,'Controle de Contatos'!$AD$5:$AD$1204))</f>
        <v/>
      </c>
      <c r="F423" s="15" t="str">
        <f ca="1">IF($C423="","",SUMIF('Controle de Contatos'!$D$5:$D$1204,$C423,'Controle de Contatos'!$AE$5:$AE$1204))</f>
        <v/>
      </c>
      <c r="G423" s="15" t="str">
        <f ca="1">IF($C423="","",SUMIF('Controle de Contatos'!$D$5:$D$1204,$C423,'Controle de Contatos'!$AF$5:$AF$1204))</f>
        <v/>
      </c>
      <c r="H423" s="15" t="str">
        <f ca="1">IF($C423="","",SUMIF('Controle de Contatos'!$D$5:$D$1204,$C423,'Controle de Contatos'!$AG$5:$AG$1204))</f>
        <v/>
      </c>
      <c r="I423" s="15" t="str">
        <f ca="1">IF($C423="","",SUMIF('Controle de Contatos'!$D$5:$D$1204,$C423,'Controle de Contatos'!$AH$5:$AH$1204))</f>
        <v/>
      </c>
      <c r="J423" s="15" t="str">
        <f ca="1">IF($C423="","",SUMIF('Controle de Contatos'!$D$5:$D$1204,$C423,'Controle de Contatos'!$AI$5:$AI$1204))</f>
        <v/>
      </c>
      <c r="K423" s="15" t="str">
        <f ca="1">IF($C423="","",SUMIF('Controle de Contatos'!$D$5:$D$1204,$C423,'Controle de Contatos'!$AJ$5:$AJ$1204))</f>
        <v/>
      </c>
      <c r="L423" s="15" t="str">
        <f ca="1">IF($C423="","",SUMIF('Controle de Contatos'!$D$5:$D$1204,$C423,'Controle de Contatos'!$AK$5:$AK$1204))</f>
        <v/>
      </c>
      <c r="M423" s="15" t="str">
        <f ca="1">IF($C423="","",SUMIF('Controle de Contatos'!$D$5:$D$1204,$C423,'Controle de Contatos'!$AL$5:$AL$1204))</f>
        <v/>
      </c>
      <c r="N423" s="15" t="str">
        <f ca="1">IF($C423="","",SUMIF('Controle de Contatos'!$D$5:$D$1204,$C423,'Controle de Contatos'!$AM$5:$AO$1204))</f>
        <v/>
      </c>
      <c r="O423" s="15" t="str">
        <f ca="1">IF($C423="","",SUMIF('Controle de Contatos'!$D$5:$D$1204,$C423,'Controle de Contatos'!$AN$5:$AN$1204))</f>
        <v/>
      </c>
      <c r="P423" s="15" t="str">
        <f t="shared" ca="1" si="13"/>
        <v/>
      </c>
    </row>
    <row r="424" spans="2:16" ht="30" customHeight="1">
      <c r="B424" s="1">
        <v>420</v>
      </c>
      <c r="C424" s="14" t="str">
        <f t="shared" ca="1" si="12"/>
        <v/>
      </c>
      <c r="D424" s="15" t="str">
        <f ca="1">IF($C424="","",SUMIF('Controle de Contatos'!$D$5:$D$1204,$C424,'Controle de Contatos'!$AC$5:$AC$1204))</f>
        <v/>
      </c>
      <c r="E424" s="15" t="str">
        <f ca="1">IF($C424="","",SUMIF('Controle de Contatos'!$D$5:$D$1204,$C424,'Controle de Contatos'!$AD$5:$AD$1204))</f>
        <v/>
      </c>
      <c r="F424" s="15" t="str">
        <f ca="1">IF($C424="","",SUMIF('Controle de Contatos'!$D$5:$D$1204,$C424,'Controle de Contatos'!$AE$5:$AE$1204))</f>
        <v/>
      </c>
      <c r="G424" s="15" t="str">
        <f ca="1">IF($C424="","",SUMIF('Controle de Contatos'!$D$5:$D$1204,$C424,'Controle de Contatos'!$AF$5:$AF$1204))</f>
        <v/>
      </c>
      <c r="H424" s="15" t="str">
        <f ca="1">IF($C424="","",SUMIF('Controle de Contatos'!$D$5:$D$1204,$C424,'Controle de Contatos'!$AG$5:$AG$1204))</f>
        <v/>
      </c>
      <c r="I424" s="15" t="str">
        <f ca="1">IF($C424="","",SUMIF('Controle de Contatos'!$D$5:$D$1204,$C424,'Controle de Contatos'!$AH$5:$AH$1204))</f>
        <v/>
      </c>
      <c r="J424" s="15" t="str">
        <f ca="1">IF($C424="","",SUMIF('Controle de Contatos'!$D$5:$D$1204,$C424,'Controle de Contatos'!$AI$5:$AI$1204))</f>
        <v/>
      </c>
      <c r="K424" s="15" t="str">
        <f ca="1">IF($C424="","",SUMIF('Controle de Contatos'!$D$5:$D$1204,$C424,'Controle de Contatos'!$AJ$5:$AJ$1204))</f>
        <v/>
      </c>
      <c r="L424" s="15" t="str">
        <f ca="1">IF($C424="","",SUMIF('Controle de Contatos'!$D$5:$D$1204,$C424,'Controle de Contatos'!$AK$5:$AK$1204))</f>
        <v/>
      </c>
      <c r="M424" s="15" t="str">
        <f ca="1">IF($C424="","",SUMIF('Controle de Contatos'!$D$5:$D$1204,$C424,'Controle de Contatos'!$AL$5:$AL$1204))</f>
        <v/>
      </c>
      <c r="N424" s="15" t="str">
        <f ca="1">IF($C424="","",SUMIF('Controle de Contatos'!$D$5:$D$1204,$C424,'Controle de Contatos'!$AM$5:$AO$1204))</f>
        <v/>
      </c>
      <c r="O424" s="15" t="str">
        <f ca="1">IF($C424="","",SUMIF('Controle de Contatos'!$D$5:$D$1204,$C424,'Controle de Contatos'!$AN$5:$AN$1204))</f>
        <v/>
      </c>
      <c r="P424" s="15" t="str">
        <f t="shared" ca="1" si="13"/>
        <v/>
      </c>
    </row>
    <row r="425" spans="2:16" ht="30" customHeight="1">
      <c r="B425" s="1">
        <v>421</v>
      </c>
      <c r="C425" s="14" t="str">
        <f t="shared" ca="1" si="12"/>
        <v/>
      </c>
      <c r="D425" s="15" t="str">
        <f ca="1">IF($C425="","",SUMIF('Controle de Contatos'!$D$5:$D$1204,$C425,'Controle de Contatos'!$AC$5:$AC$1204))</f>
        <v/>
      </c>
      <c r="E425" s="15" t="str">
        <f ca="1">IF($C425="","",SUMIF('Controle de Contatos'!$D$5:$D$1204,$C425,'Controle de Contatos'!$AD$5:$AD$1204))</f>
        <v/>
      </c>
      <c r="F425" s="15" t="str">
        <f ca="1">IF($C425="","",SUMIF('Controle de Contatos'!$D$5:$D$1204,$C425,'Controle de Contatos'!$AE$5:$AE$1204))</f>
        <v/>
      </c>
      <c r="G425" s="15" t="str">
        <f ca="1">IF($C425="","",SUMIF('Controle de Contatos'!$D$5:$D$1204,$C425,'Controle de Contatos'!$AF$5:$AF$1204))</f>
        <v/>
      </c>
      <c r="H425" s="15" t="str">
        <f ca="1">IF($C425="","",SUMIF('Controle de Contatos'!$D$5:$D$1204,$C425,'Controle de Contatos'!$AG$5:$AG$1204))</f>
        <v/>
      </c>
      <c r="I425" s="15" t="str">
        <f ca="1">IF($C425="","",SUMIF('Controle de Contatos'!$D$5:$D$1204,$C425,'Controle de Contatos'!$AH$5:$AH$1204))</f>
        <v/>
      </c>
      <c r="J425" s="15" t="str">
        <f ca="1">IF($C425="","",SUMIF('Controle de Contatos'!$D$5:$D$1204,$C425,'Controle de Contatos'!$AI$5:$AI$1204))</f>
        <v/>
      </c>
      <c r="K425" s="15" t="str">
        <f ca="1">IF($C425="","",SUMIF('Controle de Contatos'!$D$5:$D$1204,$C425,'Controle de Contatos'!$AJ$5:$AJ$1204))</f>
        <v/>
      </c>
      <c r="L425" s="15" t="str">
        <f ca="1">IF($C425="","",SUMIF('Controle de Contatos'!$D$5:$D$1204,$C425,'Controle de Contatos'!$AK$5:$AK$1204))</f>
        <v/>
      </c>
      <c r="M425" s="15" t="str">
        <f ca="1">IF($C425="","",SUMIF('Controle de Contatos'!$D$5:$D$1204,$C425,'Controle de Contatos'!$AL$5:$AL$1204))</f>
        <v/>
      </c>
      <c r="N425" s="15" t="str">
        <f ca="1">IF($C425="","",SUMIF('Controle de Contatos'!$D$5:$D$1204,$C425,'Controle de Contatos'!$AM$5:$AO$1204))</f>
        <v/>
      </c>
      <c r="O425" s="15" t="str">
        <f ca="1">IF($C425="","",SUMIF('Controle de Contatos'!$D$5:$D$1204,$C425,'Controle de Contatos'!$AN$5:$AN$1204))</f>
        <v/>
      </c>
      <c r="P425" s="15" t="str">
        <f t="shared" ca="1" si="13"/>
        <v/>
      </c>
    </row>
    <row r="426" spans="2:16" ht="30" customHeight="1">
      <c r="B426" s="1">
        <v>422</v>
      </c>
      <c r="C426" s="14" t="str">
        <f t="shared" ca="1" si="12"/>
        <v/>
      </c>
      <c r="D426" s="15" t="str">
        <f ca="1">IF($C426="","",SUMIF('Controle de Contatos'!$D$5:$D$1204,$C426,'Controle de Contatos'!$AC$5:$AC$1204))</f>
        <v/>
      </c>
      <c r="E426" s="15" t="str">
        <f ca="1">IF($C426="","",SUMIF('Controle de Contatos'!$D$5:$D$1204,$C426,'Controle de Contatos'!$AD$5:$AD$1204))</f>
        <v/>
      </c>
      <c r="F426" s="15" t="str">
        <f ca="1">IF($C426="","",SUMIF('Controle de Contatos'!$D$5:$D$1204,$C426,'Controle de Contatos'!$AE$5:$AE$1204))</f>
        <v/>
      </c>
      <c r="G426" s="15" t="str">
        <f ca="1">IF($C426="","",SUMIF('Controle de Contatos'!$D$5:$D$1204,$C426,'Controle de Contatos'!$AF$5:$AF$1204))</f>
        <v/>
      </c>
      <c r="H426" s="15" t="str">
        <f ca="1">IF($C426="","",SUMIF('Controle de Contatos'!$D$5:$D$1204,$C426,'Controle de Contatos'!$AG$5:$AG$1204))</f>
        <v/>
      </c>
      <c r="I426" s="15" t="str">
        <f ca="1">IF($C426="","",SUMIF('Controle de Contatos'!$D$5:$D$1204,$C426,'Controle de Contatos'!$AH$5:$AH$1204))</f>
        <v/>
      </c>
      <c r="J426" s="15" t="str">
        <f ca="1">IF($C426="","",SUMIF('Controle de Contatos'!$D$5:$D$1204,$C426,'Controle de Contatos'!$AI$5:$AI$1204))</f>
        <v/>
      </c>
      <c r="K426" s="15" t="str">
        <f ca="1">IF($C426="","",SUMIF('Controle de Contatos'!$D$5:$D$1204,$C426,'Controle de Contatos'!$AJ$5:$AJ$1204))</f>
        <v/>
      </c>
      <c r="L426" s="15" t="str">
        <f ca="1">IF($C426="","",SUMIF('Controle de Contatos'!$D$5:$D$1204,$C426,'Controle de Contatos'!$AK$5:$AK$1204))</f>
        <v/>
      </c>
      <c r="M426" s="15" t="str">
        <f ca="1">IF($C426="","",SUMIF('Controle de Contatos'!$D$5:$D$1204,$C426,'Controle de Contatos'!$AL$5:$AL$1204))</f>
        <v/>
      </c>
      <c r="N426" s="15" t="str">
        <f ca="1">IF($C426="","",SUMIF('Controle de Contatos'!$D$5:$D$1204,$C426,'Controle de Contatos'!$AM$5:$AO$1204))</f>
        <v/>
      </c>
      <c r="O426" s="15" t="str">
        <f ca="1">IF($C426="","",SUMIF('Controle de Contatos'!$D$5:$D$1204,$C426,'Controle de Contatos'!$AN$5:$AN$1204))</f>
        <v/>
      </c>
      <c r="P426" s="15" t="str">
        <f t="shared" ca="1" si="13"/>
        <v/>
      </c>
    </row>
    <row r="427" spans="2:16" ht="30" customHeight="1">
      <c r="B427" s="1">
        <v>423</v>
      </c>
      <c r="C427" s="14" t="str">
        <f t="shared" ca="1" si="12"/>
        <v/>
      </c>
      <c r="D427" s="15" t="str">
        <f ca="1">IF($C427="","",SUMIF('Controle de Contatos'!$D$5:$D$1204,$C427,'Controle de Contatos'!$AC$5:$AC$1204))</f>
        <v/>
      </c>
      <c r="E427" s="15" t="str">
        <f ca="1">IF($C427="","",SUMIF('Controle de Contatos'!$D$5:$D$1204,$C427,'Controle de Contatos'!$AD$5:$AD$1204))</f>
        <v/>
      </c>
      <c r="F427" s="15" t="str">
        <f ca="1">IF($C427="","",SUMIF('Controle de Contatos'!$D$5:$D$1204,$C427,'Controle de Contatos'!$AE$5:$AE$1204))</f>
        <v/>
      </c>
      <c r="G427" s="15" t="str">
        <f ca="1">IF($C427="","",SUMIF('Controle de Contatos'!$D$5:$D$1204,$C427,'Controle de Contatos'!$AF$5:$AF$1204))</f>
        <v/>
      </c>
      <c r="H427" s="15" t="str">
        <f ca="1">IF($C427="","",SUMIF('Controle de Contatos'!$D$5:$D$1204,$C427,'Controle de Contatos'!$AG$5:$AG$1204))</f>
        <v/>
      </c>
      <c r="I427" s="15" t="str">
        <f ca="1">IF($C427="","",SUMIF('Controle de Contatos'!$D$5:$D$1204,$C427,'Controle de Contatos'!$AH$5:$AH$1204))</f>
        <v/>
      </c>
      <c r="J427" s="15" t="str">
        <f ca="1">IF($C427="","",SUMIF('Controle de Contatos'!$D$5:$D$1204,$C427,'Controle de Contatos'!$AI$5:$AI$1204))</f>
        <v/>
      </c>
      <c r="K427" s="15" t="str">
        <f ca="1">IF($C427="","",SUMIF('Controle de Contatos'!$D$5:$D$1204,$C427,'Controle de Contatos'!$AJ$5:$AJ$1204))</f>
        <v/>
      </c>
      <c r="L427" s="15" t="str">
        <f ca="1">IF($C427="","",SUMIF('Controle de Contatos'!$D$5:$D$1204,$C427,'Controle de Contatos'!$AK$5:$AK$1204))</f>
        <v/>
      </c>
      <c r="M427" s="15" t="str">
        <f ca="1">IF($C427="","",SUMIF('Controle de Contatos'!$D$5:$D$1204,$C427,'Controle de Contatos'!$AL$5:$AL$1204))</f>
        <v/>
      </c>
      <c r="N427" s="15" t="str">
        <f ca="1">IF($C427="","",SUMIF('Controle de Contatos'!$D$5:$D$1204,$C427,'Controle de Contatos'!$AM$5:$AO$1204))</f>
        <v/>
      </c>
      <c r="O427" s="15" t="str">
        <f ca="1">IF($C427="","",SUMIF('Controle de Contatos'!$D$5:$D$1204,$C427,'Controle de Contatos'!$AN$5:$AN$1204))</f>
        <v/>
      </c>
      <c r="P427" s="15" t="str">
        <f t="shared" ca="1" si="13"/>
        <v/>
      </c>
    </row>
    <row r="428" spans="2:16" ht="30" customHeight="1">
      <c r="B428" s="1">
        <v>424</v>
      </c>
      <c r="C428" s="14" t="str">
        <f t="shared" ca="1" si="12"/>
        <v/>
      </c>
      <c r="D428" s="15" t="str">
        <f ca="1">IF($C428="","",SUMIF('Controle de Contatos'!$D$5:$D$1204,$C428,'Controle de Contatos'!$AC$5:$AC$1204))</f>
        <v/>
      </c>
      <c r="E428" s="15" t="str">
        <f ca="1">IF($C428="","",SUMIF('Controle de Contatos'!$D$5:$D$1204,$C428,'Controle de Contatos'!$AD$5:$AD$1204))</f>
        <v/>
      </c>
      <c r="F428" s="15" t="str">
        <f ca="1">IF($C428="","",SUMIF('Controle de Contatos'!$D$5:$D$1204,$C428,'Controle de Contatos'!$AE$5:$AE$1204))</f>
        <v/>
      </c>
      <c r="G428" s="15" t="str">
        <f ca="1">IF($C428="","",SUMIF('Controle de Contatos'!$D$5:$D$1204,$C428,'Controle de Contatos'!$AF$5:$AF$1204))</f>
        <v/>
      </c>
      <c r="H428" s="15" t="str">
        <f ca="1">IF($C428="","",SUMIF('Controle de Contatos'!$D$5:$D$1204,$C428,'Controle de Contatos'!$AG$5:$AG$1204))</f>
        <v/>
      </c>
      <c r="I428" s="15" t="str">
        <f ca="1">IF($C428="","",SUMIF('Controle de Contatos'!$D$5:$D$1204,$C428,'Controle de Contatos'!$AH$5:$AH$1204))</f>
        <v/>
      </c>
      <c r="J428" s="15" t="str">
        <f ca="1">IF($C428="","",SUMIF('Controle de Contatos'!$D$5:$D$1204,$C428,'Controle de Contatos'!$AI$5:$AI$1204))</f>
        <v/>
      </c>
      <c r="K428" s="15" t="str">
        <f ca="1">IF($C428="","",SUMIF('Controle de Contatos'!$D$5:$D$1204,$C428,'Controle de Contatos'!$AJ$5:$AJ$1204))</f>
        <v/>
      </c>
      <c r="L428" s="15" t="str">
        <f ca="1">IF($C428="","",SUMIF('Controle de Contatos'!$D$5:$D$1204,$C428,'Controle de Contatos'!$AK$5:$AK$1204))</f>
        <v/>
      </c>
      <c r="M428" s="15" t="str">
        <f ca="1">IF($C428="","",SUMIF('Controle de Contatos'!$D$5:$D$1204,$C428,'Controle de Contatos'!$AL$5:$AL$1204))</f>
        <v/>
      </c>
      <c r="N428" s="15" t="str">
        <f ca="1">IF($C428="","",SUMIF('Controle de Contatos'!$D$5:$D$1204,$C428,'Controle de Contatos'!$AM$5:$AO$1204))</f>
        <v/>
      </c>
      <c r="O428" s="15" t="str">
        <f ca="1">IF($C428="","",SUMIF('Controle de Contatos'!$D$5:$D$1204,$C428,'Controle de Contatos'!$AN$5:$AN$1204))</f>
        <v/>
      </c>
      <c r="P428" s="15" t="str">
        <f t="shared" ca="1" si="13"/>
        <v/>
      </c>
    </row>
    <row r="429" spans="2:16" ht="30" customHeight="1">
      <c r="B429" s="1">
        <v>425</v>
      </c>
      <c r="C429" s="14" t="str">
        <f t="shared" ca="1" si="12"/>
        <v/>
      </c>
      <c r="D429" s="15" t="str">
        <f ca="1">IF($C429="","",SUMIF('Controle de Contatos'!$D$5:$D$1204,$C429,'Controle de Contatos'!$AC$5:$AC$1204))</f>
        <v/>
      </c>
      <c r="E429" s="15" t="str">
        <f ca="1">IF($C429="","",SUMIF('Controle de Contatos'!$D$5:$D$1204,$C429,'Controle de Contatos'!$AD$5:$AD$1204))</f>
        <v/>
      </c>
      <c r="F429" s="15" t="str">
        <f ca="1">IF($C429="","",SUMIF('Controle de Contatos'!$D$5:$D$1204,$C429,'Controle de Contatos'!$AE$5:$AE$1204))</f>
        <v/>
      </c>
      <c r="G429" s="15" t="str">
        <f ca="1">IF($C429="","",SUMIF('Controle de Contatos'!$D$5:$D$1204,$C429,'Controle de Contatos'!$AF$5:$AF$1204))</f>
        <v/>
      </c>
      <c r="H429" s="15" t="str">
        <f ca="1">IF($C429="","",SUMIF('Controle de Contatos'!$D$5:$D$1204,$C429,'Controle de Contatos'!$AG$5:$AG$1204))</f>
        <v/>
      </c>
      <c r="I429" s="15" t="str">
        <f ca="1">IF($C429="","",SUMIF('Controle de Contatos'!$D$5:$D$1204,$C429,'Controle de Contatos'!$AH$5:$AH$1204))</f>
        <v/>
      </c>
      <c r="J429" s="15" t="str">
        <f ca="1">IF($C429="","",SUMIF('Controle de Contatos'!$D$5:$D$1204,$C429,'Controle de Contatos'!$AI$5:$AI$1204))</f>
        <v/>
      </c>
      <c r="K429" s="15" t="str">
        <f ca="1">IF($C429="","",SUMIF('Controle de Contatos'!$D$5:$D$1204,$C429,'Controle de Contatos'!$AJ$5:$AJ$1204))</f>
        <v/>
      </c>
      <c r="L429" s="15" t="str">
        <f ca="1">IF($C429="","",SUMIF('Controle de Contatos'!$D$5:$D$1204,$C429,'Controle de Contatos'!$AK$5:$AK$1204))</f>
        <v/>
      </c>
      <c r="M429" s="15" t="str">
        <f ca="1">IF($C429="","",SUMIF('Controle de Contatos'!$D$5:$D$1204,$C429,'Controle de Contatos'!$AL$5:$AL$1204))</f>
        <v/>
      </c>
      <c r="N429" s="15" t="str">
        <f ca="1">IF($C429="","",SUMIF('Controle de Contatos'!$D$5:$D$1204,$C429,'Controle de Contatos'!$AM$5:$AO$1204))</f>
        <v/>
      </c>
      <c r="O429" s="15" t="str">
        <f ca="1">IF($C429="","",SUMIF('Controle de Contatos'!$D$5:$D$1204,$C429,'Controle de Contatos'!$AN$5:$AN$1204))</f>
        <v/>
      </c>
      <c r="P429" s="15" t="str">
        <f t="shared" ca="1" si="13"/>
        <v/>
      </c>
    </row>
    <row r="430" spans="2:16" ht="30" customHeight="1">
      <c r="B430" s="1">
        <v>426</v>
      </c>
      <c r="C430" s="14" t="str">
        <f t="shared" ca="1" si="12"/>
        <v/>
      </c>
      <c r="D430" s="15" t="str">
        <f ca="1">IF($C430="","",SUMIF('Controle de Contatos'!$D$5:$D$1204,$C430,'Controle de Contatos'!$AC$5:$AC$1204))</f>
        <v/>
      </c>
      <c r="E430" s="15" t="str">
        <f ca="1">IF($C430="","",SUMIF('Controle de Contatos'!$D$5:$D$1204,$C430,'Controle de Contatos'!$AD$5:$AD$1204))</f>
        <v/>
      </c>
      <c r="F430" s="15" t="str">
        <f ca="1">IF($C430="","",SUMIF('Controle de Contatos'!$D$5:$D$1204,$C430,'Controle de Contatos'!$AE$5:$AE$1204))</f>
        <v/>
      </c>
      <c r="G430" s="15" t="str">
        <f ca="1">IF($C430="","",SUMIF('Controle de Contatos'!$D$5:$D$1204,$C430,'Controle de Contatos'!$AF$5:$AF$1204))</f>
        <v/>
      </c>
      <c r="H430" s="15" t="str">
        <f ca="1">IF($C430="","",SUMIF('Controle de Contatos'!$D$5:$D$1204,$C430,'Controle de Contatos'!$AG$5:$AG$1204))</f>
        <v/>
      </c>
      <c r="I430" s="15" t="str">
        <f ca="1">IF($C430="","",SUMIF('Controle de Contatos'!$D$5:$D$1204,$C430,'Controle de Contatos'!$AH$5:$AH$1204))</f>
        <v/>
      </c>
      <c r="J430" s="15" t="str">
        <f ca="1">IF($C430="","",SUMIF('Controle de Contatos'!$D$5:$D$1204,$C430,'Controle de Contatos'!$AI$5:$AI$1204))</f>
        <v/>
      </c>
      <c r="K430" s="15" t="str">
        <f ca="1">IF($C430="","",SUMIF('Controle de Contatos'!$D$5:$D$1204,$C430,'Controle de Contatos'!$AJ$5:$AJ$1204))</f>
        <v/>
      </c>
      <c r="L430" s="15" t="str">
        <f ca="1">IF($C430="","",SUMIF('Controle de Contatos'!$D$5:$D$1204,$C430,'Controle de Contatos'!$AK$5:$AK$1204))</f>
        <v/>
      </c>
      <c r="M430" s="15" t="str">
        <f ca="1">IF($C430="","",SUMIF('Controle de Contatos'!$D$5:$D$1204,$C430,'Controle de Contatos'!$AL$5:$AL$1204))</f>
        <v/>
      </c>
      <c r="N430" s="15" t="str">
        <f ca="1">IF($C430="","",SUMIF('Controle de Contatos'!$D$5:$D$1204,$C430,'Controle de Contatos'!$AM$5:$AO$1204))</f>
        <v/>
      </c>
      <c r="O430" s="15" t="str">
        <f ca="1">IF($C430="","",SUMIF('Controle de Contatos'!$D$5:$D$1204,$C430,'Controle de Contatos'!$AN$5:$AN$1204))</f>
        <v/>
      </c>
      <c r="P430" s="15" t="str">
        <f t="shared" ca="1" si="13"/>
        <v/>
      </c>
    </row>
    <row r="431" spans="2:16" ht="30" customHeight="1">
      <c r="B431" s="1">
        <v>427</v>
      </c>
      <c r="C431" s="14" t="str">
        <f t="shared" ca="1" si="12"/>
        <v/>
      </c>
      <c r="D431" s="15" t="str">
        <f ca="1">IF($C431="","",SUMIF('Controle de Contatos'!$D$5:$D$1204,$C431,'Controle de Contatos'!$AC$5:$AC$1204))</f>
        <v/>
      </c>
      <c r="E431" s="15" t="str">
        <f ca="1">IF($C431="","",SUMIF('Controle de Contatos'!$D$5:$D$1204,$C431,'Controle de Contatos'!$AD$5:$AD$1204))</f>
        <v/>
      </c>
      <c r="F431" s="15" t="str">
        <f ca="1">IF($C431="","",SUMIF('Controle de Contatos'!$D$5:$D$1204,$C431,'Controle de Contatos'!$AE$5:$AE$1204))</f>
        <v/>
      </c>
      <c r="G431" s="15" t="str">
        <f ca="1">IF($C431="","",SUMIF('Controle de Contatos'!$D$5:$D$1204,$C431,'Controle de Contatos'!$AF$5:$AF$1204))</f>
        <v/>
      </c>
      <c r="H431" s="15" t="str">
        <f ca="1">IF($C431="","",SUMIF('Controle de Contatos'!$D$5:$D$1204,$C431,'Controle de Contatos'!$AG$5:$AG$1204))</f>
        <v/>
      </c>
      <c r="I431" s="15" t="str">
        <f ca="1">IF($C431="","",SUMIF('Controle de Contatos'!$D$5:$D$1204,$C431,'Controle de Contatos'!$AH$5:$AH$1204))</f>
        <v/>
      </c>
      <c r="J431" s="15" t="str">
        <f ca="1">IF($C431="","",SUMIF('Controle de Contatos'!$D$5:$D$1204,$C431,'Controle de Contatos'!$AI$5:$AI$1204))</f>
        <v/>
      </c>
      <c r="K431" s="15" t="str">
        <f ca="1">IF($C431="","",SUMIF('Controle de Contatos'!$D$5:$D$1204,$C431,'Controle de Contatos'!$AJ$5:$AJ$1204))</f>
        <v/>
      </c>
      <c r="L431" s="15" t="str">
        <f ca="1">IF($C431="","",SUMIF('Controle de Contatos'!$D$5:$D$1204,$C431,'Controle de Contatos'!$AK$5:$AK$1204))</f>
        <v/>
      </c>
      <c r="M431" s="15" t="str">
        <f ca="1">IF($C431="","",SUMIF('Controle de Contatos'!$D$5:$D$1204,$C431,'Controle de Contatos'!$AL$5:$AL$1204))</f>
        <v/>
      </c>
      <c r="N431" s="15" t="str">
        <f ca="1">IF($C431="","",SUMIF('Controle de Contatos'!$D$5:$D$1204,$C431,'Controle de Contatos'!$AM$5:$AO$1204))</f>
        <v/>
      </c>
      <c r="O431" s="15" t="str">
        <f ca="1">IF($C431="","",SUMIF('Controle de Contatos'!$D$5:$D$1204,$C431,'Controle de Contatos'!$AN$5:$AN$1204))</f>
        <v/>
      </c>
      <c r="P431" s="15" t="str">
        <f t="shared" ca="1" si="13"/>
        <v/>
      </c>
    </row>
    <row r="432" spans="2:16" ht="30" customHeight="1">
      <c r="B432" s="1">
        <v>428</v>
      </c>
      <c r="C432" s="14" t="str">
        <f t="shared" ca="1" si="12"/>
        <v/>
      </c>
      <c r="D432" s="15" t="str">
        <f ca="1">IF($C432="","",SUMIF('Controle de Contatos'!$D$5:$D$1204,$C432,'Controle de Contatos'!$AC$5:$AC$1204))</f>
        <v/>
      </c>
      <c r="E432" s="15" t="str">
        <f ca="1">IF($C432="","",SUMIF('Controle de Contatos'!$D$5:$D$1204,$C432,'Controle de Contatos'!$AD$5:$AD$1204))</f>
        <v/>
      </c>
      <c r="F432" s="15" t="str">
        <f ca="1">IF($C432="","",SUMIF('Controle de Contatos'!$D$5:$D$1204,$C432,'Controle de Contatos'!$AE$5:$AE$1204))</f>
        <v/>
      </c>
      <c r="G432" s="15" t="str">
        <f ca="1">IF($C432="","",SUMIF('Controle de Contatos'!$D$5:$D$1204,$C432,'Controle de Contatos'!$AF$5:$AF$1204))</f>
        <v/>
      </c>
      <c r="H432" s="15" t="str">
        <f ca="1">IF($C432="","",SUMIF('Controle de Contatos'!$D$5:$D$1204,$C432,'Controle de Contatos'!$AG$5:$AG$1204))</f>
        <v/>
      </c>
      <c r="I432" s="15" t="str">
        <f ca="1">IF($C432="","",SUMIF('Controle de Contatos'!$D$5:$D$1204,$C432,'Controle de Contatos'!$AH$5:$AH$1204))</f>
        <v/>
      </c>
      <c r="J432" s="15" t="str">
        <f ca="1">IF($C432="","",SUMIF('Controle de Contatos'!$D$5:$D$1204,$C432,'Controle de Contatos'!$AI$5:$AI$1204))</f>
        <v/>
      </c>
      <c r="K432" s="15" t="str">
        <f ca="1">IF($C432="","",SUMIF('Controle de Contatos'!$D$5:$D$1204,$C432,'Controle de Contatos'!$AJ$5:$AJ$1204))</f>
        <v/>
      </c>
      <c r="L432" s="15" t="str">
        <f ca="1">IF($C432="","",SUMIF('Controle de Contatos'!$D$5:$D$1204,$C432,'Controle de Contatos'!$AK$5:$AK$1204))</f>
        <v/>
      </c>
      <c r="M432" s="15" t="str">
        <f ca="1">IF($C432="","",SUMIF('Controle de Contatos'!$D$5:$D$1204,$C432,'Controle de Contatos'!$AL$5:$AL$1204))</f>
        <v/>
      </c>
      <c r="N432" s="15" t="str">
        <f ca="1">IF($C432="","",SUMIF('Controle de Contatos'!$D$5:$D$1204,$C432,'Controle de Contatos'!$AM$5:$AO$1204))</f>
        <v/>
      </c>
      <c r="O432" s="15" t="str">
        <f ca="1">IF($C432="","",SUMIF('Controle de Contatos'!$D$5:$D$1204,$C432,'Controle de Contatos'!$AN$5:$AN$1204))</f>
        <v/>
      </c>
      <c r="P432" s="15" t="str">
        <f t="shared" ca="1" si="13"/>
        <v/>
      </c>
    </row>
    <row r="433" spans="2:16" ht="30" customHeight="1">
      <c r="B433" s="1">
        <v>429</v>
      </c>
      <c r="C433" s="14" t="str">
        <f t="shared" ca="1" si="12"/>
        <v/>
      </c>
      <c r="D433" s="15" t="str">
        <f ca="1">IF($C433="","",SUMIF('Controle de Contatos'!$D$5:$D$1204,$C433,'Controle de Contatos'!$AC$5:$AC$1204))</f>
        <v/>
      </c>
      <c r="E433" s="15" t="str">
        <f ca="1">IF($C433="","",SUMIF('Controle de Contatos'!$D$5:$D$1204,$C433,'Controle de Contatos'!$AD$5:$AD$1204))</f>
        <v/>
      </c>
      <c r="F433" s="15" t="str">
        <f ca="1">IF($C433="","",SUMIF('Controle de Contatos'!$D$5:$D$1204,$C433,'Controle de Contatos'!$AE$5:$AE$1204))</f>
        <v/>
      </c>
      <c r="G433" s="15" t="str">
        <f ca="1">IF($C433="","",SUMIF('Controle de Contatos'!$D$5:$D$1204,$C433,'Controle de Contatos'!$AF$5:$AF$1204))</f>
        <v/>
      </c>
      <c r="H433" s="15" t="str">
        <f ca="1">IF($C433="","",SUMIF('Controle de Contatos'!$D$5:$D$1204,$C433,'Controle de Contatos'!$AG$5:$AG$1204))</f>
        <v/>
      </c>
      <c r="I433" s="15" t="str">
        <f ca="1">IF($C433="","",SUMIF('Controle de Contatos'!$D$5:$D$1204,$C433,'Controle de Contatos'!$AH$5:$AH$1204))</f>
        <v/>
      </c>
      <c r="J433" s="15" t="str">
        <f ca="1">IF($C433="","",SUMIF('Controle de Contatos'!$D$5:$D$1204,$C433,'Controle de Contatos'!$AI$5:$AI$1204))</f>
        <v/>
      </c>
      <c r="K433" s="15" t="str">
        <f ca="1">IF($C433="","",SUMIF('Controle de Contatos'!$D$5:$D$1204,$C433,'Controle de Contatos'!$AJ$5:$AJ$1204))</f>
        <v/>
      </c>
      <c r="L433" s="15" t="str">
        <f ca="1">IF($C433="","",SUMIF('Controle de Contatos'!$D$5:$D$1204,$C433,'Controle de Contatos'!$AK$5:$AK$1204))</f>
        <v/>
      </c>
      <c r="M433" s="15" t="str">
        <f ca="1">IF($C433="","",SUMIF('Controle de Contatos'!$D$5:$D$1204,$C433,'Controle de Contatos'!$AL$5:$AL$1204))</f>
        <v/>
      </c>
      <c r="N433" s="15" t="str">
        <f ca="1">IF($C433="","",SUMIF('Controle de Contatos'!$D$5:$D$1204,$C433,'Controle de Contatos'!$AM$5:$AO$1204))</f>
        <v/>
      </c>
      <c r="O433" s="15" t="str">
        <f ca="1">IF($C433="","",SUMIF('Controle de Contatos'!$D$5:$D$1204,$C433,'Controle de Contatos'!$AN$5:$AN$1204))</f>
        <v/>
      </c>
      <c r="P433" s="15" t="str">
        <f t="shared" ca="1" si="13"/>
        <v/>
      </c>
    </row>
    <row r="434" spans="2:16" ht="30" customHeight="1">
      <c r="B434" s="1">
        <v>430</v>
      </c>
      <c r="C434" s="14" t="str">
        <f t="shared" ca="1" si="12"/>
        <v/>
      </c>
      <c r="D434" s="15" t="str">
        <f ca="1">IF($C434="","",SUMIF('Controle de Contatos'!$D$5:$D$1204,$C434,'Controle de Contatos'!$AC$5:$AC$1204))</f>
        <v/>
      </c>
      <c r="E434" s="15" t="str">
        <f ca="1">IF($C434="","",SUMIF('Controle de Contatos'!$D$5:$D$1204,$C434,'Controle de Contatos'!$AD$5:$AD$1204))</f>
        <v/>
      </c>
      <c r="F434" s="15" t="str">
        <f ca="1">IF($C434="","",SUMIF('Controle de Contatos'!$D$5:$D$1204,$C434,'Controle de Contatos'!$AE$5:$AE$1204))</f>
        <v/>
      </c>
      <c r="G434" s="15" t="str">
        <f ca="1">IF($C434="","",SUMIF('Controle de Contatos'!$D$5:$D$1204,$C434,'Controle de Contatos'!$AF$5:$AF$1204))</f>
        <v/>
      </c>
      <c r="H434" s="15" t="str">
        <f ca="1">IF($C434="","",SUMIF('Controle de Contatos'!$D$5:$D$1204,$C434,'Controle de Contatos'!$AG$5:$AG$1204))</f>
        <v/>
      </c>
      <c r="I434" s="15" t="str">
        <f ca="1">IF($C434="","",SUMIF('Controle de Contatos'!$D$5:$D$1204,$C434,'Controle de Contatos'!$AH$5:$AH$1204))</f>
        <v/>
      </c>
      <c r="J434" s="15" t="str">
        <f ca="1">IF($C434="","",SUMIF('Controle de Contatos'!$D$5:$D$1204,$C434,'Controle de Contatos'!$AI$5:$AI$1204))</f>
        <v/>
      </c>
      <c r="K434" s="15" t="str">
        <f ca="1">IF($C434="","",SUMIF('Controle de Contatos'!$D$5:$D$1204,$C434,'Controle de Contatos'!$AJ$5:$AJ$1204))</f>
        <v/>
      </c>
      <c r="L434" s="15" t="str">
        <f ca="1">IF($C434="","",SUMIF('Controle de Contatos'!$D$5:$D$1204,$C434,'Controle de Contatos'!$AK$5:$AK$1204))</f>
        <v/>
      </c>
      <c r="M434" s="15" t="str">
        <f ca="1">IF($C434="","",SUMIF('Controle de Contatos'!$D$5:$D$1204,$C434,'Controle de Contatos'!$AL$5:$AL$1204))</f>
        <v/>
      </c>
      <c r="N434" s="15" t="str">
        <f ca="1">IF($C434="","",SUMIF('Controle de Contatos'!$D$5:$D$1204,$C434,'Controle de Contatos'!$AM$5:$AO$1204))</f>
        <v/>
      </c>
      <c r="O434" s="15" t="str">
        <f ca="1">IF($C434="","",SUMIF('Controle de Contatos'!$D$5:$D$1204,$C434,'Controle de Contatos'!$AN$5:$AN$1204))</f>
        <v/>
      </c>
      <c r="P434" s="15" t="str">
        <f t="shared" ca="1" si="13"/>
        <v/>
      </c>
    </row>
    <row r="435" spans="2:16" ht="30" customHeight="1">
      <c r="B435" s="1">
        <v>431</v>
      </c>
      <c r="C435" s="14" t="str">
        <f t="shared" ca="1" si="12"/>
        <v/>
      </c>
      <c r="D435" s="15" t="str">
        <f ca="1">IF($C435="","",SUMIF('Controle de Contatos'!$D$5:$D$1204,$C435,'Controle de Contatos'!$AC$5:$AC$1204))</f>
        <v/>
      </c>
      <c r="E435" s="15" t="str">
        <f ca="1">IF($C435="","",SUMIF('Controle de Contatos'!$D$5:$D$1204,$C435,'Controle de Contatos'!$AD$5:$AD$1204))</f>
        <v/>
      </c>
      <c r="F435" s="15" t="str">
        <f ca="1">IF($C435="","",SUMIF('Controle de Contatos'!$D$5:$D$1204,$C435,'Controle de Contatos'!$AE$5:$AE$1204))</f>
        <v/>
      </c>
      <c r="G435" s="15" t="str">
        <f ca="1">IF($C435="","",SUMIF('Controle de Contatos'!$D$5:$D$1204,$C435,'Controle de Contatos'!$AF$5:$AF$1204))</f>
        <v/>
      </c>
      <c r="H435" s="15" t="str">
        <f ca="1">IF($C435="","",SUMIF('Controle de Contatos'!$D$5:$D$1204,$C435,'Controle de Contatos'!$AG$5:$AG$1204))</f>
        <v/>
      </c>
      <c r="I435" s="15" t="str">
        <f ca="1">IF($C435="","",SUMIF('Controle de Contatos'!$D$5:$D$1204,$C435,'Controle de Contatos'!$AH$5:$AH$1204))</f>
        <v/>
      </c>
      <c r="J435" s="15" t="str">
        <f ca="1">IF($C435="","",SUMIF('Controle de Contatos'!$D$5:$D$1204,$C435,'Controle de Contatos'!$AI$5:$AI$1204))</f>
        <v/>
      </c>
      <c r="K435" s="15" t="str">
        <f ca="1">IF($C435="","",SUMIF('Controle de Contatos'!$D$5:$D$1204,$C435,'Controle de Contatos'!$AJ$5:$AJ$1204))</f>
        <v/>
      </c>
      <c r="L435" s="15" t="str">
        <f ca="1">IF($C435="","",SUMIF('Controle de Contatos'!$D$5:$D$1204,$C435,'Controle de Contatos'!$AK$5:$AK$1204))</f>
        <v/>
      </c>
      <c r="M435" s="15" t="str">
        <f ca="1">IF($C435="","",SUMIF('Controle de Contatos'!$D$5:$D$1204,$C435,'Controle de Contatos'!$AL$5:$AL$1204))</f>
        <v/>
      </c>
      <c r="N435" s="15" t="str">
        <f ca="1">IF($C435="","",SUMIF('Controle de Contatos'!$D$5:$D$1204,$C435,'Controle de Contatos'!$AM$5:$AO$1204))</f>
        <v/>
      </c>
      <c r="O435" s="15" t="str">
        <f ca="1">IF($C435="","",SUMIF('Controle de Contatos'!$D$5:$D$1204,$C435,'Controle de Contatos'!$AN$5:$AN$1204))</f>
        <v/>
      </c>
      <c r="P435" s="15" t="str">
        <f t="shared" ca="1" si="13"/>
        <v/>
      </c>
    </row>
    <row r="436" spans="2:16" ht="30" customHeight="1">
      <c r="B436" s="1">
        <v>432</v>
      </c>
      <c r="C436" s="14" t="str">
        <f t="shared" ca="1" si="12"/>
        <v/>
      </c>
      <c r="D436" s="15" t="str">
        <f ca="1">IF($C436="","",SUMIF('Controle de Contatos'!$D$5:$D$1204,$C436,'Controle de Contatos'!$AC$5:$AC$1204))</f>
        <v/>
      </c>
      <c r="E436" s="15" t="str">
        <f ca="1">IF($C436="","",SUMIF('Controle de Contatos'!$D$5:$D$1204,$C436,'Controle de Contatos'!$AD$5:$AD$1204))</f>
        <v/>
      </c>
      <c r="F436" s="15" t="str">
        <f ca="1">IF($C436="","",SUMIF('Controle de Contatos'!$D$5:$D$1204,$C436,'Controle de Contatos'!$AE$5:$AE$1204))</f>
        <v/>
      </c>
      <c r="G436" s="15" t="str">
        <f ca="1">IF($C436="","",SUMIF('Controle de Contatos'!$D$5:$D$1204,$C436,'Controle de Contatos'!$AF$5:$AF$1204))</f>
        <v/>
      </c>
      <c r="H436" s="15" t="str">
        <f ca="1">IF($C436="","",SUMIF('Controle de Contatos'!$D$5:$D$1204,$C436,'Controle de Contatos'!$AG$5:$AG$1204))</f>
        <v/>
      </c>
      <c r="I436" s="15" t="str">
        <f ca="1">IF($C436="","",SUMIF('Controle de Contatos'!$D$5:$D$1204,$C436,'Controle de Contatos'!$AH$5:$AH$1204))</f>
        <v/>
      </c>
      <c r="J436" s="15" t="str">
        <f ca="1">IF($C436="","",SUMIF('Controle de Contatos'!$D$5:$D$1204,$C436,'Controle de Contatos'!$AI$5:$AI$1204))</f>
        <v/>
      </c>
      <c r="K436" s="15" t="str">
        <f ca="1">IF($C436="","",SUMIF('Controle de Contatos'!$D$5:$D$1204,$C436,'Controle de Contatos'!$AJ$5:$AJ$1204))</f>
        <v/>
      </c>
      <c r="L436" s="15" t="str">
        <f ca="1">IF($C436="","",SUMIF('Controle de Contatos'!$D$5:$D$1204,$C436,'Controle de Contatos'!$AK$5:$AK$1204))</f>
        <v/>
      </c>
      <c r="M436" s="15" t="str">
        <f ca="1">IF($C436="","",SUMIF('Controle de Contatos'!$D$5:$D$1204,$C436,'Controle de Contatos'!$AL$5:$AL$1204))</f>
        <v/>
      </c>
      <c r="N436" s="15" t="str">
        <f ca="1">IF($C436="","",SUMIF('Controle de Contatos'!$D$5:$D$1204,$C436,'Controle de Contatos'!$AM$5:$AO$1204))</f>
        <v/>
      </c>
      <c r="O436" s="15" t="str">
        <f ca="1">IF($C436="","",SUMIF('Controle de Contatos'!$D$5:$D$1204,$C436,'Controle de Contatos'!$AN$5:$AN$1204))</f>
        <v/>
      </c>
      <c r="P436" s="15" t="str">
        <f t="shared" ca="1" si="13"/>
        <v/>
      </c>
    </row>
    <row r="437" spans="2:16" ht="30" customHeight="1">
      <c r="B437" s="1">
        <v>433</v>
      </c>
      <c r="C437" s="14" t="str">
        <f t="shared" ca="1" si="12"/>
        <v/>
      </c>
      <c r="D437" s="15" t="str">
        <f ca="1">IF($C437="","",SUMIF('Controle de Contatos'!$D$5:$D$1204,$C437,'Controle de Contatos'!$AC$5:$AC$1204))</f>
        <v/>
      </c>
      <c r="E437" s="15" t="str">
        <f ca="1">IF($C437="","",SUMIF('Controle de Contatos'!$D$5:$D$1204,$C437,'Controle de Contatos'!$AD$5:$AD$1204))</f>
        <v/>
      </c>
      <c r="F437" s="15" t="str">
        <f ca="1">IF($C437="","",SUMIF('Controle de Contatos'!$D$5:$D$1204,$C437,'Controle de Contatos'!$AE$5:$AE$1204))</f>
        <v/>
      </c>
      <c r="G437" s="15" t="str">
        <f ca="1">IF($C437="","",SUMIF('Controle de Contatos'!$D$5:$D$1204,$C437,'Controle de Contatos'!$AF$5:$AF$1204))</f>
        <v/>
      </c>
      <c r="H437" s="15" t="str">
        <f ca="1">IF($C437="","",SUMIF('Controle de Contatos'!$D$5:$D$1204,$C437,'Controle de Contatos'!$AG$5:$AG$1204))</f>
        <v/>
      </c>
      <c r="I437" s="15" t="str">
        <f ca="1">IF($C437="","",SUMIF('Controle de Contatos'!$D$5:$D$1204,$C437,'Controle de Contatos'!$AH$5:$AH$1204))</f>
        <v/>
      </c>
      <c r="J437" s="15" t="str">
        <f ca="1">IF($C437="","",SUMIF('Controle de Contatos'!$D$5:$D$1204,$C437,'Controle de Contatos'!$AI$5:$AI$1204))</f>
        <v/>
      </c>
      <c r="K437" s="15" t="str">
        <f ca="1">IF($C437="","",SUMIF('Controle de Contatos'!$D$5:$D$1204,$C437,'Controle de Contatos'!$AJ$5:$AJ$1204))</f>
        <v/>
      </c>
      <c r="L437" s="15" t="str">
        <f ca="1">IF($C437="","",SUMIF('Controle de Contatos'!$D$5:$D$1204,$C437,'Controle de Contatos'!$AK$5:$AK$1204))</f>
        <v/>
      </c>
      <c r="M437" s="15" t="str">
        <f ca="1">IF($C437="","",SUMIF('Controle de Contatos'!$D$5:$D$1204,$C437,'Controle de Contatos'!$AL$5:$AL$1204))</f>
        <v/>
      </c>
      <c r="N437" s="15" t="str">
        <f ca="1">IF($C437="","",SUMIF('Controle de Contatos'!$D$5:$D$1204,$C437,'Controle de Contatos'!$AM$5:$AO$1204))</f>
        <v/>
      </c>
      <c r="O437" s="15" t="str">
        <f ca="1">IF($C437="","",SUMIF('Controle de Contatos'!$D$5:$D$1204,$C437,'Controle de Contatos'!$AN$5:$AN$1204))</f>
        <v/>
      </c>
      <c r="P437" s="15" t="str">
        <f t="shared" ca="1" si="13"/>
        <v/>
      </c>
    </row>
    <row r="438" spans="2:16" ht="30" customHeight="1">
      <c r="B438" s="1">
        <v>434</v>
      </c>
      <c r="C438" s="14" t="str">
        <f t="shared" ca="1" si="12"/>
        <v/>
      </c>
      <c r="D438" s="15" t="str">
        <f ca="1">IF($C438="","",SUMIF('Controle de Contatos'!$D$5:$D$1204,$C438,'Controle de Contatos'!$AC$5:$AC$1204))</f>
        <v/>
      </c>
      <c r="E438" s="15" t="str">
        <f ca="1">IF($C438="","",SUMIF('Controle de Contatos'!$D$5:$D$1204,$C438,'Controle de Contatos'!$AD$5:$AD$1204))</f>
        <v/>
      </c>
      <c r="F438" s="15" t="str">
        <f ca="1">IF($C438="","",SUMIF('Controle de Contatos'!$D$5:$D$1204,$C438,'Controle de Contatos'!$AE$5:$AE$1204))</f>
        <v/>
      </c>
      <c r="G438" s="15" t="str">
        <f ca="1">IF($C438="","",SUMIF('Controle de Contatos'!$D$5:$D$1204,$C438,'Controle de Contatos'!$AF$5:$AF$1204))</f>
        <v/>
      </c>
      <c r="H438" s="15" t="str">
        <f ca="1">IF($C438="","",SUMIF('Controle de Contatos'!$D$5:$D$1204,$C438,'Controle de Contatos'!$AG$5:$AG$1204))</f>
        <v/>
      </c>
      <c r="I438" s="15" t="str">
        <f ca="1">IF($C438="","",SUMIF('Controle de Contatos'!$D$5:$D$1204,$C438,'Controle de Contatos'!$AH$5:$AH$1204))</f>
        <v/>
      </c>
      <c r="J438" s="15" t="str">
        <f ca="1">IF($C438="","",SUMIF('Controle de Contatos'!$D$5:$D$1204,$C438,'Controle de Contatos'!$AI$5:$AI$1204))</f>
        <v/>
      </c>
      <c r="K438" s="15" t="str">
        <f ca="1">IF($C438="","",SUMIF('Controle de Contatos'!$D$5:$D$1204,$C438,'Controle de Contatos'!$AJ$5:$AJ$1204))</f>
        <v/>
      </c>
      <c r="L438" s="15" t="str">
        <f ca="1">IF($C438="","",SUMIF('Controle de Contatos'!$D$5:$D$1204,$C438,'Controle de Contatos'!$AK$5:$AK$1204))</f>
        <v/>
      </c>
      <c r="M438" s="15" t="str">
        <f ca="1">IF($C438="","",SUMIF('Controle de Contatos'!$D$5:$D$1204,$C438,'Controle de Contatos'!$AL$5:$AL$1204))</f>
        <v/>
      </c>
      <c r="N438" s="15" t="str">
        <f ca="1">IF($C438="","",SUMIF('Controle de Contatos'!$D$5:$D$1204,$C438,'Controle de Contatos'!$AM$5:$AO$1204))</f>
        <v/>
      </c>
      <c r="O438" s="15" t="str">
        <f ca="1">IF($C438="","",SUMIF('Controle de Contatos'!$D$5:$D$1204,$C438,'Controle de Contatos'!$AN$5:$AN$1204))</f>
        <v/>
      </c>
      <c r="P438" s="15" t="str">
        <f t="shared" ca="1" si="13"/>
        <v/>
      </c>
    </row>
    <row r="439" spans="2:16" ht="30" customHeight="1">
      <c r="B439" s="1">
        <v>435</v>
      </c>
      <c r="C439" s="14" t="str">
        <f t="shared" ca="1" si="12"/>
        <v/>
      </c>
      <c r="D439" s="15" t="str">
        <f ca="1">IF($C439="","",SUMIF('Controle de Contatos'!$D$5:$D$1204,$C439,'Controle de Contatos'!$AC$5:$AC$1204))</f>
        <v/>
      </c>
      <c r="E439" s="15" t="str">
        <f ca="1">IF($C439="","",SUMIF('Controle de Contatos'!$D$5:$D$1204,$C439,'Controle de Contatos'!$AD$5:$AD$1204))</f>
        <v/>
      </c>
      <c r="F439" s="15" t="str">
        <f ca="1">IF($C439="","",SUMIF('Controle de Contatos'!$D$5:$D$1204,$C439,'Controle de Contatos'!$AE$5:$AE$1204))</f>
        <v/>
      </c>
      <c r="G439" s="15" t="str">
        <f ca="1">IF($C439="","",SUMIF('Controle de Contatos'!$D$5:$D$1204,$C439,'Controle de Contatos'!$AF$5:$AF$1204))</f>
        <v/>
      </c>
      <c r="H439" s="15" t="str">
        <f ca="1">IF($C439="","",SUMIF('Controle de Contatos'!$D$5:$D$1204,$C439,'Controle de Contatos'!$AG$5:$AG$1204))</f>
        <v/>
      </c>
      <c r="I439" s="15" t="str">
        <f ca="1">IF($C439="","",SUMIF('Controle de Contatos'!$D$5:$D$1204,$C439,'Controle de Contatos'!$AH$5:$AH$1204))</f>
        <v/>
      </c>
      <c r="J439" s="15" t="str">
        <f ca="1">IF($C439="","",SUMIF('Controle de Contatos'!$D$5:$D$1204,$C439,'Controle de Contatos'!$AI$5:$AI$1204))</f>
        <v/>
      </c>
      <c r="K439" s="15" t="str">
        <f ca="1">IF($C439="","",SUMIF('Controle de Contatos'!$D$5:$D$1204,$C439,'Controle de Contatos'!$AJ$5:$AJ$1204))</f>
        <v/>
      </c>
      <c r="L439" s="15" t="str">
        <f ca="1">IF($C439="","",SUMIF('Controle de Contatos'!$D$5:$D$1204,$C439,'Controle de Contatos'!$AK$5:$AK$1204))</f>
        <v/>
      </c>
      <c r="M439" s="15" t="str">
        <f ca="1">IF($C439="","",SUMIF('Controle de Contatos'!$D$5:$D$1204,$C439,'Controle de Contatos'!$AL$5:$AL$1204))</f>
        <v/>
      </c>
      <c r="N439" s="15" t="str">
        <f ca="1">IF($C439="","",SUMIF('Controle de Contatos'!$D$5:$D$1204,$C439,'Controle de Contatos'!$AM$5:$AO$1204))</f>
        <v/>
      </c>
      <c r="O439" s="15" t="str">
        <f ca="1">IF($C439="","",SUMIF('Controle de Contatos'!$D$5:$D$1204,$C439,'Controle de Contatos'!$AN$5:$AN$1204))</f>
        <v/>
      </c>
      <c r="P439" s="15" t="str">
        <f t="shared" ca="1" si="13"/>
        <v/>
      </c>
    </row>
    <row r="440" spans="2:16" ht="30" customHeight="1">
      <c r="B440" s="1">
        <v>436</v>
      </c>
      <c r="C440" s="14" t="str">
        <f t="shared" ca="1" si="12"/>
        <v/>
      </c>
      <c r="D440" s="15" t="str">
        <f ca="1">IF($C440="","",SUMIF('Controle de Contatos'!$D$5:$D$1204,$C440,'Controle de Contatos'!$AC$5:$AC$1204))</f>
        <v/>
      </c>
      <c r="E440" s="15" t="str">
        <f ca="1">IF($C440="","",SUMIF('Controle de Contatos'!$D$5:$D$1204,$C440,'Controle de Contatos'!$AD$5:$AD$1204))</f>
        <v/>
      </c>
      <c r="F440" s="15" t="str">
        <f ca="1">IF($C440="","",SUMIF('Controle de Contatos'!$D$5:$D$1204,$C440,'Controle de Contatos'!$AE$5:$AE$1204))</f>
        <v/>
      </c>
      <c r="G440" s="15" t="str">
        <f ca="1">IF($C440="","",SUMIF('Controle de Contatos'!$D$5:$D$1204,$C440,'Controle de Contatos'!$AF$5:$AF$1204))</f>
        <v/>
      </c>
      <c r="H440" s="15" t="str">
        <f ca="1">IF($C440="","",SUMIF('Controle de Contatos'!$D$5:$D$1204,$C440,'Controle de Contatos'!$AG$5:$AG$1204))</f>
        <v/>
      </c>
      <c r="I440" s="15" t="str">
        <f ca="1">IF($C440="","",SUMIF('Controle de Contatos'!$D$5:$D$1204,$C440,'Controle de Contatos'!$AH$5:$AH$1204))</f>
        <v/>
      </c>
      <c r="J440" s="15" t="str">
        <f ca="1">IF($C440="","",SUMIF('Controle de Contatos'!$D$5:$D$1204,$C440,'Controle de Contatos'!$AI$5:$AI$1204))</f>
        <v/>
      </c>
      <c r="K440" s="15" t="str">
        <f ca="1">IF($C440="","",SUMIF('Controle de Contatos'!$D$5:$D$1204,$C440,'Controle de Contatos'!$AJ$5:$AJ$1204))</f>
        <v/>
      </c>
      <c r="L440" s="15" t="str">
        <f ca="1">IF($C440="","",SUMIF('Controle de Contatos'!$D$5:$D$1204,$C440,'Controle de Contatos'!$AK$5:$AK$1204))</f>
        <v/>
      </c>
      <c r="M440" s="15" t="str">
        <f ca="1">IF($C440="","",SUMIF('Controle de Contatos'!$D$5:$D$1204,$C440,'Controle de Contatos'!$AL$5:$AL$1204))</f>
        <v/>
      </c>
      <c r="N440" s="15" t="str">
        <f ca="1">IF($C440="","",SUMIF('Controle de Contatos'!$D$5:$D$1204,$C440,'Controle de Contatos'!$AM$5:$AO$1204))</f>
        <v/>
      </c>
      <c r="O440" s="15" t="str">
        <f ca="1">IF($C440="","",SUMIF('Controle de Contatos'!$D$5:$D$1204,$C440,'Controle de Contatos'!$AN$5:$AN$1204))</f>
        <v/>
      </c>
      <c r="P440" s="15" t="str">
        <f t="shared" ca="1" si="13"/>
        <v/>
      </c>
    </row>
    <row r="441" spans="2:16" ht="30" customHeight="1">
      <c r="B441" s="1">
        <v>437</v>
      </c>
      <c r="C441" s="14" t="str">
        <f t="shared" ca="1" si="12"/>
        <v/>
      </c>
      <c r="D441" s="15" t="str">
        <f ca="1">IF($C441="","",SUMIF('Controle de Contatos'!$D$5:$D$1204,$C441,'Controle de Contatos'!$AC$5:$AC$1204))</f>
        <v/>
      </c>
      <c r="E441" s="15" t="str">
        <f ca="1">IF($C441="","",SUMIF('Controle de Contatos'!$D$5:$D$1204,$C441,'Controle de Contatos'!$AD$5:$AD$1204))</f>
        <v/>
      </c>
      <c r="F441" s="15" t="str">
        <f ca="1">IF($C441="","",SUMIF('Controle de Contatos'!$D$5:$D$1204,$C441,'Controle de Contatos'!$AE$5:$AE$1204))</f>
        <v/>
      </c>
      <c r="G441" s="15" t="str">
        <f ca="1">IF($C441="","",SUMIF('Controle de Contatos'!$D$5:$D$1204,$C441,'Controle de Contatos'!$AF$5:$AF$1204))</f>
        <v/>
      </c>
      <c r="H441" s="15" t="str">
        <f ca="1">IF($C441="","",SUMIF('Controle de Contatos'!$D$5:$D$1204,$C441,'Controle de Contatos'!$AG$5:$AG$1204))</f>
        <v/>
      </c>
      <c r="I441" s="15" t="str">
        <f ca="1">IF($C441="","",SUMIF('Controle de Contatos'!$D$5:$D$1204,$C441,'Controle de Contatos'!$AH$5:$AH$1204))</f>
        <v/>
      </c>
      <c r="J441" s="15" t="str">
        <f ca="1">IF($C441="","",SUMIF('Controle de Contatos'!$D$5:$D$1204,$C441,'Controle de Contatos'!$AI$5:$AI$1204))</f>
        <v/>
      </c>
      <c r="K441" s="15" t="str">
        <f ca="1">IF($C441="","",SUMIF('Controle de Contatos'!$D$5:$D$1204,$C441,'Controle de Contatos'!$AJ$5:$AJ$1204))</f>
        <v/>
      </c>
      <c r="L441" s="15" t="str">
        <f ca="1">IF($C441="","",SUMIF('Controle de Contatos'!$D$5:$D$1204,$C441,'Controle de Contatos'!$AK$5:$AK$1204))</f>
        <v/>
      </c>
      <c r="M441" s="15" t="str">
        <f ca="1">IF($C441="","",SUMIF('Controle de Contatos'!$D$5:$D$1204,$C441,'Controle de Contatos'!$AL$5:$AL$1204))</f>
        <v/>
      </c>
      <c r="N441" s="15" t="str">
        <f ca="1">IF($C441="","",SUMIF('Controle de Contatos'!$D$5:$D$1204,$C441,'Controle de Contatos'!$AM$5:$AO$1204))</f>
        <v/>
      </c>
      <c r="O441" s="15" t="str">
        <f ca="1">IF($C441="","",SUMIF('Controle de Contatos'!$D$5:$D$1204,$C441,'Controle de Contatos'!$AN$5:$AN$1204))</f>
        <v/>
      </c>
      <c r="P441" s="15" t="str">
        <f t="shared" ca="1" si="13"/>
        <v/>
      </c>
    </row>
    <row r="442" spans="2:16" ht="30" customHeight="1">
      <c r="B442" s="1">
        <v>438</v>
      </c>
      <c r="C442" s="14" t="str">
        <f t="shared" ca="1" si="12"/>
        <v/>
      </c>
      <c r="D442" s="15" t="str">
        <f ca="1">IF($C442="","",SUMIF('Controle de Contatos'!$D$5:$D$1204,$C442,'Controle de Contatos'!$AC$5:$AC$1204))</f>
        <v/>
      </c>
      <c r="E442" s="15" t="str">
        <f ca="1">IF($C442="","",SUMIF('Controle de Contatos'!$D$5:$D$1204,$C442,'Controle de Contatos'!$AD$5:$AD$1204))</f>
        <v/>
      </c>
      <c r="F442" s="15" t="str">
        <f ca="1">IF($C442="","",SUMIF('Controle de Contatos'!$D$5:$D$1204,$C442,'Controle de Contatos'!$AE$5:$AE$1204))</f>
        <v/>
      </c>
      <c r="G442" s="15" t="str">
        <f ca="1">IF($C442="","",SUMIF('Controle de Contatos'!$D$5:$D$1204,$C442,'Controle de Contatos'!$AF$5:$AF$1204))</f>
        <v/>
      </c>
      <c r="H442" s="15" t="str">
        <f ca="1">IF($C442="","",SUMIF('Controle de Contatos'!$D$5:$D$1204,$C442,'Controle de Contatos'!$AG$5:$AG$1204))</f>
        <v/>
      </c>
      <c r="I442" s="15" t="str">
        <f ca="1">IF($C442="","",SUMIF('Controle de Contatos'!$D$5:$D$1204,$C442,'Controle de Contatos'!$AH$5:$AH$1204))</f>
        <v/>
      </c>
      <c r="J442" s="15" t="str">
        <f ca="1">IF($C442="","",SUMIF('Controle de Contatos'!$D$5:$D$1204,$C442,'Controle de Contatos'!$AI$5:$AI$1204))</f>
        <v/>
      </c>
      <c r="K442" s="15" t="str">
        <f ca="1">IF($C442="","",SUMIF('Controle de Contatos'!$D$5:$D$1204,$C442,'Controle de Contatos'!$AJ$5:$AJ$1204))</f>
        <v/>
      </c>
      <c r="L442" s="15" t="str">
        <f ca="1">IF($C442="","",SUMIF('Controle de Contatos'!$D$5:$D$1204,$C442,'Controle de Contatos'!$AK$5:$AK$1204))</f>
        <v/>
      </c>
      <c r="M442" s="15" t="str">
        <f ca="1">IF($C442="","",SUMIF('Controle de Contatos'!$D$5:$D$1204,$C442,'Controle de Contatos'!$AL$5:$AL$1204))</f>
        <v/>
      </c>
      <c r="N442" s="15" t="str">
        <f ca="1">IF($C442="","",SUMIF('Controle de Contatos'!$D$5:$D$1204,$C442,'Controle de Contatos'!$AM$5:$AO$1204))</f>
        <v/>
      </c>
      <c r="O442" s="15" t="str">
        <f ca="1">IF($C442="","",SUMIF('Controle de Contatos'!$D$5:$D$1204,$C442,'Controle de Contatos'!$AN$5:$AN$1204))</f>
        <v/>
      </c>
      <c r="P442" s="15" t="str">
        <f t="shared" ca="1" si="13"/>
        <v/>
      </c>
    </row>
    <row r="443" spans="2:16" ht="30" customHeight="1">
      <c r="B443" s="1">
        <v>439</v>
      </c>
      <c r="C443" s="14" t="str">
        <f t="shared" ca="1" si="12"/>
        <v/>
      </c>
      <c r="D443" s="15" t="str">
        <f ca="1">IF($C443="","",SUMIF('Controle de Contatos'!$D$5:$D$1204,$C443,'Controle de Contatos'!$AC$5:$AC$1204))</f>
        <v/>
      </c>
      <c r="E443" s="15" t="str">
        <f ca="1">IF($C443="","",SUMIF('Controle de Contatos'!$D$5:$D$1204,$C443,'Controle de Contatos'!$AD$5:$AD$1204))</f>
        <v/>
      </c>
      <c r="F443" s="15" t="str">
        <f ca="1">IF($C443="","",SUMIF('Controle de Contatos'!$D$5:$D$1204,$C443,'Controle de Contatos'!$AE$5:$AE$1204))</f>
        <v/>
      </c>
      <c r="G443" s="15" t="str">
        <f ca="1">IF($C443="","",SUMIF('Controle de Contatos'!$D$5:$D$1204,$C443,'Controle de Contatos'!$AF$5:$AF$1204))</f>
        <v/>
      </c>
      <c r="H443" s="15" t="str">
        <f ca="1">IF($C443="","",SUMIF('Controle de Contatos'!$D$5:$D$1204,$C443,'Controle de Contatos'!$AG$5:$AG$1204))</f>
        <v/>
      </c>
      <c r="I443" s="15" t="str">
        <f ca="1">IF($C443="","",SUMIF('Controle de Contatos'!$D$5:$D$1204,$C443,'Controle de Contatos'!$AH$5:$AH$1204))</f>
        <v/>
      </c>
      <c r="J443" s="15" t="str">
        <f ca="1">IF($C443="","",SUMIF('Controle de Contatos'!$D$5:$D$1204,$C443,'Controle de Contatos'!$AI$5:$AI$1204))</f>
        <v/>
      </c>
      <c r="K443" s="15" t="str">
        <f ca="1">IF($C443="","",SUMIF('Controle de Contatos'!$D$5:$D$1204,$C443,'Controle de Contatos'!$AJ$5:$AJ$1204))</f>
        <v/>
      </c>
      <c r="L443" s="15" t="str">
        <f ca="1">IF($C443="","",SUMIF('Controle de Contatos'!$D$5:$D$1204,$C443,'Controle de Contatos'!$AK$5:$AK$1204))</f>
        <v/>
      </c>
      <c r="M443" s="15" t="str">
        <f ca="1">IF($C443="","",SUMIF('Controle de Contatos'!$D$5:$D$1204,$C443,'Controle de Contatos'!$AL$5:$AL$1204))</f>
        <v/>
      </c>
      <c r="N443" s="15" t="str">
        <f ca="1">IF($C443="","",SUMIF('Controle de Contatos'!$D$5:$D$1204,$C443,'Controle de Contatos'!$AM$5:$AO$1204))</f>
        <v/>
      </c>
      <c r="O443" s="15" t="str">
        <f ca="1">IF($C443="","",SUMIF('Controle de Contatos'!$D$5:$D$1204,$C443,'Controle de Contatos'!$AN$5:$AN$1204))</f>
        <v/>
      </c>
      <c r="P443" s="15" t="str">
        <f t="shared" ca="1" si="13"/>
        <v/>
      </c>
    </row>
    <row r="444" spans="2:16" ht="30" customHeight="1">
      <c r="B444" s="1">
        <v>440</v>
      </c>
      <c r="C444" s="14" t="str">
        <f t="shared" ca="1" si="12"/>
        <v/>
      </c>
      <c r="D444" s="15" t="str">
        <f ca="1">IF($C444="","",SUMIF('Controle de Contatos'!$D$5:$D$1204,$C444,'Controle de Contatos'!$AC$5:$AC$1204))</f>
        <v/>
      </c>
      <c r="E444" s="15" t="str">
        <f ca="1">IF($C444="","",SUMIF('Controle de Contatos'!$D$5:$D$1204,$C444,'Controle de Contatos'!$AD$5:$AD$1204))</f>
        <v/>
      </c>
      <c r="F444" s="15" t="str">
        <f ca="1">IF($C444="","",SUMIF('Controle de Contatos'!$D$5:$D$1204,$C444,'Controle de Contatos'!$AE$5:$AE$1204))</f>
        <v/>
      </c>
      <c r="G444" s="15" t="str">
        <f ca="1">IF($C444="","",SUMIF('Controle de Contatos'!$D$5:$D$1204,$C444,'Controle de Contatos'!$AF$5:$AF$1204))</f>
        <v/>
      </c>
      <c r="H444" s="15" t="str">
        <f ca="1">IF($C444="","",SUMIF('Controle de Contatos'!$D$5:$D$1204,$C444,'Controle de Contatos'!$AG$5:$AG$1204))</f>
        <v/>
      </c>
      <c r="I444" s="15" t="str">
        <f ca="1">IF($C444="","",SUMIF('Controle de Contatos'!$D$5:$D$1204,$C444,'Controle de Contatos'!$AH$5:$AH$1204))</f>
        <v/>
      </c>
      <c r="J444" s="15" t="str">
        <f ca="1">IF($C444="","",SUMIF('Controle de Contatos'!$D$5:$D$1204,$C444,'Controle de Contatos'!$AI$5:$AI$1204))</f>
        <v/>
      </c>
      <c r="K444" s="15" t="str">
        <f ca="1">IF($C444="","",SUMIF('Controle de Contatos'!$D$5:$D$1204,$C444,'Controle de Contatos'!$AJ$5:$AJ$1204))</f>
        <v/>
      </c>
      <c r="L444" s="15" t="str">
        <f ca="1">IF($C444="","",SUMIF('Controle de Contatos'!$D$5:$D$1204,$C444,'Controle de Contatos'!$AK$5:$AK$1204))</f>
        <v/>
      </c>
      <c r="M444" s="15" t="str">
        <f ca="1">IF($C444="","",SUMIF('Controle de Contatos'!$D$5:$D$1204,$C444,'Controle de Contatos'!$AL$5:$AL$1204))</f>
        <v/>
      </c>
      <c r="N444" s="15" t="str">
        <f ca="1">IF($C444="","",SUMIF('Controle de Contatos'!$D$5:$D$1204,$C444,'Controle de Contatos'!$AM$5:$AO$1204))</f>
        <v/>
      </c>
      <c r="O444" s="15" t="str">
        <f ca="1">IF($C444="","",SUMIF('Controle de Contatos'!$D$5:$D$1204,$C444,'Controle de Contatos'!$AN$5:$AN$1204))</f>
        <v/>
      </c>
      <c r="P444" s="15" t="str">
        <f t="shared" ca="1" si="13"/>
        <v/>
      </c>
    </row>
    <row r="445" spans="2:16" ht="30" customHeight="1">
      <c r="B445" s="1">
        <v>441</v>
      </c>
      <c r="C445" s="14" t="str">
        <f t="shared" ca="1" si="12"/>
        <v/>
      </c>
      <c r="D445" s="15" t="str">
        <f ca="1">IF($C445="","",SUMIF('Controle de Contatos'!$D$5:$D$1204,$C445,'Controle de Contatos'!$AC$5:$AC$1204))</f>
        <v/>
      </c>
      <c r="E445" s="15" t="str">
        <f ca="1">IF($C445="","",SUMIF('Controle de Contatos'!$D$5:$D$1204,$C445,'Controle de Contatos'!$AD$5:$AD$1204))</f>
        <v/>
      </c>
      <c r="F445" s="15" t="str">
        <f ca="1">IF($C445="","",SUMIF('Controle de Contatos'!$D$5:$D$1204,$C445,'Controle de Contatos'!$AE$5:$AE$1204))</f>
        <v/>
      </c>
      <c r="G445" s="15" t="str">
        <f ca="1">IF($C445="","",SUMIF('Controle de Contatos'!$D$5:$D$1204,$C445,'Controle de Contatos'!$AF$5:$AF$1204))</f>
        <v/>
      </c>
      <c r="H445" s="15" t="str">
        <f ca="1">IF($C445="","",SUMIF('Controle de Contatos'!$D$5:$D$1204,$C445,'Controle de Contatos'!$AG$5:$AG$1204))</f>
        <v/>
      </c>
      <c r="I445" s="15" t="str">
        <f ca="1">IF($C445="","",SUMIF('Controle de Contatos'!$D$5:$D$1204,$C445,'Controle de Contatos'!$AH$5:$AH$1204))</f>
        <v/>
      </c>
      <c r="J445" s="15" t="str">
        <f ca="1">IF($C445="","",SUMIF('Controle de Contatos'!$D$5:$D$1204,$C445,'Controle de Contatos'!$AI$5:$AI$1204))</f>
        <v/>
      </c>
      <c r="K445" s="15" t="str">
        <f ca="1">IF($C445="","",SUMIF('Controle de Contatos'!$D$5:$D$1204,$C445,'Controle de Contatos'!$AJ$5:$AJ$1204))</f>
        <v/>
      </c>
      <c r="L445" s="15" t="str">
        <f ca="1">IF($C445="","",SUMIF('Controle de Contatos'!$D$5:$D$1204,$C445,'Controle de Contatos'!$AK$5:$AK$1204))</f>
        <v/>
      </c>
      <c r="M445" s="15" t="str">
        <f ca="1">IF($C445="","",SUMIF('Controle de Contatos'!$D$5:$D$1204,$C445,'Controle de Contatos'!$AL$5:$AL$1204))</f>
        <v/>
      </c>
      <c r="N445" s="15" t="str">
        <f ca="1">IF($C445="","",SUMIF('Controle de Contatos'!$D$5:$D$1204,$C445,'Controle de Contatos'!$AM$5:$AO$1204))</f>
        <v/>
      </c>
      <c r="O445" s="15" t="str">
        <f ca="1">IF($C445="","",SUMIF('Controle de Contatos'!$D$5:$D$1204,$C445,'Controle de Contatos'!$AN$5:$AN$1204))</f>
        <v/>
      </c>
      <c r="P445" s="15" t="str">
        <f t="shared" ca="1" si="13"/>
        <v/>
      </c>
    </row>
    <row r="446" spans="2:16" ht="30" customHeight="1">
      <c r="B446" s="1">
        <v>442</v>
      </c>
      <c r="C446" s="14" t="str">
        <f t="shared" ca="1" si="12"/>
        <v/>
      </c>
      <c r="D446" s="15" t="str">
        <f ca="1">IF($C446="","",SUMIF('Controle de Contatos'!$D$5:$D$1204,$C446,'Controle de Contatos'!$AC$5:$AC$1204))</f>
        <v/>
      </c>
      <c r="E446" s="15" t="str">
        <f ca="1">IF($C446="","",SUMIF('Controle de Contatos'!$D$5:$D$1204,$C446,'Controle de Contatos'!$AD$5:$AD$1204))</f>
        <v/>
      </c>
      <c r="F446" s="15" t="str">
        <f ca="1">IF($C446="","",SUMIF('Controle de Contatos'!$D$5:$D$1204,$C446,'Controle de Contatos'!$AE$5:$AE$1204))</f>
        <v/>
      </c>
      <c r="G446" s="15" t="str">
        <f ca="1">IF($C446="","",SUMIF('Controle de Contatos'!$D$5:$D$1204,$C446,'Controle de Contatos'!$AF$5:$AF$1204))</f>
        <v/>
      </c>
      <c r="H446" s="15" t="str">
        <f ca="1">IF($C446="","",SUMIF('Controle de Contatos'!$D$5:$D$1204,$C446,'Controle de Contatos'!$AG$5:$AG$1204))</f>
        <v/>
      </c>
      <c r="I446" s="15" t="str">
        <f ca="1">IF($C446="","",SUMIF('Controle de Contatos'!$D$5:$D$1204,$C446,'Controle de Contatos'!$AH$5:$AH$1204))</f>
        <v/>
      </c>
      <c r="J446" s="15" t="str">
        <f ca="1">IF($C446="","",SUMIF('Controle de Contatos'!$D$5:$D$1204,$C446,'Controle de Contatos'!$AI$5:$AI$1204))</f>
        <v/>
      </c>
      <c r="K446" s="15" t="str">
        <f ca="1">IF($C446="","",SUMIF('Controle de Contatos'!$D$5:$D$1204,$C446,'Controle de Contatos'!$AJ$5:$AJ$1204))</f>
        <v/>
      </c>
      <c r="L446" s="15" t="str">
        <f ca="1">IF($C446="","",SUMIF('Controle de Contatos'!$D$5:$D$1204,$C446,'Controle de Contatos'!$AK$5:$AK$1204))</f>
        <v/>
      </c>
      <c r="M446" s="15" t="str">
        <f ca="1">IF($C446="","",SUMIF('Controle de Contatos'!$D$5:$D$1204,$C446,'Controle de Contatos'!$AL$5:$AL$1204))</f>
        <v/>
      </c>
      <c r="N446" s="15" t="str">
        <f ca="1">IF($C446="","",SUMIF('Controle de Contatos'!$D$5:$D$1204,$C446,'Controle de Contatos'!$AM$5:$AO$1204))</f>
        <v/>
      </c>
      <c r="O446" s="15" t="str">
        <f ca="1">IF($C446="","",SUMIF('Controle de Contatos'!$D$5:$D$1204,$C446,'Controle de Contatos'!$AN$5:$AN$1204))</f>
        <v/>
      </c>
      <c r="P446" s="15" t="str">
        <f t="shared" ca="1" si="13"/>
        <v/>
      </c>
    </row>
    <row r="447" spans="2:16" ht="30" customHeight="1">
      <c r="B447" s="1">
        <v>443</v>
      </c>
      <c r="C447" s="14" t="str">
        <f t="shared" ca="1" si="12"/>
        <v/>
      </c>
      <c r="D447" s="15" t="str">
        <f ca="1">IF($C447="","",SUMIF('Controle de Contatos'!$D$5:$D$1204,$C447,'Controle de Contatos'!$AC$5:$AC$1204))</f>
        <v/>
      </c>
      <c r="E447" s="15" t="str">
        <f ca="1">IF($C447="","",SUMIF('Controle de Contatos'!$D$5:$D$1204,$C447,'Controle de Contatos'!$AD$5:$AD$1204))</f>
        <v/>
      </c>
      <c r="F447" s="15" t="str">
        <f ca="1">IF($C447="","",SUMIF('Controle de Contatos'!$D$5:$D$1204,$C447,'Controle de Contatos'!$AE$5:$AE$1204))</f>
        <v/>
      </c>
      <c r="G447" s="15" t="str">
        <f ca="1">IF($C447="","",SUMIF('Controle de Contatos'!$D$5:$D$1204,$C447,'Controle de Contatos'!$AF$5:$AF$1204))</f>
        <v/>
      </c>
      <c r="H447" s="15" t="str">
        <f ca="1">IF($C447="","",SUMIF('Controle de Contatos'!$D$5:$D$1204,$C447,'Controle de Contatos'!$AG$5:$AG$1204))</f>
        <v/>
      </c>
      <c r="I447" s="15" t="str">
        <f ca="1">IF($C447="","",SUMIF('Controle de Contatos'!$D$5:$D$1204,$C447,'Controle de Contatos'!$AH$5:$AH$1204))</f>
        <v/>
      </c>
      <c r="J447" s="15" t="str">
        <f ca="1">IF($C447="","",SUMIF('Controle de Contatos'!$D$5:$D$1204,$C447,'Controle de Contatos'!$AI$5:$AI$1204))</f>
        <v/>
      </c>
      <c r="K447" s="15" t="str">
        <f ca="1">IF($C447="","",SUMIF('Controle de Contatos'!$D$5:$D$1204,$C447,'Controle de Contatos'!$AJ$5:$AJ$1204))</f>
        <v/>
      </c>
      <c r="L447" s="15" t="str">
        <f ca="1">IF($C447="","",SUMIF('Controle de Contatos'!$D$5:$D$1204,$C447,'Controle de Contatos'!$AK$5:$AK$1204))</f>
        <v/>
      </c>
      <c r="M447" s="15" t="str">
        <f ca="1">IF($C447="","",SUMIF('Controle de Contatos'!$D$5:$D$1204,$C447,'Controle de Contatos'!$AL$5:$AL$1204))</f>
        <v/>
      </c>
      <c r="N447" s="15" t="str">
        <f ca="1">IF($C447="","",SUMIF('Controle de Contatos'!$D$5:$D$1204,$C447,'Controle de Contatos'!$AM$5:$AO$1204))</f>
        <v/>
      </c>
      <c r="O447" s="15" t="str">
        <f ca="1">IF($C447="","",SUMIF('Controle de Contatos'!$D$5:$D$1204,$C447,'Controle de Contatos'!$AN$5:$AN$1204))</f>
        <v/>
      </c>
      <c r="P447" s="15" t="str">
        <f t="shared" ca="1" si="13"/>
        <v/>
      </c>
    </row>
    <row r="448" spans="2:16" ht="30" customHeight="1">
      <c r="B448" s="1">
        <v>444</v>
      </c>
      <c r="C448" s="14" t="str">
        <f t="shared" ca="1" si="12"/>
        <v/>
      </c>
      <c r="D448" s="15" t="str">
        <f ca="1">IF($C448="","",SUMIF('Controle de Contatos'!$D$5:$D$1204,$C448,'Controle de Contatos'!$AC$5:$AC$1204))</f>
        <v/>
      </c>
      <c r="E448" s="15" t="str">
        <f ca="1">IF($C448="","",SUMIF('Controle de Contatos'!$D$5:$D$1204,$C448,'Controle de Contatos'!$AD$5:$AD$1204))</f>
        <v/>
      </c>
      <c r="F448" s="15" t="str">
        <f ca="1">IF($C448="","",SUMIF('Controle de Contatos'!$D$5:$D$1204,$C448,'Controle de Contatos'!$AE$5:$AE$1204))</f>
        <v/>
      </c>
      <c r="G448" s="15" t="str">
        <f ca="1">IF($C448="","",SUMIF('Controle de Contatos'!$D$5:$D$1204,$C448,'Controle de Contatos'!$AF$5:$AF$1204))</f>
        <v/>
      </c>
      <c r="H448" s="15" t="str">
        <f ca="1">IF($C448="","",SUMIF('Controle de Contatos'!$D$5:$D$1204,$C448,'Controle de Contatos'!$AG$5:$AG$1204))</f>
        <v/>
      </c>
      <c r="I448" s="15" t="str">
        <f ca="1">IF($C448="","",SUMIF('Controle de Contatos'!$D$5:$D$1204,$C448,'Controle de Contatos'!$AH$5:$AH$1204))</f>
        <v/>
      </c>
      <c r="J448" s="15" t="str">
        <f ca="1">IF($C448="","",SUMIF('Controle de Contatos'!$D$5:$D$1204,$C448,'Controle de Contatos'!$AI$5:$AI$1204))</f>
        <v/>
      </c>
      <c r="K448" s="15" t="str">
        <f ca="1">IF($C448="","",SUMIF('Controle de Contatos'!$D$5:$D$1204,$C448,'Controle de Contatos'!$AJ$5:$AJ$1204))</f>
        <v/>
      </c>
      <c r="L448" s="15" t="str">
        <f ca="1">IF($C448="","",SUMIF('Controle de Contatos'!$D$5:$D$1204,$C448,'Controle de Contatos'!$AK$5:$AK$1204))</f>
        <v/>
      </c>
      <c r="M448" s="15" t="str">
        <f ca="1">IF($C448="","",SUMIF('Controle de Contatos'!$D$5:$D$1204,$C448,'Controle de Contatos'!$AL$5:$AL$1204))</f>
        <v/>
      </c>
      <c r="N448" s="15" t="str">
        <f ca="1">IF($C448="","",SUMIF('Controle de Contatos'!$D$5:$D$1204,$C448,'Controle de Contatos'!$AM$5:$AO$1204))</f>
        <v/>
      </c>
      <c r="O448" s="15" t="str">
        <f ca="1">IF($C448="","",SUMIF('Controle de Contatos'!$D$5:$D$1204,$C448,'Controle de Contatos'!$AN$5:$AN$1204))</f>
        <v/>
      </c>
      <c r="P448" s="15" t="str">
        <f t="shared" ca="1" si="13"/>
        <v/>
      </c>
    </row>
    <row r="449" spans="2:16" ht="30" customHeight="1">
      <c r="B449" s="1">
        <v>445</v>
      </c>
      <c r="C449" s="14" t="str">
        <f t="shared" ca="1" si="12"/>
        <v/>
      </c>
      <c r="D449" s="15" t="str">
        <f ca="1">IF($C449="","",SUMIF('Controle de Contatos'!$D$5:$D$1204,$C449,'Controle de Contatos'!$AC$5:$AC$1204))</f>
        <v/>
      </c>
      <c r="E449" s="15" t="str">
        <f ca="1">IF($C449="","",SUMIF('Controle de Contatos'!$D$5:$D$1204,$C449,'Controle de Contatos'!$AD$5:$AD$1204))</f>
        <v/>
      </c>
      <c r="F449" s="15" t="str">
        <f ca="1">IF($C449="","",SUMIF('Controle de Contatos'!$D$5:$D$1204,$C449,'Controle de Contatos'!$AE$5:$AE$1204))</f>
        <v/>
      </c>
      <c r="G449" s="15" t="str">
        <f ca="1">IF($C449="","",SUMIF('Controle de Contatos'!$D$5:$D$1204,$C449,'Controle de Contatos'!$AF$5:$AF$1204))</f>
        <v/>
      </c>
      <c r="H449" s="15" t="str">
        <f ca="1">IF($C449="","",SUMIF('Controle de Contatos'!$D$5:$D$1204,$C449,'Controle de Contatos'!$AG$5:$AG$1204))</f>
        <v/>
      </c>
      <c r="I449" s="15" t="str">
        <f ca="1">IF($C449="","",SUMIF('Controle de Contatos'!$D$5:$D$1204,$C449,'Controle de Contatos'!$AH$5:$AH$1204))</f>
        <v/>
      </c>
      <c r="J449" s="15" t="str">
        <f ca="1">IF($C449="","",SUMIF('Controle de Contatos'!$D$5:$D$1204,$C449,'Controle de Contatos'!$AI$5:$AI$1204))</f>
        <v/>
      </c>
      <c r="K449" s="15" t="str">
        <f ca="1">IF($C449="","",SUMIF('Controle de Contatos'!$D$5:$D$1204,$C449,'Controle de Contatos'!$AJ$5:$AJ$1204))</f>
        <v/>
      </c>
      <c r="L449" s="15" t="str">
        <f ca="1">IF($C449="","",SUMIF('Controle de Contatos'!$D$5:$D$1204,$C449,'Controle de Contatos'!$AK$5:$AK$1204))</f>
        <v/>
      </c>
      <c r="M449" s="15" t="str">
        <f ca="1">IF($C449="","",SUMIF('Controle de Contatos'!$D$5:$D$1204,$C449,'Controle de Contatos'!$AL$5:$AL$1204))</f>
        <v/>
      </c>
      <c r="N449" s="15" t="str">
        <f ca="1">IF($C449="","",SUMIF('Controle de Contatos'!$D$5:$D$1204,$C449,'Controle de Contatos'!$AM$5:$AO$1204))</f>
        <v/>
      </c>
      <c r="O449" s="15" t="str">
        <f ca="1">IF($C449="","",SUMIF('Controle de Contatos'!$D$5:$D$1204,$C449,'Controle de Contatos'!$AN$5:$AN$1204))</f>
        <v/>
      </c>
      <c r="P449" s="15" t="str">
        <f t="shared" ca="1" si="13"/>
        <v/>
      </c>
    </row>
    <row r="450" spans="2:16" ht="30" customHeight="1">
      <c r="B450" s="1">
        <v>446</v>
      </c>
      <c r="C450" s="14" t="str">
        <f t="shared" ca="1" si="12"/>
        <v/>
      </c>
      <c r="D450" s="15" t="str">
        <f ca="1">IF($C450="","",SUMIF('Controle de Contatos'!$D$5:$D$1204,$C450,'Controle de Contatos'!$AC$5:$AC$1204))</f>
        <v/>
      </c>
      <c r="E450" s="15" t="str">
        <f ca="1">IF($C450="","",SUMIF('Controle de Contatos'!$D$5:$D$1204,$C450,'Controle de Contatos'!$AD$5:$AD$1204))</f>
        <v/>
      </c>
      <c r="F450" s="15" t="str">
        <f ca="1">IF($C450="","",SUMIF('Controle de Contatos'!$D$5:$D$1204,$C450,'Controle de Contatos'!$AE$5:$AE$1204))</f>
        <v/>
      </c>
      <c r="G450" s="15" t="str">
        <f ca="1">IF($C450="","",SUMIF('Controle de Contatos'!$D$5:$D$1204,$C450,'Controle de Contatos'!$AF$5:$AF$1204))</f>
        <v/>
      </c>
      <c r="H450" s="15" t="str">
        <f ca="1">IF($C450="","",SUMIF('Controle de Contatos'!$D$5:$D$1204,$C450,'Controle de Contatos'!$AG$5:$AG$1204))</f>
        <v/>
      </c>
      <c r="I450" s="15" t="str">
        <f ca="1">IF($C450="","",SUMIF('Controle de Contatos'!$D$5:$D$1204,$C450,'Controle de Contatos'!$AH$5:$AH$1204))</f>
        <v/>
      </c>
      <c r="J450" s="15" t="str">
        <f ca="1">IF($C450="","",SUMIF('Controle de Contatos'!$D$5:$D$1204,$C450,'Controle de Contatos'!$AI$5:$AI$1204))</f>
        <v/>
      </c>
      <c r="K450" s="15" t="str">
        <f ca="1">IF($C450="","",SUMIF('Controle de Contatos'!$D$5:$D$1204,$C450,'Controle de Contatos'!$AJ$5:$AJ$1204))</f>
        <v/>
      </c>
      <c r="L450" s="15" t="str">
        <f ca="1">IF($C450="","",SUMIF('Controle de Contatos'!$D$5:$D$1204,$C450,'Controle de Contatos'!$AK$5:$AK$1204))</f>
        <v/>
      </c>
      <c r="M450" s="15" t="str">
        <f ca="1">IF($C450="","",SUMIF('Controle de Contatos'!$D$5:$D$1204,$C450,'Controle de Contatos'!$AL$5:$AL$1204))</f>
        <v/>
      </c>
      <c r="N450" s="15" t="str">
        <f ca="1">IF($C450="","",SUMIF('Controle de Contatos'!$D$5:$D$1204,$C450,'Controle de Contatos'!$AM$5:$AO$1204))</f>
        <v/>
      </c>
      <c r="O450" s="15" t="str">
        <f ca="1">IF($C450="","",SUMIF('Controle de Contatos'!$D$5:$D$1204,$C450,'Controle de Contatos'!$AN$5:$AN$1204))</f>
        <v/>
      </c>
      <c r="P450" s="15" t="str">
        <f t="shared" ca="1" si="13"/>
        <v/>
      </c>
    </row>
    <row r="451" spans="2:16" ht="30" customHeight="1">
      <c r="B451" s="1">
        <v>447</v>
      </c>
      <c r="C451" s="14" t="str">
        <f t="shared" ca="1" si="12"/>
        <v/>
      </c>
      <c r="D451" s="15" t="str">
        <f ca="1">IF($C451="","",SUMIF('Controle de Contatos'!$D$5:$D$1204,$C451,'Controle de Contatos'!$AC$5:$AC$1204))</f>
        <v/>
      </c>
      <c r="E451" s="15" t="str">
        <f ca="1">IF($C451="","",SUMIF('Controle de Contatos'!$D$5:$D$1204,$C451,'Controle de Contatos'!$AD$5:$AD$1204))</f>
        <v/>
      </c>
      <c r="F451" s="15" t="str">
        <f ca="1">IF($C451="","",SUMIF('Controle de Contatos'!$D$5:$D$1204,$C451,'Controle de Contatos'!$AE$5:$AE$1204))</f>
        <v/>
      </c>
      <c r="G451" s="15" t="str">
        <f ca="1">IF($C451="","",SUMIF('Controle de Contatos'!$D$5:$D$1204,$C451,'Controle de Contatos'!$AF$5:$AF$1204))</f>
        <v/>
      </c>
      <c r="H451" s="15" t="str">
        <f ca="1">IF($C451="","",SUMIF('Controle de Contatos'!$D$5:$D$1204,$C451,'Controle de Contatos'!$AG$5:$AG$1204))</f>
        <v/>
      </c>
      <c r="I451" s="15" t="str">
        <f ca="1">IF($C451="","",SUMIF('Controle de Contatos'!$D$5:$D$1204,$C451,'Controle de Contatos'!$AH$5:$AH$1204))</f>
        <v/>
      </c>
      <c r="J451" s="15" t="str">
        <f ca="1">IF($C451="","",SUMIF('Controle de Contatos'!$D$5:$D$1204,$C451,'Controle de Contatos'!$AI$5:$AI$1204))</f>
        <v/>
      </c>
      <c r="K451" s="15" t="str">
        <f ca="1">IF($C451="","",SUMIF('Controle de Contatos'!$D$5:$D$1204,$C451,'Controle de Contatos'!$AJ$5:$AJ$1204))</f>
        <v/>
      </c>
      <c r="L451" s="15" t="str">
        <f ca="1">IF($C451="","",SUMIF('Controle de Contatos'!$D$5:$D$1204,$C451,'Controle de Contatos'!$AK$5:$AK$1204))</f>
        <v/>
      </c>
      <c r="M451" s="15" t="str">
        <f ca="1">IF($C451="","",SUMIF('Controle de Contatos'!$D$5:$D$1204,$C451,'Controle de Contatos'!$AL$5:$AL$1204))</f>
        <v/>
      </c>
      <c r="N451" s="15" t="str">
        <f ca="1">IF($C451="","",SUMIF('Controle de Contatos'!$D$5:$D$1204,$C451,'Controle de Contatos'!$AM$5:$AO$1204))</f>
        <v/>
      </c>
      <c r="O451" s="15" t="str">
        <f ca="1">IF($C451="","",SUMIF('Controle de Contatos'!$D$5:$D$1204,$C451,'Controle de Contatos'!$AN$5:$AN$1204))</f>
        <v/>
      </c>
      <c r="P451" s="15" t="str">
        <f t="shared" ca="1" si="13"/>
        <v/>
      </c>
    </row>
    <row r="452" spans="2:16" ht="30" customHeight="1">
      <c r="B452" s="1">
        <v>448</v>
      </c>
      <c r="C452" s="14" t="str">
        <f t="shared" ca="1" si="12"/>
        <v/>
      </c>
      <c r="D452" s="15" t="str">
        <f ca="1">IF($C452="","",SUMIF('Controle de Contatos'!$D$5:$D$1204,$C452,'Controle de Contatos'!$AC$5:$AC$1204))</f>
        <v/>
      </c>
      <c r="E452" s="15" t="str">
        <f ca="1">IF($C452="","",SUMIF('Controle de Contatos'!$D$5:$D$1204,$C452,'Controle de Contatos'!$AD$5:$AD$1204))</f>
        <v/>
      </c>
      <c r="F452" s="15" t="str">
        <f ca="1">IF($C452="","",SUMIF('Controle de Contatos'!$D$5:$D$1204,$C452,'Controle de Contatos'!$AE$5:$AE$1204))</f>
        <v/>
      </c>
      <c r="G452" s="15" t="str">
        <f ca="1">IF($C452="","",SUMIF('Controle de Contatos'!$D$5:$D$1204,$C452,'Controle de Contatos'!$AF$5:$AF$1204))</f>
        <v/>
      </c>
      <c r="H452" s="15" t="str">
        <f ca="1">IF($C452="","",SUMIF('Controle de Contatos'!$D$5:$D$1204,$C452,'Controle de Contatos'!$AG$5:$AG$1204))</f>
        <v/>
      </c>
      <c r="I452" s="15" t="str">
        <f ca="1">IF($C452="","",SUMIF('Controle de Contatos'!$D$5:$D$1204,$C452,'Controle de Contatos'!$AH$5:$AH$1204))</f>
        <v/>
      </c>
      <c r="J452" s="15" t="str">
        <f ca="1">IF($C452="","",SUMIF('Controle de Contatos'!$D$5:$D$1204,$C452,'Controle de Contatos'!$AI$5:$AI$1204))</f>
        <v/>
      </c>
      <c r="K452" s="15" t="str">
        <f ca="1">IF($C452="","",SUMIF('Controle de Contatos'!$D$5:$D$1204,$C452,'Controle de Contatos'!$AJ$5:$AJ$1204))</f>
        <v/>
      </c>
      <c r="L452" s="15" t="str">
        <f ca="1">IF($C452="","",SUMIF('Controle de Contatos'!$D$5:$D$1204,$C452,'Controle de Contatos'!$AK$5:$AK$1204))</f>
        <v/>
      </c>
      <c r="M452" s="15" t="str">
        <f ca="1">IF($C452="","",SUMIF('Controle de Contatos'!$D$5:$D$1204,$C452,'Controle de Contatos'!$AL$5:$AL$1204))</f>
        <v/>
      </c>
      <c r="N452" s="15" t="str">
        <f ca="1">IF($C452="","",SUMIF('Controle de Contatos'!$D$5:$D$1204,$C452,'Controle de Contatos'!$AM$5:$AO$1204))</f>
        <v/>
      </c>
      <c r="O452" s="15" t="str">
        <f ca="1">IF($C452="","",SUMIF('Controle de Contatos'!$D$5:$D$1204,$C452,'Controle de Contatos'!$AN$5:$AN$1204))</f>
        <v/>
      </c>
      <c r="P452" s="15" t="str">
        <f t="shared" ca="1" si="13"/>
        <v/>
      </c>
    </row>
    <row r="453" spans="2:16" ht="30" customHeight="1">
      <c r="B453" s="1">
        <v>449</v>
      </c>
      <c r="C453" s="14" t="str">
        <f t="shared" ref="C453:C516" ca="1" si="14">IFERROR(Clientes,"")</f>
        <v/>
      </c>
      <c r="D453" s="15" t="str">
        <f ca="1">IF($C453="","",SUMIF('Controle de Contatos'!$D$5:$D$1204,$C453,'Controle de Contatos'!$AC$5:$AC$1204))</f>
        <v/>
      </c>
      <c r="E453" s="15" t="str">
        <f ca="1">IF($C453="","",SUMIF('Controle de Contatos'!$D$5:$D$1204,$C453,'Controle de Contatos'!$AD$5:$AD$1204))</f>
        <v/>
      </c>
      <c r="F453" s="15" t="str">
        <f ca="1">IF($C453="","",SUMIF('Controle de Contatos'!$D$5:$D$1204,$C453,'Controle de Contatos'!$AE$5:$AE$1204))</f>
        <v/>
      </c>
      <c r="G453" s="15" t="str">
        <f ca="1">IF($C453="","",SUMIF('Controle de Contatos'!$D$5:$D$1204,$C453,'Controle de Contatos'!$AF$5:$AF$1204))</f>
        <v/>
      </c>
      <c r="H453" s="15" t="str">
        <f ca="1">IF($C453="","",SUMIF('Controle de Contatos'!$D$5:$D$1204,$C453,'Controle de Contatos'!$AG$5:$AG$1204))</f>
        <v/>
      </c>
      <c r="I453" s="15" t="str">
        <f ca="1">IF($C453="","",SUMIF('Controle de Contatos'!$D$5:$D$1204,$C453,'Controle de Contatos'!$AH$5:$AH$1204))</f>
        <v/>
      </c>
      <c r="J453" s="15" t="str">
        <f ca="1">IF($C453="","",SUMIF('Controle de Contatos'!$D$5:$D$1204,$C453,'Controle de Contatos'!$AI$5:$AI$1204))</f>
        <v/>
      </c>
      <c r="K453" s="15" t="str">
        <f ca="1">IF($C453="","",SUMIF('Controle de Contatos'!$D$5:$D$1204,$C453,'Controle de Contatos'!$AJ$5:$AJ$1204))</f>
        <v/>
      </c>
      <c r="L453" s="15" t="str">
        <f ca="1">IF($C453="","",SUMIF('Controle de Contatos'!$D$5:$D$1204,$C453,'Controle de Contatos'!$AK$5:$AK$1204))</f>
        <v/>
      </c>
      <c r="M453" s="15" t="str">
        <f ca="1">IF($C453="","",SUMIF('Controle de Contatos'!$D$5:$D$1204,$C453,'Controle de Contatos'!$AL$5:$AL$1204))</f>
        <v/>
      </c>
      <c r="N453" s="15" t="str">
        <f ca="1">IF($C453="","",SUMIF('Controle de Contatos'!$D$5:$D$1204,$C453,'Controle de Contatos'!$AM$5:$AO$1204))</f>
        <v/>
      </c>
      <c r="O453" s="15" t="str">
        <f ca="1">IF($C453="","",SUMIF('Controle de Contatos'!$D$5:$D$1204,$C453,'Controle de Contatos'!$AN$5:$AN$1204))</f>
        <v/>
      </c>
      <c r="P453" s="15" t="str">
        <f t="shared" ca="1" si="13"/>
        <v/>
      </c>
    </row>
    <row r="454" spans="2:16" ht="30" customHeight="1">
      <c r="B454" s="1">
        <v>450</v>
      </c>
      <c r="C454" s="14" t="str">
        <f t="shared" ca="1" si="14"/>
        <v/>
      </c>
      <c r="D454" s="15" t="str">
        <f ca="1">IF($C454="","",SUMIF('Controle de Contatos'!$D$5:$D$1204,$C454,'Controle de Contatos'!$AC$5:$AC$1204))</f>
        <v/>
      </c>
      <c r="E454" s="15" t="str">
        <f ca="1">IF($C454="","",SUMIF('Controle de Contatos'!$D$5:$D$1204,$C454,'Controle de Contatos'!$AD$5:$AD$1204))</f>
        <v/>
      </c>
      <c r="F454" s="15" t="str">
        <f ca="1">IF($C454="","",SUMIF('Controle de Contatos'!$D$5:$D$1204,$C454,'Controle de Contatos'!$AE$5:$AE$1204))</f>
        <v/>
      </c>
      <c r="G454" s="15" t="str">
        <f ca="1">IF($C454="","",SUMIF('Controle de Contatos'!$D$5:$D$1204,$C454,'Controle de Contatos'!$AF$5:$AF$1204))</f>
        <v/>
      </c>
      <c r="H454" s="15" t="str">
        <f ca="1">IF($C454="","",SUMIF('Controle de Contatos'!$D$5:$D$1204,$C454,'Controle de Contatos'!$AG$5:$AG$1204))</f>
        <v/>
      </c>
      <c r="I454" s="15" t="str">
        <f ca="1">IF($C454="","",SUMIF('Controle de Contatos'!$D$5:$D$1204,$C454,'Controle de Contatos'!$AH$5:$AH$1204))</f>
        <v/>
      </c>
      <c r="J454" s="15" t="str">
        <f ca="1">IF($C454="","",SUMIF('Controle de Contatos'!$D$5:$D$1204,$C454,'Controle de Contatos'!$AI$5:$AI$1204))</f>
        <v/>
      </c>
      <c r="K454" s="15" t="str">
        <f ca="1">IF($C454="","",SUMIF('Controle de Contatos'!$D$5:$D$1204,$C454,'Controle de Contatos'!$AJ$5:$AJ$1204))</f>
        <v/>
      </c>
      <c r="L454" s="15" t="str">
        <f ca="1">IF($C454="","",SUMIF('Controle de Contatos'!$D$5:$D$1204,$C454,'Controle de Contatos'!$AK$5:$AK$1204))</f>
        <v/>
      </c>
      <c r="M454" s="15" t="str">
        <f ca="1">IF($C454="","",SUMIF('Controle de Contatos'!$D$5:$D$1204,$C454,'Controle de Contatos'!$AL$5:$AL$1204))</f>
        <v/>
      </c>
      <c r="N454" s="15" t="str">
        <f ca="1">IF($C454="","",SUMIF('Controle de Contatos'!$D$5:$D$1204,$C454,'Controle de Contatos'!$AM$5:$AO$1204))</f>
        <v/>
      </c>
      <c r="O454" s="15" t="str">
        <f ca="1">IF($C454="","",SUMIF('Controle de Contatos'!$D$5:$D$1204,$C454,'Controle de Contatos'!$AN$5:$AN$1204))</f>
        <v/>
      </c>
      <c r="P454" s="15" t="str">
        <f t="shared" ref="P454:P517" ca="1" si="15">IF($C454="","",SUM($D454:$O454))</f>
        <v/>
      </c>
    </row>
    <row r="455" spans="2:16" ht="30" customHeight="1">
      <c r="B455" s="1">
        <v>451</v>
      </c>
      <c r="C455" s="14" t="str">
        <f t="shared" ca="1" si="14"/>
        <v/>
      </c>
      <c r="D455" s="15" t="str">
        <f ca="1">IF($C455="","",SUMIF('Controle de Contatos'!$D$5:$D$1204,$C455,'Controle de Contatos'!$AC$5:$AC$1204))</f>
        <v/>
      </c>
      <c r="E455" s="15" t="str">
        <f ca="1">IF($C455="","",SUMIF('Controle de Contatos'!$D$5:$D$1204,$C455,'Controle de Contatos'!$AD$5:$AD$1204))</f>
        <v/>
      </c>
      <c r="F455" s="15" t="str">
        <f ca="1">IF($C455="","",SUMIF('Controle de Contatos'!$D$5:$D$1204,$C455,'Controle de Contatos'!$AE$5:$AE$1204))</f>
        <v/>
      </c>
      <c r="G455" s="15" t="str">
        <f ca="1">IF($C455="","",SUMIF('Controle de Contatos'!$D$5:$D$1204,$C455,'Controle de Contatos'!$AF$5:$AF$1204))</f>
        <v/>
      </c>
      <c r="H455" s="15" t="str">
        <f ca="1">IF($C455="","",SUMIF('Controle de Contatos'!$D$5:$D$1204,$C455,'Controle de Contatos'!$AG$5:$AG$1204))</f>
        <v/>
      </c>
      <c r="I455" s="15" t="str">
        <f ca="1">IF($C455="","",SUMIF('Controle de Contatos'!$D$5:$D$1204,$C455,'Controle de Contatos'!$AH$5:$AH$1204))</f>
        <v/>
      </c>
      <c r="J455" s="15" t="str">
        <f ca="1">IF($C455="","",SUMIF('Controle de Contatos'!$D$5:$D$1204,$C455,'Controle de Contatos'!$AI$5:$AI$1204))</f>
        <v/>
      </c>
      <c r="K455" s="15" t="str">
        <f ca="1">IF($C455="","",SUMIF('Controle de Contatos'!$D$5:$D$1204,$C455,'Controle de Contatos'!$AJ$5:$AJ$1204))</f>
        <v/>
      </c>
      <c r="L455" s="15" t="str">
        <f ca="1">IF($C455="","",SUMIF('Controle de Contatos'!$D$5:$D$1204,$C455,'Controle de Contatos'!$AK$5:$AK$1204))</f>
        <v/>
      </c>
      <c r="M455" s="15" t="str">
        <f ca="1">IF($C455="","",SUMIF('Controle de Contatos'!$D$5:$D$1204,$C455,'Controle de Contatos'!$AL$5:$AL$1204))</f>
        <v/>
      </c>
      <c r="N455" s="15" t="str">
        <f ca="1">IF($C455="","",SUMIF('Controle de Contatos'!$D$5:$D$1204,$C455,'Controle de Contatos'!$AM$5:$AO$1204))</f>
        <v/>
      </c>
      <c r="O455" s="15" t="str">
        <f ca="1">IF($C455="","",SUMIF('Controle de Contatos'!$D$5:$D$1204,$C455,'Controle de Contatos'!$AN$5:$AN$1204))</f>
        <v/>
      </c>
      <c r="P455" s="15" t="str">
        <f t="shared" ca="1" si="15"/>
        <v/>
      </c>
    </row>
    <row r="456" spans="2:16" ht="30" customHeight="1">
      <c r="B456" s="1">
        <v>452</v>
      </c>
      <c r="C456" s="14" t="str">
        <f t="shared" ca="1" si="14"/>
        <v/>
      </c>
      <c r="D456" s="15" t="str">
        <f ca="1">IF($C456="","",SUMIF('Controle de Contatos'!$D$5:$D$1204,$C456,'Controle de Contatos'!$AC$5:$AC$1204))</f>
        <v/>
      </c>
      <c r="E456" s="15" t="str">
        <f ca="1">IF($C456="","",SUMIF('Controle de Contatos'!$D$5:$D$1204,$C456,'Controle de Contatos'!$AD$5:$AD$1204))</f>
        <v/>
      </c>
      <c r="F456" s="15" t="str">
        <f ca="1">IF($C456="","",SUMIF('Controle de Contatos'!$D$5:$D$1204,$C456,'Controle de Contatos'!$AE$5:$AE$1204))</f>
        <v/>
      </c>
      <c r="G456" s="15" t="str">
        <f ca="1">IF($C456="","",SUMIF('Controle de Contatos'!$D$5:$D$1204,$C456,'Controle de Contatos'!$AF$5:$AF$1204))</f>
        <v/>
      </c>
      <c r="H456" s="15" t="str">
        <f ca="1">IF($C456="","",SUMIF('Controle de Contatos'!$D$5:$D$1204,$C456,'Controle de Contatos'!$AG$5:$AG$1204))</f>
        <v/>
      </c>
      <c r="I456" s="15" t="str">
        <f ca="1">IF($C456="","",SUMIF('Controle de Contatos'!$D$5:$D$1204,$C456,'Controle de Contatos'!$AH$5:$AH$1204))</f>
        <v/>
      </c>
      <c r="J456" s="15" t="str">
        <f ca="1">IF($C456="","",SUMIF('Controle de Contatos'!$D$5:$D$1204,$C456,'Controle de Contatos'!$AI$5:$AI$1204))</f>
        <v/>
      </c>
      <c r="K456" s="15" t="str">
        <f ca="1">IF($C456="","",SUMIF('Controle de Contatos'!$D$5:$D$1204,$C456,'Controle de Contatos'!$AJ$5:$AJ$1204))</f>
        <v/>
      </c>
      <c r="L456" s="15" t="str">
        <f ca="1">IF($C456="","",SUMIF('Controle de Contatos'!$D$5:$D$1204,$C456,'Controle de Contatos'!$AK$5:$AK$1204))</f>
        <v/>
      </c>
      <c r="M456" s="15" t="str">
        <f ca="1">IF($C456="","",SUMIF('Controle de Contatos'!$D$5:$D$1204,$C456,'Controle de Contatos'!$AL$5:$AL$1204))</f>
        <v/>
      </c>
      <c r="N456" s="15" t="str">
        <f ca="1">IF($C456="","",SUMIF('Controle de Contatos'!$D$5:$D$1204,$C456,'Controle de Contatos'!$AM$5:$AO$1204))</f>
        <v/>
      </c>
      <c r="O456" s="15" t="str">
        <f ca="1">IF($C456="","",SUMIF('Controle de Contatos'!$D$5:$D$1204,$C456,'Controle de Contatos'!$AN$5:$AN$1204))</f>
        <v/>
      </c>
      <c r="P456" s="15" t="str">
        <f t="shared" ca="1" si="15"/>
        <v/>
      </c>
    </row>
    <row r="457" spans="2:16" ht="30" customHeight="1">
      <c r="B457" s="1">
        <v>453</v>
      </c>
      <c r="C457" s="14" t="str">
        <f t="shared" ca="1" si="14"/>
        <v/>
      </c>
      <c r="D457" s="15" t="str">
        <f ca="1">IF($C457="","",SUMIF('Controle de Contatos'!$D$5:$D$1204,$C457,'Controle de Contatos'!$AC$5:$AC$1204))</f>
        <v/>
      </c>
      <c r="E457" s="15" t="str">
        <f ca="1">IF($C457="","",SUMIF('Controle de Contatos'!$D$5:$D$1204,$C457,'Controle de Contatos'!$AD$5:$AD$1204))</f>
        <v/>
      </c>
      <c r="F457" s="15" t="str">
        <f ca="1">IF($C457="","",SUMIF('Controle de Contatos'!$D$5:$D$1204,$C457,'Controle de Contatos'!$AE$5:$AE$1204))</f>
        <v/>
      </c>
      <c r="G457" s="15" t="str">
        <f ca="1">IF($C457="","",SUMIF('Controle de Contatos'!$D$5:$D$1204,$C457,'Controle de Contatos'!$AF$5:$AF$1204))</f>
        <v/>
      </c>
      <c r="H457" s="15" t="str">
        <f ca="1">IF($C457="","",SUMIF('Controle de Contatos'!$D$5:$D$1204,$C457,'Controle de Contatos'!$AG$5:$AG$1204))</f>
        <v/>
      </c>
      <c r="I457" s="15" t="str">
        <f ca="1">IF($C457="","",SUMIF('Controle de Contatos'!$D$5:$D$1204,$C457,'Controle de Contatos'!$AH$5:$AH$1204))</f>
        <v/>
      </c>
      <c r="J457" s="15" t="str">
        <f ca="1">IF($C457="","",SUMIF('Controle de Contatos'!$D$5:$D$1204,$C457,'Controle de Contatos'!$AI$5:$AI$1204))</f>
        <v/>
      </c>
      <c r="K457" s="15" t="str">
        <f ca="1">IF($C457="","",SUMIF('Controle de Contatos'!$D$5:$D$1204,$C457,'Controle de Contatos'!$AJ$5:$AJ$1204))</f>
        <v/>
      </c>
      <c r="L457" s="15" t="str">
        <f ca="1">IF($C457="","",SUMIF('Controle de Contatos'!$D$5:$D$1204,$C457,'Controle de Contatos'!$AK$5:$AK$1204))</f>
        <v/>
      </c>
      <c r="M457" s="15" t="str">
        <f ca="1">IF($C457="","",SUMIF('Controle de Contatos'!$D$5:$D$1204,$C457,'Controle de Contatos'!$AL$5:$AL$1204))</f>
        <v/>
      </c>
      <c r="N457" s="15" t="str">
        <f ca="1">IF($C457="","",SUMIF('Controle de Contatos'!$D$5:$D$1204,$C457,'Controle de Contatos'!$AM$5:$AO$1204))</f>
        <v/>
      </c>
      <c r="O457" s="15" t="str">
        <f ca="1">IF($C457="","",SUMIF('Controle de Contatos'!$D$5:$D$1204,$C457,'Controle de Contatos'!$AN$5:$AN$1204))</f>
        <v/>
      </c>
      <c r="P457" s="15" t="str">
        <f t="shared" ca="1" si="15"/>
        <v/>
      </c>
    </row>
    <row r="458" spans="2:16" ht="30" customHeight="1">
      <c r="B458" s="1">
        <v>454</v>
      </c>
      <c r="C458" s="14" t="str">
        <f t="shared" ca="1" si="14"/>
        <v/>
      </c>
      <c r="D458" s="15" t="str">
        <f ca="1">IF($C458="","",SUMIF('Controle de Contatos'!$D$5:$D$1204,$C458,'Controle de Contatos'!$AC$5:$AC$1204))</f>
        <v/>
      </c>
      <c r="E458" s="15" t="str">
        <f ca="1">IF($C458="","",SUMIF('Controle de Contatos'!$D$5:$D$1204,$C458,'Controle de Contatos'!$AD$5:$AD$1204))</f>
        <v/>
      </c>
      <c r="F458" s="15" t="str">
        <f ca="1">IF($C458="","",SUMIF('Controle de Contatos'!$D$5:$D$1204,$C458,'Controle de Contatos'!$AE$5:$AE$1204))</f>
        <v/>
      </c>
      <c r="G458" s="15" t="str">
        <f ca="1">IF($C458="","",SUMIF('Controle de Contatos'!$D$5:$D$1204,$C458,'Controle de Contatos'!$AF$5:$AF$1204))</f>
        <v/>
      </c>
      <c r="H458" s="15" t="str">
        <f ca="1">IF($C458="","",SUMIF('Controle de Contatos'!$D$5:$D$1204,$C458,'Controle de Contatos'!$AG$5:$AG$1204))</f>
        <v/>
      </c>
      <c r="I458" s="15" t="str">
        <f ca="1">IF($C458="","",SUMIF('Controle de Contatos'!$D$5:$D$1204,$C458,'Controle de Contatos'!$AH$5:$AH$1204))</f>
        <v/>
      </c>
      <c r="J458" s="15" t="str">
        <f ca="1">IF($C458="","",SUMIF('Controle de Contatos'!$D$5:$D$1204,$C458,'Controle de Contatos'!$AI$5:$AI$1204))</f>
        <v/>
      </c>
      <c r="K458" s="15" t="str">
        <f ca="1">IF($C458="","",SUMIF('Controle de Contatos'!$D$5:$D$1204,$C458,'Controle de Contatos'!$AJ$5:$AJ$1204))</f>
        <v/>
      </c>
      <c r="L458" s="15" t="str">
        <f ca="1">IF($C458="","",SUMIF('Controle de Contatos'!$D$5:$D$1204,$C458,'Controle de Contatos'!$AK$5:$AK$1204))</f>
        <v/>
      </c>
      <c r="M458" s="15" t="str">
        <f ca="1">IF($C458="","",SUMIF('Controle de Contatos'!$D$5:$D$1204,$C458,'Controle de Contatos'!$AL$5:$AL$1204))</f>
        <v/>
      </c>
      <c r="N458" s="15" t="str">
        <f ca="1">IF($C458="","",SUMIF('Controle de Contatos'!$D$5:$D$1204,$C458,'Controle de Contatos'!$AM$5:$AO$1204))</f>
        <v/>
      </c>
      <c r="O458" s="15" t="str">
        <f ca="1">IF($C458="","",SUMIF('Controle de Contatos'!$D$5:$D$1204,$C458,'Controle de Contatos'!$AN$5:$AN$1204))</f>
        <v/>
      </c>
      <c r="P458" s="15" t="str">
        <f t="shared" ca="1" si="15"/>
        <v/>
      </c>
    </row>
    <row r="459" spans="2:16" ht="30" customHeight="1">
      <c r="B459" s="1">
        <v>455</v>
      </c>
      <c r="C459" s="14" t="str">
        <f t="shared" ca="1" si="14"/>
        <v/>
      </c>
      <c r="D459" s="15" t="str">
        <f ca="1">IF($C459="","",SUMIF('Controle de Contatos'!$D$5:$D$1204,$C459,'Controle de Contatos'!$AC$5:$AC$1204))</f>
        <v/>
      </c>
      <c r="E459" s="15" t="str">
        <f ca="1">IF($C459="","",SUMIF('Controle de Contatos'!$D$5:$D$1204,$C459,'Controle de Contatos'!$AD$5:$AD$1204))</f>
        <v/>
      </c>
      <c r="F459" s="15" t="str">
        <f ca="1">IF($C459="","",SUMIF('Controle de Contatos'!$D$5:$D$1204,$C459,'Controle de Contatos'!$AE$5:$AE$1204))</f>
        <v/>
      </c>
      <c r="G459" s="15" t="str">
        <f ca="1">IF($C459="","",SUMIF('Controle de Contatos'!$D$5:$D$1204,$C459,'Controle de Contatos'!$AF$5:$AF$1204))</f>
        <v/>
      </c>
      <c r="H459" s="15" t="str">
        <f ca="1">IF($C459="","",SUMIF('Controle de Contatos'!$D$5:$D$1204,$C459,'Controle de Contatos'!$AG$5:$AG$1204))</f>
        <v/>
      </c>
      <c r="I459" s="15" t="str">
        <f ca="1">IF($C459="","",SUMIF('Controle de Contatos'!$D$5:$D$1204,$C459,'Controle de Contatos'!$AH$5:$AH$1204))</f>
        <v/>
      </c>
      <c r="J459" s="15" t="str">
        <f ca="1">IF($C459="","",SUMIF('Controle de Contatos'!$D$5:$D$1204,$C459,'Controle de Contatos'!$AI$5:$AI$1204))</f>
        <v/>
      </c>
      <c r="K459" s="15" t="str">
        <f ca="1">IF($C459="","",SUMIF('Controle de Contatos'!$D$5:$D$1204,$C459,'Controle de Contatos'!$AJ$5:$AJ$1204))</f>
        <v/>
      </c>
      <c r="L459" s="15" t="str">
        <f ca="1">IF($C459="","",SUMIF('Controle de Contatos'!$D$5:$D$1204,$C459,'Controle de Contatos'!$AK$5:$AK$1204))</f>
        <v/>
      </c>
      <c r="M459" s="15" t="str">
        <f ca="1">IF($C459="","",SUMIF('Controle de Contatos'!$D$5:$D$1204,$C459,'Controle de Contatos'!$AL$5:$AL$1204))</f>
        <v/>
      </c>
      <c r="N459" s="15" t="str">
        <f ca="1">IF($C459="","",SUMIF('Controle de Contatos'!$D$5:$D$1204,$C459,'Controle de Contatos'!$AM$5:$AO$1204))</f>
        <v/>
      </c>
      <c r="O459" s="15" t="str">
        <f ca="1">IF($C459="","",SUMIF('Controle de Contatos'!$D$5:$D$1204,$C459,'Controle de Contatos'!$AN$5:$AN$1204))</f>
        <v/>
      </c>
      <c r="P459" s="15" t="str">
        <f t="shared" ca="1" si="15"/>
        <v/>
      </c>
    </row>
    <row r="460" spans="2:16" ht="30" customHeight="1">
      <c r="B460" s="1">
        <v>456</v>
      </c>
      <c r="C460" s="14" t="str">
        <f t="shared" ca="1" si="14"/>
        <v/>
      </c>
      <c r="D460" s="15" t="str">
        <f ca="1">IF($C460="","",SUMIF('Controle de Contatos'!$D$5:$D$1204,$C460,'Controle de Contatos'!$AC$5:$AC$1204))</f>
        <v/>
      </c>
      <c r="E460" s="15" t="str">
        <f ca="1">IF($C460="","",SUMIF('Controle de Contatos'!$D$5:$D$1204,$C460,'Controle de Contatos'!$AD$5:$AD$1204))</f>
        <v/>
      </c>
      <c r="F460" s="15" t="str">
        <f ca="1">IF($C460="","",SUMIF('Controle de Contatos'!$D$5:$D$1204,$C460,'Controle de Contatos'!$AE$5:$AE$1204))</f>
        <v/>
      </c>
      <c r="G460" s="15" t="str">
        <f ca="1">IF($C460="","",SUMIF('Controle de Contatos'!$D$5:$D$1204,$C460,'Controle de Contatos'!$AF$5:$AF$1204))</f>
        <v/>
      </c>
      <c r="H460" s="15" t="str">
        <f ca="1">IF($C460="","",SUMIF('Controle de Contatos'!$D$5:$D$1204,$C460,'Controle de Contatos'!$AG$5:$AG$1204))</f>
        <v/>
      </c>
      <c r="I460" s="15" t="str">
        <f ca="1">IF($C460="","",SUMIF('Controle de Contatos'!$D$5:$D$1204,$C460,'Controle de Contatos'!$AH$5:$AH$1204))</f>
        <v/>
      </c>
      <c r="J460" s="15" t="str">
        <f ca="1">IF($C460="","",SUMIF('Controle de Contatos'!$D$5:$D$1204,$C460,'Controle de Contatos'!$AI$5:$AI$1204))</f>
        <v/>
      </c>
      <c r="K460" s="15" t="str">
        <f ca="1">IF($C460="","",SUMIF('Controle de Contatos'!$D$5:$D$1204,$C460,'Controle de Contatos'!$AJ$5:$AJ$1204))</f>
        <v/>
      </c>
      <c r="L460" s="15" t="str">
        <f ca="1">IF($C460="","",SUMIF('Controle de Contatos'!$D$5:$D$1204,$C460,'Controle de Contatos'!$AK$5:$AK$1204))</f>
        <v/>
      </c>
      <c r="M460" s="15" t="str">
        <f ca="1">IF($C460="","",SUMIF('Controle de Contatos'!$D$5:$D$1204,$C460,'Controle de Contatos'!$AL$5:$AL$1204))</f>
        <v/>
      </c>
      <c r="N460" s="15" t="str">
        <f ca="1">IF($C460="","",SUMIF('Controle de Contatos'!$D$5:$D$1204,$C460,'Controle de Contatos'!$AM$5:$AO$1204))</f>
        <v/>
      </c>
      <c r="O460" s="15" t="str">
        <f ca="1">IF($C460="","",SUMIF('Controle de Contatos'!$D$5:$D$1204,$C460,'Controle de Contatos'!$AN$5:$AN$1204))</f>
        <v/>
      </c>
      <c r="P460" s="15" t="str">
        <f t="shared" ca="1" si="15"/>
        <v/>
      </c>
    </row>
    <row r="461" spans="2:16" ht="30" customHeight="1">
      <c r="B461" s="1">
        <v>457</v>
      </c>
      <c r="C461" s="14" t="str">
        <f t="shared" ca="1" si="14"/>
        <v/>
      </c>
      <c r="D461" s="15" t="str">
        <f ca="1">IF($C461="","",SUMIF('Controle de Contatos'!$D$5:$D$1204,$C461,'Controle de Contatos'!$AC$5:$AC$1204))</f>
        <v/>
      </c>
      <c r="E461" s="15" t="str">
        <f ca="1">IF($C461="","",SUMIF('Controle de Contatos'!$D$5:$D$1204,$C461,'Controle de Contatos'!$AD$5:$AD$1204))</f>
        <v/>
      </c>
      <c r="F461" s="15" t="str">
        <f ca="1">IF($C461="","",SUMIF('Controle de Contatos'!$D$5:$D$1204,$C461,'Controle de Contatos'!$AE$5:$AE$1204))</f>
        <v/>
      </c>
      <c r="G461" s="15" t="str">
        <f ca="1">IF($C461="","",SUMIF('Controle de Contatos'!$D$5:$D$1204,$C461,'Controle de Contatos'!$AF$5:$AF$1204))</f>
        <v/>
      </c>
      <c r="H461" s="15" t="str">
        <f ca="1">IF($C461="","",SUMIF('Controle de Contatos'!$D$5:$D$1204,$C461,'Controle de Contatos'!$AG$5:$AG$1204))</f>
        <v/>
      </c>
      <c r="I461" s="15" t="str">
        <f ca="1">IF($C461="","",SUMIF('Controle de Contatos'!$D$5:$D$1204,$C461,'Controle de Contatos'!$AH$5:$AH$1204))</f>
        <v/>
      </c>
      <c r="J461" s="15" t="str">
        <f ca="1">IF($C461="","",SUMIF('Controle de Contatos'!$D$5:$D$1204,$C461,'Controle de Contatos'!$AI$5:$AI$1204))</f>
        <v/>
      </c>
      <c r="K461" s="15" t="str">
        <f ca="1">IF($C461="","",SUMIF('Controle de Contatos'!$D$5:$D$1204,$C461,'Controle de Contatos'!$AJ$5:$AJ$1204))</f>
        <v/>
      </c>
      <c r="L461" s="15" t="str">
        <f ca="1">IF($C461="","",SUMIF('Controle de Contatos'!$D$5:$D$1204,$C461,'Controle de Contatos'!$AK$5:$AK$1204))</f>
        <v/>
      </c>
      <c r="M461" s="15" t="str">
        <f ca="1">IF($C461="","",SUMIF('Controle de Contatos'!$D$5:$D$1204,$C461,'Controle de Contatos'!$AL$5:$AL$1204))</f>
        <v/>
      </c>
      <c r="N461" s="15" t="str">
        <f ca="1">IF($C461="","",SUMIF('Controle de Contatos'!$D$5:$D$1204,$C461,'Controle de Contatos'!$AM$5:$AO$1204))</f>
        <v/>
      </c>
      <c r="O461" s="15" t="str">
        <f ca="1">IF($C461="","",SUMIF('Controle de Contatos'!$D$5:$D$1204,$C461,'Controle de Contatos'!$AN$5:$AN$1204))</f>
        <v/>
      </c>
      <c r="P461" s="15" t="str">
        <f t="shared" ca="1" si="15"/>
        <v/>
      </c>
    </row>
    <row r="462" spans="2:16" ht="30" customHeight="1">
      <c r="B462" s="1">
        <v>458</v>
      </c>
      <c r="C462" s="14" t="str">
        <f t="shared" ca="1" si="14"/>
        <v/>
      </c>
      <c r="D462" s="15" t="str">
        <f ca="1">IF($C462="","",SUMIF('Controle de Contatos'!$D$5:$D$1204,$C462,'Controle de Contatos'!$AC$5:$AC$1204))</f>
        <v/>
      </c>
      <c r="E462" s="15" t="str">
        <f ca="1">IF($C462="","",SUMIF('Controle de Contatos'!$D$5:$D$1204,$C462,'Controle de Contatos'!$AD$5:$AD$1204))</f>
        <v/>
      </c>
      <c r="F462" s="15" t="str">
        <f ca="1">IF($C462="","",SUMIF('Controle de Contatos'!$D$5:$D$1204,$C462,'Controle de Contatos'!$AE$5:$AE$1204))</f>
        <v/>
      </c>
      <c r="G462" s="15" t="str">
        <f ca="1">IF($C462="","",SUMIF('Controle de Contatos'!$D$5:$D$1204,$C462,'Controle de Contatos'!$AF$5:$AF$1204))</f>
        <v/>
      </c>
      <c r="H462" s="15" t="str">
        <f ca="1">IF($C462="","",SUMIF('Controle de Contatos'!$D$5:$D$1204,$C462,'Controle de Contatos'!$AG$5:$AG$1204))</f>
        <v/>
      </c>
      <c r="I462" s="15" t="str">
        <f ca="1">IF($C462="","",SUMIF('Controle de Contatos'!$D$5:$D$1204,$C462,'Controle de Contatos'!$AH$5:$AH$1204))</f>
        <v/>
      </c>
      <c r="J462" s="15" t="str">
        <f ca="1">IF($C462="","",SUMIF('Controle de Contatos'!$D$5:$D$1204,$C462,'Controle de Contatos'!$AI$5:$AI$1204))</f>
        <v/>
      </c>
      <c r="K462" s="15" t="str">
        <f ca="1">IF($C462="","",SUMIF('Controle de Contatos'!$D$5:$D$1204,$C462,'Controle de Contatos'!$AJ$5:$AJ$1204))</f>
        <v/>
      </c>
      <c r="L462" s="15" t="str">
        <f ca="1">IF($C462="","",SUMIF('Controle de Contatos'!$D$5:$D$1204,$C462,'Controle de Contatos'!$AK$5:$AK$1204))</f>
        <v/>
      </c>
      <c r="M462" s="15" t="str">
        <f ca="1">IF($C462="","",SUMIF('Controle de Contatos'!$D$5:$D$1204,$C462,'Controle de Contatos'!$AL$5:$AL$1204))</f>
        <v/>
      </c>
      <c r="N462" s="15" t="str">
        <f ca="1">IF($C462="","",SUMIF('Controle de Contatos'!$D$5:$D$1204,$C462,'Controle de Contatos'!$AM$5:$AO$1204))</f>
        <v/>
      </c>
      <c r="O462" s="15" t="str">
        <f ca="1">IF($C462="","",SUMIF('Controle de Contatos'!$D$5:$D$1204,$C462,'Controle de Contatos'!$AN$5:$AN$1204))</f>
        <v/>
      </c>
      <c r="P462" s="15" t="str">
        <f t="shared" ca="1" si="15"/>
        <v/>
      </c>
    </row>
    <row r="463" spans="2:16" ht="30" customHeight="1">
      <c r="B463" s="1">
        <v>459</v>
      </c>
      <c r="C463" s="14" t="str">
        <f t="shared" ca="1" si="14"/>
        <v/>
      </c>
      <c r="D463" s="15" t="str">
        <f ca="1">IF($C463="","",SUMIF('Controle de Contatos'!$D$5:$D$1204,$C463,'Controle de Contatos'!$AC$5:$AC$1204))</f>
        <v/>
      </c>
      <c r="E463" s="15" t="str">
        <f ca="1">IF($C463="","",SUMIF('Controle de Contatos'!$D$5:$D$1204,$C463,'Controle de Contatos'!$AD$5:$AD$1204))</f>
        <v/>
      </c>
      <c r="F463" s="15" t="str">
        <f ca="1">IF($C463="","",SUMIF('Controle de Contatos'!$D$5:$D$1204,$C463,'Controle de Contatos'!$AE$5:$AE$1204))</f>
        <v/>
      </c>
      <c r="G463" s="15" t="str">
        <f ca="1">IF($C463="","",SUMIF('Controle de Contatos'!$D$5:$D$1204,$C463,'Controle de Contatos'!$AF$5:$AF$1204))</f>
        <v/>
      </c>
      <c r="H463" s="15" t="str">
        <f ca="1">IF($C463="","",SUMIF('Controle de Contatos'!$D$5:$D$1204,$C463,'Controle de Contatos'!$AG$5:$AG$1204))</f>
        <v/>
      </c>
      <c r="I463" s="15" t="str">
        <f ca="1">IF($C463="","",SUMIF('Controle de Contatos'!$D$5:$D$1204,$C463,'Controle de Contatos'!$AH$5:$AH$1204))</f>
        <v/>
      </c>
      <c r="J463" s="15" t="str">
        <f ca="1">IF($C463="","",SUMIF('Controle de Contatos'!$D$5:$D$1204,$C463,'Controle de Contatos'!$AI$5:$AI$1204))</f>
        <v/>
      </c>
      <c r="K463" s="15" t="str">
        <f ca="1">IF($C463="","",SUMIF('Controle de Contatos'!$D$5:$D$1204,$C463,'Controle de Contatos'!$AJ$5:$AJ$1204))</f>
        <v/>
      </c>
      <c r="L463" s="15" t="str">
        <f ca="1">IF($C463="","",SUMIF('Controle de Contatos'!$D$5:$D$1204,$C463,'Controle de Contatos'!$AK$5:$AK$1204))</f>
        <v/>
      </c>
      <c r="M463" s="15" t="str">
        <f ca="1">IF($C463="","",SUMIF('Controle de Contatos'!$D$5:$D$1204,$C463,'Controle de Contatos'!$AL$5:$AL$1204))</f>
        <v/>
      </c>
      <c r="N463" s="15" t="str">
        <f ca="1">IF($C463="","",SUMIF('Controle de Contatos'!$D$5:$D$1204,$C463,'Controle de Contatos'!$AM$5:$AO$1204))</f>
        <v/>
      </c>
      <c r="O463" s="15" t="str">
        <f ca="1">IF($C463="","",SUMIF('Controle de Contatos'!$D$5:$D$1204,$C463,'Controle de Contatos'!$AN$5:$AN$1204))</f>
        <v/>
      </c>
      <c r="P463" s="15" t="str">
        <f t="shared" ca="1" si="15"/>
        <v/>
      </c>
    </row>
    <row r="464" spans="2:16" ht="30" customHeight="1">
      <c r="B464" s="1">
        <v>460</v>
      </c>
      <c r="C464" s="14" t="str">
        <f t="shared" ca="1" si="14"/>
        <v/>
      </c>
      <c r="D464" s="15" t="str">
        <f ca="1">IF($C464="","",SUMIF('Controle de Contatos'!$D$5:$D$1204,$C464,'Controle de Contatos'!$AC$5:$AC$1204))</f>
        <v/>
      </c>
      <c r="E464" s="15" t="str">
        <f ca="1">IF($C464="","",SUMIF('Controle de Contatos'!$D$5:$D$1204,$C464,'Controle de Contatos'!$AD$5:$AD$1204))</f>
        <v/>
      </c>
      <c r="F464" s="15" t="str">
        <f ca="1">IF($C464="","",SUMIF('Controle de Contatos'!$D$5:$D$1204,$C464,'Controle de Contatos'!$AE$5:$AE$1204))</f>
        <v/>
      </c>
      <c r="G464" s="15" t="str">
        <f ca="1">IF($C464="","",SUMIF('Controle de Contatos'!$D$5:$D$1204,$C464,'Controle de Contatos'!$AF$5:$AF$1204))</f>
        <v/>
      </c>
      <c r="H464" s="15" t="str">
        <f ca="1">IF($C464="","",SUMIF('Controle de Contatos'!$D$5:$D$1204,$C464,'Controle de Contatos'!$AG$5:$AG$1204))</f>
        <v/>
      </c>
      <c r="I464" s="15" t="str">
        <f ca="1">IF($C464="","",SUMIF('Controle de Contatos'!$D$5:$D$1204,$C464,'Controle de Contatos'!$AH$5:$AH$1204))</f>
        <v/>
      </c>
      <c r="J464" s="15" t="str">
        <f ca="1">IF($C464="","",SUMIF('Controle de Contatos'!$D$5:$D$1204,$C464,'Controle de Contatos'!$AI$5:$AI$1204))</f>
        <v/>
      </c>
      <c r="K464" s="15" t="str">
        <f ca="1">IF($C464="","",SUMIF('Controle de Contatos'!$D$5:$D$1204,$C464,'Controle de Contatos'!$AJ$5:$AJ$1204))</f>
        <v/>
      </c>
      <c r="L464" s="15" t="str">
        <f ca="1">IF($C464="","",SUMIF('Controle de Contatos'!$D$5:$D$1204,$C464,'Controle de Contatos'!$AK$5:$AK$1204))</f>
        <v/>
      </c>
      <c r="M464" s="15" t="str">
        <f ca="1">IF($C464="","",SUMIF('Controle de Contatos'!$D$5:$D$1204,$C464,'Controle de Contatos'!$AL$5:$AL$1204))</f>
        <v/>
      </c>
      <c r="N464" s="15" t="str">
        <f ca="1">IF($C464="","",SUMIF('Controle de Contatos'!$D$5:$D$1204,$C464,'Controle de Contatos'!$AM$5:$AO$1204))</f>
        <v/>
      </c>
      <c r="O464" s="15" t="str">
        <f ca="1">IF($C464="","",SUMIF('Controle de Contatos'!$D$5:$D$1204,$C464,'Controle de Contatos'!$AN$5:$AN$1204))</f>
        <v/>
      </c>
      <c r="P464" s="15" t="str">
        <f t="shared" ca="1" si="15"/>
        <v/>
      </c>
    </row>
    <row r="465" spans="2:16" ht="30" customHeight="1">
      <c r="B465" s="1">
        <v>461</v>
      </c>
      <c r="C465" s="14" t="str">
        <f t="shared" ca="1" si="14"/>
        <v/>
      </c>
      <c r="D465" s="15" t="str">
        <f ca="1">IF($C465="","",SUMIF('Controle de Contatos'!$D$5:$D$1204,$C465,'Controle de Contatos'!$AC$5:$AC$1204))</f>
        <v/>
      </c>
      <c r="E465" s="15" t="str">
        <f ca="1">IF($C465="","",SUMIF('Controle de Contatos'!$D$5:$D$1204,$C465,'Controle de Contatos'!$AD$5:$AD$1204))</f>
        <v/>
      </c>
      <c r="F465" s="15" t="str">
        <f ca="1">IF($C465="","",SUMIF('Controle de Contatos'!$D$5:$D$1204,$C465,'Controle de Contatos'!$AE$5:$AE$1204))</f>
        <v/>
      </c>
      <c r="G465" s="15" t="str">
        <f ca="1">IF($C465="","",SUMIF('Controle de Contatos'!$D$5:$D$1204,$C465,'Controle de Contatos'!$AF$5:$AF$1204))</f>
        <v/>
      </c>
      <c r="H465" s="15" t="str">
        <f ca="1">IF($C465="","",SUMIF('Controle de Contatos'!$D$5:$D$1204,$C465,'Controle de Contatos'!$AG$5:$AG$1204))</f>
        <v/>
      </c>
      <c r="I465" s="15" t="str">
        <f ca="1">IF($C465="","",SUMIF('Controle de Contatos'!$D$5:$D$1204,$C465,'Controle de Contatos'!$AH$5:$AH$1204))</f>
        <v/>
      </c>
      <c r="J465" s="15" t="str">
        <f ca="1">IF($C465="","",SUMIF('Controle de Contatos'!$D$5:$D$1204,$C465,'Controle de Contatos'!$AI$5:$AI$1204))</f>
        <v/>
      </c>
      <c r="K465" s="15" t="str">
        <f ca="1">IF($C465="","",SUMIF('Controle de Contatos'!$D$5:$D$1204,$C465,'Controle de Contatos'!$AJ$5:$AJ$1204))</f>
        <v/>
      </c>
      <c r="L465" s="15" t="str">
        <f ca="1">IF($C465="","",SUMIF('Controle de Contatos'!$D$5:$D$1204,$C465,'Controle de Contatos'!$AK$5:$AK$1204))</f>
        <v/>
      </c>
      <c r="M465" s="15" t="str">
        <f ca="1">IF($C465="","",SUMIF('Controle de Contatos'!$D$5:$D$1204,$C465,'Controle de Contatos'!$AL$5:$AL$1204))</f>
        <v/>
      </c>
      <c r="N465" s="15" t="str">
        <f ca="1">IF($C465="","",SUMIF('Controle de Contatos'!$D$5:$D$1204,$C465,'Controle de Contatos'!$AM$5:$AO$1204))</f>
        <v/>
      </c>
      <c r="O465" s="15" t="str">
        <f ca="1">IF($C465="","",SUMIF('Controle de Contatos'!$D$5:$D$1204,$C465,'Controle de Contatos'!$AN$5:$AN$1204))</f>
        <v/>
      </c>
      <c r="P465" s="15" t="str">
        <f t="shared" ca="1" si="15"/>
        <v/>
      </c>
    </row>
    <row r="466" spans="2:16" ht="30" customHeight="1">
      <c r="B466" s="1">
        <v>462</v>
      </c>
      <c r="C466" s="14" t="str">
        <f t="shared" ca="1" si="14"/>
        <v/>
      </c>
      <c r="D466" s="15" t="str">
        <f ca="1">IF($C466="","",SUMIF('Controle de Contatos'!$D$5:$D$1204,$C466,'Controle de Contatos'!$AC$5:$AC$1204))</f>
        <v/>
      </c>
      <c r="E466" s="15" t="str">
        <f ca="1">IF($C466="","",SUMIF('Controle de Contatos'!$D$5:$D$1204,$C466,'Controle de Contatos'!$AD$5:$AD$1204))</f>
        <v/>
      </c>
      <c r="F466" s="15" t="str">
        <f ca="1">IF($C466="","",SUMIF('Controle de Contatos'!$D$5:$D$1204,$C466,'Controle de Contatos'!$AE$5:$AE$1204))</f>
        <v/>
      </c>
      <c r="G466" s="15" t="str">
        <f ca="1">IF($C466="","",SUMIF('Controle de Contatos'!$D$5:$D$1204,$C466,'Controle de Contatos'!$AF$5:$AF$1204))</f>
        <v/>
      </c>
      <c r="H466" s="15" t="str">
        <f ca="1">IF($C466="","",SUMIF('Controle de Contatos'!$D$5:$D$1204,$C466,'Controle de Contatos'!$AG$5:$AG$1204))</f>
        <v/>
      </c>
      <c r="I466" s="15" t="str">
        <f ca="1">IF($C466="","",SUMIF('Controle de Contatos'!$D$5:$D$1204,$C466,'Controle de Contatos'!$AH$5:$AH$1204))</f>
        <v/>
      </c>
      <c r="J466" s="15" t="str">
        <f ca="1">IF($C466="","",SUMIF('Controle de Contatos'!$D$5:$D$1204,$C466,'Controle de Contatos'!$AI$5:$AI$1204))</f>
        <v/>
      </c>
      <c r="K466" s="15" t="str">
        <f ca="1">IF($C466="","",SUMIF('Controle de Contatos'!$D$5:$D$1204,$C466,'Controle de Contatos'!$AJ$5:$AJ$1204))</f>
        <v/>
      </c>
      <c r="L466" s="15" t="str">
        <f ca="1">IF($C466="","",SUMIF('Controle de Contatos'!$D$5:$D$1204,$C466,'Controle de Contatos'!$AK$5:$AK$1204))</f>
        <v/>
      </c>
      <c r="M466" s="15" t="str">
        <f ca="1">IF($C466="","",SUMIF('Controle de Contatos'!$D$5:$D$1204,$C466,'Controle de Contatos'!$AL$5:$AL$1204))</f>
        <v/>
      </c>
      <c r="N466" s="15" t="str">
        <f ca="1">IF($C466="","",SUMIF('Controle de Contatos'!$D$5:$D$1204,$C466,'Controle de Contatos'!$AM$5:$AO$1204))</f>
        <v/>
      </c>
      <c r="O466" s="15" t="str">
        <f ca="1">IF($C466="","",SUMIF('Controle de Contatos'!$D$5:$D$1204,$C466,'Controle de Contatos'!$AN$5:$AN$1204))</f>
        <v/>
      </c>
      <c r="P466" s="15" t="str">
        <f t="shared" ca="1" si="15"/>
        <v/>
      </c>
    </row>
    <row r="467" spans="2:16" ht="30" customHeight="1">
      <c r="B467" s="1">
        <v>463</v>
      </c>
      <c r="C467" s="14" t="str">
        <f t="shared" ca="1" si="14"/>
        <v/>
      </c>
      <c r="D467" s="15" t="str">
        <f ca="1">IF($C467="","",SUMIF('Controle de Contatos'!$D$5:$D$1204,$C467,'Controle de Contatos'!$AC$5:$AC$1204))</f>
        <v/>
      </c>
      <c r="E467" s="15" t="str">
        <f ca="1">IF($C467="","",SUMIF('Controle de Contatos'!$D$5:$D$1204,$C467,'Controle de Contatos'!$AD$5:$AD$1204))</f>
        <v/>
      </c>
      <c r="F467" s="15" t="str">
        <f ca="1">IF($C467="","",SUMIF('Controle de Contatos'!$D$5:$D$1204,$C467,'Controle de Contatos'!$AE$5:$AE$1204))</f>
        <v/>
      </c>
      <c r="G467" s="15" t="str">
        <f ca="1">IF($C467="","",SUMIF('Controle de Contatos'!$D$5:$D$1204,$C467,'Controle de Contatos'!$AF$5:$AF$1204))</f>
        <v/>
      </c>
      <c r="H467" s="15" t="str">
        <f ca="1">IF($C467="","",SUMIF('Controle de Contatos'!$D$5:$D$1204,$C467,'Controle de Contatos'!$AG$5:$AG$1204))</f>
        <v/>
      </c>
      <c r="I467" s="15" t="str">
        <f ca="1">IF($C467="","",SUMIF('Controle de Contatos'!$D$5:$D$1204,$C467,'Controle de Contatos'!$AH$5:$AH$1204))</f>
        <v/>
      </c>
      <c r="J467" s="15" t="str">
        <f ca="1">IF($C467="","",SUMIF('Controle de Contatos'!$D$5:$D$1204,$C467,'Controle de Contatos'!$AI$5:$AI$1204))</f>
        <v/>
      </c>
      <c r="K467" s="15" t="str">
        <f ca="1">IF($C467="","",SUMIF('Controle de Contatos'!$D$5:$D$1204,$C467,'Controle de Contatos'!$AJ$5:$AJ$1204))</f>
        <v/>
      </c>
      <c r="L467" s="15" t="str">
        <f ca="1">IF($C467="","",SUMIF('Controle de Contatos'!$D$5:$D$1204,$C467,'Controle de Contatos'!$AK$5:$AK$1204))</f>
        <v/>
      </c>
      <c r="M467" s="15" t="str">
        <f ca="1">IF($C467="","",SUMIF('Controle de Contatos'!$D$5:$D$1204,$C467,'Controle de Contatos'!$AL$5:$AL$1204))</f>
        <v/>
      </c>
      <c r="N467" s="15" t="str">
        <f ca="1">IF($C467="","",SUMIF('Controle de Contatos'!$D$5:$D$1204,$C467,'Controle de Contatos'!$AM$5:$AO$1204))</f>
        <v/>
      </c>
      <c r="O467" s="15" t="str">
        <f ca="1">IF($C467="","",SUMIF('Controle de Contatos'!$D$5:$D$1204,$C467,'Controle de Contatos'!$AN$5:$AN$1204))</f>
        <v/>
      </c>
      <c r="P467" s="15" t="str">
        <f t="shared" ca="1" si="15"/>
        <v/>
      </c>
    </row>
    <row r="468" spans="2:16" ht="30" customHeight="1">
      <c r="B468" s="1">
        <v>464</v>
      </c>
      <c r="C468" s="14" t="str">
        <f t="shared" ca="1" si="14"/>
        <v/>
      </c>
      <c r="D468" s="15" t="str">
        <f ca="1">IF($C468="","",SUMIF('Controle de Contatos'!$D$5:$D$1204,$C468,'Controle de Contatos'!$AC$5:$AC$1204))</f>
        <v/>
      </c>
      <c r="E468" s="15" t="str">
        <f ca="1">IF($C468="","",SUMIF('Controle de Contatos'!$D$5:$D$1204,$C468,'Controle de Contatos'!$AD$5:$AD$1204))</f>
        <v/>
      </c>
      <c r="F468" s="15" t="str">
        <f ca="1">IF($C468="","",SUMIF('Controle de Contatos'!$D$5:$D$1204,$C468,'Controle de Contatos'!$AE$5:$AE$1204))</f>
        <v/>
      </c>
      <c r="G468" s="15" t="str">
        <f ca="1">IF($C468="","",SUMIF('Controle de Contatos'!$D$5:$D$1204,$C468,'Controle de Contatos'!$AF$5:$AF$1204))</f>
        <v/>
      </c>
      <c r="H468" s="15" t="str">
        <f ca="1">IF($C468="","",SUMIF('Controle de Contatos'!$D$5:$D$1204,$C468,'Controle de Contatos'!$AG$5:$AG$1204))</f>
        <v/>
      </c>
      <c r="I468" s="15" t="str">
        <f ca="1">IF($C468="","",SUMIF('Controle de Contatos'!$D$5:$D$1204,$C468,'Controle de Contatos'!$AH$5:$AH$1204))</f>
        <v/>
      </c>
      <c r="J468" s="15" t="str">
        <f ca="1">IF($C468="","",SUMIF('Controle de Contatos'!$D$5:$D$1204,$C468,'Controle de Contatos'!$AI$5:$AI$1204))</f>
        <v/>
      </c>
      <c r="K468" s="15" t="str">
        <f ca="1">IF($C468="","",SUMIF('Controle de Contatos'!$D$5:$D$1204,$C468,'Controle de Contatos'!$AJ$5:$AJ$1204))</f>
        <v/>
      </c>
      <c r="L468" s="15" t="str">
        <f ca="1">IF($C468="","",SUMIF('Controle de Contatos'!$D$5:$D$1204,$C468,'Controle de Contatos'!$AK$5:$AK$1204))</f>
        <v/>
      </c>
      <c r="M468" s="15" t="str">
        <f ca="1">IF($C468="","",SUMIF('Controle de Contatos'!$D$5:$D$1204,$C468,'Controle de Contatos'!$AL$5:$AL$1204))</f>
        <v/>
      </c>
      <c r="N468" s="15" t="str">
        <f ca="1">IF($C468="","",SUMIF('Controle de Contatos'!$D$5:$D$1204,$C468,'Controle de Contatos'!$AM$5:$AO$1204))</f>
        <v/>
      </c>
      <c r="O468" s="15" t="str">
        <f ca="1">IF($C468="","",SUMIF('Controle de Contatos'!$D$5:$D$1204,$C468,'Controle de Contatos'!$AN$5:$AN$1204))</f>
        <v/>
      </c>
      <c r="P468" s="15" t="str">
        <f t="shared" ca="1" si="15"/>
        <v/>
      </c>
    </row>
    <row r="469" spans="2:16" ht="30" customHeight="1">
      <c r="B469" s="1">
        <v>465</v>
      </c>
      <c r="C469" s="14" t="str">
        <f t="shared" ca="1" si="14"/>
        <v/>
      </c>
      <c r="D469" s="15" t="str">
        <f ca="1">IF($C469="","",SUMIF('Controle de Contatos'!$D$5:$D$1204,$C469,'Controle de Contatos'!$AC$5:$AC$1204))</f>
        <v/>
      </c>
      <c r="E469" s="15" t="str">
        <f ca="1">IF($C469="","",SUMIF('Controle de Contatos'!$D$5:$D$1204,$C469,'Controle de Contatos'!$AD$5:$AD$1204))</f>
        <v/>
      </c>
      <c r="F469" s="15" t="str">
        <f ca="1">IF($C469="","",SUMIF('Controle de Contatos'!$D$5:$D$1204,$C469,'Controle de Contatos'!$AE$5:$AE$1204))</f>
        <v/>
      </c>
      <c r="G469" s="15" t="str">
        <f ca="1">IF($C469="","",SUMIF('Controle de Contatos'!$D$5:$D$1204,$C469,'Controle de Contatos'!$AF$5:$AF$1204))</f>
        <v/>
      </c>
      <c r="H469" s="15" t="str">
        <f ca="1">IF($C469="","",SUMIF('Controle de Contatos'!$D$5:$D$1204,$C469,'Controle de Contatos'!$AG$5:$AG$1204))</f>
        <v/>
      </c>
      <c r="I469" s="15" t="str">
        <f ca="1">IF($C469="","",SUMIF('Controle de Contatos'!$D$5:$D$1204,$C469,'Controle de Contatos'!$AH$5:$AH$1204))</f>
        <v/>
      </c>
      <c r="J469" s="15" t="str">
        <f ca="1">IF($C469="","",SUMIF('Controle de Contatos'!$D$5:$D$1204,$C469,'Controle de Contatos'!$AI$5:$AI$1204))</f>
        <v/>
      </c>
      <c r="K469" s="15" t="str">
        <f ca="1">IF($C469="","",SUMIF('Controle de Contatos'!$D$5:$D$1204,$C469,'Controle de Contatos'!$AJ$5:$AJ$1204))</f>
        <v/>
      </c>
      <c r="L469" s="15" t="str">
        <f ca="1">IF($C469="","",SUMIF('Controle de Contatos'!$D$5:$D$1204,$C469,'Controle de Contatos'!$AK$5:$AK$1204))</f>
        <v/>
      </c>
      <c r="M469" s="15" t="str">
        <f ca="1">IF($C469="","",SUMIF('Controle de Contatos'!$D$5:$D$1204,$C469,'Controle de Contatos'!$AL$5:$AL$1204))</f>
        <v/>
      </c>
      <c r="N469" s="15" t="str">
        <f ca="1">IF($C469="","",SUMIF('Controle de Contatos'!$D$5:$D$1204,$C469,'Controle de Contatos'!$AM$5:$AO$1204))</f>
        <v/>
      </c>
      <c r="O469" s="15" t="str">
        <f ca="1">IF($C469="","",SUMIF('Controle de Contatos'!$D$5:$D$1204,$C469,'Controle de Contatos'!$AN$5:$AN$1204))</f>
        <v/>
      </c>
      <c r="P469" s="15" t="str">
        <f t="shared" ca="1" si="15"/>
        <v/>
      </c>
    </row>
    <row r="470" spans="2:16" ht="30" customHeight="1">
      <c r="B470" s="1">
        <v>466</v>
      </c>
      <c r="C470" s="14" t="str">
        <f t="shared" ca="1" si="14"/>
        <v/>
      </c>
      <c r="D470" s="15" t="str">
        <f ca="1">IF($C470="","",SUMIF('Controle de Contatos'!$D$5:$D$1204,$C470,'Controle de Contatos'!$AC$5:$AC$1204))</f>
        <v/>
      </c>
      <c r="E470" s="15" t="str">
        <f ca="1">IF($C470="","",SUMIF('Controle de Contatos'!$D$5:$D$1204,$C470,'Controle de Contatos'!$AD$5:$AD$1204))</f>
        <v/>
      </c>
      <c r="F470" s="15" t="str">
        <f ca="1">IF($C470="","",SUMIF('Controle de Contatos'!$D$5:$D$1204,$C470,'Controle de Contatos'!$AE$5:$AE$1204))</f>
        <v/>
      </c>
      <c r="G470" s="15" t="str">
        <f ca="1">IF($C470="","",SUMIF('Controle de Contatos'!$D$5:$D$1204,$C470,'Controle de Contatos'!$AF$5:$AF$1204))</f>
        <v/>
      </c>
      <c r="H470" s="15" t="str">
        <f ca="1">IF($C470="","",SUMIF('Controle de Contatos'!$D$5:$D$1204,$C470,'Controle de Contatos'!$AG$5:$AG$1204))</f>
        <v/>
      </c>
      <c r="I470" s="15" t="str">
        <f ca="1">IF($C470="","",SUMIF('Controle de Contatos'!$D$5:$D$1204,$C470,'Controle de Contatos'!$AH$5:$AH$1204))</f>
        <v/>
      </c>
      <c r="J470" s="15" t="str">
        <f ca="1">IF($C470="","",SUMIF('Controle de Contatos'!$D$5:$D$1204,$C470,'Controle de Contatos'!$AI$5:$AI$1204))</f>
        <v/>
      </c>
      <c r="K470" s="15" t="str">
        <f ca="1">IF($C470="","",SUMIF('Controle de Contatos'!$D$5:$D$1204,$C470,'Controle de Contatos'!$AJ$5:$AJ$1204))</f>
        <v/>
      </c>
      <c r="L470" s="15" t="str">
        <f ca="1">IF($C470="","",SUMIF('Controle de Contatos'!$D$5:$D$1204,$C470,'Controle de Contatos'!$AK$5:$AK$1204))</f>
        <v/>
      </c>
      <c r="M470" s="15" t="str">
        <f ca="1">IF($C470="","",SUMIF('Controle de Contatos'!$D$5:$D$1204,$C470,'Controle de Contatos'!$AL$5:$AL$1204))</f>
        <v/>
      </c>
      <c r="N470" s="15" t="str">
        <f ca="1">IF($C470="","",SUMIF('Controle de Contatos'!$D$5:$D$1204,$C470,'Controle de Contatos'!$AM$5:$AO$1204))</f>
        <v/>
      </c>
      <c r="O470" s="15" t="str">
        <f ca="1">IF($C470="","",SUMIF('Controle de Contatos'!$D$5:$D$1204,$C470,'Controle de Contatos'!$AN$5:$AN$1204))</f>
        <v/>
      </c>
      <c r="P470" s="15" t="str">
        <f t="shared" ca="1" si="15"/>
        <v/>
      </c>
    </row>
    <row r="471" spans="2:16" ht="30" customHeight="1">
      <c r="B471" s="1">
        <v>467</v>
      </c>
      <c r="C471" s="14" t="str">
        <f t="shared" ca="1" si="14"/>
        <v/>
      </c>
      <c r="D471" s="15" t="str">
        <f ca="1">IF($C471="","",SUMIF('Controle de Contatos'!$D$5:$D$1204,$C471,'Controle de Contatos'!$AC$5:$AC$1204))</f>
        <v/>
      </c>
      <c r="E471" s="15" t="str">
        <f ca="1">IF($C471="","",SUMIF('Controle de Contatos'!$D$5:$D$1204,$C471,'Controle de Contatos'!$AD$5:$AD$1204))</f>
        <v/>
      </c>
      <c r="F471" s="15" t="str">
        <f ca="1">IF($C471="","",SUMIF('Controle de Contatos'!$D$5:$D$1204,$C471,'Controle de Contatos'!$AE$5:$AE$1204))</f>
        <v/>
      </c>
      <c r="G471" s="15" t="str">
        <f ca="1">IF($C471="","",SUMIF('Controle de Contatos'!$D$5:$D$1204,$C471,'Controle de Contatos'!$AF$5:$AF$1204))</f>
        <v/>
      </c>
      <c r="H471" s="15" t="str">
        <f ca="1">IF($C471="","",SUMIF('Controle de Contatos'!$D$5:$D$1204,$C471,'Controle de Contatos'!$AG$5:$AG$1204))</f>
        <v/>
      </c>
      <c r="I471" s="15" t="str">
        <f ca="1">IF($C471="","",SUMIF('Controle de Contatos'!$D$5:$D$1204,$C471,'Controle de Contatos'!$AH$5:$AH$1204))</f>
        <v/>
      </c>
      <c r="J471" s="15" t="str">
        <f ca="1">IF($C471="","",SUMIF('Controle de Contatos'!$D$5:$D$1204,$C471,'Controle de Contatos'!$AI$5:$AI$1204))</f>
        <v/>
      </c>
      <c r="K471" s="15" t="str">
        <f ca="1">IF($C471="","",SUMIF('Controle de Contatos'!$D$5:$D$1204,$C471,'Controle de Contatos'!$AJ$5:$AJ$1204))</f>
        <v/>
      </c>
      <c r="L471" s="15" t="str">
        <f ca="1">IF($C471="","",SUMIF('Controle de Contatos'!$D$5:$D$1204,$C471,'Controle de Contatos'!$AK$5:$AK$1204))</f>
        <v/>
      </c>
      <c r="M471" s="15" t="str">
        <f ca="1">IF($C471="","",SUMIF('Controle de Contatos'!$D$5:$D$1204,$C471,'Controle de Contatos'!$AL$5:$AL$1204))</f>
        <v/>
      </c>
      <c r="N471" s="15" t="str">
        <f ca="1">IF($C471="","",SUMIF('Controle de Contatos'!$D$5:$D$1204,$C471,'Controle de Contatos'!$AM$5:$AO$1204))</f>
        <v/>
      </c>
      <c r="O471" s="15" t="str">
        <f ca="1">IF($C471="","",SUMIF('Controle de Contatos'!$D$5:$D$1204,$C471,'Controle de Contatos'!$AN$5:$AN$1204))</f>
        <v/>
      </c>
      <c r="P471" s="15" t="str">
        <f t="shared" ca="1" si="15"/>
        <v/>
      </c>
    </row>
    <row r="472" spans="2:16" ht="30" customHeight="1">
      <c r="B472" s="1">
        <v>468</v>
      </c>
      <c r="C472" s="14" t="str">
        <f t="shared" ca="1" si="14"/>
        <v/>
      </c>
      <c r="D472" s="15" t="str">
        <f ca="1">IF($C472="","",SUMIF('Controle de Contatos'!$D$5:$D$1204,$C472,'Controle de Contatos'!$AC$5:$AC$1204))</f>
        <v/>
      </c>
      <c r="E472" s="15" t="str">
        <f ca="1">IF($C472="","",SUMIF('Controle de Contatos'!$D$5:$D$1204,$C472,'Controle de Contatos'!$AD$5:$AD$1204))</f>
        <v/>
      </c>
      <c r="F472" s="15" t="str">
        <f ca="1">IF($C472="","",SUMIF('Controle de Contatos'!$D$5:$D$1204,$C472,'Controle de Contatos'!$AE$5:$AE$1204))</f>
        <v/>
      </c>
      <c r="G472" s="15" t="str">
        <f ca="1">IF($C472="","",SUMIF('Controle de Contatos'!$D$5:$D$1204,$C472,'Controle de Contatos'!$AF$5:$AF$1204))</f>
        <v/>
      </c>
      <c r="H472" s="15" t="str">
        <f ca="1">IF($C472="","",SUMIF('Controle de Contatos'!$D$5:$D$1204,$C472,'Controle de Contatos'!$AG$5:$AG$1204))</f>
        <v/>
      </c>
      <c r="I472" s="15" t="str">
        <f ca="1">IF($C472="","",SUMIF('Controle de Contatos'!$D$5:$D$1204,$C472,'Controle de Contatos'!$AH$5:$AH$1204))</f>
        <v/>
      </c>
      <c r="J472" s="15" t="str">
        <f ca="1">IF($C472="","",SUMIF('Controle de Contatos'!$D$5:$D$1204,$C472,'Controle de Contatos'!$AI$5:$AI$1204))</f>
        <v/>
      </c>
      <c r="K472" s="15" t="str">
        <f ca="1">IF($C472="","",SUMIF('Controle de Contatos'!$D$5:$D$1204,$C472,'Controle de Contatos'!$AJ$5:$AJ$1204))</f>
        <v/>
      </c>
      <c r="L472" s="15" t="str">
        <f ca="1">IF($C472="","",SUMIF('Controle de Contatos'!$D$5:$D$1204,$C472,'Controle de Contatos'!$AK$5:$AK$1204))</f>
        <v/>
      </c>
      <c r="M472" s="15" t="str">
        <f ca="1">IF($C472="","",SUMIF('Controle de Contatos'!$D$5:$D$1204,$C472,'Controle de Contatos'!$AL$5:$AL$1204))</f>
        <v/>
      </c>
      <c r="N472" s="15" t="str">
        <f ca="1">IF($C472="","",SUMIF('Controle de Contatos'!$D$5:$D$1204,$C472,'Controle de Contatos'!$AM$5:$AO$1204))</f>
        <v/>
      </c>
      <c r="O472" s="15" t="str">
        <f ca="1">IF($C472="","",SUMIF('Controle de Contatos'!$D$5:$D$1204,$C472,'Controle de Contatos'!$AN$5:$AN$1204))</f>
        <v/>
      </c>
      <c r="P472" s="15" t="str">
        <f t="shared" ca="1" si="15"/>
        <v/>
      </c>
    </row>
    <row r="473" spans="2:16" ht="30" customHeight="1">
      <c r="B473" s="1">
        <v>469</v>
      </c>
      <c r="C473" s="14" t="str">
        <f t="shared" ca="1" si="14"/>
        <v/>
      </c>
      <c r="D473" s="15" t="str">
        <f ca="1">IF($C473="","",SUMIF('Controle de Contatos'!$D$5:$D$1204,$C473,'Controle de Contatos'!$AC$5:$AC$1204))</f>
        <v/>
      </c>
      <c r="E473" s="15" t="str">
        <f ca="1">IF($C473="","",SUMIF('Controle de Contatos'!$D$5:$D$1204,$C473,'Controle de Contatos'!$AD$5:$AD$1204))</f>
        <v/>
      </c>
      <c r="F473" s="15" t="str">
        <f ca="1">IF($C473="","",SUMIF('Controle de Contatos'!$D$5:$D$1204,$C473,'Controle de Contatos'!$AE$5:$AE$1204))</f>
        <v/>
      </c>
      <c r="G473" s="15" t="str">
        <f ca="1">IF($C473="","",SUMIF('Controle de Contatos'!$D$5:$D$1204,$C473,'Controle de Contatos'!$AF$5:$AF$1204))</f>
        <v/>
      </c>
      <c r="H473" s="15" t="str">
        <f ca="1">IF($C473="","",SUMIF('Controle de Contatos'!$D$5:$D$1204,$C473,'Controle de Contatos'!$AG$5:$AG$1204))</f>
        <v/>
      </c>
      <c r="I473" s="15" t="str">
        <f ca="1">IF($C473="","",SUMIF('Controle de Contatos'!$D$5:$D$1204,$C473,'Controle de Contatos'!$AH$5:$AH$1204))</f>
        <v/>
      </c>
      <c r="J473" s="15" t="str">
        <f ca="1">IF($C473="","",SUMIF('Controle de Contatos'!$D$5:$D$1204,$C473,'Controle de Contatos'!$AI$5:$AI$1204))</f>
        <v/>
      </c>
      <c r="K473" s="15" t="str">
        <f ca="1">IF($C473="","",SUMIF('Controle de Contatos'!$D$5:$D$1204,$C473,'Controle de Contatos'!$AJ$5:$AJ$1204))</f>
        <v/>
      </c>
      <c r="L473" s="15" t="str">
        <f ca="1">IF($C473="","",SUMIF('Controle de Contatos'!$D$5:$D$1204,$C473,'Controle de Contatos'!$AK$5:$AK$1204))</f>
        <v/>
      </c>
      <c r="M473" s="15" t="str">
        <f ca="1">IF($C473="","",SUMIF('Controle de Contatos'!$D$5:$D$1204,$C473,'Controle de Contatos'!$AL$5:$AL$1204))</f>
        <v/>
      </c>
      <c r="N473" s="15" t="str">
        <f ca="1">IF($C473="","",SUMIF('Controle de Contatos'!$D$5:$D$1204,$C473,'Controle de Contatos'!$AM$5:$AO$1204))</f>
        <v/>
      </c>
      <c r="O473" s="15" t="str">
        <f ca="1">IF($C473="","",SUMIF('Controle de Contatos'!$D$5:$D$1204,$C473,'Controle de Contatos'!$AN$5:$AN$1204))</f>
        <v/>
      </c>
      <c r="P473" s="15" t="str">
        <f t="shared" ca="1" si="15"/>
        <v/>
      </c>
    </row>
    <row r="474" spans="2:16" ht="30" customHeight="1">
      <c r="B474" s="1">
        <v>470</v>
      </c>
      <c r="C474" s="14" t="str">
        <f t="shared" ca="1" si="14"/>
        <v/>
      </c>
      <c r="D474" s="15" t="str">
        <f ca="1">IF($C474="","",SUMIF('Controle de Contatos'!$D$5:$D$1204,$C474,'Controle de Contatos'!$AC$5:$AC$1204))</f>
        <v/>
      </c>
      <c r="E474" s="15" t="str">
        <f ca="1">IF($C474="","",SUMIF('Controle de Contatos'!$D$5:$D$1204,$C474,'Controle de Contatos'!$AD$5:$AD$1204))</f>
        <v/>
      </c>
      <c r="F474" s="15" t="str">
        <f ca="1">IF($C474="","",SUMIF('Controle de Contatos'!$D$5:$D$1204,$C474,'Controle de Contatos'!$AE$5:$AE$1204))</f>
        <v/>
      </c>
      <c r="G474" s="15" t="str">
        <f ca="1">IF($C474="","",SUMIF('Controle de Contatos'!$D$5:$D$1204,$C474,'Controle de Contatos'!$AF$5:$AF$1204))</f>
        <v/>
      </c>
      <c r="H474" s="15" t="str">
        <f ca="1">IF($C474="","",SUMIF('Controle de Contatos'!$D$5:$D$1204,$C474,'Controle de Contatos'!$AG$5:$AG$1204))</f>
        <v/>
      </c>
      <c r="I474" s="15" t="str">
        <f ca="1">IF($C474="","",SUMIF('Controle de Contatos'!$D$5:$D$1204,$C474,'Controle de Contatos'!$AH$5:$AH$1204))</f>
        <v/>
      </c>
      <c r="J474" s="15" t="str">
        <f ca="1">IF($C474="","",SUMIF('Controle de Contatos'!$D$5:$D$1204,$C474,'Controle de Contatos'!$AI$5:$AI$1204))</f>
        <v/>
      </c>
      <c r="K474" s="15" t="str">
        <f ca="1">IF($C474="","",SUMIF('Controle de Contatos'!$D$5:$D$1204,$C474,'Controle de Contatos'!$AJ$5:$AJ$1204))</f>
        <v/>
      </c>
      <c r="L474" s="15" t="str">
        <f ca="1">IF($C474="","",SUMIF('Controle de Contatos'!$D$5:$D$1204,$C474,'Controle de Contatos'!$AK$5:$AK$1204))</f>
        <v/>
      </c>
      <c r="M474" s="15" t="str">
        <f ca="1">IF($C474="","",SUMIF('Controle de Contatos'!$D$5:$D$1204,$C474,'Controle de Contatos'!$AL$5:$AL$1204))</f>
        <v/>
      </c>
      <c r="N474" s="15" t="str">
        <f ca="1">IF($C474="","",SUMIF('Controle de Contatos'!$D$5:$D$1204,$C474,'Controle de Contatos'!$AM$5:$AO$1204))</f>
        <v/>
      </c>
      <c r="O474" s="15" t="str">
        <f ca="1">IF($C474="","",SUMIF('Controle de Contatos'!$D$5:$D$1204,$C474,'Controle de Contatos'!$AN$5:$AN$1204))</f>
        <v/>
      </c>
      <c r="P474" s="15" t="str">
        <f t="shared" ca="1" si="15"/>
        <v/>
      </c>
    </row>
    <row r="475" spans="2:16" ht="30" customHeight="1">
      <c r="B475" s="1">
        <v>471</v>
      </c>
      <c r="C475" s="14" t="str">
        <f t="shared" ca="1" si="14"/>
        <v/>
      </c>
      <c r="D475" s="15" t="str">
        <f ca="1">IF($C475="","",SUMIF('Controle de Contatos'!$D$5:$D$1204,$C475,'Controle de Contatos'!$AC$5:$AC$1204))</f>
        <v/>
      </c>
      <c r="E475" s="15" t="str">
        <f ca="1">IF($C475="","",SUMIF('Controle de Contatos'!$D$5:$D$1204,$C475,'Controle de Contatos'!$AD$5:$AD$1204))</f>
        <v/>
      </c>
      <c r="F475" s="15" t="str">
        <f ca="1">IF($C475="","",SUMIF('Controle de Contatos'!$D$5:$D$1204,$C475,'Controle de Contatos'!$AE$5:$AE$1204))</f>
        <v/>
      </c>
      <c r="G475" s="15" t="str">
        <f ca="1">IF($C475="","",SUMIF('Controle de Contatos'!$D$5:$D$1204,$C475,'Controle de Contatos'!$AF$5:$AF$1204))</f>
        <v/>
      </c>
      <c r="H475" s="15" t="str">
        <f ca="1">IF($C475="","",SUMIF('Controle de Contatos'!$D$5:$D$1204,$C475,'Controle de Contatos'!$AG$5:$AG$1204))</f>
        <v/>
      </c>
      <c r="I475" s="15" t="str">
        <f ca="1">IF($C475="","",SUMIF('Controle de Contatos'!$D$5:$D$1204,$C475,'Controle de Contatos'!$AH$5:$AH$1204))</f>
        <v/>
      </c>
      <c r="J475" s="15" t="str">
        <f ca="1">IF($C475="","",SUMIF('Controle de Contatos'!$D$5:$D$1204,$C475,'Controle de Contatos'!$AI$5:$AI$1204))</f>
        <v/>
      </c>
      <c r="K475" s="15" t="str">
        <f ca="1">IF($C475="","",SUMIF('Controle de Contatos'!$D$5:$D$1204,$C475,'Controle de Contatos'!$AJ$5:$AJ$1204))</f>
        <v/>
      </c>
      <c r="L475" s="15" t="str">
        <f ca="1">IF($C475="","",SUMIF('Controle de Contatos'!$D$5:$D$1204,$C475,'Controle de Contatos'!$AK$5:$AK$1204))</f>
        <v/>
      </c>
      <c r="M475" s="15" t="str">
        <f ca="1">IF($C475="","",SUMIF('Controle de Contatos'!$D$5:$D$1204,$C475,'Controle de Contatos'!$AL$5:$AL$1204))</f>
        <v/>
      </c>
      <c r="N475" s="15" t="str">
        <f ca="1">IF($C475="","",SUMIF('Controle de Contatos'!$D$5:$D$1204,$C475,'Controle de Contatos'!$AM$5:$AO$1204))</f>
        <v/>
      </c>
      <c r="O475" s="15" t="str">
        <f ca="1">IF($C475="","",SUMIF('Controle de Contatos'!$D$5:$D$1204,$C475,'Controle de Contatos'!$AN$5:$AN$1204))</f>
        <v/>
      </c>
      <c r="P475" s="15" t="str">
        <f t="shared" ca="1" si="15"/>
        <v/>
      </c>
    </row>
    <row r="476" spans="2:16" ht="30" customHeight="1">
      <c r="B476" s="1">
        <v>472</v>
      </c>
      <c r="C476" s="14" t="str">
        <f t="shared" ca="1" si="14"/>
        <v/>
      </c>
      <c r="D476" s="15" t="str">
        <f ca="1">IF($C476="","",SUMIF('Controle de Contatos'!$D$5:$D$1204,$C476,'Controle de Contatos'!$AC$5:$AC$1204))</f>
        <v/>
      </c>
      <c r="E476" s="15" t="str">
        <f ca="1">IF($C476="","",SUMIF('Controle de Contatos'!$D$5:$D$1204,$C476,'Controle de Contatos'!$AD$5:$AD$1204))</f>
        <v/>
      </c>
      <c r="F476" s="15" t="str">
        <f ca="1">IF($C476="","",SUMIF('Controle de Contatos'!$D$5:$D$1204,$C476,'Controle de Contatos'!$AE$5:$AE$1204))</f>
        <v/>
      </c>
      <c r="G476" s="15" t="str">
        <f ca="1">IF($C476="","",SUMIF('Controle de Contatos'!$D$5:$D$1204,$C476,'Controle de Contatos'!$AF$5:$AF$1204))</f>
        <v/>
      </c>
      <c r="H476" s="15" t="str">
        <f ca="1">IF($C476="","",SUMIF('Controle de Contatos'!$D$5:$D$1204,$C476,'Controle de Contatos'!$AG$5:$AG$1204))</f>
        <v/>
      </c>
      <c r="I476" s="15" t="str">
        <f ca="1">IF($C476="","",SUMIF('Controle de Contatos'!$D$5:$D$1204,$C476,'Controle de Contatos'!$AH$5:$AH$1204))</f>
        <v/>
      </c>
      <c r="J476" s="15" t="str">
        <f ca="1">IF($C476="","",SUMIF('Controle de Contatos'!$D$5:$D$1204,$C476,'Controle de Contatos'!$AI$5:$AI$1204))</f>
        <v/>
      </c>
      <c r="K476" s="15" t="str">
        <f ca="1">IF($C476="","",SUMIF('Controle de Contatos'!$D$5:$D$1204,$C476,'Controle de Contatos'!$AJ$5:$AJ$1204))</f>
        <v/>
      </c>
      <c r="L476" s="15" t="str">
        <f ca="1">IF($C476="","",SUMIF('Controle de Contatos'!$D$5:$D$1204,$C476,'Controle de Contatos'!$AK$5:$AK$1204))</f>
        <v/>
      </c>
      <c r="M476" s="15" t="str">
        <f ca="1">IF($C476="","",SUMIF('Controle de Contatos'!$D$5:$D$1204,$C476,'Controle de Contatos'!$AL$5:$AL$1204))</f>
        <v/>
      </c>
      <c r="N476" s="15" t="str">
        <f ca="1">IF($C476="","",SUMIF('Controle de Contatos'!$D$5:$D$1204,$C476,'Controle de Contatos'!$AM$5:$AO$1204))</f>
        <v/>
      </c>
      <c r="O476" s="15" t="str">
        <f ca="1">IF($C476="","",SUMIF('Controle de Contatos'!$D$5:$D$1204,$C476,'Controle de Contatos'!$AN$5:$AN$1204))</f>
        <v/>
      </c>
      <c r="P476" s="15" t="str">
        <f t="shared" ca="1" si="15"/>
        <v/>
      </c>
    </row>
    <row r="477" spans="2:16" ht="30" customHeight="1">
      <c r="B477" s="1">
        <v>473</v>
      </c>
      <c r="C477" s="14" t="str">
        <f t="shared" ca="1" si="14"/>
        <v/>
      </c>
      <c r="D477" s="15" t="str">
        <f ca="1">IF($C477="","",SUMIF('Controle de Contatos'!$D$5:$D$1204,$C477,'Controle de Contatos'!$AC$5:$AC$1204))</f>
        <v/>
      </c>
      <c r="E477" s="15" t="str">
        <f ca="1">IF($C477="","",SUMIF('Controle de Contatos'!$D$5:$D$1204,$C477,'Controle de Contatos'!$AD$5:$AD$1204))</f>
        <v/>
      </c>
      <c r="F477" s="15" t="str">
        <f ca="1">IF($C477="","",SUMIF('Controle de Contatos'!$D$5:$D$1204,$C477,'Controle de Contatos'!$AE$5:$AE$1204))</f>
        <v/>
      </c>
      <c r="G477" s="15" t="str">
        <f ca="1">IF($C477="","",SUMIF('Controle de Contatos'!$D$5:$D$1204,$C477,'Controle de Contatos'!$AF$5:$AF$1204))</f>
        <v/>
      </c>
      <c r="H477" s="15" t="str">
        <f ca="1">IF($C477="","",SUMIF('Controle de Contatos'!$D$5:$D$1204,$C477,'Controle de Contatos'!$AG$5:$AG$1204))</f>
        <v/>
      </c>
      <c r="I477" s="15" t="str">
        <f ca="1">IF($C477="","",SUMIF('Controle de Contatos'!$D$5:$D$1204,$C477,'Controle de Contatos'!$AH$5:$AH$1204))</f>
        <v/>
      </c>
      <c r="J477" s="15" t="str">
        <f ca="1">IF($C477="","",SUMIF('Controle de Contatos'!$D$5:$D$1204,$C477,'Controle de Contatos'!$AI$5:$AI$1204))</f>
        <v/>
      </c>
      <c r="K477" s="15" t="str">
        <f ca="1">IF($C477="","",SUMIF('Controle de Contatos'!$D$5:$D$1204,$C477,'Controle de Contatos'!$AJ$5:$AJ$1204))</f>
        <v/>
      </c>
      <c r="L477" s="15" t="str">
        <f ca="1">IF($C477="","",SUMIF('Controle de Contatos'!$D$5:$D$1204,$C477,'Controle de Contatos'!$AK$5:$AK$1204))</f>
        <v/>
      </c>
      <c r="M477" s="15" t="str">
        <f ca="1">IF($C477="","",SUMIF('Controle de Contatos'!$D$5:$D$1204,$C477,'Controle de Contatos'!$AL$5:$AL$1204))</f>
        <v/>
      </c>
      <c r="N477" s="15" t="str">
        <f ca="1">IF($C477="","",SUMIF('Controle de Contatos'!$D$5:$D$1204,$C477,'Controle de Contatos'!$AM$5:$AO$1204))</f>
        <v/>
      </c>
      <c r="O477" s="15" t="str">
        <f ca="1">IF($C477="","",SUMIF('Controle de Contatos'!$D$5:$D$1204,$C477,'Controle de Contatos'!$AN$5:$AN$1204))</f>
        <v/>
      </c>
      <c r="P477" s="15" t="str">
        <f t="shared" ca="1" si="15"/>
        <v/>
      </c>
    </row>
    <row r="478" spans="2:16" ht="30" customHeight="1">
      <c r="B478" s="1">
        <v>474</v>
      </c>
      <c r="C478" s="14" t="str">
        <f t="shared" ca="1" si="14"/>
        <v/>
      </c>
      <c r="D478" s="15" t="str">
        <f ca="1">IF($C478="","",SUMIF('Controle de Contatos'!$D$5:$D$1204,$C478,'Controle de Contatos'!$AC$5:$AC$1204))</f>
        <v/>
      </c>
      <c r="E478" s="15" t="str">
        <f ca="1">IF($C478="","",SUMIF('Controle de Contatos'!$D$5:$D$1204,$C478,'Controle de Contatos'!$AD$5:$AD$1204))</f>
        <v/>
      </c>
      <c r="F478" s="15" t="str">
        <f ca="1">IF($C478="","",SUMIF('Controle de Contatos'!$D$5:$D$1204,$C478,'Controle de Contatos'!$AE$5:$AE$1204))</f>
        <v/>
      </c>
      <c r="G478" s="15" t="str">
        <f ca="1">IF($C478="","",SUMIF('Controle de Contatos'!$D$5:$D$1204,$C478,'Controle de Contatos'!$AF$5:$AF$1204))</f>
        <v/>
      </c>
      <c r="H478" s="15" t="str">
        <f ca="1">IF($C478="","",SUMIF('Controle de Contatos'!$D$5:$D$1204,$C478,'Controle de Contatos'!$AG$5:$AG$1204))</f>
        <v/>
      </c>
      <c r="I478" s="15" t="str">
        <f ca="1">IF($C478="","",SUMIF('Controle de Contatos'!$D$5:$D$1204,$C478,'Controle de Contatos'!$AH$5:$AH$1204))</f>
        <v/>
      </c>
      <c r="J478" s="15" t="str">
        <f ca="1">IF($C478="","",SUMIF('Controle de Contatos'!$D$5:$D$1204,$C478,'Controle de Contatos'!$AI$5:$AI$1204))</f>
        <v/>
      </c>
      <c r="K478" s="15" t="str">
        <f ca="1">IF($C478="","",SUMIF('Controle de Contatos'!$D$5:$D$1204,$C478,'Controle de Contatos'!$AJ$5:$AJ$1204))</f>
        <v/>
      </c>
      <c r="L478" s="15" t="str">
        <f ca="1">IF($C478="","",SUMIF('Controle de Contatos'!$D$5:$D$1204,$C478,'Controle de Contatos'!$AK$5:$AK$1204))</f>
        <v/>
      </c>
      <c r="M478" s="15" t="str">
        <f ca="1">IF($C478="","",SUMIF('Controle de Contatos'!$D$5:$D$1204,$C478,'Controle de Contatos'!$AL$5:$AL$1204))</f>
        <v/>
      </c>
      <c r="N478" s="15" t="str">
        <f ca="1">IF($C478="","",SUMIF('Controle de Contatos'!$D$5:$D$1204,$C478,'Controle de Contatos'!$AM$5:$AO$1204))</f>
        <v/>
      </c>
      <c r="O478" s="15" t="str">
        <f ca="1">IF($C478="","",SUMIF('Controle de Contatos'!$D$5:$D$1204,$C478,'Controle de Contatos'!$AN$5:$AN$1204))</f>
        <v/>
      </c>
      <c r="P478" s="15" t="str">
        <f t="shared" ca="1" si="15"/>
        <v/>
      </c>
    </row>
    <row r="479" spans="2:16" ht="30" customHeight="1">
      <c r="B479" s="1">
        <v>475</v>
      </c>
      <c r="C479" s="14" t="str">
        <f t="shared" ca="1" si="14"/>
        <v/>
      </c>
      <c r="D479" s="15" t="str">
        <f ca="1">IF($C479="","",SUMIF('Controle de Contatos'!$D$5:$D$1204,$C479,'Controle de Contatos'!$AC$5:$AC$1204))</f>
        <v/>
      </c>
      <c r="E479" s="15" t="str">
        <f ca="1">IF($C479="","",SUMIF('Controle de Contatos'!$D$5:$D$1204,$C479,'Controle de Contatos'!$AD$5:$AD$1204))</f>
        <v/>
      </c>
      <c r="F479" s="15" t="str">
        <f ca="1">IF($C479="","",SUMIF('Controle de Contatos'!$D$5:$D$1204,$C479,'Controle de Contatos'!$AE$5:$AE$1204))</f>
        <v/>
      </c>
      <c r="G479" s="15" t="str">
        <f ca="1">IF($C479="","",SUMIF('Controle de Contatos'!$D$5:$D$1204,$C479,'Controle de Contatos'!$AF$5:$AF$1204))</f>
        <v/>
      </c>
      <c r="H479" s="15" t="str">
        <f ca="1">IF($C479="","",SUMIF('Controle de Contatos'!$D$5:$D$1204,$C479,'Controle de Contatos'!$AG$5:$AG$1204))</f>
        <v/>
      </c>
      <c r="I479" s="15" t="str">
        <f ca="1">IF($C479="","",SUMIF('Controle de Contatos'!$D$5:$D$1204,$C479,'Controle de Contatos'!$AH$5:$AH$1204))</f>
        <v/>
      </c>
      <c r="J479" s="15" t="str">
        <f ca="1">IF($C479="","",SUMIF('Controle de Contatos'!$D$5:$D$1204,$C479,'Controle de Contatos'!$AI$5:$AI$1204))</f>
        <v/>
      </c>
      <c r="K479" s="15" t="str">
        <f ca="1">IF($C479="","",SUMIF('Controle de Contatos'!$D$5:$D$1204,$C479,'Controle de Contatos'!$AJ$5:$AJ$1204))</f>
        <v/>
      </c>
      <c r="L479" s="15" t="str">
        <f ca="1">IF($C479="","",SUMIF('Controle de Contatos'!$D$5:$D$1204,$C479,'Controle de Contatos'!$AK$5:$AK$1204))</f>
        <v/>
      </c>
      <c r="M479" s="15" t="str">
        <f ca="1">IF($C479="","",SUMIF('Controle de Contatos'!$D$5:$D$1204,$C479,'Controle de Contatos'!$AL$5:$AL$1204))</f>
        <v/>
      </c>
      <c r="N479" s="15" t="str">
        <f ca="1">IF($C479="","",SUMIF('Controle de Contatos'!$D$5:$D$1204,$C479,'Controle de Contatos'!$AM$5:$AO$1204))</f>
        <v/>
      </c>
      <c r="O479" s="15" t="str">
        <f ca="1">IF($C479="","",SUMIF('Controle de Contatos'!$D$5:$D$1204,$C479,'Controle de Contatos'!$AN$5:$AN$1204))</f>
        <v/>
      </c>
      <c r="P479" s="15" t="str">
        <f t="shared" ca="1" si="15"/>
        <v/>
      </c>
    </row>
    <row r="480" spans="2:16" ht="30" customHeight="1">
      <c r="B480" s="1">
        <v>476</v>
      </c>
      <c r="C480" s="14" t="str">
        <f t="shared" ca="1" si="14"/>
        <v/>
      </c>
      <c r="D480" s="15" t="str">
        <f ca="1">IF($C480="","",SUMIF('Controle de Contatos'!$D$5:$D$1204,$C480,'Controle de Contatos'!$AC$5:$AC$1204))</f>
        <v/>
      </c>
      <c r="E480" s="15" t="str">
        <f ca="1">IF($C480="","",SUMIF('Controle de Contatos'!$D$5:$D$1204,$C480,'Controle de Contatos'!$AD$5:$AD$1204))</f>
        <v/>
      </c>
      <c r="F480" s="15" t="str">
        <f ca="1">IF($C480="","",SUMIF('Controle de Contatos'!$D$5:$D$1204,$C480,'Controle de Contatos'!$AE$5:$AE$1204))</f>
        <v/>
      </c>
      <c r="G480" s="15" t="str">
        <f ca="1">IF($C480="","",SUMIF('Controle de Contatos'!$D$5:$D$1204,$C480,'Controle de Contatos'!$AF$5:$AF$1204))</f>
        <v/>
      </c>
      <c r="H480" s="15" t="str">
        <f ca="1">IF($C480="","",SUMIF('Controle de Contatos'!$D$5:$D$1204,$C480,'Controle de Contatos'!$AG$5:$AG$1204))</f>
        <v/>
      </c>
      <c r="I480" s="15" t="str">
        <f ca="1">IF($C480="","",SUMIF('Controle de Contatos'!$D$5:$D$1204,$C480,'Controle de Contatos'!$AH$5:$AH$1204))</f>
        <v/>
      </c>
      <c r="J480" s="15" t="str">
        <f ca="1">IF($C480="","",SUMIF('Controle de Contatos'!$D$5:$D$1204,$C480,'Controle de Contatos'!$AI$5:$AI$1204))</f>
        <v/>
      </c>
      <c r="K480" s="15" t="str">
        <f ca="1">IF($C480="","",SUMIF('Controle de Contatos'!$D$5:$D$1204,$C480,'Controle de Contatos'!$AJ$5:$AJ$1204))</f>
        <v/>
      </c>
      <c r="L480" s="15" t="str">
        <f ca="1">IF($C480="","",SUMIF('Controle de Contatos'!$D$5:$D$1204,$C480,'Controle de Contatos'!$AK$5:$AK$1204))</f>
        <v/>
      </c>
      <c r="M480" s="15" t="str">
        <f ca="1">IF($C480="","",SUMIF('Controle de Contatos'!$D$5:$D$1204,$C480,'Controle de Contatos'!$AL$5:$AL$1204))</f>
        <v/>
      </c>
      <c r="N480" s="15" t="str">
        <f ca="1">IF($C480="","",SUMIF('Controle de Contatos'!$D$5:$D$1204,$C480,'Controle de Contatos'!$AM$5:$AO$1204))</f>
        <v/>
      </c>
      <c r="O480" s="15" t="str">
        <f ca="1">IF($C480="","",SUMIF('Controle de Contatos'!$D$5:$D$1204,$C480,'Controle de Contatos'!$AN$5:$AN$1204))</f>
        <v/>
      </c>
      <c r="P480" s="15" t="str">
        <f t="shared" ca="1" si="15"/>
        <v/>
      </c>
    </row>
    <row r="481" spans="2:16" ht="30" customHeight="1">
      <c r="B481" s="1">
        <v>477</v>
      </c>
      <c r="C481" s="14" t="str">
        <f t="shared" ca="1" si="14"/>
        <v/>
      </c>
      <c r="D481" s="15" t="str">
        <f ca="1">IF($C481="","",SUMIF('Controle de Contatos'!$D$5:$D$1204,$C481,'Controle de Contatos'!$AC$5:$AC$1204))</f>
        <v/>
      </c>
      <c r="E481" s="15" t="str">
        <f ca="1">IF($C481="","",SUMIF('Controle de Contatos'!$D$5:$D$1204,$C481,'Controle de Contatos'!$AD$5:$AD$1204))</f>
        <v/>
      </c>
      <c r="F481" s="15" t="str">
        <f ca="1">IF($C481="","",SUMIF('Controle de Contatos'!$D$5:$D$1204,$C481,'Controle de Contatos'!$AE$5:$AE$1204))</f>
        <v/>
      </c>
      <c r="G481" s="15" t="str">
        <f ca="1">IF($C481="","",SUMIF('Controle de Contatos'!$D$5:$D$1204,$C481,'Controle de Contatos'!$AF$5:$AF$1204))</f>
        <v/>
      </c>
      <c r="H481" s="15" t="str">
        <f ca="1">IF($C481="","",SUMIF('Controle de Contatos'!$D$5:$D$1204,$C481,'Controle de Contatos'!$AG$5:$AG$1204))</f>
        <v/>
      </c>
      <c r="I481" s="15" t="str">
        <f ca="1">IF($C481="","",SUMIF('Controle de Contatos'!$D$5:$D$1204,$C481,'Controle de Contatos'!$AH$5:$AH$1204))</f>
        <v/>
      </c>
      <c r="J481" s="15" t="str">
        <f ca="1">IF($C481="","",SUMIF('Controle de Contatos'!$D$5:$D$1204,$C481,'Controle de Contatos'!$AI$5:$AI$1204))</f>
        <v/>
      </c>
      <c r="K481" s="15" t="str">
        <f ca="1">IF($C481="","",SUMIF('Controle de Contatos'!$D$5:$D$1204,$C481,'Controle de Contatos'!$AJ$5:$AJ$1204))</f>
        <v/>
      </c>
      <c r="L481" s="15" t="str">
        <f ca="1">IF($C481="","",SUMIF('Controle de Contatos'!$D$5:$D$1204,$C481,'Controle de Contatos'!$AK$5:$AK$1204))</f>
        <v/>
      </c>
      <c r="M481" s="15" t="str">
        <f ca="1">IF($C481="","",SUMIF('Controle de Contatos'!$D$5:$D$1204,$C481,'Controle de Contatos'!$AL$5:$AL$1204))</f>
        <v/>
      </c>
      <c r="N481" s="15" t="str">
        <f ca="1">IF($C481="","",SUMIF('Controle de Contatos'!$D$5:$D$1204,$C481,'Controle de Contatos'!$AM$5:$AO$1204))</f>
        <v/>
      </c>
      <c r="O481" s="15" t="str">
        <f ca="1">IF($C481="","",SUMIF('Controle de Contatos'!$D$5:$D$1204,$C481,'Controle de Contatos'!$AN$5:$AN$1204))</f>
        <v/>
      </c>
      <c r="P481" s="15" t="str">
        <f t="shared" ca="1" si="15"/>
        <v/>
      </c>
    </row>
    <row r="482" spans="2:16" ht="30" customHeight="1">
      <c r="B482" s="1">
        <v>478</v>
      </c>
      <c r="C482" s="14" t="str">
        <f t="shared" ca="1" si="14"/>
        <v/>
      </c>
      <c r="D482" s="15" t="str">
        <f ca="1">IF($C482="","",SUMIF('Controle de Contatos'!$D$5:$D$1204,$C482,'Controle de Contatos'!$AC$5:$AC$1204))</f>
        <v/>
      </c>
      <c r="E482" s="15" t="str">
        <f ca="1">IF($C482="","",SUMIF('Controle de Contatos'!$D$5:$D$1204,$C482,'Controle de Contatos'!$AD$5:$AD$1204))</f>
        <v/>
      </c>
      <c r="F482" s="15" t="str">
        <f ca="1">IF($C482="","",SUMIF('Controle de Contatos'!$D$5:$D$1204,$C482,'Controle de Contatos'!$AE$5:$AE$1204))</f>
        <v/>
      </c>
      <c r="G482" s="15" t="str">
        <f ca="1">IF($C482="","",SUMIF('Controle de Contatos'!$D$5:$D$1204,$C482,'Controle de Contatos'!$AF$5:$AF$1204))</f>
        <v/>
      </c>
      <c r="H482" s="15" t="str">
        <f ca="1">IF($C482="","",SUMIF('Controle de Contatos'!$D$5:$D$1204,$C482,'Controle de Contatos'!$AG$5:$AG$1204))</f>
        <v/>
      </c>
      <c r="I482" s="15" t="str">
        <f ca="1">IF($C482="","",SUMIF('Controle de Contatos'!$D$5:$D$1204,$C482,'Controle de Contatos'!$AH$5:$AH$1204))</f>
        <v/>
      </c>
      <c r="J482" s="15" t="str">
        <f ca="1">IF($C482="","",SUMIF('Controle de Contatos'!$D$5:$D$1204,$C482,'Controle de Contatos'!$AI$5:$AI$1204))</f>
        <v/>
      </c>
      <c r="K482" s="15" t="str">
        <f ca="1">IF($C482="","",SUMIF('Controle de Contatos'!$D$5:$D$1204,$C482,'Controle de Contatos'!$AJ$5:$AJ$1204))</f>
        <v/>
      </c>
      <c r="L482" s="15" t="str">
        <f ca="1">IF($C482="","",SUMIF('Controle de Contatos'!$D$5:$D$1204,$C482,'Controle de Contatos'!$AK$5:$AK$1204))</f>
        <v/>
      </c>
      <c r="M482" s="15" t="str">
        <f ca="1">IF($C482="","",SUMIF('Controle de Contatos'!$D$5:$D$1204,$C482,'Controle de Contatos'!$AL$5:$AL$1204))</f>
        <v/>
      </c>
      <c r="N482" s="15" t="str">
        <f ca="1">IF($C482="","",SUMIF('Controle de Contatos'!$D$5:$D$1204,$C482,'Controle de Contatos'!$AM$5:$AO$1204))</f>
        <v/>
      </c>
      <c r="O482" s="15" t="str">
        <f ca="1">IF($C482="","",SUMIF('Controle de Contatos'!$D$5:$D$1204,$C482,'Controle de Contatos'!$AN$5:$AN$1204))</f>
        <v/>
      </c>
      <c r="P482" s="15" t="str">
        <f t="shared" ca="1" si="15"/>
        <v/>
      </c>
    </row>
    <row r="483" spans="2:16" ht="30" customHeight="1">
      <c r="B483" s="1">
        <v>479</v>
      </c>
      <c r="C483" s="14" t="str">
        <f t="shared" ca="1" si="14"/>
        <v/>
      </c>
      <c r="D483" s="15" t="str">
        <f ca="1">IF($C483="","",SUMIF('Controle de Contatos'!$D$5:$D$1204,$C483,'Controle de Contatos'!$AC$5:$AC$1204))</f>
        <v/>
      </c>
      <c r="E483" s="15" t="str">
        <f ca="1">IF($C483="","",SUMIF('Controle de Contatos'!$D$5:$D$1204,$C483,'Controle de Contatos'!$AD$5:$AD$1204))</f>
        <v/>
      </c>
      <c r="F483" s="15" t="str">
        <f ca="1">IF($C483="","",SUMIF('Controle de Contatos'!$D$5:$D$1204,$C483,'Controle de Contatos'!$AE$5:$AE$1204))</f>
        <v/>
      </c>
      <c r="G483" s="15" t="str">
        <f ca="1">IF($C483="","",SUMIF('Controle de Contatos'!$D$5:$D$1204,$C483,'Controle de Contatos'!$AF$5:$AF$1204))</f>
        <v/>
      </c>
      <c r="H483" s="15" t="str">
        <f ca="1">IF($C483="","",SUMIF('Controle de Contatos'!$D$5:$D$1204,$C483,'Controle de Contatos'!$AG$5:$AG$1204))</f>
        <v/>
      </c>
      <c r="I483" s="15" t="str">
        <f ca="1">IF($C483="","",SUMIF('Controle de Contatos'!$D$5:$D$1204,$C483,'Controle de Contatos'!$AH$5:$AH$1204))</f>
        <v/>
      </c>
      <c r="J483" s="15" t="str">
        <f ca="1">IF($C483="","",SUMIF('Controle de Contatos'!$D$5:$D$1204,$C483,'Controle de Contatos'!$AI$5:$AI$1204))</f>
        <v/>
      </c>
      <c r="K483" s="15" t="str">
        <f ca="1">IF($C483="","",SUMIF('Controle de Contatos'!$D$5:$D$1204,$C483,'Controle de Contatos'!$AJ$5:$AJ$1204))</f>
        <v/>
      </c>
      <c r="L483" s="15" t="str">
        <f ca="1">IF($C483="","",SUMIF('Controle de Contatos'!$D$5:$D$1204,$C483,'Controle de Contatos'!$AK$5:$AK$1204))</f>
        <v/>
      </c>
      <c r="M483" s="15" t="str">
        <f ca="1">IF($C483="","",SUMIF('Controle de Contatos'!$D$5:$D$1204,$C483,'Controle de Contatos'!$AL$5:$AL$1204))</f>
        <v/>
      </c>
      <c r="N483" s="15" t="str">
        <f ca="1">IF($C483="","",SUMIF('Controle de Contatos'!$D$5:$D$1204,$C483,'Controle de Contatos'!$AM$5:$AO$1204))</f>
        <v/>
      </c>
      <c r="O483" s="15" t="str">
        <f ca="1">IF($C483="","",SUMIF('Controle de Contatos'!$D$5:$D$1204,$C483,'Controle de Contatos'!$AN$5:$AN$1204))</f>
        <v/>
      </c>
      <c r="P483" s="15" t="str">
        <f t="shared" ca="1" si="15"/>
        <v/>
      </c>
    </row>
    <row r="484" spans="2:16" ht="30" customHeight="1">
      <c r="B484" s="1">
        <v>480</v>
      </c>
      <c r="C484" s="14" t="str">
        <f t="shared" ca="1" si="14"/>
        <v/>
      </c>
      <c r="D484" s="15" t="str">
        <f ca="1">IF($C484="","",SUMIF('Controle de Contatos'!$D$5:$D$1204,$C484,'Controle de Contatos'!$AC$5:$AC$1204))</f>
        <v/>
      </c>
      <c r="E484" s="15" t="str">
        <f ca="1">IF($C484="","",SUMIF('Controle de Contatos'!$D$5:$D$1204,$C484,'Controle de Contatos'!$AD$5:$AD$1204))</f>
        <v/>
      </c>
      <c r="F484" s="15" t="str">
        <f ca="1">IF($C484="","",SUMIF('Controle de Contatos'!$D$5:$D$1204,$C484,'Controle de Contatos'!$AE$5:$AE$1204))</f>
        <v/>
      </c>
      <c r="G484" s="15" t="str">
        <f ca="1">IF($C484="","",SUMIF('Controle de Contatos'!$D$5:$D$1204,$C484,'Controle de Contatos'!$AF$5:$AF$1204))</f>
        <v/>
      </c>
      <c r="H484" s="15" t="str">
        <f ca="1">IF($C484="","",SUMIF('Controle de Contatos'!$D$5:$D$1204,$C484,'Controle de Contatos'!$AG$5:$AG$1204))</f>
        <v/>
      </c>
      <c r="I484" s="15" t="str">
        <f ca="1">IF($C484="","",SUMIF('Controle de Contatos'!$D$5:$D$1204,$C484,'Controle de Contatos'!$AH$5:$AH$1204))</f>
        <v/>
      </c>
      <c r="J484" s="15" t="str">
        <f ca="1">IF($C484="","",SUMIF('Controle de Contatos'!$D$5:$D$1204,$C484,'Controle de Contatos'!$AI$5:$AI$1204))</f>
        <v/>
      </c>
      <c r="K484" s="15" t="str">
        <f ca="1">IF($C484="","",SUMIF('Controle de Contatos'!$D$5:$D$1204,$C484,'Controle de Contatos'!$AJ$5:$AJ$1204))</f>
        <v/>
      </c>
      <c r="L484" s="15" t="str">
        <f ca="1">IF($C484="","",SUMIF('Controle de Contatos'!$D$5:$D$1204,$C484,'Controle de Contatos'!$AK$5:$AK$1204))</f>
        <v/>
      </c>
      <c r="M484" s="15" t="str">
        <f ca="1">IF($C484="","",SUMIF('Controle de Contatos'!$D$5:$D$1204,$C484,'Controle de Contatos'!$AL$5:$AL$1204))</f>
        <v/>
      </c>
      <c r="N484" s="15" t="str">
        <f ca="1">IF($C484="","",SUMIF('Controle de Contatos'!$D$5:$D$1204,$C484,'Controle de Contatos'!$AM$5:$AO$1204))</f>
        <v/>
      </c>
      <c r="O484" s="15" t="str">
        <f ca="1">IF($C484="","",SUMIF('Controle de Contatos'!$D$5:$D$1204,$C484,'Controle de Contatos'!$AN$5:$AN$1204))</f>
        <v/>
      </c>
      <c r="P484" s="15" t="str">
        <f t="shared" ca="1" si="15"/>
        <v/>
      </c>
    </row>
    <row r="485" spans="2:16" ht="30" customHeight="1">
      <c r="B485" s="1">
        <v>481</v>
      </c>
      <c r="C485" s="14" t="str">
        <f t="shared" ca="1" si="14"/>
        <v/>
      </c>
      <c r="D485" s="15" t="str">
        <f ca="1">IF($C485="","",SUMIF('Controle de Contatos'!$D$5:$D$1204,$C485,'Controle de Contatos'!$AC$5:$AC$1204))</f>
        <v/>
      </c>
      <c r="E485" s="15" t="str">
        <f ca="1">IF($C485="","",SUMIF('Controle de Contatos'!$D$5:$D$1204,$C485,'Controle de Contatos'!$AD$5:$AD$1204))</f>
        <v/>
      </c>
      <c r="F485" s="15" t="str">
        <f ca="1">IF($C485="","",SUMIF('Controle de Contatos'!$D$5:$D$1204,$C485,'Controle de Contatos'!$AE$5:$AE$1204))</f>
        <v/>
      </c>
      <c r="G485" s="15" t="str">
        <f ca="1">IF($C485="","",SUMIF('Controle de Contatos'!$D$5:$D$1204,$C485,'Controle de Contatos'!$AF$5:$AF$1204))</f>
        <v/>
      </c>
      <c r="H485" s="15" t="str">
        <f ca="1">IF($C485="","",SUMIF('Controle de Contatos'!$D$5:$D$1204,$C485,'Controle de Contatos'!$AG$5:$AG$1204))</f>
        <v/>
      </c>
      <c r="I485" s="15" t="str">
        <f ca="1">IF($C485="","",SUMIF('Controle de Contatos'!$D$5:$D$1204,$C485,'Controle de Contatos'!$AH$5:$AH$1204))</f>
        <v/>
      </c>
      <c r="J485" s="15" t="str">
        <f ca="1">IF($C485="","",SUMIF('Controle de Contatos'!$D$5:$D$1204,$C485,'Controle de Contatos'!$AI$5:$AI$1204))</f>
        <v/>
      </c>
      <c r="K485" s="15" t="str">
        <f ca="1">IF($C485="","",SUMIF('Controle de Contatos'!$D$5:$D$1204,$C485,'Controle de Contatos'!$AJ$5:$AJ$1204))</f>
        <v/>
      </c>
      <c r="L485" s="15" t="str">
        <f ca="1">IF($C485="","",SUMIF('Controle de Contatos'!$D$5:$D$1204,$C485,'Controle de Contatos'!$AK$5:$AK$1204))</f>
        <v/>
      </c>
      <c r="M485" s="15" t="str">
        <f ca="1">IF($C485="","",SUMIF('Controle de Contatos'!$D$5:$D$1204,$C485,'Controle de Contatos'!$AL$5:$AL$1204))</f>
        <v/>
      </c>
      <c r="N485" s="15" t="str">
        <f ca="1">IF($C485="","",SUMIF('Controle de Contatos'!$D$5:$D$1204,$C485,'Controle de Contatos'!$AM$5:$AO$1204))</f>
        <v/>
      </c>
      <c r="O485" s="15" t="str">
        <f ca="1">IF($C485="","",SUMIF('Controle de Contatos'!$D$5:$D$1204,$C485,'Controle de Contatos'!$AN$5:$AN$1204))</f>
        <v/>
      </c>
      <c r="P485" s="15" t="str">
        <f t="shared" ca="1" si="15"/>
        <v/>
      </c>
    </row>
    <row r="486" spans="2:16" ht="30" customHeight="1">
      <c r="B486" s="1">
        <v>482</v>
      </c>
      <c r="C486" s="14" t="str">
        <f t="shared" ca="1" si="14"/>
        <v/>
      </c>
      <c r="D486" s="15" t="str">
        <f ca="1">IF($C486="","",SUMIF('Controle de Contatos'!$D$5:$D$1204,$C486,'Controle de Contatos'!$AC$5:$AC$1204))</f>
        <v/>
      </c>
      <c r="E486" s="15" t="str">
        <f ca="1">IF($C486="","",SUMIF('Controle de Contatos'!$D$5:$D$1204,$C486,'Controle de Contatos'!$AD$5:$AD$1204))</f>
        <v/>
      </c>
      <c r="F486" s="15" t="str">
        <f ca="1">IF($C486="","",SUMIF('Controle de Contatos'!$D$5:$D$1204,$C486,'Controle de Contatos'!$AE$5:$AE$1204))</f>
        <v/>
      </c>
      <c r="G486" s="15" t="str">
        <f ca="1">IF($C486="","",SUMIF('Controle de Contatos'!$D$5:$D$1204,$C486,'Controle de Contatos'!$AF$5:$AF$1204))</f>
        <v/>
      </c>
      <c r="H486" s="15" t="str">
        <f ca="1">IF($C486="","",SUMIF('Controle de Contatos'!$D$5:$D$1204,$C486,'Controle de Contatos'!$AG$5:$AG$1204))</f>
        <v/>
      </c>
      <c r="I486" s="15" t="str">
        <f ca="1">IF($C486="","",SUMIF('Controle de Contatos'!$D$5:$D$1204,$C486,'Controle de Contatos'!$AH$5:$AH$1204))</f>
        <v/>
      </c>
      <c r="J486" s="15" t="str">
        <f ca="1">IF($C486="","",SUMIF('Controle de Contatos'!$D$5:$D$1204,$C486,'Controle de Contatos'!$AI$5:$AI$1204))</f>
        <v/>
      </c>
      <c r="K486" s="15" t="str">
        <f ca="1">IF($C486="","",SUMIF('Controle de Contatos'!$D$5:$D$1204,$C486,'Controle de Contatos'!$AJ$5:$AJ$1204))</f>
        <v/>
      </c>
      <c r="L486" s="15" t="str">
        <f ca="1">IF($C486="","",SUMIF('Controle de Contatos'!$D$5:$D$1204,$C486,'Controle de Contatos'!$AK$5:$AK$1204))</f>
        <v/>
      </c>
      <c r="M486" s="15" t="str">
        <f ca="1">IF($C486="","",SUMIF('Controle de Contatos'!$D$5:$D$1204,$C486,'Controle de Contatos'!$AL$5:$AL$1204))</f>
        <v/>
      </c>
      <c r="N486" s="15" t="str">
        <f ca="1">IF($C486="","",SUMIF('Controle de Contatos'!$D$5:$D$1204,$C486,'Controle de Contatos'!$AM$5:$AO$1204))</f>
        <v/>
      </c>
      <c r="O486" s="15" t="str">
        <f ca="1">IF($C486="","",SUMIF('Controle de Contatos'!$D$5:$D$1204,$C486,'Controle de Contatos'!$AN$5:$AN$1204))</f>
        <v/>
      </c>
      <c r="P486" s="15" t="str">
        <f t="shared" ca="1" si="15"/>
        <v/>
      </c>
    </row>
    <row r="487" spans="2:16" ht="30" customHeight="1">
      <c r="B487" s="1">
        <v>483</v>
      </c>
      <c r="C487" s="14" t="str">
        <f t="shared" ca="1" si="14"/>
        <v/>
      </c>
      <c r="D487" s="15" t="str">
        <f ca="1">IF($C487="","",SUMIF('Controle de Contatos'!$D$5:$D$1204,$C487,'Controle de Contatos'!$AC$5:$AC$1204))</f>
        <v/>
      </c>
      <c r="E487" s="15" t="str">
        <f ca="1">IF($C487="","",SUMIF('Controle de Contatos'!$D$5:$D$1204,$C487,'Controle de Contatos'!$AD$5:$AD$1204))</f>
        <v/>
      </c>
      <c r="F487" s="15" t="str">
        <f ca="1">IF($C487="","",SUMIF('Controle de Contatos'!$D$5:$D$1204,$C487,'Controle de Contatos'!$AE$5:$AE$1204))</f>
        <v/>
      </c>
      <c r="G487" s="15" t="str">
        <f ca="1">IF($C487="","",SUMIF('Controle de Contatos'!$D$5:$D$1204,$C487,'Controle de Contatos'!$AF$5:$AF$1204))</f>
        <v/>
      </c>
      <c r="H487" s="15" t="str">
        <f ca="1">IF($C487="","",SUMIF('Controle de Contatos'!$D$5:$D$1204,$C487,'Controle de Contatos'!$AG$5:$AG$1204))</f>
        <v/>
      </c>
      <c r="I487" s="15" t="str">
        <f ca="1">IF($C487="","",SUMIF('Controle de Contatos'!$D$5:$D$1204,$C487,'Controle de Contatos'!$AH$5:$AH$1204))</f>
        <v/>
      </c>
      <c r="J487" s="15" t="str">
        <f ca="1">IF($C487="","",SUMIF('Controle de Contatos'!$D$5:$D$1204,$C487,'Controle de Contatos'!$AI$5:$AI$1204))</f>
        <v/>
      </c>
      <c r="K487" s="15" t="str">
        <f ca="1">IF($C487="","",SUMIF('Controle de Contatos'!$D$5:$D$1204,$C487,'Controle de Contatos'!$AJ$5:$AJ$1204))</f>
        <v/>
      </c>
      <c r="L487" s="15" t="str">
        <f ca="1">IF($C487="","",SUMIF('Controle de Contatos'!$D$5:$D$1204,$C487,'Controle de Contatos'!$AK$5:$AK$1204))</f>
        <v/>
      </c>
      <c r="M487" s="15" t="str">
        <f ca="1">IF($C487="","",SUMIF('Controle de Contatos'!$D$5:$D$1204,$C487,'Controle de Contatos'!$AL$5:$AL$1204))</f>
        <v/>
      </c>
      <c r="N487" s="15" t="str">
        <f ca="1">IF($C487="","",SUMIF('Controle de Contatos'!$D$5:$D$1204,$C487,'Controle de Contatos'!$AM$5:$AO$1204))</f>
        <v/>
      </c>
      <c r="O487" s="15" t="str">
        <f ca="1">IF($C487="","",SUMIF('Controle de Contatos'!$D$5:$D$1204,$C487,'Controle de Contatos'!$AN$5:$AN$1204))</f>
        <v/>
      </c>
      <c r="P487" s="15" t="str">
        <f t="shared" ca="1" si="15"/>
        <v/>
      </c>
    </row>
    <row r="488" spans="2:16" ht="30" customHeight="1">
      <c r="B488" s="1">
        <v>484</v>
      </c>
      <c r="C488" s="14" t="str">
        <f t="shared" ca="1" si="14"/>
        <v/>
      </c>
      <c r="D488" s="15" t="str">
        <f ca="1">IF($C488="","",SUMIF('Controle de Contatos'!$D$5:$D$1204,$C488,'Controle de Contatos'!$AC$5:$AC$1204))</f>
        <v/>
      </c>
      <c r="E488" s="15" t="str">
        <f ca="1">IF($C488="","",SUMIF('Controle de Contatos'!$D$5:$D$1204,$C488,'Controle de Contatos'!$AD$5:$AD$1204))</f>
        <v/>
      </c>
      <c r="F488" s="15" t="str">
        <f ca="1">IF($C488="","",SUMIF('Controle de Contatos'!$D$5:$D$1204,$C488,'Controle de Contatos'!$AE$5:$AE$1204))</f>
        <v/>
      </c>
      <c r="G488" s="15" t="str">
        <f ca="1">IF($C488="","",SUMIF('Controle de Contatos'!$D$5:$D$1204,$C488,'Controle de Contatos'!$AF$5:$AF$1204))</f>
        <v/>
      </c>
      <c r="H488" s="15" t="str">
        <f ca="1">IF($C488="","",SUMIF('Controle de Contatos'!$D$5:$D$1204,$C488,'Controle de Contatos'!$AG$5:$AG$1204))</f>
        <v/>
      </c>
      <c r="I488" s="15" t="str">
        <f ca="1">IF($C488="","",SUMIF('Controle de Contatos'!$D$5:$D$1204,$C488,'Controle de Contatos'!$AH$5:$AH$1204))</f>
        <v/>
      </c>
      <c r="J488" s="15" t="str">
        <f ca="1">IF($C488="","",SUMIF('Controle de Contatos'!$D$5:$D$1204,$C488,'Controle de Contatos'!$AI$5:$AI$1204))</f>
        <v/>
      </c>
      <c r="K488" s="15" t="str">
        <f ca="1">IF($C488="","",SUMIF('Controle de Contatos'!$D$5:$D$1204,$C488,'Controle de Contatos'!$AJ$5:$AJ$1204))</f>
        <v/>
      </c>
      <c r="L488" s="15" t="str">
        <f ca="1">IF($C488="","",SUMIF('Controle de Contatos'!$D$5:$D$1204,$C488,'Controle de Contatos'!$AK$5:$AK$1204))</f>
        <v/>
      </c>
      <c r="M488" s="15" t="str">
        <f ca="1">IF($C488="","",SUMIF('Controle de Contatos'!$D$5:$D$1204,$C488,'Controle de Contatos'!$AL$5:$AL$1204))</f>
        <v/>
      </c>
      <c r="N488" s="15" t="str">
        <f ca="1">IF($C488="","",SUMIF('Controle de Contatos'!$D$5:$D$1204,$C488,'Controle de Contatos'!$AM$5:$AO$1204))</f>
        <v/>
      </c>
      <c r="O488" s="15" t="str">
        <f ca="1">IF($C488="","",SUMIF('Controle de Contatos'!$D$5:$D$1204,$C488,'Controle de Contatos'!$AN$5:$AN$1204))</f>
        <v/>
      </c>
      <c r="P488" s="15" t="str">
        <f t="shared" ca="1" si="15"/>
        <v/>
      </c>
    </row>
    <row r="489" spans="2:16" ht="30" customHeight="1">
      <c r="B489" s="1">
        <v>485</v>
      </c>
      <c r="C489" s="14" t="str">
        <f t="shared" ca="1" si="14"/>
        <v/>
      </c>
      <c r="D489" s="15" t="str">
        <f ca="1">IF($C489="","",SUMIF('Controle de Contatos'!$D$5:$D$1204,$C489,'Controle de Contatos'!$AC$5:$AC$1204))</f>
        <v/>
      </c>
      <c r="E489" s="15" t="str">
        <f ca="1">IF($C489="","",SUMIF('Controle de Contatos'!$D$5:$D$1204,$C489,'Controle de Contatos'!$AD$5:$AD$1204))</f>
        <v/>
      </c>
      <c r="F489" s="15" t="str">
        <f ca="1">IF($C489="","",SUMIF('Controle de Contatos'!$D$5:$D$1204,$C489,'Controle de Contatos'!$AE$5:$AE$1204))</f>
        <v/>
      </c>
      <c r="G489" s="15" t="str">
        <f ca="1">IF($C489="","",SUMIF('Controle de Contatos'!$D$5:$D$1204,$C489,'Controle de Contatos'!$AF$5:$AF$1204))</f>
        <v/>
      </c>
      <c r="H489" s="15" t="str">
        <f ca="1">IF($C489="","",SUMIF('Controle de Contatos'!$D$5:$D$1204,$C489,'Controle de Contatos'!$AG$5:$AG$1204))</f>
        <v/>
      </c>
      <c r="I489" s="15" t="str">
        <f ca="1">IF($C489="","",SUMIF('Controle de Contatos'!$D$5:$D$1204,$C489,'Controle de Contatos'!$AH$5:$AH$1204))</f>
        <v/>
      </c>
      <c r="J489" s="15" t="str">
        <f ca="1">IF($C489="","",SUMIF('Controle de Contatos'!$D$5:$D$1204,$C489,'Controle de Contatos'!$AI$5:$AI$1204))</f>
        <v/>
      </c>
      <c r="K489" s="15" t="str">
        <f ca="1">IF($C489="","",SUMIF('Controle de Contatos'!$D$5:$D$1204,$C489,'Controle de Contatos'!$AJ$5:$AJ$1204))</f>
        <v/>
      </c>
      <c r="L489" s="15" t="str">
        <f ca="1">IF($C489="","",SUMIF('Controle de Contatos'!$D$5:$D$1204,$C489,'Controle de Contatos'!$AK$5:$AK$1204))</f>
        <v/>
      </c>
      <c r="M489" s="15" t="str">
        <f ca="1">IF($C489="","",SUMIF('Controle de Contatos'!$D$5:$D$1204,$C489,'Controle de Contatos'!$AL$5:$AL$1204))</f>
        <v/>
      </c>
      <c r="N489" s="15" t="str">
        <f ca="1">IF($C489="","",SUMIF('Controle de Contatos'!$D$5:$D$1204,$C489,'Controle de Contatos'!$AM$5:$AO$1204))</f>
        <v/>
      </c>
      <c r="O489" s="15" t="str">
        <f ca="1">IF($C489="","",SUMIF('Controle de Contatos'!$D$5:$D$1204,$C489,'Controle de Contatos'!$AN$5:$AN$1204))</f>
        <v/>
      </c>
      <c r="P489" s="15" t="str">
        <f t="shared" ca="1" si="15"/>
        <v/>
      </c>
    </row>
    <row r="490" spans="2:16" ht="30" customHeight="1">
      <c r="B490" s="1">
        <v>486</v>
      </c>
      <c r="C490" s="14" t="str">
        <f t="shared" ca="1" si="14"/>
        <v/>
      </c>
      <c r="D490" s="15" t="str">
        <f ca="1">IF($C490="","",SUMIF('Controle de Contatos'!$D$5:$D$1204,$C490,'Controle de Contatos'!$AC$5:$AC$1204))</f>
        <v/>
      </c>
      <c r="E490" s="15" t="str">
        <f ca="1">IF($C490="","",SUMIF('Controle de Contatos'!$D$5:$D$1204,$C490,'Controle de Contatos'!$AD$5:$AD$1204))</f>
        <v/>
      </c>
      <c r="F490" s="15" t="str">
        <f ca="1">IF($C490="","",SUMIF('Controle de Contatos'!$D$5:$D$1204,$C490,'Controle de Contatos'!$AE$5:$AE$1204))</f>
        <v/>
      </c>
      <c r="G490" s="15" t="str">
        <f ca="1">IF($C490="","",SUMIF('Controle de Contatos'!$D$5:$D$1204,$C490,'Controle de Contatos'!$AF$5:$AF$1204))</f>
        <v/>
      </c>
      <c r="H490" s="15" t="str">
        <f ca="1">IF($C490="","",SUMIF('Controle de Contatos'!$D$5:$D$1204,$C490,'Controle de Contatos'!$AG$5:$AG$1204))</f>
        <v/>
      </c>
      <c r="I490" s="15" t="str">
        <f ca="1">IF($C490="","",SUMIF('Controle de Contatos'!$D$5:$D$1204,$C490,'Controle de Contatos'!$AH$5:$AH$1204))</f>
        <v/>
      </c>
      <c r="J490" s="15" t="str">
        <f ca="1">IF($C490="","",SUMIF('Controle de Contatos'!$D$5:$D$1204,$C490,'Controle de Contatos'!$AI$5:$AI$1204))</f>
        <v/>
      </c>
      <c r="K490" s="15" t="str">
        <f ca="1">IF($C490="","",SUMIF('Controle de Contatos'!$D$5:$D$1204,$C490,'Controle de Contatos'!$AJ$5:$AJ$1204))</f>
        <v/>
      </c>
      <c r="L490" s="15" t="str">
        <f ca="1">IF($C490="","",SUMIF('Controle de Contatos'!$D$5:$D$1204,$C490,'Controle de Contatos'!$AK$5:$AK$1204))</f>
        <v/>
      </c>
      <c r="M490" s="15" t="str">
        <f ca="1">IF($C490="","",SUMIF('Controle de Contatos'!$D$5:$D$1204,$C490,'Controle de Contatos'!$AL$5:$AL$1204))</f>
        <v/>
      </c>
      <c r="N490" s="15" t="str">
        <f ca="1">IF($C490="","",SUMIF('Controle de Contatos'!$D$5:$D$1204,$C490,'Controle de Contatos'!$AM$5:$AO$1204))</f>
        <v/>
      </c>
      <c r="O490" s="15" t="str">
        <f ca="1">IF($C490="","",SUMIF('Controle de Contatos'!$D$5:$D$1204,$C490,'Controle de Contatos'!$AN$5:$AN$1204))</f>
        <v/>
      </c>
      <c r="P490" s="15" t="str">
        <f t="shared" ca="1" si="15"/>
        <v/>
      </c>
    </row>
    <row r="491" spans="2:16" ht="30" customHeight="1">
      <c r="B491" s="1">
        <v>487</v>
      </c>
      <c r="C491" s="14" t="str">
        <f t="shared" ca="1" si="14"/>
        <v/>
      </c>
      <c r="D491" s="15" t="str">
        <f ca="1">IF($C491="","",SUMIF('Controle de Contatos'!$D$5:$D$1204,$C491,'Controle de Contatos'!$AC$5:$AC$1204))</f>
        <v/>
      </c>
      <c r="E491" s="15" t="str">
        <f ca="1">IF($C491="","",SUMIF('Controle de Contatos'!$D$5:$D$1204,$C491,'Controle de Contatos'!$AD$5:$AD$1204))</f>
        <v/>
      </c>
      <c r="F491" s="15" t="str">
        <f ca="1">IF($C491="","",SUMIF('Controle de Contatos'!$D$5:$D$1204,$C491,'Controle de Contatos'!$AE$5:$AE$1204))</f>
        <v/>
      </c>
      <c r="G491" s="15" t="str">
        <f ca="1">IF($C491="","",SUMIF('Controle de Contatos'!$D$5:$D$1204,$C491,'Controle de Contatos'!$AF$5:$AF$1204))</f>
        <v/>
      </c>
      <c r="H491" s="15" t="str">
        <f ca="1">IF($C491="","",SUMIF('Controle de Contatos'!$D$5:$D$1204,$C491,'Controle de Contatos'!$AG$5:$AG$1204))</f>
        <v/>
      </c>
      <c r="I491" s="15" t="str">
        <f ca="1">IF($C491="","",SUMIF('Controle de Contatos'!$D$5:$D$1204,$C491,'Controle de Contatos'!$AH$5:$AH$1204))</f>
        <v/>
      </c>
      <c r="J491" s="15" t="str">
        <f ca="1">IF($C491="","",SUMIF('Controle de Contatos'!$D$5:$D$1204,$C491,'Controle de Contatos'!$AI$5:$AI$1204))</f>
        <v/>
      </c>
      <c r="K491" s="15" t="str">
        <f ca="1">IF($C491="","",SUMIF('Controle de Contatos'!$D$5:$D$1204,$C491,'Controle de Contatos'!$AJ$5:$AJ$1204))</f>
        <v/>
      </c>
      <c r="L491" s="15" t="str">
        <f ca="1">IF($C491="","",SUMIF('Controle de Contatos'!$D$5:$D$1204,$C491,'Controle de Contatos'!$AK$5:$AK$1204))</f>
        <v/>
      </c>
      <c r="M491" s="15" t="str">
        <f ca="1">IF($C491="","",SUMIF('Controle de Contatos'!$D$5:$D$1204,$C491,'Controle de Contatos'!$AL$5:$AL$1204))</f>
        <v/>
      </c>
      <c r="N491" s="15" t="str">
        <f ca="1">IF($C491="","",SUMIF('Controle de Contatos'!$D$5:$D$1204,$C491,'Controle de Contatos'!$AM$5:$AO$1204))</f>
        <v/>
      </c>
      <c r="O491" s="15" t="str">
        <f ca="1">IF($C491="","",SUMIF('Controle de Contatos'!$D$5:$D$1204,$C491,'Controle de Contatos'!$AN$5:$AN$1204))</f>
        <v/>
      </c>
      <c r="P491" s="15" t="str">
        <f t="shared" ca="1" si="15"/>
        <v/>
      </c>
    </row>
    <row r="492" spans="2:16" ht="30" customHeight="1">
      <c r="B492" s="1">
        <v>488</v>
      </c>
      <c r="C492" s="14" t="str">
        <f t="shared" ca="1" si="14"/>
        <v/>
      </c>
      <c r="D492" s="15" t="str">
        <f ca="1">IF($C492="","",SUMIF('Controle de Contatos'!$D$5:$D$1204,$C492,'Controle de Contatos'!$AC$5:$AC$1204))</f>
        <v/>
      </c>
      <c r="E492" s="15" t="str">
        <f ca="1">IF($C492="","",SUMIF('Controle de Contatos'!$D$5:$D$1204,$C492,'Controle de Contatos'!$AD$5:$AD$1204))</f>
        <v/>
      </c>
      <c r="F492" s="15" t="str">
        <f ca="1">IF($C492="","",SUMIF('Controle de Contatos'!$D$5:$D$1204,$C492,'Controle de Contatos'!$AE$5:$AE$1204))</f>
        <v/>
      </c>
      <c r="G492" s="15" t="str">
        <f ca="1">IF($C492="","",SUMIF('Controle de Contatos'!$D$5:$D$1204,$C492,'Controle de Contatos'!$AF$5:$AF$1204))</f>
        <v/>
      </c>
      <c r="H492" s="15" t="str">
        <f ca="1">IF($C492="","",SUMIF('Controle de Contatos'!$D$5:$D$1204,$C492,'Controle de Contatos'!$AG$5:$AG$1204))</f>
        <v/>
      </c>
      <c r="I492" s="15" t="str">
        <f ca="1">IF($C492="","",SUMIF('Controle de Contatos'!$D$5:$D$1204,$C492,'Controle de Contatos'!$AH$5:$AH$1204))</f>
        <v/>
      </c>
      <c r="J492" s="15" t="str">
        <f ca="1">IF($C492="","",SUMIF('Controle de Contatos'!$D$5:$D$1204,$C492,'Controle de Contatos'!$AI$5:$AI$1204))</f>
        <v/>
      </c>
      <c r="K492" s="15" t="str">
        <f ca="1">IF($C492="","",SUMIF('Controle de Contatos'!$D$5:$D$1204,$C492,'Controle de Contatos'!$AJ$5:$AJ$1204))</f>
        <v/>
      </c>
      <c r="L492" s="15" t="str">
        <f ca="1">IF($C492="","",SUMIF('Controle de Contatos'!$D$5:$D$1204,$C492,'Controle de Contatos'!$AK$5:$AK$1204))</f>
        <v/>
      </c>
      <c r="M492" s="15" t="str">
        <f ca="1">IF($C492="","",SUMIF('Controle de Contatos'!$D$5:$D$1204,$C492,'Controle de Contatos'!$AL$5:$AL$1204))</f>
        <v/>
      </c>
      <c r="N492" s="15" t="str">
        <f ca="1">IF($C492="","",SUMIF('Controle de Contatos'!$D$5:$D$1204,$C492,'Controle de Contatos'!$AM$5:$AO$1204))</f>
        <v/>
      </c>
      <c r="O492" s="15" t="str">
        <f ca="1">IF($C492="","",SUMIF('Controle de Contatos'!$D$5:$D$1204,$C492,'Controle de Contatos'!$AN$5:$AN$1204))</f>
        <v/>
      </c>
      <c r="P492" s="15" t="str">
        <f t="shared" ca="1" si="15"/>
        <v/>
      </c>
    </row>
    <row r="493" spans="2:16" ht="30" customHeight="1">
      <c r="B493" s="1">
        <v>489</v>
      </c>
      <c r="C493" s="14" t="str">
        <f t="shared" ca="1" si="14"/>
        <v/>
      </c>
      <c r="D493" s="15" t="str">
        <f ca="1">IF($C493="","",SUMIF('Controle de Contatos'!$D$5:$D$1204,$C493,'Controle de Contatos'!$AC$5:$AC$1204))</f>
        <v/>
      </c>
      <c r="E493" s="15" t="str">
        <f ca="1">IF($C493="","",SUMIF('Controle de Contatos'!$D$5:$D$1204,$C493,'Controle de Contatos'!$AD$5:$AD$1204))</f>
        <v/>
      </c>
      <c r="F493" s="15" t="str">
        <f ca="1">IF($C493="","",SUMIF('Controle de Contatos'!$D$5:$D$1204,$C493,'Controle de Contatos'!$AE$5:$AE$1204))</f>
        <v/>
      </c>
      <c r="G493" s="15" t="str">
        <f ca="1">IF($C493="","",SUMIF('Controle de Contatos'!$D$5:$D$1204,$C493,'Controle de Contatos'!$AF$5:$AF$1204))</f>
        <v/>
      </c>
      <c r="H493" s="15" t="str">
        <f ca="1">IF($C493="","",SUMIF('Controle de Contatos'!$D$5:$D$1204,$C493,'Controle de Contatos'!$AG$5:$AG$1204))</f>
        <v/>
      </c>
      <c r="I493" s="15" t="str">
        <f ca="1">IF($C493="","",SUMIF('Controle de Contatos'!$D$5:$D$1204,$C493,'Controle de Contatos'!$AH$5:$AH$1204))</f>
        <v/>
      </c>
      <c r="J493" s="15" t="str">
        <f ca="1">IF($C493="","",SUMIF('Controle de Contatos'!$D$5:$D$1204,$C493,'Controle de Contatos'!$AI$5:$AI$1204))</f>
        <v/>
      </c>
      <c r="K493" s="15" t="str">
        <f ca="1">IF($C493="","",SUMIF('Controle de Contatos'!$D$5:$D$1204,$C493,'Controle de Contatos'!$AJ$5:$AJ$1204))</f>
        <v/>
      </c>
      <c r="L493" s="15" t="str">
        <f ca="1">IF($C493="","",SUMIF('Controle de Contatos'!$D$5:$D$1204,$C493,'Controle de Contatos'!$AK$5:$AK$1204))</f>
        <v/>
      </c>
      <c r="M493" s="15" t="str">
        <f ca="1">IF($C493="","",SUMIF('Controle de Contatos'!$D$5:$D$1204,$C493,'Controle de Contatos'!$AL$5:$AL$1204))</f>
        <v/>
      </c>
      <c r="N493" s="15" t="str">
        <f ca="1">IF($C493="","",SUMIF('Controle de Contatos'!$D$5:$D$1204,$C493,'Controle de Contatos'!$AM$5:$AO$1204))</f>
        <v/>
      </c>
      <c r="O493" s="15" t="str">
        <f ca="1">IF($C493="","",SUMIF('Controle de Contatos'!$D$5:$D$1204,$C493,'Controle de Contatos'!$AN$5:$AN$1204))</f>
        <v/>
      </c>
      <c r="P493" s="15" t="str">
        <f t="shared" ca="1" si="15"/>
        <v/>
      </c>
    </row>
    <row r="494" spans="2:16" ht="30" customHeight="1">
      <c r="B494" s="1">
        <v>490</v>
      </c>
      <c r="C494" s="14" t="str">
        <f t="shared" ca="1" si="14"/>
        <v/>
      </c>
      <c r="D494" s="15" t="str">
        <f ca="1">IF($C494="","",SUMIF('Controle de Contatos'!$D$5:$D$1204,$C494,'Controle de Contatos'!$AC$5:$AC$1204))</f>
        <v/>
      </c>
      <c r="E494" s="15" t="str">
        <f ca="1">IF($C494="","",SUMIF('Controle de Contatos'!$D$5:$D$1204,$C494,'Controle de Contatos'!$AD$5:$AD$1204))</f>
        <v/>
      </c>
      <c r="F494" s="15" t="str">
        <f ca="1">IF($C494="","",SUMIF('Controle de Contatos'!$D$5:$D$1204,$C494,'Controle de Contatos'!$AE$5:$AE$1204))</f>
        <v/>
      </c>
      <c r="G494" s="15" t="str">
        <f ca="1">IF($C494="","",SUMIF('Controle de Contatos'!$D$5:$D$1204,$C494,'Controle de Contatos'!$AF$5:$AF$1204))</f>
        <v/>
      </c>
      <c r="H494" s="15" t="str">
        <f ca="1">IF($C494="","",SUMIF('Controle de Contatos'!$D$5:$D$1204,$C494,'Controle de Contatos'!$AG$5:$AG$1204))</f>
        <v/>
      </c>
      <c r="I494" s="15" t="str">
        <f ca="1">IF($C494="","",SUMIF('Controle de Contatos'!$D$5:$D$1204,$C494,'Controle de Contatos'!$AH$5:$AH$1204))</f>
        <v/>
      </c>
      <c r="J494" s="15" t="str">
        <f ca="1">IF($C494="","",SUMIF('Controle de Contatos'!$D$5:$D$1204,$C494,'Controle de Contatos'!$AI$5:$AI$1204))</f>
        <v/>
      </c>
      <c r="K494" s="15" t="str">
        <f ca="1">IF($C494="","",SUMIF('Controle de Contatos'!$D$5:$D$1204,$C494,'Controle de Contatos'!$AJ$5:$AJ$1204))</f>
        <v/>
      </c>
      <c r="L494" s="15" t="str">
        <f ca="1">IF($C494="","",SUMIF('Controle de Contatos'!$D$5:$D$1204,$C494,'Controle de Contatos'!$AK$5:$AK$1204))</f>
        <v/>
      </c>
      <c r="M494" s="15" t="str">
        <f ca="1">IF($C494="","",SUMIF('Controle de Contatos'!$D$5:$D$1204,$C494,'Controle de Contatos'!$AL$5:$AL$1204))</f>
        <v/>
      </c>
      <c r="N494" s="15" t="str">
        <f ca="1">IF($C494="","",SUMIF('Controle de Contatos'!$D$5:$D$1204,$C494,'Controle de Contatos'!$AM$5:$AO$1204))</f>
        <v/>
      </c>
      <c r="O494" s="15" t="str">
        <f ca="1">IF($C494="","",SUMIF('Controle de Contatos'!$D$5:$D$1204,$C494,'Controle de Contatos'!$AN$5:$AN$1204))</f>
        <v/>
      </c>
      <c r="P494" s="15" t="str">
        <f t="shared" ca="1" si="15"/>
        <v/>
      </c>
    </row>
    <row r="495" spans="2:16" ht="30" customHeight="1">
      <c r="B495" s="1">
        <v>491</v>
      </c>
      <c r="C495" s="14" t="str">
        <f t="shared" ca="1" si="14"/>
        <v/>
      </c>
      <c r="D495" s="15" t="str">
        <f ca="1">IF($C495="","",SUMIF('Controle de Contatos'!$D$5:$D$1204,$C495,'Controle de Contatos'!$AC$5:$AC$1204))</f>
        <v/>
      </c>
      <c r="E495" s="15" t="str">
        <f ca="1">IF($C495="","",SUMIF('Controle de Contatos'!$D$5:$D$1204,$C495,'Controle de Contatos'!$AD$5:$AD$1204))</f>
        <v/>
      </c>
      <c r="F495" s="15" t="str">
        <f ca="1">IF($C495="","",SUMIF('Controle de Contatos'!$D$5:$D$1204,$C495,'Controle de Contatos'!$AE$5:$AE$1204))</f>
        <v/>
      </c>
      <c r="G495" s="15" t="str">
        <f ca="1">IF($C495="","",SUMIF('Controle de Contatos'!$D$5:$D$1204,$C495,'Controle de Contatos'!$AF$5:$AF$1204))</f>
        <v/>
      </c>
      <c r="H495" s="15" t="str">
        <f ca="1">IF($C495="","",SUMIF('Controle de Contatos'!$D$5:$D$1204,$C495,'Controle de Contatos'!$AG$5:$AG$1204))</f>
        <v/>
      </c>
      <c r="I495" s="15" t="str">
        <f ca="1">IF($C495="","",SUMIF('Controle de Contatos'!$D$5:$D$1204,$C495,'Controle de Contatos'!$AH$5:$AH$1204))</f>
        <v/>
      </c>
      <c r="J495" s="15" t="str">
        <f ca="1">IF($C495="","",SUMIF('Controle de Contatos'!$D$5:$D$1204,$C495,'Controle de Contatos'!$AI$5:$AI$1204))</f>
        <v/>
      </c>
      <c r="K495" s="15" t="str">
        <f ca="1">IF($C495="","",SUMIF('Controle de Contatos'!$D$5:$D$1204,$C495,'Controle de Contatos'!$AJ$5:$AJ$1204))</f>
        <v/>
      </c>
      <c r="L495" s="15" t="str">
        <f ca="1">IF($C495="","",SUMIF('Controle de Contatos'!$D$5:$D$1204,$C495,'Controle de Contatos'!$AK$5:$AK$1204))</f>
        <v/>
      </c>
      <c r="M495" s="15" t="str">
        <f ca="1">IF($C495="","",SUMIF('Controle de Contatos'!$D$5:$D$1204,$C495,'Controle de Contatos'!$AL$5:$AL$1204))</f>
        <v/>
      </c>
      <c r="N495" s="15" t="str">
        <f ca="1">IF($C495="","",SUMIF('Controle de Contatos'!$D$5:$D$1204,$C495,'Controle de Contatos'!$AM$5:$AO$1204))</f>
        <v/>
      </c>
      <c r="O495" s="15" t="str">
        <f ca="1">IF($C495="","",SUMIF('Controle de Contatos'!$D$5:$D$1204,$C495,'Controle de Contatos'!$AN$5:$AN$1204))</f>
        <v/>
      </c>
      <c r="P495" s="15" t="str">
        <f t="shared" ca="1" si="15"/>
        <v/>
      </c>
    </row>
    <row r="496" spans="2:16" ht="30" customHeight="1">
      <c r="B496" s="1">
        <v>492</v>
      </c>
      <c r="C496" s="14" t="str">
        <f t="shared" ca="1" si="14"/>
        <v/>
      </c>
      <c r="D496" s="15" t="str">
        <f ca="1">IF($C496="","",SUMIF('Controle de Contatos'!$D$5:$D$1204,$C496,'Controle de Contatos'!$AC$5:$AC$1204))</f>
        <v/>
      </c>
      <c r="E496" s="15" t="str">
        <f ca="1">IF($C496="","",SUMIF('Controle de Contatos'!$D$5:$D$1204,$C496,'Controle de Contatos'!$AD$5:$AD$1204))</f>
        <v/>
      </c>
      <c r="F496" s="15" t="str">
        <f ca="1">IF($C496="","",SUMIF('Controle de Contatos'!$D$5:$D$1204,$C496,'Controle de Contatos'!$AE$5:$AE$1204))</f>
        <v/>
      </c>
      <c r="G496" s="15" t="str">
        <f ca="1">IF($C496="","",SUMIF('Controle de Contatos'!$D$5:$D$1204,$C496,'Controle de Contatos'!$AF$5:$AF$1204))</f>
        <v/>
      </c>
      <c r="H496" s="15" t="str">
        <f ca="1">IF($C496="","",SUMIF('Controle de Contatos'!$D$5:$D$1204,$C496,'Controle de Contatos'!$AG$5:$AG$1204))</f>
        <v/>
      </c>
      <c r="I496" s="15" t="str">
        <f ca="1">IF($C496="","",SUMIF('Controle de Contatos'!$D$5:$D$1204,$C496,'Controle de Contatos'!$AH$5:$AH$1204))</f>
        <v/>
      </c>
      <c r="J496" s="15" t="str">
        <f ca="1">IF($C496="","",SUMIF('Controle de Contatos'!$D$5:$D$1204,$C496,'Controle de Contatos'!$AI$5:$AI$1204))</f>
        <v/>
      </c>
      <c r="K496" s="15" t="str">
        <f ca="1">IF($C496="","",SUMIF('Controle de Contatos'!$D$5:$D$1204,$C496,'Controle de Contatos'!$AJ$5:$AJ$1204))</f>
        <v/>
      </c>
      <c r="L496" s="15" t="str">
        <f ca="1">IF($C496="","",SUMIF('Controle de Contatos'!$D$5:$D$1204,$C496,'Controle de Contatos'!$AK$5:$AK$1204))</f>
        <v/>
      </c>
      <c r="M496" s="15" t="str">
        <f ca="1">IF($C496="","",SUMIF('Controle de Contatos'!$D$5:$D$1204,$C496,'Controle de Contatos'!$AL$5:$AL$1204))</f>
        <v/>
      </c>
      <c r="N496" s="15" t="str">
        <f ca="1">IF($C496="","",SUMIF('Controle de Contatos'!$D$5:$D$1204,$C496,'Controle de Contatos'!$AM$5:$AO$1204))</f>
        <v/>
      </c>
      <c r="O496" s="15" t="str">
        <f ca="1">IF($C496="","",SUMIF('Controle de Contatos'!$D$5:$D$1204,$C496,'Controle de Contatos'!$AN$5:$AN$1204))</f>
        <v/>
      </c>
      <c r="P496" s="15" t="str">
        <f t="shared" ca="1" si="15"/>
        <v/>
      </c>
    </row>
    <row r="497" spans="2:16" ht="30" customHeight="1">
      <c r="B497" s="1">
        <v>493</v>
      </c>
      <c r="C497" s="14" t="str">
        <f t="shared" ca="1" si="14"/>
        <v/>
      </c>
      <c r="D497" s="15" t="str">
        <f ca="1">IF($C497="","",SUMIF('Controle de Contatos'!$D$5:$D$1204,$C497,'Controle de Contatos'!$AC$5:$AC$1204))</f>
        <v/>
      </c>
      <c r="E497" s="15" t="str">
        <f ca="1">IF($C497="","",SUMIF('Controle de Contatos'!$D$5:$D$1204,$C497,'Controle de Contatos'!$AD$5:$AD$1204))</f>
        <v/>
      </c>
      <c r="F497" s="15" t="str">
        <f ca="1">IF($C497="","",SUMIF('Controle de Contatos'!$D$5:$D$1204,$C497,'Controle de Contatos'!$AE$5:$AE$1204))</f>
        <v/>
      </c>
      <c r="G497" s="15" t="str">
        <f ca="1">IF($C497="","",SUMIF('Controle de Contatos'!$D$5:$D$1204,$C497,'Controle de Contatos'!$AF$5:$AF$1204))</f>
        <v/>
      </c>
      <c r="H497" s="15" t="str">
        <f ca="1">IF($C497="","",SUMIF('Controle de Contatos'!$D$5:$D$1204,$C497,'Controle de Contatos'!$AG$5:$AG$1204))</f>
        <v/>
      </c>
      <c r="I497" s="15" t="str">
        <f ca="1">IF($C497="","",SUMIF('Controle de Contatos'!$D$5:$D$1204,$C497,'Controle de Contatos'!$AH$5:$AH$1204))</f>
        <v/>
      </c>
      <c r="J497" s="15" t="str">
        <f ca="1">IF($C497="","",SUMIF('Controle de Contatos'!$D$5:$D$1204,$C497,'Controle de Contatos'!$AI$5:$AI$1204))</f>
        <v/>
      </c>
      <c r="K497" s="15" t="str">
        <f ca="1">IF($C497="","",SUMIF('Controle de Contatos'!$D$5:$D$1204,$C497,'Controle de Contatos'!$AJ$5:$AJ$1204))</f>
        <v/>
      </c>
      <c r="L497" s="15" t="str">
        <f ca="1">IF($C497="","",SUMIF('Controle de Contatos'!$D$5:$D$1204,$C497,'Controle de Contatos'!$AK$5:$AK$1204))</f>
        <v/>
      </c>
      <c r="M497" s="15" t="str">
        <f ca="1">IF($C497="","",SUMIF('Controle de Contatos'!$D$5:$D$1204,$C497,'Controle de Contatos'!$AL$5:$AL$1204))</f>
        <v/>
      </c>
      <c r="N497" s="15" t="str">
        <f ca="1">IF($C497="","",SUMIF('Controle de Contatos'!$D$5:$D$1204,$C497,'Controle de Contatos'!$AM$5:$AO$1204))</f>
        <v/>
      </c>
      <c r="O497" s="15" t="str">
        <f ca="1">IF($C497="","",SUMIF('Controle de Contatos'!$D$5:$D$1204,$C497,'Controle de Contatos'!$AN$5:$AN$1204))</f>
        <v/>
      </c>
      <c r="P497" s="15" t="str">
        <f t="shared" ca="1" si="15"/>
        <v/>
      </c>
    </row>
    <row r="498" spans="2:16" ht="30" customHeight="1">
      <c r="B498" s="1">
        <v>494</v>
      </c>
      <c r="C498" s="14" t="str">
        <f t="shared" ca="1" si="14"/>
        <v/>
      </c>
      <c r="D498" s="15" t="str">
        <f ca="1">IF($C498="","",SUMIF('Controle de Contatos'!$D$5:$D$1204,$C498,'Controle de Contatos'!$AC$5:$AC$1204))</f>
        <v/>
      </c>
      <c r="E498" s="15" t="str">
        <f ca="1">IF($C498="","",SUMIF('Controle de Contatos'!$D$5:$D$1204,$C498,'Controle de Contatos'!$AD$5:$AD$1204))</f>
        <v/>
      </c>
      <c r="F498" s="15" t="str">
        <f ca="1">IF($C498="","",SUMIF('Controle de Contatos'!$D$5:$D$1204,$C498,'Controle de Contatos'!$AE$5:$AE$1204))</f>
        <v/>
      </c>
      <c r="G498" s="15" t="str">
        <f ca="1">IF($C498="","",SUMIF('Controle de Contatos'!$D$5:$D$1204,$C498,'Controle de Contatos'!$AF$5:$AF$1204))</f>
        <v/>
      </c>
      <c r="H498" s="15" t="str">
        <f ca="1">IF($C498="","",SUMIF('Controle de Contatos'!$D$5:$D$1204,$C498,'Controle de Contatos'!$AG$5:$AG$1204))</f>
        <v/>
      </c>
      <c r="I498" s="15" t="str">
        <f ca="1">IF($C498="","",SUMIF('Controle de Contatos'!$D$5:$D$1204,$C498,'Controle de Contatos'!$AH$5:$AH$1204))</f>
        <v/>
      </c>
      <c r="J498" s="15" t="str">
        <f ca="1">IF($C498="","",SUMIF('Controle de Contatos'!$D$5:$D$1204,$C498,'Controle de Contatos'!$AI$5:$AI$1204))</f>
        <v/>
      </c>
      <c r="K498" s="15" t="str">
        <f ca="1">IF($C498="","",SUMIF('Controle de Contatos'!$D$5:$D$1204,$C498,'Controle de Contatos'!$AJ$5:$AJ$1204))</f>
        <v/>
      </c>
      <c r="L498" s="15" t="str">
        <f ca="1">IF($C498="","",SUMIF('Controle de Contatos'!$D$5:$D$1204,$C498,'Controle de Contatos'!$AK$5:$AK$1204))</f>
        <v/>
      </c>
      <c r="M498" s="15" t="str">
        <f ca="1">IF($C498="","",SUMIF('Controle de Contatos'!$D$5:$D$1204,$C498,'Controle de Contatos'!$AL$5:$AL$1204))</f>
        <v/>
      </c>
      <c r="N498" s="15" t="str">
        <f ca="1">IF($C498="","",SUMIF('Controle de Contatos'!$D$5:$D$1204,$C498,'Controle de Contatos'!$AM$5:$AO$1204))</f>
        <v/>
      </c>
      <c r="O498" s="15" t="str">
        <f ca="1">IF($C498="","",SUMIF('Controle de Contatos'!$D$5:$D$1204,$C498,'Controle de Contatos'!$AN$5:$AN$1204))</f>
        <v/>
      </c>
      <c r="P498" s="15" t="str">
        <f t="shared" ca="1" si="15"/>
        <v/>
      </c>
    </row>
    <row r="499" spans="2:16" ht="30" customHeight="1">
      <c r="B499" s="1">
        <v>495</v>
      </c>
      <c r="C499" s="14" t="str">
        <f t="shared" ca="1" si="14"/>
        <v/>
      </c>
      <c r="D499" s="15" t="str">
        <f ca="1">IF($C499="","",SUMIF('Controle de Contatos'!$D$5:$D$1204,$C499,'Controle de Contatos'!$AC$5:$AC$1204))</f>
        <v/>
      </c>
      <c r="E499" s="15" t="str">
        <f ca="1">IF($C499="","",SUMIF('Controle de Contatos'!$D$5:$D$1204,$C499,'Controle de Contatos'!$AD$5:$AD$1204))</f>
        <v/>
      </c>
      <c r="F499" s="15" t="str">
        <f ca="1">IF($C499="","",SUMIF('Controle de Contatos'!$D$5:$D$1204,$C499,'Controle de Contatos'!$AE$5:$AE$1204))</f>
        <v/>
      </c>
      <c r="G499" s="15" t="str">
        <f ca="1">IF($C499="","",SUMIF('Controle de Contatos'!$D$5:$D$1204,$C499,'Controle de Contatos'!$AF$5:$AF$1204))</f>
        <v/>
      </c>
      <c r="H499" s="15" t="str">
        <f ca="1">IF($C499="","",SUMIF('Controle de Contatos'!$D$5:$D$1204,$C499,'Controle de Contatos'!$AG$5:$AG$1204))</f>
        <v/>
      </c>
      <c r="I499" s="15" t="str">
        <f ca="1">IF($C499="","",SUMIF('Controle de Contatos'!$D$5:$D$1204,$C499,'Controle de Contatos'!$AH$5:$AH$1204))</f>
        <v/>
      </c>
      <c r="J499" s="15" t="str">
        <f ca="1">IF($C499="","",SUMIF('Controle de Contatos'!$D$5:$D$1204,$C499,'Controle de Contatos'!$AI$5:$AI$1204))</f>
        <v/>
      </c>
      <c r="K499" s="15" t="str">
        <f ca="1">IF($C499="","",SUMIF('Controle de Contatos'!$D$5:$D$1204,$C499,'Controle de Contatos'!$AJ$5:$AJ$1204))</f>
        <v/>
      </c>
      <c r="L499" s="15" t="str">
        <f ca="1">IF($C499="","",SUMIF('Controle de Contatos'!$D$5:$D$1204,$C499,'Controle de Contatos'!$AK$5:$AK$1204))</f>
        <v/>
      </c>
      <c r="M499" s="15" t="str">
        <f ca="1">IF($C499="","",SUMIF('Controle de Contatos'!$D$5:$D$1204,$C499,'Controle de Contatos'!$AL$5:$AL$1204))</f>
        <v/>
      </c>
      <c r="N499" s="15" t="str">
        <f ca="1">IF($C499="","",SUMIF('Controle de Contatos'!$D$5:$D$1204,$C499,'Controle de Contatos'!$AM$5:$AO$1204))</f>
        <v/>
      </c>
      <c r="O499" s="15" t="str">
        <f ca="1">IF($C499="","",SUMIF('Controle de Contatos'!$D$5:$D$1204,$C499,'Controle de Contatos'!$AN$5:$AN$1204))</f>
        <v/>
      </c>
      <c r="P499" s="15" t="str">
        <f t="shared" ca="1" si="15"/>
        <v/>
      </c>
    </row>
    <row r="500" spans="2:16" ht="30" customHeight="1">
      <c r="B500" s="1">
        <v>496</v>
      </c>
      <c r="C500" s="14" t="str">
        <f t="shared" ca="1" si="14"/>
        <v/>
      </c>
      <c r="D500" s="15" t="str">
        <f ca="1">IF($C500="","",SUMIF('Controle de Contatos'!$D$5:$D$1204,$C500,'Controle de Contatos'!$AC$5:$AC$1204))</f>
        <v/>
      </c>
      <c r="E500" s="15" t="str">
        <f ca="1">IF($C500="","",SUMIF('Controle de Contatos'!$D$5:$D$1204,$C500,'Controle de Contatos'!$AD$5:$AD$1204))</f>
        <v/>
      </c>
      <c r="F500" s="15" t="str">
        <f ca="1">IF($C500="","",SUMIF('Controle de Contatos'!$D$5:$D$1204,$C500,'Controle de Contatos'!$AE$5:$AE$1204))</f>
        <v/>
      </c>
      <c r="G500" s="15" t="str">
        <f ca="1">IF($C500="","",SUMIF('Controle de Contatos'!$D$5:$D$1204,$C500,'Controle de Contatos'!$AF$5:$AF$1204))</f>
        <v/>
      </c>
      <c r="H500" s="15" t="str">
        <f ca="1">IF($C500="","",SUMIF('Controle de Contatos'!$D$5:$D$1204,$C500,'Controle de Contatos'!$AG$5:$AG$1204))</f>
        <v/>
      </c>
      <c r="I500" s="15" t="str">
        <f ca="1">IF($C500="","",SUMIF('Controle de Contatos'!$D$5:$D$1204,$C500,'Controle de Contatos'!$AH$5:$AH$1204))</f>
        <v/>
      </c>
      <c r="J500" s="15" t="str">
        <f ca="1">IF($C500="","",SUMIF('Controle de Contatos'!$D$5:$D$1204,$C500,'Controle de Contatos'!$AI$5:$AI$1204))</f>
        <v/>
      </c>
      <c r="K500" s="15" t="str">
        <f ca="1">IF($C500="","",SUMIF('Controle de Contatos'!$D$5:$D$1204,$C500,'Controle de Contatos'!$AJ$5:$AJ$1204))</f>
        <v/>
      </c>
      <c r="L500" s="15" t="str">
        <f ca="1">IF($C500="","",SUMIF('Controle de Contatos'!$D$5:$D$1204,$C500,'Controle de Contatos'!$AK$5:$AK$1204))</f>
        <v/>
      </c>
      <c r="M500" s="15" t="str">
        <f ca="1">IF($C500="","",SUMIF('Controle de Contatos'!$D$5:$D$1204,$C500,'Controle de Contatos'!$AL$5:$AL$1204))</f>
        <v/>
      </c>
      <c r="N500" s="15" t="str">
        <f ca="1">IF($C500="","",SUMIF('Controle de Contatos'!$D$5:$D$1204,$C500,'Controle de Contatos'!$AM$5:$AO$1204))</f>
        <v/>
      </c>
      <c r="O500" s="15" t="str">
        <f ca="1">IF($C500="","",SUMIF('Controle de Contatos'!$D$5:$D$1204,$C500,'Controle de Contatos'!$AN$5:$AN$1204))</f>
        <v/>
      </c>
      <c r="P500" s="15" t="str">
        <f t="shared" ca="1" si="15"/>
        <v/>
      </c>
    </row>
    <row r="501" spans="2:16" ht="30" customHeight="1">
      <c r="B501" s="1">
        <v>497</v>
      </c>
      <c r="C501" s="14" t="str">
        <f t="shared" ca="1" si="14"/>
        <v/>
      </c>
      <c r="D501" s="15" t="str">
        <f ca="1">IF($C501="","",SUMIF('Controle de Contatos'!$D$5:$D$1204,$C501,'Controle de Contatos'!$AC$5:$AC$1204))</f>
        <v/>
      </c>
      <c r="E501" s="15" t="str">
        <f ca="1">IF($C501="","",SUMIF('Controle de Contatos'!$D$5:$D$1204,$C501,'Controle de Contatos'!$AD$5:$AD$1204))</f>
        <v/>
      </c>
      <c r="F501" s="15" t="str">
        <f ca="1">IF($C501="","",SUMIF('Controle de Contatos'!$D$5:$D$1204,$C501,'Controle de Contatos'!$AE$5:$AE$1204))</f>
        <v/>
      </c>
      <c r="G501" s="15" t="str">
        <f ca="1">IF($C501="","",SUMIF('Controle de Contatos'!$D$5:$D$1204,$C501,'Controle de Contatos'!$AF$5:$AF$1204))</f>
        <v/>
      </c>
      <c r="H501" s="15" t="str">
        <f ca="1">IF($C501="","",SUMIF('Controle de Contatos'!$D$5:$D$1204,$C501,'Controle de Contatos'!$AG$5:$AG$1204))</f>
        <v/>
      </c>
      <c r="I501" s="15" t="str">
        <f ca="1">IF($C501="","",SUMIF('Controle de Contatos'!$D$5:$D$1204,$C501,'Controle de Contatos'!$AH$5:$AH$1204))</f>
        <v/>
      </c>
      <c r="J501" s="15" t="str">
        <f ca="1">IF($C501="","",SUMIF('Controle de Contatos'!$D$5:$D$1204,$C501,'Controle de Contatos'!$AI$5:$AI$1204))</f>
        <v/>
      </c>
      <c r="K501" s="15" t="str">
        <f ca="1">IF($C501="","",SUMIF('Controle de Contatos'!$D$5:$D$1204,$C501,'Controle de Contatos'!$AJ$5:$AJ$1204))</f>
        <v/>
      </c>
      <c r="L501" s="15" t="str">
        <f ca="1">IF($C501="","",SUMIF('Controle de Contatos'!$D$5:$D$1204,$C501,'Controle de Contatos'!$AK$5:$AK$1204))</f>
        <v/>
      </c>
      <c r="M501" s="15" t="str">
        <f ca="1">IF($C501="","",SUMIF('Controle de Contatos'!$D$5:$D$1204,$C501,'Controle de Contatos'!$AL$5:$AL$1204))</f>
        <v/>
      </c>
      <c r="N501" s="15" t="str">
        <f ca="1">IF($C501="","",SUMIF('Controle de Contatos'!$D$5:$D$1204,$C501,'Controle de Contatos'!$AM$5:$AO$1204))</f>
        <v/>
      </c>
      <c r="O501" s="15" t="str">
        <f ca="1">IF($C501="","",SUMIF('Controle de Contatos'!$D$5:$D$1204,$C501,'Controle de Contatos'!$AN$5:$AN$1204))</f>
        <v/>
      </c>
      <c r="P501" s="15" t="str">
        <f t="shared" ca="1" si="15"/>
        <v/>
      </c>
    </row>
    <row r="502" spans="2:16" ht="30" customHeight="1">
      <c r="B502" s="1">
        <v>498</v>
      </c>
      <c r="C502" s="14" t="str">
        <f t="shared" ca="1" si="14"/>
        <v/>
      </c>
      <c r="D502" s="15" t="str">
        <f ca="1">IF($C502="","",SUMIF('Controle de Contatos'!$D$5:$D$1204,$C502,'Controle de Contatos'!$AC$5:$AC$1204))</f>
        <v/>
      </c>
      <c r="E502" s="15" t="str">
        <f ca="1">IF($C502="","",SUMIF('Controle de Contatos'!$D$5:$D$1204,$C502,'Controle de Contatos'!$AD$5:$AD$1204))</f>
        <v/>
      </c>
      <c r="F502" s="15" t="str">
        <f ca="1">IF($C502="","",SUMIF('Controle de Contatos'!$D$5:$D$1204,$C502,'Controle de Contatos'!$AE$5:$AE$1204))</f>
        <v/>
      </c>
      <c r="G502" s="15" t="str">
        <f ca="1">IF($C502="","",SUMIF('Controle de Contatos'!$D$5:$D$1204,$C502,'Controle de Contatos'!$AF$5:$AF$1204))</f>
        <v/>
      </c>
      <c r="H502" s="15" t="str">
        <f ca="1">IF($C502="","",SUMIF('Controle de Contatos'!$D$5:$D$1204,$C502,'Controle de Contatos'!$AG$5:$AG$1204))</f>
        <v/>
      </c>
      <c r="I502" s="15" t="str">
        <f ca="1">IF($C502="","",SUMIF('Controle de Contatos'!$D$5:$D$1204,$C502,'Controle de Contatos'!$AH$5:$AH$1204))</f>
        <v/>
      </c>
      <c r="J502" s="15" t="str">
        <f ca="1">IF($C502="","",SUMIF('Controle de Contatos'!$D$5:$D$1204,$C502,'Controle de Contatos'!$AI$5:$AI$1204))</f>
        <v/>
      </c>
      <c r="K502" s="15" t="str">
        <f ca="1">IF($C502="","",SUMIF('Controle de Contatos'!$D$5:$D$1204,$C502,'Controle de Contatos'!$AJ$5:$AJ$1204))</f>
        <v/>
      </c>
      <c r="L502" s="15" t="str">
        <f ca="1">IF($C502="","",SUMIF('Controle de Contatos'!$D$5:$D$1204,$C502,'Controle de Contatos'!$AK$5:$AK$1204))</f>
        <v/>
      </c>
      <c r="M502" s="15" t="str">
        <f ca="1">IF($C502="","",SUMIF('Controle de Contatos'!$D$5:$D$1204,$C502,'Controle de Contatos'!$AL$5:$AL$1204))</f>
        <v/>
      </c>
      <c r="N502" s="15" t="str">
        <f ca="1">IF($C502="","",SUMIF('Controle de Contatos'!$D$5:$D$1204,$C502,'Controle de Contatos'!$AM$5:$AO$1204))</f>
        <v/>
      </c>
      <c r="O502" s="15" t="str">
        <f ca="1">IF($C502="","",SUMIF('Controle de Contatos'!$D$5:$D$1204,$C502,'Controle de Contatos'!$AN$5:$AN$1204))</f>
        <v/>
      </c>
      <c r="P502" s="15" t="str">
        <f t="shared" ca="1" si="15"/>
        <v/>
      </c>
    </row>
    <row r="503" spans="2:16" ht="30" customHeight="1">
      <c r="B503" s="1">
        <v>499</v>
      </c>
      <c r="C503" s="14" t="str">
        <f t="shared" ca="1" si="14"/>
        <v/>
      </c>
      <c r="D503" s="15" t="str">
        <f ca="1">IF($C503="","",SUMIF('Controle de Contatos'!$D$5:$D$1204,$C503,'Controle de Contatos'!$AC$5:$AC$1204))</f>
        <v/>
      </c>
      <c r="E503" s="15" t="str">
        <f ca="1">IF($C503="","",SUMIF('Controle de Contatos'!$D$5:$D$1204,$C503,'Controle de Contatos'!$AD$5:$AD$1204))</f>
        <v/>
      </c>
      <c r="F503" s="15" t="str">
        <f ca="1">IF($C503="","",SUMIF('Controle de Contatos'!$D$5:$D$1204,$C503,'Controle de Contatos'!$AE$5:$AE$1204))</f>
        <v/>
      </c>
      <c r="G503" s="15" t="str">
        <f ca="1">IF($C503="","",SUMIF('Controle de Contatos'!$D$5:$D$1204,$C503,'Controle de Contatos'!$AF$5:$AF$1204))</f>
        <v/>
      </c>
      <c r="H503" s="15" t="str">
        <f ca="1">IF($C503="","",SUMIF('Controle de Contatos'!$D$5:$D$1204,$C503,'Controle de Contatos'!$AG$5:$AG$1204))</f>
        <v/>
      </c>
      <c r="I503" s="15" t="str">
        <f ca="1">IF($C503="","",SUMIF('Controle de Contatos'!$D$5:$D$1204,$C503,'Controle de Contatos'!$AH$5:$AH$1204))</f>
        <v/>
      </c>
      <c r="J503" s="15" t="str">
        <f ca="1">IF($C503="","",SUMIF('Controle de Contatos'!$D$5:$D$1204,$C503,'Controle de Contatos'!$AI$5:$AI$1204))</f>
        <v/>
      </c>
      <c r="K503" s="15" t="str">
        <f ca="1">IF($C503="","",SUMIF('Controle de Contatos'!$D$5:$D$1204,$C503,'Controle de Contatos'!$AJ$5:$AJ$1204))</f>
        <v/>
      </c>
      <c r="L503" s="15" t="str">
        <f ca="1">IF($C503="","",SUMIF('Controle de Contatos'!$D$5:$D$1204,$C503,'Controle de Contatos'!$AK$5:$AK$1204))</f>
        <v/>
      </c>
      <c r="M503" s="15" t="str">
        <f ca="1">IF($C503="","",SUMIF('Controle de Contatos'!$D$5:$D$1204,$C503,'Controle de Contatos'!$AL$5:$AL$1204))</f>
        <v/>
      </c>
      <c r="N503" s="15" t="str">
        <f ca="1">IF($C503="","",SUMIF('Controle de Contatos'!$D$5:$D$1204,$C503,'Controle de Contatos'!$AM$5:$AO$1204))</f>
        <v/>
      </c>
      <c r="O503" s="15" t="str">
        <f ca="1">IF($C503="","",SUMIF('Controle de Contatos'!$D$5:$D$1204,$C503,'Controle de Contatos'!$AN$5:$AN$1204))</f>
        <v/>
      </c>
      <c r="P503" s="15" t="str">
        <f t="shared" ca="1" si="15"/>
        <v/>
      </c>
    </row>
    <row r="504" spans="2:16" ht="30" customHeight="1">
      <c r="B504" s="1">
        <v>500</v>
      </c>
      <c r="C504" s="14" t="str">
        <f t="shared" ca="1" si="14"/>
        <v/>
      </c>
      <c r="D504" s="15" t="str">
        <f ca="1">IF($C504="","",SUMIF('Controle de Contatos'!$D$5:$D$1204,$C504,'Controle de Contatos'!$AC$5:$AC$1204))</f>
        <v/>
      </c>
      <c r="E504" s="15" t="str">
        <f ca="1">IF($C504="","",SUMIF('Controle de Contatos'!$D$5:$D$1204,$C504,'Controle de Contatos'!$AD$5:$AD$1204))</f>
        <v/>
      </c>
      <c r="F504" s="15" t="str">
        <f ca="1">IF($C504="","",SUMIF('Controle de Contatos'!$D$5:$D$1204,$C504,'Controle de Contatos'!$AE$5:$AE$1204))</f>
        <v/>
      </c>
      <c r="G504" s="15" t="str">
        <f ca="1">IF($C504="","",SUMIF('Controle de Contatos'!$D$5:$D$1204,$C504,'Controle de Contatos'!$AF$5:$AF$1204))</f>
        <v/>
      </c>
      <c r="H504" s="15" t="str">
        <f ca="1">IF($C504="","",SUMIF('Controle de Contatos'!$D$5:$D$1204,$C504,'Controle de Contatos'!$AG$5:$AG$1204))</f>
        <v/>
      </c>
      <c r="I504" s="15" t="str">
        <f ca="1">IF($C504="","",SUMIF('Controle de Contatos'!$D$5:$D$1204,$C504,'Controle de Contatos'!$AH$5:$AH$1204))</f>
        <v/>
      </c>
      <c r="J504" s="15" t="str">
        <f ca="1">IF($C504="","",SUMIF('Controle de Contatos'!$D$5:$D$1204,$C504,'Controle de Contatos'!$AI$5:$AI$1204))</f>
        <v/>
      </c>
      <c r="K504" s="15" t="str">
        <f ca="1">IF($C504="","",SUMIF('Controle de Contatos'!$D$5:$D$1204,$C504,'Controle de Contatos'!$AJ$5:$AJ$1204))</f>
        <v/>
      </c>
      <c r="L504" s="15" t="str">
        <f ca="1">IF($C504="","",SUMIF('Controle de Contatos'!$D$5:$D$1204,$C504,'Controle de Contatos'!$AK$5:$AK$1204))</f>
        <v/>
      </c>
      <c r="M504" s="15" t="str">
        <f ca="1">IF($C504="","",SUMIF('Controle de Contatos'!$D$5:$D$1204,$C504,'Controle de Contatos'!$AL$5:$AL$1204))</f>
        <v/>
      </c>
      <c r="N504" s="15" t="str">
        <f ca="1">IF($C504="","",SUMIF('Controle de Contatos'!$D$5:$D$1204,$C504,'Controle de Contatos'!$AM$5:$AO$1204))</f>
        <v/>
      </c>
      <c r="O504" s="15" t="str">
        <f ca="1">IF($C504="","",SUMIF('Controle de Contatos'!$D$5:$D$1204,$C504,'Controle de Contatos'!$AN$5:$AN$1204))</f>
        <v/>
      </c>
      <c r="P504" s="15" t="str">
        <f t="shared" ca="1" si="15"/>
        <v/>
      </c>
    </row>
    <row r="505" spans="2:16" ht="30" customHeight="1">
      <c r="B505" s="1">
        <v>501</v>
      </c>
      <c r="C505" s="14" t="str">
        <f t="shared" ca="1" si="14"/>
        <v/>
      </c>
      <c r="D505" s="15" t="str">
        <f ca="1">IF($C505="","",SUMIF('Controle de Contatos'!$D$5:$D$1204,$C505,'Controle de Contatos'!$AC$5:$AC$1204))</f>
        <v/>
      </c>
      <c r="E505" s="15" t="str">
        <f ca="1">IF($C505="","",SUMIF('Controle de Contatos'!$D$5:$D$1204,$C505,'Controle de Contatos'!$AD$5:$AD$1204))</f>
        <v/>
      </c>
      <c r="F505" s="15" t="str">
        <f ca="1">IF($C505="","",SUMIF('Controle de Contatos'!$D$5:$D$1204,$C505,'Controle de Contatos'!$AE$5:$AE$1204))</f>
        <v/>
      </c>
      <c r="G505" s="15" t="str">
        <f ca="1">IF($C505="","",SUMIF('Controle de Contatos'!$D$5:$D$1204,$C505,'Controle de Contatos'!$AF$5:$AF$1204))</f>
        <v/>
      </c>
      <c r="H505" s="15" t="str">
        <f ca="1">IF($C505="","",SUMIF('Controle de Contatos'!$D$5:$D$1204,$C505,'Controle de Contatos'!$AG$5:$AG$1204))</f>
        <v/>
      </c>
      <c r="I505" s="15" t="str">
        <f ca="1">IF($C505="","",SUMIF('Controle de Contatos'!$D$5:$D$1204,$C505,'Controle de Contatos'!$AH$5:$AH$1204))</f>
        <v/>
      </c>
      <c r="J505" s="15" t="str">
        <f ca="1">IF($C505="","",SUMIF('Controle de Contatos'!$D$5:$D$1204,$C505,'Controle de Contatos'!$AI$5:$AI$1204))</f>
        <v/>
      </c>
      <c r="K505" s="15" t="str">
        <f ca="1">IF($C505="","",SUMIF('Controle de Contatos'!$D$5:$D$1204,$C505,'Controle de Contatos'!$AJ$5:$AJ$1204))</f>
        <v/>
      </c>
      <c r="L505" s="15" t="str">
        <f ca="1">IF($C505="","",SUMIF('Controle de Contatos'!$D$5:$D$1204,$C505,'Controle de Contatos'!$AK$5:$AK$1204))</f>
        <v/>
      </c>
      <c r="M505" s="15" t="str">
        <f ca="1">IF($C505="","",SUMIF('Controle de Contatos'!$D$5:$D$1204,$C505,'Controle de Contatos'!$AL$5:$AL$1204))</f>
        <v/>
      </c>
      <c r="N505" s="15" t="str">
        <f ca="1">IF($C505="","",SUMIF('Controle de Contatos'!$D$5:$D$1204,$C505,'Controle de Contatos'!$AM$5:$AO$1204))</f>
        <v/>
      </c>
      <c r="O505" s="15" t="str">
        <f ca="1">IF($C505="","",SUMIF('Controle de Contatos'!$D$5:$D$1204,$C505,'Controle de Contatos'!$AN$5:$AN$1204))</f>
        <v/>
      </c>
      <c r="P505" s="15" t="str">
        <f t="shared" ca="1" si="15"/>
        <v/>
      </c>
    </row>
    <row r="506" spans="2:16" ht="30" customHeight="1">
      <c r="B506" s="1">
        <v>502</v>
      </c>
      <c r="C506" s="14" t="str">
        <f t="shared" ca="1" si="14"/>
        <v/>
      </c>
      <c r="D506" s="15" t="str">
        <f ca="1">IF($C506="","",SUMIF('Controle de Contatos'!$D$5:$D$1204,$C506,'Controle de Contatos'!$AC$5:$AC$1204))</f>
        <v/>
      </c>
      <c r="E506" s="15" t="str">
        <f ca="1">IF($C506="","",SUMIF('Controle de Contatos'!$D$5:$D$1204,$C506,'Controle de Contatos'!$AD$5:$AD$1204))</f>
        <v/>
      </c>
      <c r="F506" s="15" t="str">
        <f ca="1">IF($C506="","",SUMIF('Controle de Contatos'!$D$5:$D$1204,$C506,'Controle de Contatos'!$AE$5:$AE$1204))</f>
        <v/>
      </c>
      <c r="G506" s="15" t="str">
        <f ca="1">IF($C506="","",SUMIF('Controle de Contatos'!$D$5:$D$1204,$C506,'Controle de Contatos'!$AF$5:$AF$1204))</f>
        <v/>
      </c>
      <c r="H506" s="15" t="str">
        <f ca="1">IF($C506="","",SUMIF('Controle de Contatos'!$D$5:$D$1204,$C506,'Controle de Contatos'!$AG$5:$AG$1204))</f>
        <v/>
      </c>
      <c r="I506" s="15" t="str">
        <f ca="1">IF($C506="","",SUMIF('Controle de Contatos'!$D$5:$D$1204,$C506,'Controle de Contatos'!$AH$5:$AH$1204))</f>
        <v/>
      </c>
      <c r="J506" s="15" t="str">
        <f ca="1">IF($C506="","",SUMIF('Controle de Contatos'!$D$5:$D$1204,$C506,'Controle de Contatos'!$AI$5:$AI$1204))</f>
        <v/>
      </c>
      <c r="K506" s="15" t="str">
        <f ca="1">IF($C506="","",SUMIF('Controle de Contatos'!$D$5:$D$1204,$C506,'Controle de Contatos'!$AJ$5:$AJ$1204))</f>
        <v/>
      </c>
      <c r="L506" s="15" t="str">
        <f ca="1">IF($C506="","",SUMIF('Controle de Contatos'!$D$5:$D$1204,$C506,'Controle de Contatos'!$AK$5:$AK$1204))</f>
        <v/>
      </c>
      <c r="M506" s="15" t="str">
        <f ca="1">IF($C506="","",SUMIF('Controle de Contatos'!$D$5:$D$1204,$C506,'Controle de Contatos'!$AL$5:$AL$1204))</f>
        <v/>
      </c>
      <c r="N506" s="15" t="str">
        <f ca="1">IF($C506="","",SUMIF('Controle de Contatos'!$D$5:$D$1204,$C506,'Controle de Contatos'!$AM$5:$AO$1204))</f>
        <v/>
      </c>
      <c r="O506" s="15" t="str">
        <f ca="1">IF($C506="","",SUMIF('Controle de Contatos'!$D$5:$D$1204,$C506,'Controle de Contatos'!$AN$5:$AN$1204))</f>
        <v/>
      </c>
      <c r="P506" s="15" t="str">
        <f t="shared" ca="1" si="15"/>
        <v/>
      </c>
    </row>
    <row r="507" spans="2:16" ht="30" customHeight="1">
      <c r="B507" s="1">
        <v>503</v>
      </c>
      <c r="C507" s="14" t="str">
        <f t="shared" ca="1" si="14"/>
        <v/>
      </c>
      <c r="D507" s="15" t="str">
        <f ca="1">IF($C507="","",SUMIF('Controle de Contatos'!$D$5:$D$1204,$C507,'Controle de Contatos'!$AC$5:$AC$1204))</f>
        <v/>
      </c>
      <c r="E507" s="15" t="str">
        <f ca="1">IF($C507="","",SUMIF('Controle de Contatos'!$D$5:$D$1204,$C507,'Controle de Contatos'!$AD$5:$AD$1204))</f>
        <v/>
      </c>
      <c r="F507" s="15" t="str">
        <f ca="1">IF($C507="","",SUMIF('Controle de Contatos'!$D$5:$D$1204,$C507,'Controle de Contatos'!$AE$5:$AE$1204))</f>
        <v/>
      </c>
      <c r="G507" s="15" t="str">
        <f ca="1">IF($C507="","",SUMIF('Controle de Contatos'!$D$5:$D$1204,$C507,'Controle de Contatos'!$AF$5:$AF$1204))</f>
        <v/>
      </c>
      <c r="H507" s="15" t="str">
        <f ca="1">IF($C507="","",SUMIF('Controle de Contatos'!$D$5:$D$1204,$C507,'Controle de Contatos'!$AG$5:$AG$1204))</f>
        <v/>
      </c>
      <c r="I507" s="15" t="str">
        <f ca="1">IF($C507="","",SUMIF('Controle de Contatos'!$D$5:$D$1204,$C507,'Controle de Contatos'!$AH$5:$AH$1204))</f>
        <v/>
      </c>
      <c r="J507" s="15" t="str">
        <f ca="1">IF($C507="","",SUMIF('Controle de Contatos'!$D$5:$D$1204,$C507,'Controle de Contatos'!$AI$5:$AI$1204))</f>
        <v/>
      </c>
      <c r="K507" s="15" t="str">
        <f ca="1">IF($C507="","",SUMIF('Controle de Contatos'!$D$5:$D$1204,$C507,'Controle de Contatos'!$AJ$5:$AJ$1204))</f>
        <v/>
      </c>
      <c r="L507" s="15" t="str">
        <f ca="1">IF($C507="","",SUMIF('Controle de Contatos'!$D$5:$D$1204,$C507,'Controle de Contatos'!$AK$5:$AK$1204))</f>
        <v/>
      </c>
      <c r="M507" s="15" t="str">
        <f ca="1">IF($C507="","",SUMIF('Controle de Contatos'!$D$5:$D$1204,$C507,'Controle de Contatos'!$AL$5:$AL$1204))</f>
        <v/>
      </c>
      <c r="N507" s="15" t="str">
        <f ca="1">IF($C507="","",SUMIF('Controle de Contatos'!$D$5:$D$1204,$C507,'Controle de Contatos'!$AM$5:$AO$1204))</f>
        <v/>
      </c>
      <c r="O507" s="15" t="str">
        <f ca="1">IF($C507="","",SUMIF('Controle de Contatos'!$D$5:$D$1204,$C507,'Controle de Contatos'!$AN$5:$AN$1204))</f>
        <v/>
      </c>
      <c r="P507" s="15" t="str">
        <f t="shared" ca="1" si="15"/>
        <v/>
      </c>
    </row>
    <row r="508" spans="2:16" ht="30" customHeight="1">
      <c r="B508" s="1">
        <v>504</v>
      </c>
      <c r="C508" s="14" t="str">
        <f t="shared" ca="1" si="14"/>
        <v/>
      </c>
      <c r="D508" s="15" t="str">
        <f ca="1">IF($C508="","",SUMIF('Controle de Contatos'!$D$5:$D$1204,$C508,'Controle de Contatos'!$AC$5:$AC$1204))</f>
        <v/>
      </c>
      <c r="E508" s="15" t="str">
        <f ca="1">IF($C508="","",SUMIF('Controle de Contatos'!$D$5:$D$1204,$C508,'Controle de Contatos'!$AD$5:$AD$1204))</f>
        <v/>
      </c>
      <c r="F508" s="15" t="str">
        <f ca="1">IF($C508="","",SUMIF('Controle de Contatos'!$D$5:$D$1204,$C508,'Controle de Contatos'!$AE$5:$AE$1204))</f>
        <v/>
      </c>
      <c r="G508" s="15" t="str">
        <f ca="1">IF($C508="","",SUMIF('Controle de Contatos'!$D$5:$D$1204,$C508,'Controle de Contatos'!$AF$5:$AF$1204))</f>
        <v/>
      </c>
      <c r="H508" s="15" t="str">
        <f ca="1">IF($C508="","",SUMIF('Controle de Contatos'!$D$5:$D$1204,$C508,'Controle de Contatos'!$AG$5:$AG$1204))</f>
        <v/>
      </c>
      <c r="I508" s="15" t="str">
        <f ca="1">IF($C508="","",SUMIF('Controle de Contatos'!$D$5:$D$1204,$C508,'Controle de Contatos'!$AH$5:$AH$1204))</f>
        <v/>
      </c>
      <c r="J508" s="15" t="str">
        <f ca="1">IF($C508="","",SUMIF('Controle de Contatos'!$D$5:$D$1204,$C508,'Controle de Contatos'!$AI$5:$AI$1204))</f>
        <v/>
      </c>
      <c r="K508" s="15" t="str">
        <f ca="1">IF($C508="","",SUMIF('Controle de Contatos'!$D$5:$D$1204,$C508,'Controle de Contatos'!$AJ$5:$AJ$1204))</f>
        <v/>
      </c>
      <c r="L508" s="15" t="str">
        <f ca="1">IF($C508="","",SUMIF('Controle de Contatos'!$D$5:$D$1204,$C508,'Controle de Contatos'!$AK$5:$AK$1204))</f>
        <v/>
      </c>
      <c r="M508" s="15" t="str">
        <f ca="1">IF($C508="","",SUMIF('Controle de Contatos'!$D$5:$D$1204,$C508,'Controle de Contatos'!$AL$5:$AL$1204))</f>
        <v/>
      </c>
      <c r="N508" s="15" t="str">
        <f ca="1">IF($C508="","",SUMIF('Controle de Contatos'!$D$5:$D$1204,$C508,'Controle de Contatos'!$AM$5:$AO$1204))</f>
        <v/>
      </c>
      <c r="O508" s="15" t="str">
        <f ca="1">IF($C508="","",SUMIF('Controle de Contatos'!$D$5:$D$1204,$C508,'Controle de Contatos'!$AN$5:$AN$1204))</f>
        <v/>
      </c>
      <c r="P508" s="15" t="str">
        <f t="shared" ca="1" si="15"/>
        <v/>
      </c>
    </row>
    <row r="509" spans="2:16" ht="30" customHeight="1">
      <c r="B509" s="1">
        <v>505</v>
      </c>
      <c r="C509" s="14" t="str">
        <f t="shared" ca="1" si="14"/>
        <v/>
      </c>
      <c r="D509" s="15" t="str">
        <f ca="1">IF($C509="","",SUMIF('Controle de Contatos'!$D$5:$D$1204,$C509,'Controle de Contatos'!$AC$5:$AC$1204))</f>
        <v/>
      </c>
      <c r="E509" s="15" t="str">
        <f ca="1">IF($C509="","",SUMIF('Controle de Contatos'!$D$5:$D$1204,$C509,'Controle de Contatos'!$AD$5:$AD$1204))</f>
        <v/>
      </c>
      <c r="F509" s="15" t="str">
        <f ca="1">IF($C509="","",SUMIF('Controle de Contatos'!$D$5:$D$1204,$C509,'Controle de Contatos'!$AE$5:$AE$1204))</f>
        <v/>
      </c>
      <c r="G509" s="15" t="str">
        <f ca="1">IF($C509="","",SUMIF('Controle de Contatos'!$D$5:$D$1204,$C509,'Controle de Contatos'!$AF$5:$AF$1204))</f>
        <v/>
      </c>
      <c r="H509" s="15" t="str">
        <f ca="1">IF($C509="","",SUMIF('Controle de Contatos'!$D$5:$D$1204,$C509,'Controle de Contatos'!$AG$5:$AG$1204))</f>
        <v/>
      </c>
      <c r="I509" s="15" t="str">
        <f ca="1">IF($C509="","",SUMIF('Controle de Contatos'!$D$5:$D$1204,$C509,'Controle de Contatos'!$AH$5:$AH$1204))</f>
        <v/>
      </c>
      <c r="J509" s="15" t="str">
        <f ca="1">IF($C509="","",SUMIF('Controle de Contatos'!$D$5:$D$1204,$C509,'Controle de Contatos'!$AI$5:$AI$1204))</f>
        <v/>
      </c>
      <c r="K509" s="15" t="str">
        <f ca="1">IF($C509="","",SUMIF('Controle de Contatos'!$D$5:$D$1204,$C509,'Controle de Contatos'!$AJ$5:$AJ$1204))</f>
        <v/>
      </c>
      <c r="L509" s="15" t="str">
        <f ca="1">IF($C509="","",SUMIF('Controle de Contatos'!$D$5:$D$1204,$C509,'Controle de Contatos'!$AK$5:$AK$1204))</f>
        <v/>
      </c>
      <c r="M509" s="15" t="str">
        <f ca="1">IF($C509="","",SUMIF('Controle de Contatos'!$D$5:$D$1204,$C509,'Controle de Contatos'!$AL$5:$AL$1204))</f>
        <v/>
      </c>
      <c r="N509" s="15" t="str">
        <f ca="1">IF($C509="","",SUMIF('Controle de Contatos'!$D$5:$D$1204,$C509,'Controle de Contatos'!$AM$5:$AO$1204))</f>
        <v/>
      </c>
      <c r="O509" s="15" t="str">
        <f ca="1">IF($C509="","",SUMIF('Controle de Contatos'!$D$5:$D$1204,$C509,'Controle de Contatos'!$AN$5:$AN$1204))</f>
        <v/>
      </c>
      <c r="P509" s="15" t="str">
        <f t="shared" ca="1" si="15"/>
        <v/>
      </c>
    </row>
    <row r="510" spans="2:16" ht="30" customHeight="1">
      <c r="B510" s="1">
        <v>506</v>
      </c>
      <c r="C510" s="14" t="str">
        <f t="shared" ca="1" si="14"/>
        <v/>
      </c>
      <c r="D510" s="15" t="str">
        <f ca="1">IF($C510="","",SUMIF('Controle de Contatos'!$D$5:$D$1204,$C510,'Controle de Contatos'!$AC$5:$AC$1204))</f>
        <v/>
      </c>
      <c r="E510" s="15" t="str">
        <f ca="1">IF($C510="","",SUMIF('Controle de Contatos'!$D$5:$D$1204,$C510,'Controle de Contatos'!$AD$5:$AD$1204))</f>
        <v/>
      </c>
      <c r="F510" s="15" t="str">
        <f ca="1">IF($C510="","",SUMIF('Controle de Contatos'!$D$5:$D$1204,$C510,'Controle de Contatos'!$AE$5:$AE$1204))</f>
        <v/>
      </c>
      <c r="G510" s="15" t="str">
        <f ca="1">IF($C510="","",SUMIF('Controle de Contatos'!$D$5:$D$1204,$C510,'Controle de Contatos'!$AF$5:$AF$1204))</f>
        <v/>
      </c>
      <c r="H510" s="15" t="str">
        <f ca="1">IF($C510="","",SUMIF('Controle de Contatos'!$D$5:$D$1204,$C510,'Controle de Contatos'!$AG$5:$AG$1204))</f>
        <v/>
      </c>
      <c r="I510" s="15" t="str">
        <f ca="1">IF($C510="","",SUMIF('Controle de Contatos'!$D$5:$D$1204,$C510,'Controle de Contatos'!$AH$5:$AH$1204))</f>
        <v/>
      </c>
      <c r="J510" s="15" t="str">
        <f ca="1">IF($C510="","",SUMIF('Controle de Contatos'!$D$5:$D$1204,$C510,'Controle de Contatos'!$AI$5:$AI$1204))</f>
        <v/>
      </c>
      <c r="K510" s="15" t="str">
        <f ca="1">IF($C510="","",SUMIF('Controle de Contatos'!$D$5:$D$1204,$C510,'Controle de Contatos'!$AJ$5:$AJ$1204))</f>
        <v/>
      </c>
      <c r="L510" s="15" t="str">
        <f ca="1">IF($C510="","",SUMIF('Controle de Contatos'!$D$5:$D$1204,$C510,'Controle de Contatos'!$AK$5:$AK$1204))</f>
        <v/>
      </c>
      <c r="M510" s="15" t="str">
        <f ca="1">IF($C510="","",SUMIF('Controle de Contatos'!$D$5:$D$1204,$C510,'Controle de Contatos'!$AL$5:$AL$1204))</f>
        <v/>
      </c>
      <c r="N510" s="15" t="str">
        <f ca="1">IF($C510="","",SUMIF('Controle de Contatos'!$D$5:$D$1204,$C510,'Controle de Contatos'!$AM$5:$AO$1204))</f>
        <v/>
      </c>
      <c r="O510" s="15" t="str">
        <f ca="1">IF($C510="","",SUMIF('Controle de Contatos'!$D$5:$D$1204,$C510,'Controle de Contatos'!$AN$5:$AN$1204))</f>
        <v/>
      </c>
      <c r="P510" s="15" t="str">
        <f t="shared" ca="1" si="15"/>
        <v/>
      </c>
    </row>
    <row r="511" spans="2:16" ht="30" customHeight="1">
      <c r="B511" s="1">
        <v>507</v>
      </c>
      <c r="C511" s="14" t="str">
        <f t="shared" ca="1" si="14"/>
        <v/>
      </c>
      <c r="D511" s="15" t="str">
        <f ca="1">IF($C511="","",SUMIF('Controle de Contatos'!$D$5:$D$1204,$C511,'Controle de Contatos'!$AC$5:$AC$1204))</f>
        <v/>
      </c>
      <c r="E511" s="15" t="str">
        <f ca="1">IF($C511="","",SUMIF('Controle de Contatos'!$D$5:$D$1204,$C511,'Controle de Contatos'!$AD$5:$AD$1204))</f>
        <v/>
      </c>
      <c r="F511" s="15" t="str">
        <f ca="1">IF($C511="","",SUMIF('Controle de Contatos'!$D$5:$D$1204,$C511,'Controle de Contatos'!$AE$5:$AE$1204))</f>
        <v/>
      </c>
      <c r="G511" s="15" t="str">
        <f ca="1">IF($C511="","",SUMIF('Controle de Contatos'!$D$5:$D$1204,$C511,'Controle de Contatos'!$AF$5:$AF$1204))</f>
        <v/>
      </c>
      <c r="H511" s="15" t="str">
        <f ca="1">IF($C511="","",SUMIF('Controle de Contatos'!$D$5:$D$1204,$C511,'Controle de Contatos'!$AG$5:$AG$1204))</f>
        <v/>
      </c>
      <c r="I511" s="15" t="str">
        <f ca="1">IF($C511="","",SUMIF('Controle de Contatos'!$D$5:$D$1204,$C511,'Controle de Contatos'!$AH$5:$AH$1204))</f>
        <v/>
      </c>
      <c r="J511" s="15" t="str">
        <f ca="1">IF($C511="","",SUMIF('Controle de Contatos'!$D$5:$D$1204,$C511,'Controle de Contatos'!$AI$5:$AI$1204))</f>
        <v/>
      </c>
      <c r="K511" s="15" t="str">
        <f ca="1">IF($C511="","",SUMIF('Controle de Contatos'!$D$5:$D$1204,$C511,'Controle de Contatos'!$AJ$5:$AJ$1204))</f>
        <v/>
      </c>
      <c r="L511" s="15" t="str">
        <f ca="1">IF($C511="","",SUMIF('Controle de Contatos'!$D$5:$D$1204,$C511,'Controle de Contatos'!$AK$5:$AK$1204))</f>
        <v/>
      </c>
      <c r="M511" s="15" t="str">
        <f ca="1">IF($C511="","",SUMIF('Controle de Contatos'!$D$5:$D$1204,$C511,'Controle de Contatos'!$AL$5:$AL$1204))</f>
        <v/>
      </c>
      <c r="N511" s="15" t="str">
        <f ca="1">IF($C511="","",SUMIF('Controle de Contatos'!$D$5:$D$1204,$C511,'Controle de Contatos'!$AM$5:$AO$1204))</f>
        <v/>
      </c>
      <c r="O511" s="15" t="str">
        <f ca="1">IF($C511="","",SUMIF('Controle de Contatos'!$D$5:$D$1204,$C511,'Controle de Contatos'!$AN$5:$AN$1204))</f>
        <v/>
      </c>
      <c r="P511" s="15" t="str">
        <f t="shared" ca="1" si="15"/>
        <v/>
      </c>
    </row>
    <row r="512" spans="2:16" ht="30" customHeight="1">
      <c r="B512" s="1">
        <v>508</v>
      </c>
      <c r="C512" s="14" t="str">
        <f t="shared" ca="1" si="14"/>
        <v/>
      </c>
      <c r="D512" s="15" t="str">
        <f ca="1">IF($C512="","",SUMIF('Controle de Contatos'!$D$5:$D$1204,$C512,'Controle de Contatos'!$AC$5:$AC$1204))</f>
        <v/>
      </c>
      <c r="E512" s="15" t="str">
        <f ca="1">IF($C512="","",SUMIF('Controle de Contatos'!$D$5:$D$1204,$C512,'Controle de Contatos'!$AD$5:$AD$1204))</f>
        <v/>
      </c>
      <c r="F512" s="15" t="str">
        <f ca="1">IF($C512="","",SUMIF('Controle de Contatos'!$D$5:$D$1204,$C512,'Controle de Contatos'!$AE$5:$AE$1204))</f>
        <v/>
      </c>
      <c r="G512" s="15" t="str">
        <f ca="1">IF($C512="","",SUMIF('Controle de Contatos'!$D$5:$D$1204,$C512,'Controle de Contatos'!$AF$5:$AF$1204))</f>
        <v/>
      </c>
      <c r="H512" s="15" t="str">
        <f ca="1">IF($C512="","",SUMIF('Controle de Contatos'!$D$5:$D$1204,$C512,'Controle de Contatos'!$AG$5:$AG$1204))</f>
        <v/>
      </c>
      <c r="I512" s="15" t="str">
        <f ca="1">IF($C512="","",SUMIF('Controle de Contatos'!$D$5:$D$1204,$C512,'Controle de Contatos'!$AH$5:$AH$1204))</f>
        <v/>
      </c>
      <c r="J512" s="15" t="str">
        <f ca="1">IF($C512="","",SUMIF('Controle de Contatos'!$D$5:$D$1204,$C512,'Controle de Contatos'!$AI$5:$AI$1204))</f>
        <v/>
      </c>
      <c r="K512" s="15" t="str">
        <f ca="1">IF($C512="","",SUMIF('Controle de Contatos'!$D$5:$D$1204,$C512,'Controle de Contatos'!$AJ$5:$AJ$1204))</f>
        <v/>
      </c>
      <c r="L512" s="15" t="str">
        <f ca="1">IF($C512="","",SUMIF('Controle de Contatos'!$D$5:$D$1204,$C512,'Controle de Contatos'!$AK$5:$AK$1204))</f>
        <v/>
      </c>
      <c r="M512" s="15" t="str">
        <f ca="1">IF($C512="","",SUMIF('Controle de Contatos'!$D$5:$D$1204,$C512,'Controle de Contatos'!$AL$5:$AL$1204))</f>
        <v/>
      </c>
      <c r="N512" s="15" t="str">
        <f ca="1">IF($C512="","",SUMIF('Controle de Contatos'!$D$5:$D$1204,$C512,'Controle de Contatos'!$AM$5:$AO$1204))</f>
        <v/>
      </c>
      <c r="O512" s="15" t="str">
        <f ca="1">IF($C512="","",SUMIF('Controle de Contatos'!$D$5:$D$1204,$C512,'Controle de Contatos'!$AN$5:$AN$1204))</f>
        <v/>
      </c>
      <c r="P512" s="15" t="str">
        <f t="shared" ca="1" si="15"/>
        <v/>
      </c>
    </row>
    <row r="513" spans="2:16" ht="30" customHeight="1">
      <c r="B513" s="1">
        <v>509</v>
      </c>
      <c r="C513" s="14" t="str">
        <f t="shared" ca="1" si="14"/>
        <v/>
      </c>
      <c r="D513" s="15" t="str">
        <f ca="1">IF($C513="","",SUMIF('Controle de Contatos'!$D$5:$D$1204,$C513,'Controle de Contatos'!$AC$5:$AC$1204))</f>
        <v/>
      </c>
      <c r="E513" s="15" t="str">
        <f ca="1">IF($C513="","",SUMIF('Controle de Contatos'!$D$5:$D$1204,$C513,'Controle de Contatos'!$AD$5:$AD$1204))</f>
        <v/>
      </c>
      <c r="F513" s="15" t="str">
        <f ca="1">IF($C513="","",SUMIF('Controle de Contatos'!$D$5:$D$1204,$C513,'Controle de Contatos'!$AE$5:$AE$1204))</f>
        <v/>
      </c>
      <c r="G513" s="15" t="str">
        <f ca="1">IF($C513="","",SUMIF('Controle de Contatos'!$D$5:$D$1204,$C513,'Controle de Contatos'!$AF$5:$AF$1204))</f>
        <v/>
      </c>
      <c r="H513" s="15" t="str">
        <f ca="1">IF($C513="","",SUMIF('Controle de Contatos'!$D$5:$D$1204,$C513,'Controle de Contatos'!$AG$5:$AG$1204))</f>
        <v/>
      </c>
      <c r="I513" s="15" t="str">
        <f ca="1">IF($C513="","",SUMIF('Controle de Contatos'!$D$5:$D$1204,$C513,'Controle de Contatos'!$AH$5:$AH$1204))</f>
        <v/>
      </c>
      <c r="J513" s="15" t="str">
        <f ca="1">IF($C513="","",SUMIF('Controle de Contatos'!$D$5:$D$1204,$C513,'Controle de Contatos'!$AI$5:$AI$1204))</f>
        <v/>
      </c>
      <c r="K513" s="15" t="str">
        <f ca="1">IF($C513="","",SUMIF('Controle de Contatos'!$D$5:$D$1204,$C513,'Controle de Contatos'!$AJ$5:$AJ$1204))</f>
        <v/>
      </c>
      <c r="L513" s="15" t="str">
        <f ca="1">IF($C513="","",SUMIF('Controle de Contatos'!$D$5:$D$1204,$C513,'Controle de Contatos'!$AK$5:$AK$1204))</f>
        <v/>
      </c>
      <c r="M513" s="15" t="str">
        <f ca="1">IF($C513="","",SUMIF('Controle de Contatos'!$D$5:$D$1204,$C513,'Controle de Contatos'!$AL$5:$AL$1204))</f>
        <v/>
      </c>
      <c r="N513" s="15" t="str">
        <f ca="1">IF($C513="","",SUMIF('Controle de Contatos'!$D$5:$D$1204,$C513,'Controle de Contatos'!$AM$5:$AO$1204))</f>
        <v/>
      </c>
      <c r="O513" s="15" t="str">
        <f ca="1">IF($C513="","",SUMIF('Controle de Contatos'!$D$5:$D$1204,$C513,'Controle de Contatos'!$AN$5:$AN$1204))</f>
        <v/>
      </c>
      <c r="P513" s="15" t="str">
        <f t="shared" ca="1" si="15"/>
        <v/>
      </c>
    </row>
    <row r="514" spans="2:16" ht="30" customHeight="1">
      <c r="B514" s="1">
        <v>510</v>
      </c>
      <c r="C514" s="14" t="str">
        <f t="shared" ca="1" si="14"/>
        <v/>
      </c>
      <c r="D514" s="15" t="str">
        <f ca="1">IF($C514="","",SUMIF('Controle de Contatos'!$D$5:$D$1204,$C514,'Controle de Contatos'!$AC$5:$AC$1204))</f>
        <v/>
      </c>
      <c r="E514" s="15" t="str">
        <f ca="1">IF($C514="","",SUMIF('Controle de Contatos'!$D$5:$D$1204,$C514,'Controle de Contatos'!$AD$5:$AD$1204))</f>
        <v/>
      </c>
      <c r="F514" s="15" t="str">
        <f ca="1">IF($C514="","",SUMIF('Controle de Contatos'!$D$5:$D$1204,$C514,'Controle de Contatos'!$AE$5:$AE$1204))</f>
        <v/>
      </c>
      <c r="G514" s="15" t="str">
        <f ca="1">IF($C514="","",SUMIF('Controle de Contatos'!$D$5:$D$1204,$C514,'Controle de Contatos'!$AF$5:$AF$1204))</f>
        <v/>
      </c>
      <c r="H514" s="15" t="str">
        <f ca="1">IF($C514="","",SUMIF('Controle de Contatos'!$D$5:$D$1204,$C514,'Controle de Contatos'!$AG$5:$AG$1204))</f>
        <v/>
      </c>
      <c r="I514" s="15" t="str">
        <f ca="1">IF($C514="","",SUMIF('Controle de Contatos'!$D$5:$D$1204,$C514,'Controle de Contatos'!$AH$5:$AH$1204))</f>
        <v/>
      </c>
      <c r="J514" s="15" t="str">
        <f ca="1">IF($C514="","",SUMIF('Controle de Contatos'!$D$5:$D$1204,$C514,'Controle de Contatos'!$AI$5:$AI$1204))</f>
        <v/>
      </c>
      <c r="K514" s="15" t="str">
        <f ca="1">IF($C514="","",SUMIF('Controle de Contatos'!$D$5:$D$1204,$C514,'Controle de Contatos'!$AJ$5:$AJ$1204))</f>
        <v/>
      </c>
      <c r="L514" s="15" t="str">
        <f ca="1">IF($C514="","",SUMIF('Controle de Contatos'!$D$5:$D$1204,$C514,'Controle de Contatos'!$AK$5:$AK$1204))</f>
        <v/>
      </c>
      <c r="M514" s="15" t="str">
        <f ca="1">IF($C514="","",SUMIF('Controle de Contatos'!$D$5:$D$1204,$C514,'Controle de Contatos'!$AL$5:$AL$1204))</f>
        <v/>
      </c>
      <c r="N514" s="15" t="str">
        <f ca="1">IF($C514="","",SUMIF('Controle de Contatos'!$D$5:$D$1204,$C514,'Controle de Contatos'!$AM$5:$AO$1204))</f>
        <v/>
      </c>
      <c r="O514" s="15" t="str">
        <f ca="1">IF($C514="","",SUMIF('Controle de Contatos'!$D$5:$D$1204,$C514,'Controle de Contatos'!$AN$5:$AN$1204))</f>
        <v/>
      </c>
      <c r="P514" s="15" t="str">
        <f t="shared" ca="1" si="15"/>
        <v/>
      </c>
    </row>
    <row r="515" spans="2:16" ht="30" customHeight="1">
      <c r="B515" s="1">
        <v>511</v>
      </c>
      <c r="C515" s="14" t="str">
        <f t="shared" ca="1" si="14"/>
        <v/>
      </c>
      <c r="D515" s="15" t="str">
        <f ca="1">IF($C515="","",SUMIF('Controle de Contatos'!$D$5:$D$1204,$C515,'Controle de Contatos'!$AC$5:$AC$1204))</f>
        <v/>
      </c>
      <c r="E515" s="15" t="str">
        <f ca="1">IF($C515="","",SUMIF('Controle de Contatos'!$D$5:$D$1204,$C515,'Controle de Contatos'!$AD$5:$AD$1204))</f>
        <v/>
      </c>
      <c r="F515" s="15" t="str">
        <f ca="1">IF($C515="","",SUMIF('Controle de Contatos'!$D$5:$D$1204,$C515,'Controle de Contatos'!$AE$5:$AE$1204))</f>
        <v/>
      </c>
      <c r="G515" s="15" t="str">
        <f ca="1">IF($C515="","",SUMIF('Controle de Contatos'!$D$5:$D$1204,$C515,'Controle de Contatos'!$AF$5:$AF$1204))</f>
        <v/>
      </c>
      <c r="H515" s="15" t="str">
        <f ca="1">IF($C515="","",SUMIF('Controle de Contatos'!$D$5:$D$1204,$C515,'Controle de Contatos'!$AG$5:$AG$1204))</f>
        <v/>
      </c>
      <c r="I515" s="15" t="str">
        <f ca="1">IF($C515="","",SUMIF('Controle de Contatos'!$D$5:$D$1204,$C515,'Controle de Contatos'!$AH$5:$AH$1204))</f>
        <v/>
      </c>
      <c r="J515" s="15" t="str">
        <f ca="1">IF($C515="","",SUMIF('Controle de Contatos'!$D$5:$D$1204,$C515,'Controle de Contatos'!$AI$5:$AI$1204))</f>
        <v/>
      </c>
      <c r="K515" s="15" t="str">
        <f ca="1">IF($C515="","",SUMIF('Controle de Contatos'!$D$5:$D$1204,$C515,'Controle de Contatos'!$AJ$5:$AJ$1204))</f>
        <v/>
      </c>
      <c r="L515" s="15" t="str">
        <f ca="1">IF($C515="","",SUMIF('Controle de Contatos'!$D$5:$D$1204,$C515,'Controle de Contatos'!$AK$5:$AK$1204))</f>
        <v/>
      </c>
      <c r="M515" s="15" t="str">
        <f ca="1">IF($C515="","",SUMIF('Controle de Contatos'!$D$5:$D$1204,$C515,'Controle de Contatos'!$AL$5:$AL$1204))</f>
        <v/>
      </c>
      <c r="N515" s="15" t="str">
        <f ca="1">IF($C515="","",SUMIF('Controle de Contatos'!$D$5:$D$1204,$C515,'Controle de Contatos'!$AM$5:$AO$1204))</f>
        <v/>
      </c>
      <c r="O515" s="15" t="str">
        <f ca="1">IF($C515="","",SUMIF('Controle de Contatos'!$D$5:$D$1204,$C515,'Controle de Contatos'!$AN$5:$AN$1204))</f>
        <v/>
      </c>
      <c r="P515" s="15" t="str">
        <f t="shared" ca="1" si="15"/>
        <v/>
      </c>
    </row>
    <row r="516" spans="2:16" ht="30" customHeight="1">
      <c r="B516" s="1">
        <v>512</v>
      </c>
      <c r="C516" s="14" t="str">
        <f t="shared" ca="1" si="14"/>
        <v/>
      </c>
      <c r="D516" s="15" t="str">
        <f ca="1">IF($C516="","",SUMIF('Controle de Contatos'!$D$5:$D$1204,$C516,'Controle de Contatos'!$AC$5:$AC$1204))</f>
        <v/>
      </c>
      <c r="E516" s="15" t="str">
        <f ca="1">IF($C516="","",SUMIF('Controle de Contatos'!$D$5:$D$1204,$C516,'Controle de Contatos'!$AD$5:$AD$1204))</f>
        <v/>
      </c>
      <c r="F516" s="15" t="str">
        <f ca="1">IF($C516="","",SUMIF('Controle de Contatos'!$D$5:$D$1204,$C516,'Controle de Contatos'!$AE$5:$AE$1204))</f>
        <v/>
      </c>
      <c r="G516" s="15" t="str">
        <f ca="1">IF($C516="","",SUMIF('Controle de Contatos'!$D$5:$D$1204,$C516,'Controle de Contatos'!$AF$5:$AF$1204))</f>
        <v/>
      </c>
      <c r="H516" s="15" t="str">
        <f ca="1">IF($C516="","",SUMIF('Controle de Contatos'!$D$5:$D$1204,$C516,'Controle de Contatos'!$AG$5:$AG$1204))</f>
        <v/>
      </c>
      <c r="I516" s="15" t="str">
        <f ca="1">IF($C516="","",SUMIF('Controle de Contatos'!$D$5:$D$1204,$C516,'Controle de Contatos'!$AH$5:$AH$1204))</f>
        <v/>
      </c>
      <c r="J516" s="15" t="str">
        <f ca="1">IF($C516="","",SUMIF('Controle de Contatos'!$D$5:$D$1204,$C516,'Controle de Contatos'!$AI$5:$AI$1204))</f>
        <v/>
      </c>
      <c r="K516" s="15" t="str">
        <f ca="1">IF($C516="","",SUMIF('Controle de Contatos'!$D$5:$D$1204,$C516,'Controle de Contatos'!$AJ$5:$AJ$1204))</f>
        <v/>
      </c>
      <c r="L516" s="15" t="str">
        <f ca="1">IF($C516="","",SUMIF('Controle de Contatos'!$D$5:$D$1204,$C516,'Controle de Contatos'!$AK$5:$AK$1204))</f>
        <v/>
      </c>
      <c r="M516" s="15" t="str">
        <f ca="1">IF($C516="","",SUMIF('Controle de Contatos'!$D$5:$D$1204,$C516,'Controle de Contatos'!$AL$5:$AL$1204))</f>
        <v/>
      </c>
      <c r="N516" s="15" t="str">
        <f ca="1">IF($C516="","",SUMIF('Controle de Contatos'!$D$5:$D$1204,$C516,'Controle de Contatos'!$AM$5:$AO$1204))</f>
        <v/>
      </c>
      <c r="O516" s="15" t="str">
        <f ca="1">IF($C516="","",SUMIF('Controle de Contatos'!$D$5:$D$1204,$C516,'Controle de Contatos'!$AN$5:$AN$1204))</f>
        <v/>
      </c>
      <c r="P516" s="15" t="str">
        <f t="shared" ca="1" si="15"/>
        <v/>
      </c>
    </row>
    <row r="517" spans="2:16" ht="30" customHeight="1">
      <c r="B517" s="1">
        <v>513</v>
      </c>
      <c r="C517" s="14" t="str">
        <f t="shared" ref="C517:C580" ca="1" si="16">IFERROR(Clientes,"")</f>
        <v/>
      </c>
      <c r="D517" s="15" t="str">
        <f ca="1">IF($C517="","",SUMIF('Controle de Contatos'!$D$5:$D$1204,$C517,'Controle de Contatos'!$AC$5:$AC$1204))</f>
        <v/>
      </c>
      <c r="E517" s="15" t="str">
        <f ca="1">IF($C517="","",SUMIF('Controle de Contatos'!$D$5:$D$1204,$C517,'Controle de Contatos'!$AD$5:$AD$1204))</f>
        <v/>
      </c>
      <c r="F517" s="15" t="str">
        <f ca="1">IF($C517="","",SUMIF('Controle de Contatos'!$D$5:$D$1204,$C517,'Controle de Contatos'!$AE$5:$AE$1204))</f>
        <v/>
      </c>
      <c r="G517" s="15" t="str">
        <f ca="1">IF($C517="","",SUMIF('Controle de Contatos'!$D$5:$D$1204,$C517,'Controle de Contatos'!$AF$5:$AF$1204))</f>
        <v/>
      </c>
      <c r="H517" s="15" t="str">
        <f ca="1">IF($C517="","",SUMIF('Controle de Contatos'!$D$5:$D$1204,$C517,'Controle de Contatos'!$AG$5:$AG$1204))</f>
        <v/>
      </c>
      <c r="I517" s="15" t="str">
        <f ca="1">IF($C517="","",SUMIF('Controle de Contatos'!$D$5:$D$1204,$C517,'Controle de Contatos'!$AH$5:$AH$1204))</f>
        <v/>
      </c>
      <c r="J517" s="15" t="str">
        <f ca="1">IF($C517="","",SUMIF('Controle de Contatos'!$D$5:$D$1204,$C517,'Controle de Contatos'!$AI$5:$AI$1204))</f>
        <v/>
      </c>
      <c r="K517" s="15" t="str">
        <f ca="1">IF($C517="","",SUMIF('Controle de Contatos'!$D$5:$D$1204,$C517,'Controle de Contatos'!$AJ$5:$AJ$1204))</f>
        <v/>
      </c>
      <c r="L517" s="15" t="str">
        <f ca="1">IF($C517="","",SUMIF('Controle de Contatos'!$D$5:$D$1204,$C517,'Controle de Contatos'!$AK$5:$AK$1204))</f>
        <v/>
      </c>
      <c r="M517" s="15" t="str">
        <f ca="1">IF($C517="","",SUMIF('Controle de Contatos'!$D$5:$D$1204,$C517,'Controle de Contatos'!$AL$5:$AL$1204))</f>
        <v/>
      </c>
      <c r="N517" s="15" t="str">
        <f ca="1">IF($C517="","",SUMIF('Controle de Contatos'!$D$5:$D$1204,$C517,'Controle de Contatos'!$AM$5:$AO$1204))</f>
        <v/>
      </c>
      <c r="O517" s="15" t="str">
        <f ca="1">IF($C517="","",SUMIF('Controle de Contatos'!$D$5:$D$1204,$C517,'Controle de Contatos'!$AN$5:$AN$1204))</f>
        <v/>
      </c>
      <c r="P517" s="15" t="str">
        <f t="shared" ca="1" si="15"/>
        <v/>
      </c>
    </row>
    <row r="518" spans="2:16" ht="30" customHeight="1">
      <c r="B518" s="1">
        <v>514</v>
      </c>
      <c r="C518" s="14" t="str">
        <f t="shared" ca="1" si="16"/>
        <v/>
      </c>
      <c r="D518" s="15" t="str">
        <f ca="1">IF($C518="","",SUMIF('Controle de Contatos'!$D$5:$D$1204,$C518,'Controle de Contatos'!$AC$5:$AC$1204))</f>
        <v/>
      </c>
      <c r="E518" s="15" t="str">
        <f ca="1">IF($C518="","",SUMIF('Controle de Contatos'!$D$5:$D$1204,$C518,'Controle de Contatos'!$AD$5:$AD$1204))</f>
        <v/>
      </c>
      <c r="F518" s="15" t="str">
        <f ca="1">IF($C518="","",SUMIF('Controle de Contatos'!$D$5:$D$1204,$C518,'Controle de Contatos'!$AE$5:$AE$1204))</f>
        <v/>
      </c>
      <c r="G518" s="15" t="str">
        <f ca="1">IF($C518="","",SUMIF('Controle de Contatos'!$D$5:$D$1204,$C518,'Controle de Contatos'!$AF$5:$AF$1204))</f>
        <v/>
      </c>
      <c r="H518" s="15" t="str">
        <f ca="1">IF($C518="","",SUMIF('Controle de Contatos'!$D$5:$D$1204,$C518,'Controle de Contatos'!$AG$5:$AG$1204))</f>
        <v/>
      </c>
      <c r="I518" s="15" t="str">
        <f ca="1">IF($C518="","",SUMIF('Controle de Contatos'!$D$5:$D$1204,$C518,'Controle de Contatos'!$AH$5:$AH$1204))</f>
        <v/>
      </c>
      <c r="J518" s="15" t="str">
        <f ca="1">IF($C518="","",SUMIF('Controle de Contatos'!$D$5:$D$1204,$C518,'Controle de Contatos'!$AI$5:$AI$1204))</f>
        <v/>
      </c>
      <c r="K518" s="15" t="str">
        <f ca="1">IF($C518="","",SUMIF('Controle de Contatos'!$D$5:$D$1204,$C518,'Controle de Contatos'!$AJ$5:$AJ$1204))</f>
        <v/>
      </c>
      <c r="L518" s="15" t="str">
        <f ca="1">IF($C518="","",SUMIF('Controle de Contatos'!$D$5:$D$1204,$C518,'Controle de Contatos'!$AK$5:$AK$1204))</f>
        <v/>
      </c>
      <c r="M518" s="15" t="str">
        <f ca="1">IF($C518="","",SUMIF('Controle de Contatos'!$D$5:$D$1204,$C518,'Controle de Contatos'!$AL$5:$AL$1204))</f>
        <v/>
      </c>
      <c r="N518" s="15" t="str">
        <f ca="1">IF($C518="","",SUMIF('Controle de Contatos'!$D$5:$D$1204,$C518,'Controle de Contatos'!$AM$5:$AO$1204))</f>
        <v/>
      </c>
      <c r="O518" s="15" t="str">
        <f ca="1">IF($C518="","",SUMIF('Controle de Contatos'!$D$5:$D$1204,$C518,'Controle de Contatos'!$AN$5:$AN$1204))</f>
        <v/>
      </c>
      <c r="P518" s="15" t="str">
        <f t="shared" ref="P518:P581" ca="1" si="17">IF($C518="","",SUM($D518:$O518))</f>
        <v/>
      </c>
    </row>
    <row r="519" spans="2:16" ht="30" customHeight="1">
      <c r="B519" s="1">
        <v>515</v>
      </c>
      <c r="C519" s="14" t="str">
        <f t="shared" ca="1" si="16"/>
        <v/>
      </c>
      <c r="D519" s="15" t="str">
        <f ca="1">IF($C519="","",SUMIF('Controle de Contatos'!$D$5:$D$1204,$C519,'Controle de Contatos'!$AC$5:$AC$1204))</f>
        <v/>
      </c>
      <c r="E519" s="15" t="str">
        <f ca="1">IF($C519="","",SUMIF('Controle de Contatos'!$D$5:$D$1204,$C519,'Controle de Contatos'!$AD$5:$AD$1204))</f>
        <v/>
      </c>
      <c r="F519" s="15" t="str">
        <f ca="1">IF($C519="","",SUMIF('Controle de Contatos'!$D$5:$D$1204,$C519,'Controle de Contatos'!$AE$5:$AE$1204))</f>
        <v/>
      </c>
      <c r="G519" s="15" t="str">
        <f ca="1">IF($C519="","",SUMIF('Controle de Contatos'!$D$5:$D$1204,$C519,'Controle de Contatos'!$AF$5:$AF$1204))</f>
        <v/>
      </c>
      <c r="H519" s="15" t="str">
        <f ca="1">IF($C519="","",SUMIF('Controle de Contatos'!$D$5:$D$1204,$C519,'Controle de Contatos'!$AG$5:$AG$1204))</f>
        <v/>
      </c>
      <c r="I519" s="15" t="str">
        <f ca="1">IF($C519="","",SUMIF('Controle de Contatos'!$D$5:$D$1204,$C519,'Controle de Contatos'!$AH$5:$AH$1204))</f>
        <v/>
      </c>
      <c r="J519" s="15" t="str">
        <f ca="1">IF($C519="","",SUMIF('Controle de Contatos'!$D$5:$D$1204,$C519,'Controle de Contatos'!$AI$5:$AI$1204))</f>
        <v/>
      </c>
      <c r="K519" s="15" t="str">
        <f ca="1">IF($C519="","",SUMIF('Controle de Contatos'!$D$5:$D$1204,$C519,'Controle de Contatos'!$AJ$5:$AJ$1204))</f>
        <v/>
      </c>
      <c r="L519" s="15" t="str">
        <f ca="1">IF($C519="","",SUMIF('Controle de Contatos'!$D$5:$D$1204,$C519,'Controle de Contatos'!$AK$5:$AK$1204))</f>
        <v/>
      </c>
      <c r="M519" s="15" t="str">
        <f ca="1">IF($C519="","",SUMIF('Controle de Contatos'!$D$5:$D$1204,$C519,'Controle de Contatos'!$AL$5:$AL$1204))</f>
        <v/>
      </c>
      <c r="N519" s="15" t="str">
        <f ca="1">IF($C519="","",SUMIF('Controle de Contatos'!$D$5:$D$1204,$C519,'Controle de Contatos'!$AM$5:$AO$1204))</f>
        <v/>
      </c>
      <c r="O519" s="15" t="str">
        <f ca="1">IF($C519="","",SUMIF('Controle de Contatos'!$D$5:$D$1204,$C519,'Controle de Contatos'!$AN$5:$AN$1204))</f>
        <v/>
      </c>
      <c r="P519" s="15" t="str">
        <f t="shared" ca="1" si="17"/>
        <v/>
      </c>
    </row>
    <row r="520" spans="2:16" ht="30" customHeight="1">
      <c r="B520" s="1">
        <v>516</v>
      </c>
      <c r="C520" s="14" t="str">
        <f t="shared" ca="1" si="16"/>
        <v/>
      </c>
      <c r="D520" s="15" t="str">
        <f ca="1">IF($C520="","",SUMIF('Controle de Contatos'!$D$5:$D$1204,$C520,'Controle de Contatos'!$AC$5:$AC$1204))</f>
        <v/>
      </c>
      <c r="E520" s="15" t="str">
        <f ca="1">IF($C520="","",SUMIF('Controle de Contatos'!$D$5:$D$1204,$C520,'Controle de Contatos'!$AD$5:$AD$1204))</f>
        <v/>
      </c>
      <c r="F520" s="15" t="str">
        <f ca="1">IF($C520="","",SUMIF('Controle de Contatos'!$D$5:$D$1204,$C520,'Controle de Contatos'!$AE$5:$AE$1204))</f>
        <v/>
      </c>
      <c r="G520" s="15" t="str">
        <f ca="1">IF($C520="","",SUMIF('Controle de Contatos'!$D$5:$D$1204,$C520,'Controle de Contatos'!$AF$5:$AF$1204))</f>
        <v/>
      </c>
      <c r="H520" s="15" t="str">
        <f ca="1">IF($C520="","",SUMIF('Controle de Contatos'!$D$5:$D$1204,$C520,'Controle de Contatos'!$AG$5:$AG$1204))</f>
        <v/>
      </c>
      <c r="I520" s="15" t="str">
        <f ca="1">IF($C520="","",SUMIF('Controle de Contatos'!$D$5:$D$1204,$C520,'Controle de Contatos'!$AH$5:$AH$1204))</f>
        <v/>
      </c>
      <c r="J520" s="15" t="str">
        <f ca="1">IF($C520="","",SUMIF('Controle de Contatos'!$D$5:$D$1204,$C520,'Controle de Contatos'!$AI$5:$AI$1204))</f>
        <v/>
      </c>
      <c r="K520" s="15" t="str">
        <f ca="1">IF($C520="","",SUMIF('Controle de Contatos'!$D$5:$D$1204,$C520,'Controle de Contatos'!$AJ$5:$AJ$1204))</f>
        <v/>
      </c>
      <c r="L520" s="15" t="str">
        <f ca="1">IF($C520="","",SUMIF('Controle de Contatos'!$D$5:$D$1204,$C520,'Controle de Contatos'!$AK$5:$AK$1204))</f>
        <v/>
      </c>
      <c r="M520" s="15" t="str">
        <f ca="1">IF($C520="","",SUMIF('Controle de Contatos'!$D$5:$D$1204,$C520,'Controle de Contatos'!$AL$5:$AL$1204))</f>
        <v/>
      </c>
      <c r="N520" s="15" t="str">
        <f ca="1">IF($C520="","",SUMIF('Controle de Contatos'!$D$5:$D$1204,$C520,'Controle de Contatos'!$AM$5:$AO$1204))</f>
        <v/>
      </c>
      <c r="O520" s="15" t="str">
        <f ca="1">IF($C520="","",SUMIF('Controle de Contatos'!$D$5:$D$1204,$C520,'Controle de Contatos'!$AN$5:$AN$1204))</f>
        <v/>
      </c>
      <c r="P520" s="15" t="str">
        <f t="shared" ca="1" si="17"/>
        <v/>
      </c>
    </row>
    <row r="521" spans="2:16" ht="30" customHeight="1">
      <c r="B521" s="1">
        <v>517</v>
      </c>
      <c r="C521" s="14" t="str">
        <f t="shared" ca="1" si="16"/>
        <v/>
      </c>
      <c r="D521" s="15" t="str">
        <f ca="1">IF($C521="","",SUMIF('Controle de Contatos'!$D$5:$D$1204,$C521,'Controle de Contatos'!$AC$5:$AC$1204))</f>
        <v/>
      </c>
      <c r="E521" s="15" t="str">
        <f ca="1">IF($C521="","",SUMIF('Controle de Contatos'!$D$5:$D$1204,$C521,'Controle de Contatos'!$AD$5:$AD$1204))</f>
        <v/>
      </c>
      <c r="F521" s="15" t="str">
        <f ca="1">IF($C521="","",SUMIF('Controle de Contatos'!$D$5:$D$1204,$C521,'Controle de Contatos'!$AE$5:$AE$1204))</f>
        <v/>
      </c>
      <c r="G521" s="15" t="str">
        <f ca="1">IF($C521="","",SUMIF('Controle de Contatos'!$D$5:$D$1204,$C521,'Controle de Contatos'!$AF$5:$AF$1204))</f>
        <v/>
      </c>
      <c r="H521" s="15" t="str">
        <f ca="1">IF($C521="","",SUMIF('Controle de Contatos'!$D$5:$D$1204,$C521,'Controle de Contatos'!$AG$5:$AG$1204))</f>
        <v/>
      </c>
      <c r="I521" s="15" t="str">
        <f ca="1">IF($C521="","",SUMIF('Controle de Contatos'!$D$5:$D$1204,$C521,'Controle de Contatos'!$AH$5:$AH$1204))</f>
        <v/>
      </c>
      <c r="J521" s="15" t="str">
        <f ca="1">IF($C521="","",SUMIF('Controle de Contatos'!$D$5:$D$1204,$C521,'Controle de Contatos'!$AI$5:$AI$1204))</f>
        <v/>
      </c>
      <c r="K521" s="15" t="str">
        <f ca="1">IF($C521="","",SUMIF('Controle de Contatos'!$D$5:$D$1204,$C521,'Controle de Contatos'!$AJ$5:$AJ$1204))</f>
        <v/>
      </c>
      <c r="L521" s="15" t="str">
        <f ca="1">IF($C521="","",SUMIF('Controle de Contatos'!$D$5:$D$1204,$C521,'Controle de Contatos'!$AK$5:$AK$1204))</f>
        <v/>
      </c>
      <c r="M521" s="15" t="str">
        <f ca="1">IF($C521="","",SUMIF('Controle de Contatos'!$D$5:$D$1204,$C521,'Controle de Contatos'!$AL$5:$AL$1204))</f>
        <v/>
      </c>
      <c r="N521" s="15" t="str">
        <f ca="1">IF($C521="","",SUMIF('Controle de Contatos'!$D$5:$D$1204,$C521,'Controle de Contatos'!$AM$5:$AO$1204))</f>
        <v/>
      </c>
      <c r="O521" s="15" t="str">
        <f ca="1">IF($C521="","",SUMIF('Controle de Contatos'!$D$5:$D$1204,$C521,'Controle de Contatos'!$AN$5:$AN$1204))</f>
        <v/>
      </c>
      <c r="P521" s="15" t="str">
        <f t="shared" ca="1" si="17"/>
        <v/>
      </c>
    </row>
    <row r="522" spans="2:16" ht="30" customHeight="1">
      <c r="B522" s="1">
        <v>518</v>
      </c>
      <c r="C522" s="14" t="str">
        <f t="shared" ca="1" si="16"/>
        <v/>
      </c>
      <c r="D522" s="15" t="str">
        <f ca="1">IF($C522="","",SUMIF('Controle de Contatos'!$D$5:$D$1204,$C522,'Controle de Contatos'!$AC$5:$AC$1204))</f>
        <v/>
      </c>
      <c r="E522" s="15" t="str">
        <f ca="1">IF($C522="","",SUMIF('Controle de Contatos'!$D$5:$D$1204,$C522,'Controle de Contatos'!$AD$5:$AD$1204))</f>
        <v/>
      </c>
      <c r="F522" s="15" t="str">
        <f ca="1">IF($C522="","",SUMIF('Controle de Contatos'!$D$5:$D$1204,$C522,'Controle de Contatos'!$AE$5:$AE$1204))</f>
        <v/>
      </c>
      <c r="G522" s="15" t="str">
        <f ca="1">IF($C522="","",SUMIF('Controle de Contatos'!$D$5:$D$1204,$C522,'Controle de Contatos'!$AF$5:$AF$1204))</f>
        <v/>
      </c>
      <c r="H522" s="15" t="str">
        <f ca="1">IF($C522="","",SUMIF('Controle de Contatos'!$D$5:$D$1204,$C522,'Controle de Contatos'!$AG$5:$AG$1204))</f>
        <v/>
      </c>
      <c r="I522" s="15" t="str">
        <f ca="1">IF($C522="","",SUMIF('Controle de Contatos'!$D$5:$D$1204,$C522,'Controle de Contatos'!$AH$5:$AH$1204))</f>
        <v/>
      </c>
      <c r="J522" s="15" t="str">
        <f ca="1">IF($C522="","",SUMIF('Controle de Contatos'!$D$5:$D$1204,$C522,'Controle de Contatos'!$AI$5:$AI$1204))</f>
        <v/>
      </c>
      <c r="K522" s="15" t="str">
        <f ca="1">IF($C522="","",SUMIF('Controle de Contatos'!$D$5:$D$1204,$C522,'Controle de Contatos'!$AJ$5:$AJ$1204))</f>
        <v/>
      </c>
      <c r="L522" s="15" t="str">
        <f ca="1">IF($C522="","",SUMIF('Controle de Contatos'!$D$5:$D$1204,$C522,'Controle de Contatos'!$AK$5:$AK$1204))</f>
        <v/>
      </c>
      <c r="M522" s="15" t="str">
        <f ca="1">IF($C522="","",SUMIF('Controle de Contatos'!$D$5:$D$1204,$C522,'Controle de Contatos'!$AL$5:$AL$1204))</f>
        <v/>
      </c>
      <c r="N522" s="15" t="str">
        <f ca="1">IF($C522="","",SUMIF('Controle de Contatos'!$D$5:$D$1204,$C522,'Controle de Contatos'!$AM$5:$AO$1204))</f>
        <v/>
      </c>
      <c r="O522" s="15" t="str">
        <f ca="1">IF($C522="","",SUMIF('Controle de Contatos'!$D$5:$D$1204,$C522,'Controle de Contatos'!$AN$5:$AN$1204))</f>
        <v/>
      </c>
      <c r="P522" s="15" t="str">
        <f t="shared" ca="1" si="17"/>
        <v/>
      </c>
    </row>
    <row r="523" spans="2:16" ht="30" customHeight="1">
      <c r="B523" s="1">
        <v>519</v>
      </c>
      <c r="C523" s="14" t="str">
        <f t="shared" ca="1" si="16"/>
        <v/>
      </c>
      <c r="D523" s="15" t="str">
        <f ca="1">IF($C523="","",SUMIF('Controle de Contatos'!$D$5:$D$1204,$C523,'Controle de Contatos'!$AC$5:$AC$1204))</f>
        <v/>
      </c>
      <c r="E523" s="15" t="str">
        <f ca="1">IF($C523="","",SUMIF('Controle de Contatos'!$D$5:$D$1204,$C523,'Controle de Contatos'!$AD$5:$AD$1204))</f>
        <v/>
      </c>
      <c r="F523" s="15" t="str">
        <f ca="1">IF($C523="","",SUMIF('Controle de Contatos'!$D$5:$D$1204,$C523,'Controle de Contatos'!$AE$5:$AE$1204))</f>
        <v/>
      </c>
      <c r="G523" s="15" t="str">
        <f ca="1">IF($C523="","",SUMIF('Controle de Contatos'!$D$5:$D$1204,$C523,'Controle de Contatos'!$AF$5:$AF$1204))</f>
        <v/>
      </c>
      <c r="H523" s="15" t="str">
        <f ca="1">IF($C523="","",SUMIF('Controle de Contatos'!$D$5:$D$1204,$C523,'Controle de Contatos'!$AG$5:$AG$1204))</f>
        <v/>
      </c>
      <c r="I523" s="15" t="str">
        <f ca="1">IF($C523="","",SUMIF('Controle de Contatos'!$D$5:$D$1204,$C523,'Controle de Contatos'!$AH$5:$AH$1204))</f>
        <v/>
      </c>
      <c r="J523" s="15" t="str">
        <f ca="1">IF($C523="","",SUMIF('Controle de Contatos'!$D$5:$D$1204,$C523,'Controle de Contatos'!$AI$5:$AI$1204))</f>
        <v/>
      </c>
      <c r="K523" s="15" t="str">
        <f ca="1">IF($C523="","",SUMIF('Controle de Contatos'!$D$5:$D$1204,$C523,'Controle de Contatos'!$AJ$5:$AJ$1204))</f>
        <v/>
      </c>
      <c r="L523" s="15" t="str">
        <f ca="1">IF($C523="","",SUMIF('Controle de Contatos'!$D$5:$D$1204,$C523,'Controle de Contatos'!$AK$5:$AK$1204))</f>
        <v/>
      </c>
      <c r="M523" s="15" t="str">
        <f ca="1">IF($C523="","",SUMIF('Controle de Contatos'!$D$5:$D$1204,$C523,'Controle de Contatos'!$AL$5:$AL$1204))</f>
        <v/>
      </c>
      <c r="N523" s="15" t="str">
        <f ca="1">IF($C523="","",SUMIF('Controle de Contatos'!$D$5:$D$1204,$C523,'Controle de Contatos'!$AM$5:$AO$1204))</f>
        <v/>
      </c>
      <c r="O523" s="15" t="str">
        <f ca="1">IF($C523="","",SUMIF('Controle de Contatos'!$D$5:$D$1204,$C523,'Controle de Contatos'!$AN$5:$AN$1204))</f>
        <v/>
      </c>
      <c r="P523" s="15" t="str">
        <f t="shared" ca="1" si="17"/>
        <v/>
      </c>
    </row>
    <row r="524" spans="2:16" ht="30" customHeight="1">
      <c r="B524" s="1">
        <v>520</v>
      </c>
      <c r="C524" s="14" t="str">
        <f t="shared" ca="1" si="16"/>
        <v/>
      </c>
      <c r="D524" s="15" t="str">
        <f ca="1">IF($C524="","",SUMIF('Controle de Contatos'!$D$5:$D$1204,$C524,'Controle de Contatos'!$AC$5:$AC$1204))</f>
        <v/>
      </c>
      <c r="E524" s="15" t="str">
        <f ca="1">IF($C524="","",SUMIF('Controle de Contatos'!$D$5:$D$1204,$C524,'Controle de Contatos'!$AD$5:$AD$1204))</f>
        <v/>
      </c>
      <c r="F524" s="15" t="str">
        <f ca="1">IF($C524="","",SUMIF('Controle de Contatos'!$D$5:$D$1204,$C524,'Controle de Contatos'!$AE$5:$AE$1204))</f>
        <v/>
      </c>
      <c r="G524" s="15" t="str">
        <f ca="1">IF($C524="","",SUMIF('Controle de Contatos'!$D$5:$D$1204,$C524,'Controle de Contatos'!$AF$5:$AF$1204))</f>
        <v/>
      </c>
      <c r="H524" s="15" t="str">
        <f ca="1">IF($C524="","",SUMIF('Controle de Contatos'!$D$5:$D$1204,$C524,'Controle de Contatos'!$AG$5:$AG$1204))</f>
        <v/>
      </c>
      <c r="I524" s="15" t="str">
        <f ca="1">IF($C524="","",SUMIF('Controle de Contatos'!$D$5:$D$1204,$C524,'Controle de Contatos'!$AH$5:$AH$1204))</f>
        <v/>
      </c>
      <c r="J524" s="15" t="str">
        <f ca="1">IF($C524="","",SUMIF('Controle de Contatos'!$D$5:$D$1204,$C524,'Controle de Contatos'!$AI$5:$AI$1204))</f>
        <v/>
      </c>
      <c r="K524" s="15" t="str">
        <f ca="1">IF($C524="","",SUMIF('Controle de Contatos'!$D$5:$D$1204,$C524,'Controle de Contatos'!$AJ$5:$AJ$1204))</f>
        <v/>
      </c>
      <c r="L524" s="15" t="str">
        <f ca="1">IF($C524="","",SUMIF('Controle de Contatos'!$D$5:$D$1204,$C524,'Controle de Contatos'!$AK$5:$AK$1204))</f>
        <v/>
      </c>
      <c r="M524" s="15" t="str">
        <f ca="1">IF($C524="","",SUMIF('Controle de Contatos'!$D$5:$D$1204,$C524,'Controle de Contatos'!$AL$5:$AL$1204))</f>
        <v/>
      </c>
      <c r="N524" s="15" t="str">
        <f ca="1">IF($C524="","",SUMIF('Controle de Contatos'!$D$5:$D$1204,$C524,'Controle de Contatos'!$AM$5:$AO$1204))</f>
        <v/>
      </c>
      <c r="O524" s="15" t="str">
        <f ca="1">IF($C524="","",SUMIF('Controle de Contatos'!$D$5:$D$1204,$C524,'Controle de Contatos'!$AN$5:$AN$1204))</f>
        <v/>
      </c>
      <c r="P524" s="15" t="str">
        <f t="shared" ca="1" si="17"/>
        <v/>
      </c>
    </row>
    <row r="525" spans="2:16" ht="30" customHeight="1">
      <c r="B525" s="1">
        <v>521</v>
      </c>
      <c r="C525" s="14" t="str">
        <f t="shared" ca="1" si="16"/>
        <v/>
      </c>
      <c r="D525" s="15" t="str">
        <f ca="1">IF($C525="","",SUMIF('Controle de Contatos'!$D$5:$D$1204,$C525,'Controle de Contatos'!$AC$5:$AC$1204))</f>
        <v/>
      </c>
      <c r="E525" s="15" t="str">
        <f ca="1">IF($C525="","",SUMIF('Controle de Contatos'!$D$5:$D$1204,$C525,'Controle de Contatos'!$AD$5:$AD$1204))</f>
        <v/>
      </c>
      <c r="F525" s="15" t="str">
        <f ca="1">IF($C525="","",SUMIF('Controle de Contatos'!$D$5:$D$1204,$C525,'Controle de Contatos'!$AE$5:$AE$1204))</f>
        <v/>
      </c>
      <c r="G525" s="15" t="str">
        <f ca="1">IF($C525="","",SUMIF('Controle de Contatos'!$D$5:$D$1204,$C525,'Controle de Contatos'!$AF$5:$AF$1204))</f>
        <v/>
      </c>
      <c r="H525" s="15" t="str">
        <f ca="1">IF($C525="","",SUMIF('Controle de Contatos'!$D$5:$D$1204,$C525,'Controle de Contatos'!$AG$5:$AG$1204))</f>
        <v/>
      </c>
      <c r="I525" s="15" t="str">
        <f ca="1">IF($C525="","",SUMIF('Controle de Contatos'!$D$5:$D$1204,$C525,'Controle de Contatos'!$AH$5:$AH$1204))</f>
        <v/>
      </c>
      <c r="J525" s="15" t="str">
        <f ca="1">IF($C525="","",SUMIF('Controle de Contatos'!$D$5:$D$1204,$C525,'Controle de Contatos'!$AI$5:$AI$1204))</f>
        <v/>
      </c>
      <c r="K525" s="15" t="str">
        <f ca="1">IF($C525="","",SUMIF('Controle de Contatos'!$D$5:$D$1204,$C525,'Controle de Contatos'!$AJ$5:$AJ$1204))</f>
        <v/>
      </c>
      <c r="L525" s="15" t="str">
        <f ca="1">IF($C525="","",SUMIF('Controle de Contatos'!$D$5:$D$1204,$C525,'Controle de Contatos'!$AK$5:$AK$1204))</f>
        <v/>
      </c>
      <c r="M525" s="15" t="str">
        <f ca="1">IF($C525="","",SUMIF('Controle de Contatos'!$D$5:$D$1204,$C525,'Controle de Contatos'!$AL$5:$AL$1204))</f>
        <v/>
      </c>
      <c r="N525" s="15" t="str">
        <f ca="1">IF($C525="","",SUMIF('Controle de Contatos'!$D$5:$D$1204,$C525,'Controle de Contatos'!$AM$5:$AO$1204))</f>
        <v/>
      </c>
      <c r="O525" s="15" t="str">
        <f ca="1">IF($C525="","",SUMIF('Controle de Contatos'!$D$5:$D$1204,$C525,'Controle de Contatos'!$AN$5:$AN$1204))</f>
        <v/>
      </c>
      <c r="P525" s="15" t="str">
        <f t="shared" ca="1" si="17"/>
        <v/>
      </c>
    </row>
    <row r="526" spans="2:16" ht="30" customHeight="1">
      <c r="B526" s="1">
        <v>522</v>
      </c>
      <c r="C526" s="14" t="str">
        <f t="shared" ca="1" si="16"/>
        <v/>
      </c>
      <c r="D526" s="15" t="str">
        <f ca="1">IF($C526="","",SUMIF('Controle de Contatos'!$D$5:$D$1204,$C526,'Controle de Contatos'!$AC$5:$AC$1204))</f>
        <v/>
      </c>
      <c r="E526" s="15" t="str">
        <f ca="1">IF($C526="","",SUMIF('Controle de Contatos'!$D$5:$D$1204,$C526,'Controle de Contatos'!$AD$5:$AD$1204))</f>
        <v/>
      </c>
      <c r="F526" s="15" t="str">
        <f ca="1">IF($C526="","",SUMIF('Controle de Contatos'!$D$5:$D$1204,$C526,'Controle de Contatos'!$AE$5:$AE$1204))</f>
        <v/>
      </c>
      <c r="G526" s="15" t="str">
        <f ca="1">IF($C526="","",SUMIF('Controle de Contatos'!$D$5:$D$1204,$C526,'Controle de Contatos'!$AF$5:$AF$1204))</f>
        <v/>
      </c>
      <c r="H526" s="15" t="str">
        <f ca="1">IF($C526="","",SUMIF('Controle de Contatos'!$D$5:$D$1204,$C526,'Controle de Contatos'!$AG$5:$AG$1204))</f>
        <v/>
      </c>
      <c r="I526" s="15" t="str">
        <f ca="1">IF($C526="","",SUMIF('Controle de Contatos'!$D$5:$D$1204,$C526,'Controle de Contatos'!$AH$5:$AH$1204))</f>
        <v/>
      </c>
      <c r="J526" s="15" t="str">
        <f ca="1">IF($C526="","",SUMIF('Controle de Contatos'!$D$5:$D$1204,$C526,'Controle de Contatos'!$AI$5:$AI$1204))</f>
        <v/>
      </c>
      <c r="K526" s="15" t="str">
        <f ca="1">IF($C526="","",SUMIF('Controle de Contatos'!$D$5:$D$1204,$C526,'Controle de Contatos'!$AJ$5:$AJ$1204))</f>
        <v/>
      </c>
      <c r="L526" s="15" t="str">
        <f ca="1">IF($C526="","",SUMIF('Controle de Contatos'!$D$5:$D$1204,$C526,'Controle de Contatos'!$AK$5:$AK$1204))</f>
        <v/>
      </c>
      <c r="M526" s="15" t="str">
        <f ca="1">IF($C526="","",SUMIF('Controle de Contatos'!$D$5:$D$1204,$C526,'Controle de Contatos'!$AL$5:$AL$1204))</f>
        <v/>
      </c>
      <c r="N526" s="15" t="str">
        <f ca="1">IF($C526="","",SUMIF('Controle de Contatos'!$D$5:$D$1204,$C526,'Controle de Contatos'!$AM$5:$AO$1204))</f>
        <v/>
      </c>
      <c r="O526" s="15" t="str">
        <f ca="1">IF($C526="","",SUMIF('Controle de Contatos'!$D$5:$D$1204,$C526,'Controle de Contatos'!$AN$5:$AN$1204))</f>
        <v/>
      </c>
      <c r="P526" s="15" t="str">
        <f t="shared" ca="1" si="17"/>
        <v/>
      </c>
    </row>
    <row r="527" spans="2:16" ht="30" customHeight="1">
      <c r="B527" s="1">
        <v>523</v>
      </c>
      <c r="C527" s="14" t="str">
        <f t="shared" ca="1" si="16"/>
        <v/>
      </c>
      <c r="D527" s="15" t="str">
        <f ca="1">IF($C527="","",SUMIF('Controle de Contatos'!$D$5:$D$1204,$C527,'Controle de Contatos'!$AC$5:$AC$1204))</f>
        <v/>
      </c>
      <c r="E527" s="15" t="str">
        <f ca="1">IF($C527="","",SUMIF('Controle de Contatos'!$D$5:$D$1204,$C527,'Controle de Contatos'!$AD$5:$AD$1204))</f>
        <v/>
      </c>
      <c r="F527" s="15" t="str">
        <f ca="1">IF($C527="","",SUMIF('Controle de Contatos'!$D$5:$D$1204,$C527,'Controle de Contatos'!$AE$5:$AE$1204))</f>
        <v/>
      </c>
      <c r="G527" s="15" t="str">
        <f ca="1">IF($C527="","",SUMIF('Controle de Contatos'!$D$5:$D$1204,$C527,'Controle de Contatos'!$AF$5:$AF$1204))</f>
        <v/>
      </c>
      <c r="H527" s="15" t="str">
        <f ca="1">IF($C527="","",SUMIF('Controle de Contatos'!$D$5:$D$1204,$C527,'Controle de Contatos'!$AG$5:$AG$1204))</f>
        <v/>
      </c>
      <c r="I527" s="15" t="str">
        <f ca="1">IF($C527="","",SUMIF('Controle de Contatos'!$D$5:$D$1204,$C527,'Controle de Contatos'!$AH$5:$AH$1204))</f>
        <v/>
      </c>
      <c r="J527" s="15" t="str">
        <f ca="1">IF($C527="","",SUMIF('Controle de Contatos'!$D$5:$D$1204,$C527,'Controle de Contatos'!$AI$5:$AI$1204))</f>
        <v/>
      </c>
      <c r="K527" s="15" t="str">
        <f ca="1">IF($C527="","",SUMIF('Controle de Contatos'!$D$5:$D$1204,$C527,'Controle de Contatos'!$AJ$5:$AJ$1204))</f>
        <v/>
      </c>
      <c r="L527" s="15" t="str">
        <f ca="1">IF($C527="","",SUMIF('Controle de Contatos'!$D$5:$D$1204,$C527,'Controle de Contatos'!$AK$5:$AK$1204))</f>
        <v/>
      </c>
      <c r="M527" s="15" t="str">
        <f ca="1">IF($C527="","",SUMIF('Controle de Contatos'!$D$5:$D$1204,$C527,'Controle de Contatos'!$AL$5:$AL$1204))</f>
        <v/>
      </c>
      <c r="N527" s="15" t="str">
        <f ca="1">IF($C527="","",SUMIF('Controle de Contatos'!$D$5:$D$1204,$C527,'Controle de Contatos'!$AM$5:$AO$1204))</f>
        <v/>
      </c>
      <c r="O527" s="15" t="str">
        <f ca="1">IF($C527="","",SUMIF('Controle de Contatos'!$D$5:$D$1204,$C527,'Controle de Contatos'!$AN$5:$AN$1204))</f>
        <v/>
      </c>
      <c r="P527" s="15" t="str">
        <f t="shared" ca="1" si="17"/>
        <v/>
      </c>
    </row>
    <row r="528" spans="2:16" ht="30" customHeight="1">
      <c r="B528" s="1">
        <v>524</v>
      </c>
      <c r="C528" s="14" t="str">
        <f t="shared" ca="1" si="16"/>
        <v/>
      </c>
      <c r="D528" s="15" t="str">
        <f ca="1">IF($C528="","",SUMIF('Controle de Contatos'!$D$5:$D$1204,$C528,'Controle de Contatos'!$AC$5:$AC$1204))</f>
        <v/>
      </c>
      <c r="E528" s="15" t="str">
        <f ca="1">IF($C528="","",SUMIF('Controle de Contatos'!$D$5:$D$1204,$C528,'Controle de Contatos'!$AD$5:$AD$1204))</f>
        <v/>
      </c>
      <c r="F528" s="15" t="str">
        <f ca="1">IF($C528="","",SUMIF('Controle de Contatos'!$D$5:$D$1204,$C528,'Controle de Contatos'!$AE$5:$AE$1204))</f>
        <v/>
      </c>
      <c r="G528" s="15" t="str">
        <f ca="1">IF($C528="","",SUMIF('Controle de Contatos'!$D$5:$D$1204,$C528,'Controle de Contatos'!$AF$5:$AF$1204))</f>
        <v/>
      </c>
      <c r="H528" s="15" t="str">
        <f ca="1">IF($C528="","",SUMIF('Controle de Contatos'!$D$5:$D$1204,$C528,'Controle de Contatos'!$AG$5:$AG$1204))</f>
        <v/>
      </c>
      <c r="I528" s="15" t="str">
        <f ca="1">IF($C528="","",SUMIF('Controle de Contatos'!$D$5:$D$1204,$C528,'Controle de Contatos'!$AH$5:$AH$1204))</f>
        <v/>
      </c>
      <c r="J528" s="15" t="str">
        <f ca="1">IF($C528="","",SUMIF('Controle de Contatos'!$D$5:$D$1204,$C528,'Controle de Contatos'!$AI$5:$AI$1204))</f>
        <v/>
      </c>
      <c r="K528" s="15" t="str">
        <f ca="1">IF($C528="","",SUMIF('Controle de Contatos'!$D$5:$D$1204,$C528,'Controle de Contatos'!$AJ$5:$AJ$1204))</f>
        <v/>
      </c>
      <c r="L528" s="15" t="str">
        <f ca="1">IF($C528="","",SUMIF('Controle de Contatos'!$D$5:$D$1204,$C528,'Controle de Contatos'!$AK$5:$AK$1204))</f>
        <v/>
      </c>
      <c r="M528" s="15" t="str">
        <f ca="1">IF($C528="","",SUMIF('Controle de Contatos'!$D$5:$D$1204,$C528,'Controle de Contatos'!$AL$5:$AL$1204))</f>
        <v/>
      </c>
      <c r="N528" s="15" t="str">
        <f ca="1">IF($C528="","",SUMIF('Controle de Contatos'!$D$5:$D$1204,$C528,'Controle de Contatos'!$AM$5:$AO$1204))</f>
        <v/>
      </c>
      <c r="O528" s="15" t="str">
        <f ca="1">IF($C528="","",SUMIF('Controle de Contatos'!$D$5:$D$1204,$C528,'Controle de Contatos'!$AN$5:$AN$1204))</f>
        <v/>
      </c>
      <c r="P528" s="15" t="str">
        <f t="shared" ca="1" si="17"/>
        <v/>
      </c>
    </row>
    <row r="529" spans="2:16" ht="30" customHeight="1">
      <c r="B529" s="1">
        <v>525</v>
      </c>
      <c r="C529" s="14" t="str">
        <f t="shared" ca="1" si="16"/>
        <v/>
      </c>
      <c r="D529" s="15" t="str">
        <f ca="1">IF($C529="","",SUMIF('Controle de Contatos'!$D$5:$D$1204,$C529,'Controle de Contatos'!$AC$5:$AC$1204))</f>
        <v/>
      </c>
      <c r="E529" s="15" t="str">
        <f ca="1">IF($C529="","",SUMIF('Controle de Contatos'!$D$5:$D$1204,$C529,'Controle de Contatos'!$AD$5:$AD$1204))</f>
        <v/>
      </c>
      <c r="F529" s="15" t="str">
        <f ca="1">IF($C529="","",SUMIF('Controle de Contatos'!$D$5:$D$1204,$C529,'Controle de Contatos'!$AE$5:$AE$1204))</f>
        <v/>
      </c>
      <c r="G529" s="15" t="str">
        <f ca="1">IF($C529="","",SUMIF('Controle de Contatos'!$D$5:$D$1204,$C529,'Controle de Contatos'!$AF$5:$AF$1204))</f>
        <v/>
      </c>
      <c r="H529" s="15" t="str">
        <f ca="1">IF($C529="","",SUMIF('Controle de Contatos'!$D$5:$D$1204,$C529,'Controle de Contatos'!$AG$5:$AG$1204))</f>
        <v/>
      </c>
      <c r="I529" s="15" t="str">
        <f ca="1">IF($C529="","",SUMIF('Controle de Contatos'!$D$5:$D$1204,$C529,'Controle de Contatos'!$AH$5:$AH$1204))</f>
        <v/>
      </c>
      <c r="J529" s="15" t="str">
        <f ca="1">IF($C529="","",SUMIF('Controle de Contatos'!$D$5:$D$1204,$C529,'Controle de Contatos'!$AI$5:$AI$1204))</f>
        <v/>
      </c>
      <c r="K529" s="15" t="str">
        <f ca="1">IF($C529="","",SUMIF('Controle de Contatos'!$D$5:$D$1204,$C529,'Controle de Contatos'!$AJ$5:$AJ$1204))</f>
        <v/>
      </c>
      <c r="L529" s="15" t="str">
        <f ca="1">IF($C529="","",SUMIF('Controle de Contatos'!$D$5:$D$1204,$C529,'Controle de Contatos'!$AK$5:$AK$1204))</f>
        <v/>
      </c>
      <c r="M529" s="15" t="str">
        <f ca="1">IF($C529="","",SUMIF('Controle de Contatos'!$D$5:$D$1204,$C529,'Controle de Contatos'!$AL$5:$AL$1204))</f>
        <v/>
      </c>
      <c r="N529" s="15" t="str">
        <f ca="1">IF($C529="","",SUMIF('Controle de Contatos'!$D$5:$D$1204,$C529,'Controle de Contatos'!$AM$5:$AO$1204))</f>
        <v/>
      </c>
      <c r="O529" s="15" t="str">
        <f ca="1">IF($C529="","",SUMIF('Controle de Contatos'!$D$5:$D$1204,$C529,'Controle de Contatos'!$AN$5:$AN$1204))</f>
        <v/>
      </c>
      <c r="P529" s="15" t="str">
        <f t="shared" ca="1" si="17"/>
        <v/>
      </c>
    </row>
    <row r="530" spans="2:16" ht="30" customHeight="1">
      <c r="B530" s="1">
        <v>526</v>
      </c>
      <c r="C530" s="14" t="str">
        <f t="shared" ca="1" si="16"/>
        <v/>
      </c>
      <c r="D530" s="15" t="str">
        <f ca="1">IF($C530="","",SUMIF('Controle de Contatos'!$D$5:$D$1204,$C530,'Controle de Contatos'!$AC$5:$AC$1204))</f>
        <v/>
      </c>
      <c r="E530" s="15" t="str">
        <f ca="1">IF($C530="","",SUMIF('Controle de Contatos'!$D$5:$D$1204,$C530,'Controle de Contatos'!$AD$5:$AD$1204))</f>
        <v/>
      </c>
      <c r="F530" s="15" t="str">
        <f ca="1">IF($C530="","",SUMIF('Controle de Contatos'!$D$5:$D$1204,$C530,'Controle de Contatos'!$AE$5:$AE$1204))</f>
        <v/>
      </c>
      <c r="G530" s="15" t="str">
        <f ca="1">IF($C530="","",SUMIF('Controle de Contatos'!$D$5:$D$1204,$C530,'Controle de Contatos'!$AF$5:$AF$1204))</f>
        <v/>
      </c>
      <c r="H530" s="15" t="str">
        <f ca="1">IF($C530="","",SUMIF('Controle de Contatos'!$D$5:$D$1204,$C530,'Controle de Contatos'!$AG$5:$AG$1204))</f>
        <v/>
      </c>
      <c r="I530" s="15" t="str">
        <f ca="1">IF($C530="","",SUMIF('Controle de Contatos'!$D$5:$D$1204,$C530,'Controle de Contatos'!$AH$5:$AH$1204))</f>
        <v/>
      </c>
      <c r="J530" s="15" t="str">
        <f ca="1">IF($C530="","",SUMIF('Controle de Contatos'!$D$5:$D$1204,$C530,'Controle de Contatos'!$AI$5:$AI$1204))</f>
        <v/>
      </c>
      <c r="K530" s="15" t="str">
        <f ca="1">IF($C530="","",SUMIF('Controle de Contatos'!$D$5:$D$1204,$C530,'Controle de Contatos'!$AJ$5:$AJ$1204))</f>
        <v/>
      </c>
      <c r="L530" s="15" t="str">
        <f ca="1">IF($C530="","",SUMIF('Controle de Contatos'!$D$5:$D$1204,$C530,'Controle de Contatos'!$AK$5:$AK$1204))</f>
        <v/>
      </c>
      <c r="M530" s="15" t="str">
        <f ca="1">IF($C530="","",SUMIF('Controle de Contatos'!$D$5:$D$1204,$C530,'Controle de Contatos'!$AL$5:$AL$1204))</f>
        <v/>
      </c>
      <c r="N530" s="15" t="str">
        <f ca="1">IF($C530="","",SUMIF('Controle de Contatos'!$D$5:$D$1204,$C530,'Controle de Contatos'!$AM$5:$AO$1204))</f>
        <v/>
      </c>
      <c r="O530" s="15" t="str">
        <f ca="1">IF($C530="","",SUMIF('Controle de Contatos'!$D$5:$D$1204,$C530,'Controle de Contatos'!$AN$5:$AN$1204))</f>
        <v/>
      </c>
      <c r="P530" s="15" t="str">
        <f t="shared" ca="1" si="17"/>
        <v/>
      </c>
    </row>
    <row r="531" spans="2:16" ht="30" customHeight="1">
      <c r="B531" s="1">
        <v>527</v>
      </c>
      <c r="C531" s="14" t="str">
        <f t="shared" ca="1" si="16"/>
        <v/>
      </c>
      <c r="D531" s="15" t="str">
        <f ca="1">IF($C531="","",SUMIF('Controle de Contatos'!$D$5:$D$1204,$C531,'Controle de Contatos'!$AC$5:$AC$1204))</f>
        <v/>
      </c>
      <c r="E531" s="15" t="str">
        <f ca="1">IF($C531="","",SUMIF('Controle de Contatos'!$D$5:$D$1204,$C531,'Controle de Contatos'!$AD$5:$AD$1204))</f>
        <v/>
      </c>
      <c r="F531" s="15" t="str">
        <f ca="1">IF($C531="","",SUMIF('Controle de Contatos'!$D$5:$D$1204,$C531,'Controle de Contatos'!$AE$5:$AE$1204))</f>
        <v/>
      </c>
      <c r="G531" s="15" t="str">
        <f ca="1">IF($C531="","",SUMIF('Controle de Contatos'!$D$5:$D$1204,$C531,'Controle de Contatos'!$AF$5:$AF$1204))</f>
        <v/>
      </c>
      <c r="H531" s="15" t="str">
        <f ca="1">IF($C531="","",SUMIF('Controle de Contatos'!$D$5:$D$1204,$C531,'Controle de Contatos'!$AG$5:$AG$1204))</f>
        <v/>
      </c>
      <c r="I531" s="15" t="str">
        <f ca="1">IF($C531="","",SUMIF('Controle de Contatos'!$D$5:$D$1204,$C531,'Controle de Contatos'!$AH$5:$AH$1204))</f>
        <v/>
      </c>
      <c r="J531" s="15" t="str">
        <f ca="1">IF($C531="","",SUMIF('Controle de Contatos'!$D$5:$D$1204,$C531,'Controle de Contatos'!$AI$5:$AI$1204))</f>
        <v/>
      </c>
      <c r="K531" s="15" t="str">
        <f ca="1">IF($C531="","",SUMIF('Controle de Contatos'!$D$5:$D$1204,$C531,'Controle de Contatos'!$AJ$5:$AJ$1204))</f>
        <v/>
      </c>
      <c r="L531" s="15" t="str">
        <f ca="1">IF($C531="","",SUMIF('Controle de Contatos'!$D$5:$D$1204,$C531,'Controle de Contatos'!$AK$5:$AK$1204))</f>
        <v/>
      </c>
      <c r="M531" s="15" t="str">
        <f ca="1">IF($C531="","",SUMIF('Controle de Contatos'!$D$5:$D$1204,$C531,'Controle de Contatos'!$AL$5:$AL$1204))</f>
        <v/>
      </c>
      <c r="N531" s="15" t="str">
        <f ca="1">IF($C531="","",SUMIF('Controle de Contatos'!$D$5:$D$1204,$C531,'Controle de Contatos'!$AM$5:$AO$1204))</f>
        <v/>
      </c>
      <c r="O531" s="15" t="str">
        <f ca="1">IF($C531="","",SUMIF('Controle de Contatos'!$D$5:$D$1204,$C531,'Controle de Contatos'!$AN$5:$AN$1204))</f>
        <v/>
      </c>
      <c r="P531" s="15" t="str">
        <f t="shared" ca="1" si="17"/>
        <v/>
      </c>
    </row>
    <row r="532" spans="2:16" ht="30" customHeight="1">
      <c r="B532" s="1">
        <v>528</v>
      </c>
      <c r="C532" s="14" t="str">
        <f t="shared" ca="1" si="16"/>
        <v/>
      </c>
      <c r="D532" s="15" t="str">
        <f ca="1">IF($C532="","",SUMIF('Controle de Contatos'!$D$5:$D$1204,$C532,'Controle de Contatos'!$AC$5:$AC$1204))</f>
        <v/>
      </c>
      <c r="E532" s="15" t="str">
        <f ca="1">IF($C532="","",SUMIF('Controle de Contatos'!$D$5:$D$1204,$C532,'Controle de Contatos'!$AD$5:$AD$1204))</f>
        <v/>
      </c>
      <c r="F532" s="15" t="str">
        <f ca="1">IF($C532="","",SUMIF('Controle de Contatos'!$D$5:$D$1204,$C532,'Controle de Contatos'!$AE$5:$AE$1204))</f>
        <v/>
      </c>
      <c r="G532" s="15" t="str">
        <f ca="1">IF($C532="","",SUMIF('Controle de Contatos'!$D$5:$D$1204,$C532,'Controle de Contatos'!$AF$5:$AF$1204))</f>
        <v/>
      </c>
      <c r="H532" s="15" t="str">
        <f ca="1">IF($C532="","",SUMIF('Controle de Contatos'!$D$5:$D$1204,$C532,'Controle de Contatos'!$AG$5:$AG$1204))</f>
        <v/>
      </c>
      <c r="I532" s="15" t="str">
        <f ca="1">IF($C532="","",SUMIF('Controle de Contatos'!$D$5:$D$1204,$C532,'Controle de Contatos'!$AH$5:$AH$1204))</f>
        <v/>
      </c>
      <c r="J532" s="15" t="str">
        <f ca="1">IF($C532="","",SUMIF('Controle de Contatos'!$D$5:$D$1204,$C532,'Controle de Contatos'!$AI$5:$AI$1204))</f>
        <v/>
      </c>
      <c r="K532" s="15" t="str">
        <f ca="1">IF($C532="","",SUMIF('Controle de Contatos'!$D$5:$D$1204,$C532,'Controle de Contatos'!$AJ$5:$AJ$1204))</f>
        <v/>
      </c>
      <c r="L532" s="15" t="str">
        <f ca="1">IF($C532="","",SUMIF('Controle de Contatos'!$D$5:$D$1204,$C532,'Controle de Contatos'!$AK$5:$AK$1204))</f>
        <v/>
      </c>
      <c r="M532" s="15" t="str">
        <f ca="1">IF($C532="","",SUMIF('Controle de Contatos'!$D$5:$D$1204,$C532,'Controle de Contatos'!$AL$5:$AL$1204))</f>
        <v/>
      </c>
      <c r="N532" s="15" t="str">
        <f ca="1">IF($C532="","",SUMIF('Controle de Contatos'!$D$5:$D$1204,$C532,'Controle de Contatos'!$AM$5:$AO$1204))</f>
        <v/>
      </c>
      <c r="O532" s="15" t="str">
        <f ca="1">IF($C532="","",SUMIF('Controle de Contatos'!$D$5:$D$1204,$C532,'Controle de Contatos'!$AN$5:$AN$1204))</f>
        <v/>
      </c>
      <c r="P532" s="15" t="str">
        <f t="shared" ca="1" si="17"/>
        <v/>
      </c>
    </row>
    <row r="533" spans="2:16" ht="30" customHeight="1">
      <c r="B533" s="1">
        <v>529</v>
      </c>
      <c r="C533" s="14" t="str">
        <f t="shared" ca="1" si="16"/>
        <v/>
      </c>
      <c r="D533" s="15" t="str">
        <f ca="1">IF($C533="","",SUMIF('Controle de Contatos'!$D$5:$D$1204,$C533,'Controle de Contatos'!$AC$5:$AC$1204))</f>
        <v/>
      </c>
      <c r="E533" s="15" t="str">
        <f ca="1">IF($C533="","",SUMIF('Controle de Contatos'!$D$5:$D$1204,$C533,'Controle de Contatos'!$AD$5:$AD$1204))</f>
        <v/>
      </c>
      <c r="F533" s="15" t="str">
        <f ca="1">IF($C533="","",SUMIF('Controle de Contatos'!$D$5:$D$1204,$C533,'Controle de Contatos'!$AE$5:$AE$1204))</f>
        <v/>
      </c>
      <c r="G533" s="15" t="str">
        <f ca="1">IF($C533="","",SUMIF('Controle de Contatos'!$D$5:$D$1204,$C533,'Controle de Contatos'!$AF$5:$AF$1204))</f>
        <v/>
      </c>
      <c r="H533" s="15" t="str">
        <f ca="1">IF($C533="","",SUMIF('Controle de Contatos'!$D$5:$D$1204,$C533,'Controle de Contatos'!$AG$5:$AG$1204))</f>
        <v/>
      </c>
      <c r="I533" s="15" t="str">
        <f ca="1">IF($C533="","",SUMIF('Controle de Contatos'!$D$5:$D$1204,$C533,'Controle de Contatos'!$AH$5:$AH$1204))</f>
        <v/>
      </c>
      <c r="J533" s="15" t="str">
        <f ca="1">IF($C533="","",SUMIF('Controle de Contatos'!$D$5:$D$1204,$C533,'Controle de Contatos'!$AI$5:$AI$1204))</f>
        <v/>
      </c>
      <c r="K533" s="15" t="str">
        <f ca="1">IF($C533="","",SUMIF('Controle de Contatos'!$D$5:$D$1204,$C533,'Controle de Contatos'!$AJ$5:$AJ$1204))</f>
        <v/>
      </c>
      <c r="L533" s="15" t="str">
        <f ca="1">IF($C533="","",SUMIF('Controle de Contatos'!$D$5:$D$1204,$C533,'Controle de Contatos'!$AK$5:$AK$1204))</f>
        <v/>
      </c>
      <c r="M533" s="15" t="str">
        <f ca="1">IF($C533="","",SUMIF('Controle de Contatos'!$D$5:$D$1204,$C533,'Controle de Contatos'!$AL$5:$AL$1204))</f>
        <v/>
      </c>
      <c r="N533" s="15" t="str">
        <f ca="1">IF($C533="","",SUMIF('Controle de Contatos'!$D$5:$D$1204,$C533,'Controle de Contatos'!$AM$5:$AO$1204))</f>
        <v/>
      </c>
      <c r="O533" s="15" t="str">
        <f ca="1">IF($C533="","",SUMIF('Controle de Contatos'!$D$5:$D$1204,$C533,'Controle de Contatos'!$AN$5:$AN$1204))</f>
        <v/>
      </c>
      <c r="P533" s="15" t="str">
        <f t="shared" ca="1" si="17"/>
        <v/>
      </c>
    </row>
    <row r="534" spans="2:16" ht="30" customHeight="1">
      <c r="B534" s="1">
        <v>530</v>
      </c>
      <c r="C534" s="14" t="str">
        <f t="shared" ca="1" si="16"/>
        <v/>
      </c>
      <c r="D534" s="15" t="str">
        <f ca="1">IF($C534="","",SUMIF('Controle de Contatos'!$D$5:$D$1204,$C534,'Controle de Contatos'!$AC$5:$AC$1204))</f>
        <v/>
      </c>
      <c r="E534" s="15" t="str">
        <f ca="1">IF($C534="","",SUMIF('Controle de Contatos'!$D$5:$D$1204,$C534,'Controle de Contatos'!$AD$5:$AD$1204))</f>
        <v/>
      </c>
      <c r="F534" s="15" t="str">
        <f ca="1">IF($C534="","",SUMIF('Controle de Contatos'!$D$5:$D$1204,$C534,'Controle de Contatos'!$AE$5:$AE$1204))</f>
        <v/>
      </c>
      <c r="G534" s="15" t="str">
        <f ca="1">IF($C534="","",SUMIF('Controle de Contatos'!$D$5:$D$1204,$C534,'Controle de Contatos'!$AF$5:$AF$1204))</f>
        <v/>
      </c>
      <c r="H534" s="15" t="str">
        <f ca="1">IF($C534="","",SUMIF('Controle de Contatos'!$D$5:$D$1204,$C534,'Controle de Contatos'!$AG$5:$AG$1204))</f>
        <v/>
      </c>
      <c r="I534" s="15" t="str">
        <f ca="1">IF($C534="","",SUMIF('Controle de Contatos'!$D$5:$D$1204,$C534,'Controle de Contatos'!$AH$5:$AH$1204))</f>
        <v/>
      </c>
      <c r="J534" s="15" t="str">
        <f ca="1">IF($C534="","",SUMIF('Controle de Contatos'!$D$5:$D$1204,$C534,'Controle de Contatos'!$AI$5:$AI$1204))</f>
        <v/>
      </c>
      <c r="K534" s="15" t="str">
        <f ca="1">IF($C534="","",SUMIF('Controle de Contatos'!$D$5:$D$1204,$C534,'Controle de Contatos'!$AJ$5:$AJ$1204))</f>
        <v/>
      </c>
      <c r="L534" s="15" t="str">
        <f ca="1">IF($C534="","",SUMIF('Controle de Contatos'!$D$5:$D$1204,$C534,'Controle de Contatos'!$AK$5:$AK$1204))</f>
        <v/>
      </c>
      <c r="M534" s="15" t="str">
        <f ca="1">IF($C534="","",SUMIF('Controle de Contatos'!$D$5:$D$1204,$C534,'Controle de Contatos'!$AL$5:$AL$1204))</f>
        <v/>
      </c>
      <c r="N534" s="15" t="str">
        <f ca="1">IF($C534="","",SUMIF('Controle de Contatos'!$D$5:$D$1204,$C534,'Controle de Contatos'!$AM$5:$AO$1204))</f>
        <v/>
      </c>
      <c r="O534" s="15" t="str">
        <f ca="1">IF($C534="","",SUMIF('Controle de Contatos'!$D$5:$D$1204,$C534,'Controle de Contatos'!$AN$5:$AN$1204))</f>
        <v/>
      </c>
      <c r="P534" s="15" t="str">
        <f t="shared" ca="1" si="17"/>
        <v/>
      </c>
    </row>
    <row r="535" spans="2:16" ht="30" customHeight="1">
      <c r="B535" s="1">
        <v>531</v>
      </c>
      <c r="C535" s="14" t="str">
        <f t="shared" ca="1" si="16"/>
        <v/>
      </c>
      <c r="D535" s="15" t="str">
        <f ca="1">IF($C535="","",SUMIF('Controle de Contatos'!$D$5:$D$1204,$C535,'Controle de Contatos'!$AC$5:$AC$1204))</f>
        <v/>
      </c>
      <c r="E535" s="15" t="str">
        <f ca="1">IF($C535="","",SUMIF('Controle de Contatos'!$D$5:$D$1204,$C535,'Controle de Contatos'!$AD$5:$AD$1204))</f>
        <v/>
      </c>
      <c r="F535" s="15" t="str">
        <f ca="1">IF($C535="","",SUMIF('Controle de Contatos'!$D$5:$D$1204,$C535,'Controle de Contatos'!$AE$5:$AE$1204))</f>
        <v/>
      </c>
      <c r="G535" s="15" t="str">
        <f ca="1">IF($C535="","",SUMIF('Controle de Contatos'!$D$5:$D$1204,$C535,'Controle de Contatos'!$AF$5:$AF$1204))</f>
        <v/>
      </c>
      <c r="H535" s="15" t="str">
        <f ca="1">IF($C535="","",SUMIF('Controle de Contatos'!$D$5:$D$1204,$C535,'Controle de Contatos'!$AG$5:$AG$1204))</f>
        <v/>
      </c>
      <c r="I535" s="15" t="str">
        <f ca="1">IF($C535="","",SUMIF('Controle de Contatos'!$D$5:$D$1204,$C535,'Controle de Contatos'!$AH$5:$AH$1204))</f>
        <v/>
      </c>
      <c r="J535" s="15" t="str">
        <f ca="1">IF($C535="","",SUMIF('Controle de Contatos'!$D$5:$D$1204,$C535,'Controle de Contatos'!$AI$5:$AI$1204))</f>
        <v/>
      </c>
      <c r="K535" s="15" t="str">
        <f ca="1">IF($C535="","",SUMIF('Controle de Contatos'!$D$5:$D$1204,$C535,'Controle de Contatos'!$AJ$5:$AJ$1204))</f>
        <v/>
      </c>
      <c r="L535" s="15" t="str">
        <f ca="1">IF($C535="","",SUMIF('Controle de Contatos'!$D$5:$D$1204,$C535,'Controle de Contatos'!$AK$5:$AK$1204))</f>
        <v/>
      </c>
      <c r="M535" s="15" t="str">
        <f ca="1">IF($C535="","",SUMIF('Controle de Contatos'!$D$5:$D$1204,$C535,'Controle de Contatos'!$AL$5:$AL$1204))</f>
        <v/>
      </c>
      <c r="N535" s="15" t="str">
        <f ca="1">IF($C535="","",SUMIF('Controle de Contatos'!$D$5:$D$1204,$C535,'Controle de Contatos'!$AM$5:$AO$1204))</f>
        <v/>
      </c>
      <c r="O535" s="15" t="str">
        <f ca="1">IF($C535="","",SUMIF('Controle de Contatos'!$D$5:$D$1204,$C535,'Controle de Contatos'!$AN$5:$AN$1204))</f>
        <v/>
      </c>
      <c r="P535" s="15" t="str">
        <f t="shared" ca="1" si="17"/>
        <v/>
      </c>
    </row>
    <row r="536" spans="2:16" ht="30" customHeight="1">
      <c r="B536" s="1">
        <v>532</v>
      </c>
      <c r="C536" s="14" t="str">
        <f t="shared" ca="1" si="16"/>
        <v/>
      </c>
      <c r="D536" s="15" t="str">
        <f ca="1">IF($C536="","",SUMIF('Controle de Contatos'!$D$5:$D$1204,$C536,'Controle de Contatos'!$AC$5:$AC$1204))</f>
        <v/>
      </c>
      <c r="E536" s="15" t="str">
        <f ca="1">IF($C536="","",SUMIF('Controle de Contatos'!$D$5:$D$1204,$C536,'Controle de Contatos'!$AD$5:$AD$1204))</f>
        <v/>
      </c>
      <c r="F536" s="15" t="str">
        <f ca="1">IF($C536="","",SUMIF('Controle de Contatos'!$D$5:$D$1204,$C536,'Controle de Contatos'!$AE$5:$AE$1204))</f>
        <v/>
      </c>
      <c r="G536" s="15" t="str">
        <f ca="1">IF($C536="","",SUMIF('Controle de Contatos'!$D$5:$D$1204,$C536,'Controle de Contatos'!$AF$5:$AF$1204))</f>
        <v/>
      </c>
      <c r="H536" s="15" t="str">
        <f ca="1">IF($C536="","",SUMIF('Controle de Contatos'!$D$5:$D$1204,$C536,'Controle de Contatos'!$AG$5:$AG$1204))</f>
        <v/>
      </c>
      <c r="I536" s="15" t="str">
        <f ca="1">IF($C536="","",SUMIF('Controle de Contatos'!$D$5:$D$1204,$C536,'Controle de Contatos'!$AH$5:$AH$1204))</f>
        <v/>
      </c>
      <c r="J536" s="15" t="str">
        <f ca="1">IF($C536="","",SUMIF('Controle de Contatos'!$D$5:$D$1204,$C536,'Controle de Contatos'!$AI$5:$AI$1204))</f>
        <v/>
      </c>
      <c r="K536" s="15" t="str">
        <f ca="1">IF($C536="","",SUMIF('Controle de Contatos'!$D$5:$D$1204,$C536,'Controle de Contatos'!$AJ$5:$AJ$1204))</f>
        <v/>
      </c>
      <c r="L536" s="15" t="str">
        <f ca="1">IF($C536="","",SUMIF('Controle de Contatos'!$D$5:$D$1204,$C536,'Controle de Contatos'!$AK$5:$AK$1204))</f>
        <v/>
      </c>
      <c r="M536" s="15" t="str">
        <f ca="1">IF($C536="","",SUMIF('Controle de Contatos'!$D$5:$D$1204,$C536,'Controle de Contatos'!$AL$5:$AL$1204))</f>
        <v/>
      </c>
      <c r="N536" s="15" t="str">
        <f ca="1">IF($C536="","",SUMIF('Controle de Contatos'!$D$5:$D$1204,$C536,'Controle de Contatos'!$AM$5:$AO$1204))</f>
        <v/>
      </c>
      <c r="O536" s="15" t="str">
        <f ca="1">IF($C536="","",SUMIF('Controle de Contatos'!$D$5:$D$1204,$C536,'Controle de Contatos'!$AN$5:$AN$1204))</f>
        <v/>
      </c>
      <c r="P536" s="15" t="str">
        <f t="shared" ca="1" si="17"/>
        <v/>
      </c>
    </row>
    <row r="537" spans="2:16" ht="30" customHeight="1">
      <c r="B537" s="1">
        <v>533</v>
      </c>
      <c r="C537" s="14" t="str">
        <f t="shared" ca="1" si="16"/>
        <v/>
      </c>
      <c r="D537" s="15" t="str">
        <f ca="1">IF($C537="","",SUMIF('Controle de Contatos'!$D$5:$D$1204,$C537,'Controle de Contatos'!$AC$5:$AC$1204))</f>
        <v/>
      </c>
      <c r="E537" s="15" t="str">
        <f ca="1">IF($C537="","",SUMIF('Controle de Contatos'!$D$5:$D$1204,$C537,'Controle de Contatos'!$AD$5:$AD$1204))</f>
        <v/>
      </c>
      <c r="F537" s="15" t="str">
        <f ca="1">IF($C537="","",SUMIF('Controle de Contatos'!$D$5:$D$1204,$C537,'Controle de Contatos'!$AE$5:$AE$1204))</f>
        <v/>
      </c>
      <c r="G537" s="15" t="str">
        <f ca="1">IF($C537="","",SUMIF('Controle de Contatos'!$D$5:$D$1204,$C537,'Controle de Contatos'!$AF$5:$AF$1204))</f>
        <v/>
      </c>
      <c r="H537" s="15" t="str">
        <f ca="1">IF($C537="","",SUMIF('Controle de Contatos'!$D$5:$D$1204,$C537,'Controle de Contatos'!$AG$5:$AG$1204))</f>
        <v/>
      </c>
      <c r="I537" s="15" t="str">
        <f ca="1">IF($C537="","",SUMIF('Controle de Contatos'!$D$5:$D$1204,$C537,'Controle de Contatos'!$AH$5:$AH$1204))</f>
        <v/>
      </c>
      <c r="J537" s="15" t="str">
        <f ca="1">IF($C537="","",SUMIF('Controle de Contatos'!$D$5:$D$1204,$C537,'Controle de Contatos'!$AI$5:$AI$1204))</f>
        <v/>
      </c>
      <c r="K537" s="15" t="str">
        <f ca="1">IF($C537="","",SUMIF('Controle de Contatos'!$D$5:$D$1204,$C537,'Controle de Contatos'!$AJ$5:$AJ$1204))</f>
        <v/>
      </c>
      <c r="L537" s="15" t="str">
        <f ca="1">IF($C537="","",SUMIF('Controle de Contatos'!$D$5:$D$1204,$C537,'Controle de Contatos'!$AK$5:$AK$1204))</f>
        <v/>
      </c>
      <c r="M537" s="15" t="str">
        <f ca="1">IF($C537="","",SUMIF('Controle de Contatos'!$D$5:$D$1204,$C537,'Controle de Contatos'!$AL$5:$AL$1204))</f>
        <v/>
      </c>
      <c r="N537" s="15" t="str">
        <f ca="1">IF($C537="","",SUMIF('Controle de Contatos'!$D$5:$D$1204,$C537,'Controle de Contatos'!$AM$5:$AO$1204))</f>
        <v/>
      </c>
      <c r="O537" s="15" t="str">
        <f ca="1">IF($C537="","",SUMIF('Controle de Contatos'!$D$5:$D$1204,$C537,'Controle de Contatos'!$AN$5:$AN$1204))</f>
        <v/>
      </c>
      <c r="P537" s="15" t="str">
        <f t="shared" ca="1" si="17"/>
        <v/>
      </c>
    </row>
    <row r="538" spans="2:16" ht="30" customHeight="1">
      <c r="B538" s="1">
        <v>534</v>
      </c>
      <c r="C538" s="14" t="str">
        <f t="shared" ca="1" si="16"/>
        <v/>
      </c>
      <c r="D538" s="15" t="str">
        <f ca="1">IF($C538="","",SUMIF('Controle de Contatos'!$D$5:$D$1204,$C538,'Controle de Contatos'!$AC$5:$AC$1204))</f>
        <v/>
      </c>
      <c r="E538" s="15" t="str">
        <f ca="1">IF($C538="","",SUMIF('Controle de Contatos'!$D$5:$D$1204,$C538,'Controle de Contatos'!$AD$5:$AD$1204))</f>
        <v/>
      </c>
      <c r="F538" s="15" t="str">
        <f ca="1">IF($C538="","",SUMIF('Controle de Contatos'!$D$5:$D$1204,$C538,'Controle de Contatos'!$AE$5:$AE$1204))</f>
        <v/>
      </c>
      <c r="G538" s="15" t="str">
        <f ca="1">IF($C538="","",SUMIF('Controle de Contatos'!$D$5:$D$1204,$C538,'Controle de Contatos'!$AF$5:$AF$1204))</f>
        <v/>
      </c>
      <c r="H538" s="15" t="str">
        <f ca="1">IF($C538="","",SUMIF('Controle de Contatos'!$D$5:$D$1204,$C538,'Controle de Contatos'!$AG$5:$AG$1204))</f>
        <v/>
      </c>
      <c r="I538" s="15" t="str">
        <f ca="1">IF($C538="","",SUMIF('Controle de Contatos'!$D$5:$D$1204,$C538,'Controle de Contatos'!$AH$5:$AH$1204))</f>
        <v/>
      </c>
      <c r="J538" s="15" t="str">
        <f ca="1">IF($C538="","",SUMIF('Controle de Contatos'!$D$5:$D$1204,$C538,'Controle de Contatos'!$AI$5:$AI$1204))</f>
        <v/>
      </c>
      <c r="K538" s="15" t="str">
        <f ca="1">IF($C538="","",SUMIF('Controle de Contatos'!$D$5:$D$1204,$C538,'Controle de Contatos'!$AJ$5:$AJ$1204))</f>
        <v/>
      </c>
      <c r="L538" s="15" t="str">
        <f ca="1">IF($C538="","",SUMIF('Controle de Contatos'!$D$5:$D$1204,$C538,'Controle de Contatos'!$AK$5:$AK$1204))</f>
        <v/>
      </c>
      <c r="M538" s="15" t="str">
        <f ca="1">IF($C538="","",SUMIF('Controle de Contatos'!$D$5:$D$1204,$C538,'Controle de Contatos'!$AL$5:$AL$1204))</f>
        <v/>
      </c>
      <c r="N538" s="15" t="str">
        <f ca="1">IF($C538="","",SUMIF('Controle de Contatos'!$D$5:$D$1204,$C538,'Controle de Contatos'!$AM$5:$AO$1204))</f>
        <v/>
      </c>
      <c r="O538" s="15" t="str">
        <f ca="1">IF($C538="","",SUMIF('Controle de Contatos'!$D$5:$D$1204,$C538,'Controle de Contatos'!$AN$5:$AN$1204))</f>
        <v/>
      </c>
      <c r="P538" s="15" t="str">
        <f t="shared" ca="1" si="17"/>
        <v/>
      </c>
    </row>
    <row r="539" spans="2:16" ht="30" customHeight="1">
      <c r="B539" s="1">
        <v>535</v>
      </c>
      <c r="C539" s="14" t="str">
        <f t="shared" ca="1" si="16"/>
        <v/>
      </c>
      <c r="D539" s="15" t="str">
        <f ca="1">IF($C539="","",SUMIF('Controle de Contatos'!$D$5:$D$1204,$C539,'Controle de Contatos'!$AC$5:$AC$1204))</f>
        <v/>
      </c>
      <c r="E539" s="15" t="str">
        <f ca="1">IF($C539="","",SUMIF('Controle de Contatos'!$D$5:$D$1204,$C539,'Controle de Contatos'!$AD$5:$AD$1204))</f>
        <v/>
      </c>
      <c r="F539" s="15" t="str">
        <f ca="1">IF($C539="","",SUMIF('Controle de Contatos'!$D$5:$D$1204,$C539,'Controle de Contatos'!$AE$5:$AE$1204))</f>
        <v/>
      </c>
      <c r="G539" s="15" t="str">
        <f ca="1">IF($C539="","",SUMIF('Controle de Contatos'!$D$5:$D$1204,$C539,'Controle de Contatos'!$AF$5:$AF$1204))</f>
        <v/>
      </c>
      <c r="H539" s="15" t="str">
        <f ca="1">IF($C539="","",SUMIF('Controle de Contatos'!$D$5:$D$1204,$C539,'Controle de Contatos'!$AG$5:$AG$1204))</f>
        <v/>
      </c>
      <c r="I539" s="15" t="str">
        <f ca="1">IF($C539="","",SUMIF('Controle de Contatos'!$D$5:$D$1204,$C539,'Controle de Contatos'!$AH$5:$AH$1204))</f>
        <v/>
      </c>
      <c r="J539" s="15" t="str">
        <f ca="1">IF($C539="","",SUMIF('Controle de Contatos'!$D$5:$D$1204,$C539,'Controle de Contatos'!$AI$5:$AI$1204))</f>
        <v/>
      </c>
      <c r="K539" s="15" t="str">
        <f ca="1">IF($C539="","",SUMIF('Controle de Contatos'!$D$5:$D$1204,$C539,'Controle de Contatos'!$AJ$5:$AJ$1204))</f>
        <v/>
      </c>
      <c r="L539" s="15" t="str">
        <f ca="1">IF($C539="","",SUMIF('Controle de Contatos'!$D$5:$D$1204,$C539,'Controle de Contatos'!$AK$5:$AK$1204))</f>
        <v/>
      </c>
      <c r="M539" s="15" t="str">
        <f ca="1">IF($C539="","",SUMIF('Controle de Contatos'!$D$5:$D$1204,$C539,'Controle de Contatos'!$AL$5:$AL$1204))</f>
        <v/>
      </c>
      <c r="N539" s="15" t="str">
        <f ca="1">IF($C539="","",SUMIF('Controle de Contatos'!$D$5:$D$1204,$C539,'Controle de Contatos'!$AM$5:$AO$1204))</f>
        <v/>
      </c>
      <c r="O539" s="15" t="str">
        <f ca="1">IF($C539="","",SUMIF('Controle de Contatos'!$D$5:$D$1204,$C539,'Controle de Contatos'!$AN$5:$AN$1204))</f>
        <v/>
      </c>
      <c r="P539" s="15" t="str">
        <f t="shared" ca="1" si="17"/>
        <v/>
      </c>
    </row>
    <row r="540" spans="2:16" ht="30" customHeight="1">
      <c r="B540" s="1">
        <v>536</v>
      </c>
      <c r="C540" s="14" t="str">
        <f t="shared" ca="1" si="16"/>
        <v/>
      </c>
      <c r="D540" s="15" t="str">
        <f ca="1">IF($C540="","",SUMIF('Controle de Contatos'!$D$5:$D$1204,$C540,'Controle de Contatos'!$AC$5:$AC$1204))</f>
        <v/>
      </c>
      <c r="E540" s="15" t="str">
        <f ca="1">IF($C540="","",SUMIF('Controle de Contatos'!$D$5:$D$1204,$C540,'Controle de Contatos'!$AD$5:$AD$1204))</f>
        <v/>
      </c>
      <c r="F540" s="15" t="str">
        <f ca="1">IF($C540="","",SUMIF('Controle de Contatos'!$D$5:$D$1204,$C540,'Controle de Contatos'!$AE$5:$AE$1204))</f>
        <v/>
      </c>
      <c r="G540" s="15" t="str">
        <f ca="1">IF($C540="","",SUMIF('Controle de Contatos'!$D$5:$D$1204,$C540,'Controle de Contatos'!$AF$5:$AF$1204))</f>
        <v/>
      </c>
      <c r="H540" s="15" t="str">
        <f ca="1">IF($C540="","",SUMIF('Controle de Contatos'!$D$5:$D$1204,$C540,'Controle de Contatos'!$AG$5:$AG$1204))</f>
        <v/>
      </c>
      <c r="I540" s="15" t="str">
        <f ca="1">IF($C540="","",SUMIF('Controle de Contatos'!$D$5:$D$1204,$C540,'Controle de Contatos'!$AH$5:$AH$1204))</f>
        <v/>
      </c>
      <c r="J540" s="15" t="str">
        <f ca="1">IF($C540="","",SUMIF('Controle de Contatos'!$D$5:$D$1204,$C540,'Controle de Contatos'!$AI$5:$AI$1204))</f>
        <v/>
      </c>
      <c r="K540" s="15" t="str">
        <f ca="1">IF($C540="","",SUMIF('Controle de Contatos'!$D$5:$D$1204,$C540,'Controle de Contatos'!$AJ$5:$AJ$1204))</f>
        <v/>
      </c>
      <c r="L540" s="15" t="str">
        <f ca="1">IF($C540="","",SUMIF('Controle de Contatos'!$D$5:$D$1204,$C540,'Controle de Contatos'!$AK$5:$AK$1204))</f>
        <v/>
      </c>
      <c r="M540" s="15" t="str">
        <f ca="1">IF($C540="","",SUMIF('Controle de Contatos'!$D$5:$D$1204,$C540,'Controle de Contatos'!$AL$5:$AL$1204))</f>
        <v/>
      </c>
      <c r="N540" s="15" t="str">
        <f ca="1">IF($C540="","",SUMIF('Controle de Contatos'!$D$5:$D$1204,$C540,'Controle de Contatos'!$AM$5:$AO$1204))</f>
        <v/>
      </c>
      <c r="O540" s="15" t="str">
        <f ca="1">IF($C540="","",SUMIF('Controle de Contatos'!$D$5:$D$1204,$C540,'Controle de Contatos'!$AN$5:$AN$1204))</f>
        <v/>
      </c>
      <c r="P540" s="15" t="str">
        <f t="shared" ca="1" si="17"/>
        <v/>
      </c>
    </row>
    <row r="541" spans="2:16" ht="30" customHeight="1">
      <c r="B541" s="1">
        <v>537</v>
      </c>
      <c r="C541" s="14" t="str">
        <f t="shared" ca="1" si="16"/>
        <v/>
      </c>
      <c r="D541" s="15" t="str">
        <f ca="1">IF($C541="","",SUMIF('Controle de Contatos'!$D$5:$D$1204,$C541,'Controle de Contatos'!$AC$5:$AC$1204))</f>
        <v/>
      </c>
      <c r="E541" s="15" t="str">
        <f ca="1">IF($C541="","",SUMIF('Controle de Contatos'!$D$5:$D$1204,$C541,'Controle de Contatos'!$AD$5:$AD$1204))</f>
        <v/>
      </c>
      <c r="F541" s="15" t="str">
        <f ca="1">IF($C541="","",SUMIF('Controle de Contatos'!$D$5:$D$1204,$C541,'Controle de Contatos'!$AE$5:$AE$1204))</f>
        <v/>
      </c>
      <c r="G541" s="15" t="str">
        <f ca="1">IF($C541="","",SUMIF('Controle de Contatos'!$D$5:$D$1204,$C541,'Controle de Contatos'!$AF$5:$AF$1204))</f>
        <v/>
      </c>
      <c r="H541" s="15" t="str">
        <f ca="1">IF($C541="","",SUMIF('Controle de Contatos'!$D$5:$D$1204,$C541,'Controle de Contatos'!$AG$5:$AG$1204))</f>
        <v/>
      </c>
      <c r="I541" s="15" t="str">
        <f ca="1">IF($C541="","",SUMIF('Controle de Contatos'!$D$5:$D$1204,$C541,'Controle de Contatos'!$AH$5:$AH$1204))</f>
        <v/>
      </c>
      <c r="J541" s="15" t="str">
        <f ca="1">IF($C541="","",SUMIF('Controle de Contatos'!$D$5:$D$1204,$C541,'Controle de Contatos'!$AI$5:$AI$1204))</f>
        <v/>
      </c>
      <c r="K541" s="15" t="str">
        <f ca="1">IF($C541="","",SUMIF('Controle de Contatos'!$D$5:$D$1204,$C541,'Controle de Contatos'!$AJ$5:$AJ$1204))</f>
        <v/>
      </c>
      <c r="L541" s="15" t="str">
        <f ca="1">IF($C541="","",SUMIF('Controle de Contatos'!$D$5:$D$1204,$C541,'Controle de Contatos'!$AK$5:$AK$1204))</f>
        <v/>
      </c>
      <c r="M541" s="15" t="str">
        <f ca="1">IF($C541="","",SUMIF('Controle de Contatos'!$D$5:$D$1204,$C541,'Controle de Contatos'!$AL$5:$AL$1204))</f>
        <v/>
      </c>
      <c r="N541" s="15" t="str">
        <f ca="1">IF($C541="","",SUMIF('Controle de Contatos'!$D$5:$D$1204,$C541,'Controle de Contatos'!$AM$5:$AO$1204))</f>
        <v/>
      </c>
      <c r="O541" s="15" t="str">
        <f ca="1">IF($C541="","",SUMIF('Controle de Contatos'!$D$5:$D$1204,$C541,'Controle de Contatos'!$AN$5:$AN$1204))</f>
        <v/>
      </c>
      <c r="P541" s="15" t="str">
        <f t="shared" ca="1" si="17"/>
        <v/>
      </c>
    </row>
    <row r="542" spans="2:16" ht="30" customHeight="1">
      <c r="B542" s="1">
        <v>538</v>
      </c>
      <c r="C542" s="14" t="str">
        <f t="shared" ca="1" si="16"/>
        <v/>
      </c>
      <c r="D542" s="15" t="str">
        <f ca="1">IF($C542="","",SUMIF('Controle de Contatos'!$D$5:$D$1204,$C542,'Controle de Contatos'!$AC$5:$AC$1204))</f>
        <v/>
      </c>
      <c r="E542" s="15" t="str">
        <f ca="1">IF($C542="","",SUMIF('Controle de Contatos'!$D$5:$D$1204,$C542,'Controle de Contatos'!$AD$5:$AD$1204))</f>
        <v/>
      </c>
      <c r="F542" s="15" t="str">
        <f ca="1">IF($C542="","",SUMIF('Controle de Contatos'!$D$5:$D$1204,$C542,'Controle de Contatos'!$AE$5:$AE$1204))</f>
        <v/>
      </c>
      <c r="G542" s="15" t="str">
        <f ca="1">IF($C542="","",SUMIF('Controle de Contatos'!$D$5:$D$1204,$C542,'Controle de Contatos'!$AF$5:$AF$1204))</f>
        <v/>
      </c>
      <c r="H542" s="15" t="str">
        <f ca="1">IF($C542="","",SUMIF('Controle de Contatos'!$D$5:$D$1204,$C542,'Controle de Contatos'!$AG$5:$AG$1204))</f>
        <v/>
      </c>
      <c r="I542" s="15" t="str">
        <f ca="1">IF($C542="","",SUMIF('Controle de Contatos'!$D$5:$D$1204,$C542,'Controle de Contatos'!$AH$5:$AH$1204))</f>
        <v/>
      </c>
      <c r="J542" s="15" t="str">
        <f ca="1">IF($C542="","",SUMIF('Controle de Contatos'!$D$5:$D$1204,$C542,'Controle de Contatos'!$AI$5:$AI$1204))</f>
        <v/>
      </c>
      <c r="K542" s="15" t="str">
        <f ca="1">IF($C542="","",SUMIF('Controle de Contatos'!$D$5:$D$1204,$C542,'Controle de Contatos'!$AJ$5:$AJ$1204))</f>
        <v/>
      </c>
      <c r="L542" s="15" t="str">
        <f ca="1">IF($C542="","",SUMIF('Controle de Contatos'!$D$5:$D$1204,$C542,'Controle de Contatos'!$AK$5:$AK$1204))</f>
        <v/>
      </c>
      <c r="M542" s="15" t="str">
        <f ca="1">IF($C542="","",SUMIF('Controle de Contatos'!$D$5:$D$1204,$C542,'Controle de Contatos'!$AL$5:$AL$1204))</f>
        <v/>
      </c>
      <c r="N542" s="15" t="str">
        <f ca="1">IF($C542="","",SUMIF('Controle de Contatos'!$D$5:$D$1204,$C542,'Controle de Contatos'!$AM$5:$AO$1204))</f>
        <v/>
      </c>
      <c r="O542" s="15" t="str">
        <f ca="1">IF($C542="","",SUMIF('Controle de Contatos'!$D$5:$D$1204,$C542,'Controle de Contatos'!$AN$5:$AN$1204))</f>
        <v/>
      </c>
      <c r="P542" s="15" t="str">
        <f t="shared" ca="1" si="17"/>
        <v/>
      </c>
    </row>
    <row r="543" spans="2:16" ht="30" customHeight="1">
      <c r="B543" s="1">
        <v>539</v>
      </c>
      <c r="C543" s="14" t="str">
        <f t="shared" ca="1" si="16"/>
        <v/>
      </c>
      <c r="D543" s="15" t="str">
        <f ca="1">IF($C543="","",SUMIF('Controle de Contatos'!$D$5:$D$1204,$C543,'Controle de Contatos'!$AC$5:$AC$1204))</f>
        <v/>
      </c>
      <c r="E543" s="15" t="str">
        <f ca="1">IF($C543="","",SUMIF('Controle de Contatos'!$D$5:$D$1204,$C543,'Controle de Contatos'!$AD$5:$AD$1204))</f>
        <v/>
      </c>
      <c r="F543" s="15" t="str">
        <f ca="1">IF($C543="","",SUMIF('Controle de Contatos'!$D$5:$D$1204,$C543,'Controle de Contatos'!$AE$5:$AE$1204))</f>
        <v/>
      </c>
      <c r="G543" s="15" t="str">
        <f ca="1">IF($C543="","",SUMIF('Controle de Contatos'!$D$5:$D$1204,$C543,'Controle de Contatos'!$AF$5:$AF$1204))</f>
        <v/>
      </c>
      <c r="H543" s="15" t="str">
        <f ca="1">IF($C543="","",SUMIF('Controle de Contatos'!$D$5:$D$1204,$C543,'Controle de Contatos'!$AG$5:$AG$1204))</f>
        <v/>
      </c>
      <c r="I543" s="15" t="str">
        <f ca="1">IF($C543="","",SUMIF('Controle de Contatos'!$D$5:$D$1204,$C543,'Controle de Contatos'!$AH$5:$AH$1204))</f>
        <v/>
      </c>
      <c r="J543" s="15" t="str">
        <f ca="1">IF($C543="","",SUMIF('Controle de Contatos'!$D$5:$D$1204,$C543,'Controle de Contatos'!$AI$5:$AI$1204))</f>
        <v/>
      </c>
      <c r="K543" s="15" t="str">
        <f ca="1">IF($C543="","",SUMIF('Controle de Contatos'!$D$5:$D$1204,$C543,'Controle de Contatos'!$AJ$5:$AJ$1204))</f>
        <v/>
      </c>
      <c r="L543" s="15" t="str">
        <f ca="1">IF($C543="","",SUMIF('Controle de Contatos'!$D$5:$D$1204,$C543,'Controle de Contatos'!$AK$5:$AK$1204))</f>
        <v/>
      </c>
      <c r="M543" s="15" t="str">
        <f ca="1">IF($C543="","",SUMIF('Controle de Contatos'!$D$5:$D$1204,$C543,'Controle de Contatos'!$AL$5:$AL$1204))</f>
        <v/>
      </c>
      <c r="N543" s="15" t="str">
        <f ca="1">IF($C543="","",SUMIF('Controle de Contatos'!$D$5:$D$1204,$C543,'Controle de Contatos'!$AM$5:$AO$1204))</f>
        <v/>
      </c>
      <c r="O543" s="15" t="str">
        <f ca="1">IF($C543="","",SUMIF('Controle de Contatos'!$D$5:$D$1204,$C543,'Controle de Contatos'!$AN$5:$AN$1204))</f>
        <v/>
      </c>
      <c r="P543" s="15" t="str">
        <f t="shared" ca="1" si="17"/>
        <v/>
      </c>
    </row>
    <row r="544" spans="2:16" ht="30" customHeight="1">
      <c r="B544" s="1">
        <v>540</v>
      </c>
      <c r="C544" s="14" t="str">
        <f t="shared" ca="1" si="16"/>
        <v/>
      </c>
      <c r="D544" s="15" t="str">
        <f ca="1">IF($C544="","",SUMIF('Controle de Contatos'!$D$5:$D$1204,$C544,'Controle de Contatos'!$AC$5:$AC$1204))</f>
        <v/>
      </c>
      <c r="E544" s="15" t="str">
        <f ca="1">IF($C544="","",SUMIF('Controle de Contatos'!$D$5:$D$1204,$C544,'Controle de Contatos'!$AD$5:$AD$1204))</f>
        <v/>
      </c>
      <c r="F544" s="15" t="str">
        <f ca="1">IF($C544="","",SUMIF('Controle de Contatos'!$D$5:$D$1204,$C544,'Controle de Contatos'!$AE$5:$AE$1204))</f>
        <v/>
      </c>
      <c r="G544" s="15" t="str">
        <f ca="1">IF($C544="","",SUMIF('Controle de Contatos'!$D$5:$D$1204,$C544,'Controle de Contatos'!$AF$5:$AF$1204))</f>
        <v/>
      </c>
      <c r="H544" s="15" t="str">
        <f ca="1">IF($C544="","",SUMIF('Controle de Contatos'!$D$5:$D$1204,$C544,'Controle de Contatos'!$AG$5:$AG$1204))</f>
        <v/>
      </c>
      <c r="I544" s="15" t="str">
        <f ca="1">IF($C544="","",SUMIF('Controle de Contatos'!$D$5:$D$1204,$C544,'Controle de Contatos'!$AH$5:$AH$1204))</f>
        <v/>
      </c>
      <c r="J544" s="15" t="str">
        <f ca="1">IF($C544="","",SUMIF('Controle de Contatos'!$D$5:$D$1204,$C544,'Controle de Contatos'!$AI$5:$AI$1204))</f>
        <v/>
      </c>
      <c r="K544" s="15" t="str">
        <f ca="1">IF($C544="","",SUMIF('Controle de Contatos'!$D$5:$D$1204,$C544,'Controle de Contatos'!$AJ$5:$AJ$1204))</f>
        <v/>
      </c>
      <c r="L544" s="15" t="str">
        <f ca="1">IF($C544="","",SUMIF('Controle de Contatos'!$D$5:$D$1204,$C544,'Controle de Contatos'!$AK$5:$AK$1204))</f>
        <v/>
      </c>
      <c r="M544" s="15" t="str">
        <f ca="1">IF($C544="","",SUMIF('Controle de Contatos'!$D$5:$D$1204,$C544,'Controle de Contatos'!$AL$5:$AL$1204))</f>
        <v/>
      </c>
      <c r="N544" s="15" t="str">
        <f ca="1">IF($C544="","",SUMIF('Controle de Contatos'!$D$5:$D$1204,$C544,'Controle de Contatos'!$AM$5:$AO$1204))</f>
        <v/>
      </c>
      <c r="O544" s="15" t="str">
        <f ca="1">IF($C544="","",SUMIF('Controle de Contatos'!$D$5:$D$1204,$C544,'Controle de Contatos'!$AN$5:$AN$1204))</f>
        <v/>
      </c>
      <c r="P544" s="15" t="str">
        <f t="shared" ca="1" si="17"/>
        <v/>
      </c>
    </row>
    <row r="545" spans="2:16" ht="30" customHeight="1">
      <c r="B545" s="1">
        <v>541</v>
      </c>
      <c r="C545" s="14" t="str">
        <f t="shared" ca="1" si="16"/>
        <v/>
      </c>
      <c r="D545" s="15" t="str">
        <f ca="1">IF($C545="","",SUMIF('Controle de Contatos'!$D$5:$D$1204,$C545,'Controle de Contatos'!$AC$5:$AC$1204))</f>
        <v/>
      </c>
      <c r="E545" s="15" t="str">
        <f ca="1">IF($C545="","",SUMIF('Controle de Contatos'!$D$5:$D$1204,$C545,'Controle de Contatos'!$AD$5:$AD$1204))</f>
        <v/>
      </c>
      <c r="F545" s="15" t="str">
        <f ca="1">IF($C545="","",SUMIF('Controle de Contatos'!$D$5:$D$1204,$C545,'Controle de Contatos'!$AE$5:$AE$1204))</f>
        <v/>
      </c>
      <c r="G545" s="15" t="str">
        <f ca="1">IF($C545="","",SUMIF('Controle de Contatos'!$D$5:$D$1204,$C545,'Controle de Contatos'!$AF$5:$AF$1204))</f>
        <v/>
      </c>
      <c r="H545" s="15" t="str">
        <f ca="1">IF($C545="","",SUMIF('Controle de Contatos'!$D$5:$D$1204,$C545,'Controle de Contatos'!$AG$5:$AG$1204))</f>
        <v/>
      </c>
      <c r="I545" s="15" t="str">
        <f ca="1">IF($C545="","",SUMIF('Controle de Contatos'!$D$5:$D$1204,$C545,'Controle de Contatos'!$AH$5:$AH$1204))</f>
        <v/>
      </c>
      <c r="J545" s="15" t="str">
        <f ca="1">IF($C545="","",SUMIF('Controle de Contatos'!$D$5:$D$1204,$C545,'Controle de Contatos'!$AI$5:$AI$1204))</f>
        <v/>
      </c>
      <c r="K545" s="15" t="str">
        <f ca="1">IF($C545="","",SUMIF('Controle de Contatos'!$D$5:$D$1204,$C545,'Controle de Contatos'!$AJ$5:$AJ$1204))</f>
        <v/>
      </c>
      <c r="L545" s="15" t="str">
        <f ca="1">IF($C545="","",SUMIF('Controle de Contatos'!$D$5:$D$1204,$C545,'Controle de Contatos'!$AK$5:$AK$1204))</f>
        <v/>
      </c>
      <c r="M545" s="15" t="str">
        <f ca="1">IF($C545="","",SUMIF('Controle de Contatos'!$D$5:$D$1204,$C545,'Controle de Contatos'!$AL$5:$AL$1204))</f>
        <v/>
      </c>
      <c r="N545" s="15" t="str">
        <f ca="1">IF($C545="","",SUMIF('Controle de Contatos'!$D$5:$D$1204,$C545,'Controle de Contatos'!$AM$5:$AO$1204))</f>
        <v/>
      </c>
      <c r="O545" s="15" t="str">
        <f ca="1">IF($C545="","",SUMIF('Controle de Contatos'!$D$5:$D$1204,$C545,'Controle de Contatos'!$AN$5:$AN$1204))</f>
        <v/>
      </c>
      <c r="P545" s="15" t="str">
        <f t="shared" ca="1" si="17"/>
        <v/>
      </c>
    </row>
    <row r="546" spans="2:16" ht="30" customHeight="1">
      <c r="B546" s="1">
        <v>542</v>
      </c>
      <c r="C546" s="14" t="str">
        <f t="shared" ca="1" si="16"/>
        <v/>
      </c>
      <c r="D546" s="15" t="str">
        <f ca="1">IF($C546="","",SUMIF('Controle de Contatos'!$D$5:$D$1204,$C546,'Controle de Contatos'!$AC$5:$AC$1204))</f>
        <v/>
      </c>
      <c r="E546" s="15" t="str">
        <f ca="1">IF($C546="","",SUMIF('Controle de Contatos'!$D$5:$D$1204,$C546,'Controle de Contatos'!$AD$5:$AD$1204))</f>
        <v/>
      </c>
      <c r="F546" s="15" t="str">
        <f ca="1">IF($C546="","",SUMIF('Controle de Contatos'!$D$5:$D$1204,$C546,'Controle de Contatos'!$AE$5:$AE$1204))</f>
        <v/>
      </c>
      <c r="G546" s="15" t="str">
        <f ca="1">IF($C546="","",SUMIF('Controle de Contatos'!$D$5:$D$1204,$C546,'Controle de Contatos'!$AF$5:$AF$1204))</f>
        <v/>
      </c>
      <c r="H546" s="15" t="str">
        <f ca="1">IF($C546="","",SUMIF('Controle de Contatos'!$D$5:$D$1204,$C546,'Controle de Contatos'!$AG$5:$AG$1204))</f>
        <v/>
      </c>
      <c r="I546" s="15" t="str">
        <f ca="1">IF($C546="","",SUMIF('Controle de Contatos'!$D$5:$D$1204,$C546,'Controle de Contatos'!$AH$5:$AH$1204))</f>
        <v/>
      </c>
      <c r="J546" s="15" t="str">
        <f ca="1">IF($C546="","",SUMIF('Controle de Contatos'!$D$5:$D$1204,$C546,'Controle de Contatos'!$AI$5:$AI$1204))</f>
        <v/>
      </c>
      <c r="K546" s="15" t="str">
        <f ca="1">IF($C546="","",SUMIF('Controle de Contatos'!$D$5:$D$1204,$C546,'Controle de Contatos'!$AJ$5:$AJ$1204))</f>
        <v/>
      </c>
      <c r="L546" s="15" t="str">
        <f ca="1">IF($C546="","",SUMIF('Controle de Contatos'!$D$5:$D$1204,$C546,'Controle de Contatos'!$AK$5:$AK$1204))</f>
        <v/>
      </c>
      <c r="M546" s="15" t="str">
        <f ca="1">IF($C546="","",SUMIF('Controle de Contatos'!$D$5:$D$1204,$C546,'Controle de Contatos'!$AL$5:$AL$1204))</f>
        <v/>
      </c>
      <c r="N546" s="15" t="str">
        <f ca="1">IF($C546="","",SUMIF('Controle de Contatos'!$D$5:$D$1204,$C546,'Controle de Contatos'!$AM$5:$AO$1204))</f>
        <v/>
      </c>
      <c r="O546" s="15" t="str">
        <f ca="1">IF($C546="","",SUMIF('Controle de Contatos'!$D$5:$D$1204,$C546,'Controle de Contatos'!$AN$5:$AN$1204))</f>
        <v/>
      </c>
      <c r="P546" s="15" t="str">
        <f t="shared" ca="1" si="17"/>
        <v/>
      </c>
    </row>
    <row r="547" spans="2:16" ht="30" customHeight="1">
      <c r="B547" s="1">
        <v>543</v>
      </c>
      <c r="C547" s="14" t="str">
        <f t="shared" ca="1" si="16"/>
        <v/>
      </c>
      <c r="D547" s="15" t="str">
        <f ca="1">IF($C547="","",SUMIF('Controle de Contatos'!$D$5:$D$1204,$C547,'Controle de Contatos'!$AC$5:$AC$1204))</f>
        <v/>
      </c>
      <c r="E547" s="15" t="str">
        <f ca="1">IF($C547="","",SUMIF('Controle de Contatos'!$D$5:$D$1204,$C547,'Controle de Contatos'!$AD$5:$AD$1204))</f>
        <v/>
      </c>
      <c r="F547" s="15" t="str">
        <f ca="1">IF($C547="","",SUMIF('Controle de Contatos'!$D$5:$D$1204,$C547,'Controle de Contatos'!$AE$5:$AE$1204))</f>
        <v/>
      </c>
      <c r="G547" s="15" t="str">
        <f ca="1">IF($C547="","",SUMIF('Controle de Contatos'!$D$5:$D$1204,$C547,'Controle de Contatos'!$AF$5:$AF$1204))</f>
        <v/>
      </c>
      <c r="H547" s="15" t="str">
        <f ca="1">IF($C547="","",SUMIF('Controle de Contatos'!$D$5:$D$1204,$C547,'Controle de Contatos'!$AG$5:$AG$1204))</f>
        <v/>
      </c>
      <c r="I547" s="15" t="str">
        <f ca="1">IF($C547="","",SUMIF('Controle de Contatos'!$D$5:$D$1204,$C547,'Controle de Contatos'!$AH$5:$AH$1204))</f>
        <v/>
      </c>
      <c r="J547" s="15" t="str">
        <f ca="1">IF($C547="","",SUMIF('Controle de Contatos'!$D$5:$D$1204,$C547,'Controle de Contatos'!$AI$5:$AI$1204))</f>
        <v/>
      </c>
      <c r="K547" s="15" t="str">
        <f ca="1">IF($C547="","",SUMIF('Controle de Contatos'!$D$5:$D$1204,$C547,'Controle de Contatos'!$AJ$5:$AJ$1204))</f>
        <v/>
      </c>
      <c r="L547" s="15" t="str">
        <f ca="1">IF($C547="","",SUMIF('Controle de Contatos'!$D$5:$D$1204,$C547,'Controle de Contatos'!$AK$5:$AK$1204))</f>
        <v/>
      </c>
      <c r="M547" s="15" t="str">
        <f ca="1">IF($C547="","",SUMIF('Controle de Contatos'!$D$5:$D$1204,$C547,'Controle de Contatos'!$AL$5:$AL$1204))</f>
        <v/>
      </c>
      <c r="N547" s="15" t="str">
        <f ca="1">IF($C547="","",SUMIF('Controle de Contatos'!$D$5:$D$1204,$C547,'Controle de Contatos'!$AM$5:$AO$1204))</f>
        <v/>
      </c>
      <c r="O547" s="15" t="str">
        <f ca="1">IF($C547="","",SUMIF('Controle de Contatos'!$D$5:$D$1204,$C547,'Controle de Contatos'!$AN$5:$AN$1204))</f>
        <v/>
      </c>
      <c r="P547" s="15" t="str">
        <f t="shared" ca="1" si="17"/>
        <v/>
      </c>
    </row>
    <row r="548" spans="2:16" ht="30" customHeight="1">
      <c r="B548" s="1">
        <v>544</v>
      </c>
      <c r="C548" s="14" t="str">
        <f t="shared" ca="1" si="16"/>
        <v/>
      </c>
      <c r="D548" s="15" t="str">
        <f ca="1">IF($C548="","",SUMIF('Controle de Contatos'!$D$5:$D$1204,$C548,'Controle de Contatos'!$AC$5:$AC$1204))</f>
        <v/>
      </c>
      <c r="E548" s="15" t="str">
        <f ca="1">IF($C548="","",SUMIF('Controle de Contatos'!$D$5:$D$1204,$C548,'Controle de Contatos'!$AD$5:$AD$1204))</f>
        <v/>
      </c>
      <c r="F548" s="15" t="str">
        <f ca="1">IF($C548="","",SUMIF('Controle de Contatos'!$D$5:$D$1204,$C548,'Controle de Contatos'!$AE$5:$AE$1204))</f>
        <v/>
      </c>
      <c r="G548" s="15" t="str">
        <f ca="1">IF($C548="","",SUMIF('Controle de Contatos'!$D$5:$D$1204,$C548,'Controle de Contatos'!$AF$5:$AF$1204))</f>
        <v/>
      </c>
      <c r="H548" s="15" t="str">
        <f ca="1">IF($C548="","",SUMIF('Controle de Contatos'!$D$5:$D$1204,$C548,'Controle de Contatos'!$AG$5:$AG$1204))</f>
        <v/>
      </c>
      <c r="I548" s="15" t="str">
        <f ca="1">IF($C548="","",SUMIF('Controle de Contatos'!$D$5:$D$1204,$C548,'Controle de Contatos'!$AH$5:$AH$1204))</f>
        <v/>
      </c>
      <c r="J548" s="15" t="str">
        <f ca="1">IF($C548="","",SUMIF('Controle de Contatos'!$D$5:$D$1204,$C548,'Controle de Contatos'!$AI$5:$AI$1204))</f>
        <v/>
      </c>
      <c r="K548" s="15" t="str">
        <f ca="1">IF($C548="","",SUMIF('Controle de Contatos'!$D$5:$D$1204,$C548,'Controle de Contatos'!$AJ$5:$AJ$1204))</f>
        <v/>
      </c>
      <c r="L548" s="15" t="str">
        <f ca="1">IF($C548="","",SUMIF('Controle de Contatos'!$D$5:$D$1204,$C548,'Controle de Contatos'!$AK$5:$AK$1204))</f>
        <v/>
      </c>
      <c r="M548" s="15" t="str">
        <f ca="1">IF($C548="","",SUMIF('Controle de Contatos'!$D$5:$D$1204,$C548,'Controle de Contatos'!$AL$5:$AL$1204))</f>
        <v/>
      </c>
      <c r="N548" s="15" t="str">
        <f ca="1">IF($C548="","",SUMIF('Controle de Contatos'!$D$5:$D$1204,$C548,'Controle de Contatos'!$AM$5:$AO$1204))</f>
        <v/>
      </c>
      <c r="O548" s="15" t="str">
        <f ca="1">IF($C548="","",SUMIF('Controle de Contatos'!$D$5:$D$1204,$C548,'Controle de Contatos'!$AN$5:$AN$1204))</f>
        <v/>
      </c>
      <c r="P548" s="15" t="str">
        <f t="shared" ca="1" si="17"/>
        <v/>
      </c>
    </row>
    <row r="549" spans="2:16" ht="30" customHeight="1">
      <c r="B549" s="1">
        <v>545</v>
      </c>
      <c r="C549" s="14" t="str">
        <f t="shared" ca="1" si="16"/>
        <v/>
      </c>
      <c r="D549" s="15" t="str">
        <f ca="1">IF($C549="","",SUMIF('Controle de Contatos'!$D$5:$D$1204,$C549,'Controle de Contatos'!$AC$5:$AC$1204))</f>
        <v/>
      </c>
      <c r="E549" s="15" t="str">
        <f ca="1">IF($C549="","",SUMIF('Controle de Contatos'!$D$5:$D$1204,$C549,'Controle de Contatos'!$AD$5:$AD$1204))</f>
        <v/>
      </c>
      <c r="F549" s="15" t="str">
        <f ca="1">IF($C549="","",SUMIF('Controle de Contatos'!$D$5:$D$1204,$C549,'Controle de Contatos'!$AE$5:$AE$1204))</f>
        <v/>
      </c>
      <c r="G549" s="15" t="str">
        <f ca="1">IF($C549="","",SUMIF('Controle de Contatos'!$D$5:$D$1204,$C549,'Controle de Contatos'!$AF$5:$AF$1204))</f>
        <v/>
      </c>
      <c r="H549" s="15" t="str">
        <f ca="1">IF($C549="","",SUMIF('Controle de Contatos'!$D$5:$D$1204,$C549,'Controle de Contatos'!$AG$5:$AG$1204))</f>
        <v/>
      </c>
      <c r="I549" s="15" t="str">
        <f ca="1">IF($C549="","",SUMIF('Controle de Contatos'!$D$5:$D$1204,$C549,'Controle de Contatos'!$AH$5:$AH$1204))</f>
        <v/>
      </c>
      <c r="J549" s="15" t="str">
        <f ca="1">IF($C549="","",SUMIF('Controle de Contatos'!$D$5:$D$1204,$C549,'Controle de Contatos'!$AI$5:$AI$1204))</f>
        <v/>
      </c>
      <c r="K549" s="15" t="str">
        <f ca="1">IF($C549="","",SUMIF('Controle de Contatos'!$D$5:$D$1204,$C549,'Controle de Contatos'!$AJ$5:$AJ$1204))</f>
        <v/>
      </c>
      <c r="L549" s="15" t="str">
        <f ca="1">IF($C549="","",SUMIF('Controle de Contatos'!$D$5:$D$1204,$C549,'Controle de Contatos'!$AK$5:$AK$1204))</f>
        <v/>
      </c>
      <c r="M549" s="15" t="str">
        <f ca="1">IF($C549="","",SUMIF('Controle de Contatos'!$D$5:$D$1204,$C549,'Controle de Contatos'!$AL$5:$AL$1204))</f>
        <v/>
      </c>
      <c r="N549" s="15" t="str">
        <f ca="1">IF($C549="","",SUMIF('Controle de Contatos'!$D$5:$D$1204,$C549,'Controle de Contatos'!$AM$5:$AO$1204))</f>
        <v/>
      </c>
      <c r="O549" s="15" t="str">
        <f ca="1">IF($C549="","",SUMIF('Controle de Contatos'!$D$5:$D$1204,$C549,'Controle de Contatos'!$AN$5:$AN$1204))</f>
        <v/>
      </c>
      <c r="P549" s="15" t="str">
        <f t="shared" ca="1" si="17"/>
        <v/>
      </c>
    </row>
    <row r="550" spans="2:16" ht="30" customHeight="1">
      <c r="B550" s="1">
        <v>546</v>
      </c>
      <c r="C550" s="14" t="str">
        <f t="shared" ca="1" si="16"/>
        <v/>
      </c>
      <c r="D550" s="15" t="str">
        <f ca="1">IF($C550="","",SUMIF('Controle de Contatos'!$D$5:$D$1204,$C550,'Controle de Contatos'!$AC$5:$AC$1204))</f>
        <v/>
      </c>
      <c r="E550" s="15" t="str">
        <f ca="1">IF($C550="","",SUMIF('Controle de Contatos'!$D$5:$D$1204,$C550,'Controle de Contatos'!$AD$5:$AD$1204))</f>
        <v/>
      </c>
      <c r="F550" s="15" t="str">
        <f ca="1">IF($C550="","",SUMIF('Controle de Contatos'!$D$5:$D$1204,$C550,'Controle de Contatos'!$AE$5:$AE$1204))</f>
        <v/>
      </c>
      <c r="G550" s="15" t="str">
        <f ca="1">IF($C550="","",SUMIF('Controle de Contatos'!$D$5:$D$1204,$C550,'Controle de Contatos'!$AF$5:$AF$1204))</f>
        <v/>
      </c>
      <c r="H550" s="15" t="str">
        <f ca="1">IF($C550="","",SUMIF('Controle de Contatos'!$D$5:$D$1204,$C550,'Controle de Contatos'!$AG$5:$AG$1204))</f>
        <v/>
      </c>
      <c r="I550" s="15" t="str">
        <f ca="1">IF($C550="","",SUMIF('Controle de Contatos'!$D$5:$D$1204,$C550,'Controle de Contatos'!$AH$5:$AH$1204))</f>
        <v/>
      </c>
      <c r="J550" s="15" t="str">
        <f ca="1">IF($C550="","",SUMIF('Controle de Contatos'!$D$5:$D$1204,$C550,'Controle de Contatos'!$AI$5:$AI$1204))</f>
        <v/>
      </c>
      <c r="K550" s="15" t="str">
        <f ca="1">IF($C550="","",SUMIF('Controle de Contatos'!$D$5:$D$1204,$C550,'Controle de Contatos'!$AJ$5:$AJ$1204))</f>
        <v/>
      </c>
      <c r="L550" s="15" t="str">
        <f ca="1">IF($C550="","",SUMIF('Controle de Contatos'!$D$5:$D$1204,$C550,'Controle de Contatos'!$AK$5:$AK$1204))</f>
        <v/>
      </c>
      <c r="M550" s="15" t="str">
        <f ca="1">IF($C550="","",SUMIF('Controle de Contatos'!$D$5:$D$1204,$C550,'Controle de Contatos'!$AL$5:$AL$1204))</f>
        <v/>
      </c>
      <c r="N550" s="15" t="str">
        <f ca="1">IF($C550="","",SUMIF('Controle de Contatos'!$D$5:$D$1204,$C550,'Controle de Contatos'!$AM$5:$AO$1204))</f>
        <v/>
      </c>
      <c r="O550" s="15" t="str">
        <f ca="1">IF($C550="","",SUMIF('Controle de Contatos'!$D$5:$D$1204,$C550,'Controle de Contatos'!$AN$5:$AN$1204))</f>
        <v/>
      </c>
      <c r="P550" s="15" t="str">
        <f t="shared" ca="1" si="17"/>
        <v/>
      </c>
    </row>
    <row r="551" spans="2:16" ht="30" customHeight="1">
      <c r="B551" s="1">
        <v>547</v>
      </c>
      <c r="C551" s="14" t="str">
        <f t="shared" ca="1" si="16"/>
        <v/>
      </c>
      <c r="D551" s="15" t="str">
        <f ca="1">IF($C551="","",SUMIF('Controle de Contatos'!$D$5:$D$1204,$C551,'Controle de Contatos'!$AC$5:$AC$1204))</f>
        <v/>
      </c>
      <c r="E551" s="15" t="str">
        <f ca="1">IF($C551="","",SUMIF('Controle de Contatos'!$D$5:$D$1204,$C551,'Controle de Contatos'!$AD$5:$AD$1204))</f>
        <v/>
      </c>
      <c r="F551" s="15" t="str">
        <f ca="1">IF($C551="","",SUMIF('Controle de Contatos'!$D$5:$D$1204,$C551,'Controle de Contatos'!$AE$5:$AE$1204))</f>
        <v/>
      </c>
      <c r="G551" s="15" t="str">
        <f ca="1">IF($C551="","",SUMIF('Controle de Contatos'!$D$5:$D$1204,$C551,'Controle de Contatos'!$AF$5:$AF$1204))</f>
        <v/>
      </c>
      <c r="H551" s="15" t="str">
        <f ca="1">IF($C551="","",SUMIF('Controle de Contatos'!$D$5:$D$1204,$C551,'Controle de Contatos'!$AG$5:$AG$1204))</f>
        <v/>
      </c>
      <c r="I551" s="15" t="str">
        <f ca="1">IF($C551="","",SUMIF('Controle de Contatos'!$D$5:$D$1204,$C551,'Controle de Contatos'!$AH$5:$AH$1204))</f>
        <v/>
      </c>
      <c r="J551" s="15" t="str">
        <f ca="1">IF($C551="","",SUMIF('Controle de Contatos'!$D$5:$D$1204,$C551,'Controle de Contatos'!$AI$5:$AI$1204))</f>
        <v/>
      </c>
      <c r="K551" s="15" t="str">
        <f ca="1">IF($C551="","",SUMIF('Controle de Contatos'!$D$5:$D$1204,$C551,'Controle de Contatos'!$AJ$5:$AJ$1204))</f>
        <v/>
      </c>
      <c r="L551" s="15" t="str">
        <f ca="1">IF($C551="","",SUMIF('Controle de Contatos'!$D$5:$D$1204,$C551,'Controle de Contatos'!$AK$5:$AK$1204))</f>
        <v/>
      </c>
      <c r="M551" s="15" t="str">
        <f ca="1">IF($C551="","",SUMIF('Controle de Contatos'!$D$5:$D$1204,$C551,'Controle de Contatos'!$AL$5:$AL$1204))</f>
        <v/>
      </c>
      <c r="N551" s="15" t="str">
        <f ca="1">IF($C551="","",SUMIF('Controle de Contatos'!$D$5:$D$1204,$C551,'Controle de Contatos'!$AM$5:$AO$1204))</f>
        <v/>
      </c>
      <c r="O551" s="15" t="str">
        <f ca="1">IF($C551="","",SUMIF('Controle de Contatos'!$D$5:$D$1204,$C551,'Controle de Contatos'!$AN$5:$AN$1204))</f>
        <v/>
      </c>
      <c r="P551" s="15" t="str">
        <f t="shared" ca="1" si="17"/>
        <v/>
      </c>
    </row>
    <row r="552" spans="2:16" ht="30" customHeight="1">
      <c r="B552" s="1">
        <v>548</v>
      </c>
      <c r="C552" s="14" t="str">
        <f t="shared" ca="1" si="16"/>
        <v/>
      </c>
      <c r="D552" s="15" t="str">
        <f ca="1">IF($C552="","",SUMIF('Controle de Contatos'!$D$5:$D$1204,$C552,'Controle de Contatos'!$AC$5:$AC$1204))</f>
        <v/>
      </c>
      <c r="E552" s="15" t="str">
        <f ca="1">IF($C552="","",SUMIF('Controle de Contatos'!$D$5:$D$1204,$C552,'Controle de Contatos'!$AD$5:$AD$1204))</f>
        <v/>
      </c>
      <c r="F552" s="15" t="str">
        <f ca="1">IF($C552="","",SUMIF('Controle de Contatos'!$D$5:$D$1204,$C552,'Controle de Contatos'!$AE$5:$AE$1204))</f>
        <v/>
      </c>
      <c r="G552" s="15" t="str">
        <f ca="1">IF($C552="","",SUMIF('Controle de Contatos'!$D$5:$D$1204,$C552,'Controle de Contatos'!$AF$5:$AF$1204))</f>
        <v/>
      </c>
      <c r="H552" s="15" t="str">
        <f ca="1">IF($C552="","",SUMIF('Controle de Contatos'!$D$5:$D$1204,$C552,'Controle de Contatos'!$AG$5:$AG$1204))</f>
        <v/>
      </c>
      <c r="I552" s="15" t="str">
        <f ca="1">IF($C552="","",SUMIF('Controle de Contatos'!$D$5:$D$1204,$C552,'Controle de Contatos'!$AH$5:$AH$1204))</f>
        <v/>
      </c>
      <c r="J552" s="15" t="str">
        <f ca="1">IF($C552="","",SUMIF('Controle de Contatos'!$D$5:$D$1204,$C552,'Controle de Contatos'!$AI$5:$AI$1204))</f>
        <v/>
      </c>
      <c r="K552" s="15" t="str">
        <f ca="1">IF($C552="","",SUMIF('Controle de Contatos'!$D$5:$D$1204,$C552,'Controle de Contatos'!$AJ$5:$AJ$1204))</f>
        <v/>
      </c>
      <c r="L552" s="15" t="str">
        <f ca="1">IF($C552="","",SUMIF('Controle de Contatos'!$D$5:$D$1204,$C552,'Controle de Contatos'!$AK$5:$AK$1204))</f>
        <v/>
      </c>
      <c r="M552" s="15" t="str">
        <f ca="1">IF($C552="","",SUMIF('Controle de Contatos'!$D$5:$D$1204,$C552,'Controle de Contatos'!$AL$5:$AL$1204))</f>
        <v/>
      </c>
      <c r="N552" s="15" t="str">
        <f ca="1">IF($C552="","",SUMIF('Controle de Contatos'!$D$5:$D$1204,$C552,'Controle de Contatos'!$AM$5:$AO$1204))</f>
        <v/>
      </c>
      <c r="O552" s="15" t="str">
        <f ca="1">IF($C552="","",SUMIF('Controle de Contatos'!$D$5:$D$1204,$C552,'Controle de Contatos'!$AN$5:$AN$1204))</f>
        <v/>
      </c>
      <c r="P552" s="15" t="str">
        <f t="shared" ca="1" si="17"/>
        <v/>
      </c>
    </row>
    <row r="553" spans="2:16" ht="30" customHeight="1">
      <c r="B553" s="1">
        <v>549</v>
      </c>
      <c r="C553" s="14" t="str">
        <f t="shared" ca="1" si="16"/>
        <v/>
      </c>
      <c r="D553" s="15" t="str">
        <f ca="1">IF($C553="","",SUMIF('Controle de Contatos'!$D$5:$D$1204,$C553,'Controle de Contatos'!$AC$5:$AC$1204))</f>
        <v/>
      </c>
      <c r="E553" s="15" t="str">
        <f ca="1">IF($C553="","",SUMIF('Controle de Contatos'!$D$5:$D$1204,$C553,'Controle de Contatos'!$AD$5:$AD$1204))</f>
        <v/>
      </c>
      <c r="F553" s="15" t="str">
        <f ca="1">IF($C553="","",SUMIF('Controle de Contatos'!$D$5:$D$1204,$C553,'Controle de Contatos'!$AE$5:$AE$1204))</f>
        <v/>
      </c>
      <c r="G553" s="15" t="str">
        <f ca="1">IF($C553="","",SUMIF('Controle de Contatos'!$D$5:$D$1204,$C553,'Controle de Contatos'!$AF$5:$AF$1204))</f>
        <v/>
      </c>
      <c r="H553" s="15" t="str">
        <f ca="1">IF($C553="","",SUMIF('Controle de Contatos'!$D$5:$D$1204,$C553,'Controle de Contatos'!$AG$5:$AG$1204))</f>
        <v/>
      </c>
      <c r="I553" s="15" t="str">
        <f ca="1">IF($C553="","",SUMIF('Controle de Contatos'!$D$5:$D$1204,$C553,'Controle de Contatos'!$AH$5:$AH$1204))</f>
        <v/>
      </c>
      <c r="J553" s="15" t="str">
        <f ca="1">IF($C553="","",SUMIF('Controle de Contatos'!$D$5:$D$1204,$C553,'Controle de Contatos'!$AI$5:$AI$1204))</f>
        <v/>
      </c>
      <c r="K553" s="15" t="str">
        <f ca="1">IF($C553="","",SUMIF('Controle de Contatos'!$D$5:$D$1204,$C553,'Controle de Contatos'!$AJ$5:$AJ$1204))</f>
        <v/>
      </c>
      <c r="L553" s="15" t="str">
        <f ca="1">IF($C553="","",SUMIF('Controle de Contatos'!$D$5:$D$1204,$C553,'Controle de Contatos'!$AK$5:$AK$1204))</f>
        <v/>
      </c>
      <c r="M553" s="15" t="str">
        <f ca="1">IF($C553="","",SUMIF('Controle de Contatos'!$D$5:$D$1204,$C553,'Controle de Contatos'!$AL$5:$AL$1204))</f>
        <v/>
      </c>
      <c r="N553" s="15" t="str">
        <f ca="1">IF($C553="","",SUMIF('Controle de Contatos'!$D$5:$D$1204,$C553,'Controle de Contatos'!$AM$5:$AO$1204))</f>
        <v/>
      </c>
      <c r="O553" s="15" t="str">
        <f ca="1">IF($C553="","",SUMIF('Controle de Contatos'!$D$5:$D$1204,$C553,'Controle de Contatos'!$AN$5:$AN$1204))</f>
        <v/>
      </c>
      <c r="P553" s="15" t="str">
        <f t="shared" ca="1" si="17"/>
        <v/>
      </c>
    </row>
    <row r="554" spans="2:16" ht="30" customHeight="1">
      <c r="B554" s="1">
        <v>550</v>
      </c>
      <c r="C554" s="14" t="str">
        <f t="shared" ca="1" si="16"/>
        <v/>
      </c>
      <c r="D554" s="15" t="str">
        <f ca="1">IF($C554="","",SUMIF('Controle de Contatos'!$D$5:$D$1204,$C554,'Controle de Contatos'!$AC$5:$AC$1204))</f>
        <v/>
      </c>
      <c r="E554" s="15" t="str">
        <f ca="1">IF($C554="","",SUMIF('Controle de Contatos'!$D$5:$D$1204,$C554,'Controle de Contatos'!$AD$5:$AD$1204))</f>
        <v/>
      </c>
      <c r="F554" s="15" t="str">
        <f ca="1">IF($C554="","",SUMIF('Controle de Contatos'!$D$5:$D$1204,$C554,'Controle de Contatos'!$AE$5:$AE$1204))</f>
        <v/>
      </c>
      <c r="G554" s="15" t="str">
        <f ca="1">IF($C554="","",SUMIF('Controle de Contatos'!$D$5:$D$1204,$C554,'Controle de Contatos'!$AF$5:$AF$1204))</f>
        <v/>
      </c>
      <c r="H554" s="15" t="str">
        <f ca="1">IF($C554="","",SUMIF('Controle de Contatos'!$D$5:$D$1204,$C554,'Controle de Contatos'!$AG$5:$AG$1204))</f>
        <v/>
      </c>
      <c r="I554" s="15" t="str">
        <f ca="1">IF($C554="","",SUMIF('Controle de Contatos'!$D$5:$D$1204,$C554,'Controle de Contatos'!$AH$5:$AH$1204))</f>
        <v/>
      </c>
      <c r="J554" s="15" t="str">
        <f ca="1">IF($C554="","",SUMIF('Controle de Contatos'!$D$5:$D$1204,$C554,'Controle de Contatos'!$AI$5:$AI$1204))</f>
        <v/>
      </c>
      <c r="K554" s="15" t="str">
        <f ca="1">IF($C554="","",SUMIF('Controle de Contatos'!$D$5:$D$1204,$C554,'Controle de Contatos'!$AJ$5:$AJ$1204))</f>
        <v/>
      </c>
      <c r="L554" s="15" t="str">
        <f ca="1">IF($C554="","",SUMIF('Controle de Contatos'!$D$5:$D$1204,$C554,'Controle de Contatos'!$AK$5:$AK$1204))</f>
        <v/>
      </c>
      <c r="M554" s="15" t="str">
        <f ca="1">IF($C554="","",SUMIF('Controle de Contatos'!$D$5:$D$1204,$C554,'Controle de Contatos'!$AL$5:$AL$1204))</f>
        <v/>
      </c>
      <c r="N554" s="15" t="str">
        <f ca="1">IF($C554="","",SUMIF('Controle de Contatos'!$D$5:$D$1204,$C554,'Controle de Contatos'!$AM$5:$AO$1204))</f>
        <v/>
      </c>
      <c r="O554" s="15" t="str">
        <f ca="1">IF($C554="","",SUMIF('Controle de Contatos'!$D$5:$D$1204,$C554,'Controle de Contatos'!$AN$5:$AN$1204))</f>
        <v/>
      </c>
      <c r="P554" s="15" t="str">
        <f t="shared" ca="1" si="17"/>
        <v/>
      </c>
    </row>
    <row r="555" spans="2:16" ht="30" customHeight="1">
      <c r="B555" s="1">
        <v>551</v>
      </c>
      <c r="C555" s="14" t="str">
        <f t="shared" ca="1" si="16"/>
        <v/>
      </c>
      <c r="D555" s="15" t="str">
        <f ca="1">IF($C555="","",SUMIF('Controle de Contatos'!$D$5:$D$1204,$C555,'Controle de Contatos'!$AC$5:$AC$1204))</f>
        <v/>
      </c>
      <c r="E555" s="15" t="str">
        <f ca="1">IF($C555="","",SUMIF('Controle de Contatos'!$D$5:$D$1204,$C555,'Controle de Contatos'!$AD$5:$AD$1204))</f>
        <v/>
      </c>
      <c r="F555" s="15" t="str">
        <f ca="1">IF($C555="","",SUMIF('Controle de Contatos'!$D$5:$D$1204,$C555,'Controle de Contatos'!$AE$5:$AE$1204))</f>
        <v/>
      </c>
      <c r="G555" s="15" t="str">
        <f ca="1">IF($C555="","",SUMIF('Controle de Contatos'!$D$5:$D$1204,$C555,'Controle de Contatos'!$AF$5:$AF$1204))</f>
        <v/>
      </c>
      <c r="H555" s="15" t="str">
        <f ca="1">IF($C555="","",SUMIF('Controle de Contatos'!$D$5:$D$1204,$C555,'Controle de Contatos'!$AG$5:$AG$1204))</f>
        <v/>
      </c>
      <c r="I555" s="15" t="str">
        <f ca="1">IF($C555="","",SUMIF('Controle de Contatos'!$D$5:$D$1204,$C555,'Controle de Contatos'!$AH$5:$AH$1204))</f>
        <v/>
      </c>
      <c r="J555" s="15" t="str">
        <f ca="1">IF($C555="","",SUMIF('Controle de Contatos'!$D$5:$D$1204,$C555,'Controle de Contatos'!$AI$5:$AI$1204))</f>
        <v/>
      </c>
      <c r="K555" s="15" t="str">
        <f ca="1">IF($C555="","",SUMIF('Controle de Contatos'!$D$5:$D$1204,$C555,'Controle de Contatos'!$AJ$5:$AJ$1204))</f>
        <v/>
      </c>
      <c r="L555" s="15" t="str">
        <f ca="1">IF($C555="","",SUMIF('Controle de Contatos'!$D$5:$D$1204,$C555,'Controle de Contatos'!$AK$5:$AK$1204))</f>
        <v/>
      </c>
      <c r="M555" s="15" t="str">
        <f ca="1">IF($C555="","",SUMIF('Controle de Contatos'!$D$5:$D$1204,$C555,'Controle de Contatos'!$AL$5:$AL$1204))</f>
        <v/>
      </c>
      <c r="N555" s="15" t="str">
        <f ca="1">IF($C555="","",SUMIF('Controle de Contatos'!$D$5:$D$1204,$C555,'Controle de Contatos'!$AM$5:$AO$1204))</f>
        <v/>
      </c>
      <c r="O555" s="15" t="str">
        <f ca="1">IF($C555="","",SUMIF('Controle de Contatos'!$D$5:$D$1204,$C555,'Controle de Contatos'!$AN$5:$AN$1204))</f>
        <v/>
      </c>
      <c r="P555" s="15" t="str">
        <f t="shared" ca="1" si="17"/>
        <v/>
      </c>
    </row>
    <row r="556" spans="2:16" ht="30" customHeight="1">
      <c r="B556" s="1">
        <v>552</v>
      </c>
      <c r="C556" s="14" t="str">
        <f t="shared" ca="1" si="16"/>
        <v/>
      </c>
      <c r="D556" s="15" t="str">
        <f ca="1">IF($C556="","",SUMIF('Controle de Contatos'!$D$5:$D$1204,$C556,'Controle de Contatos'!$AC$5:$AC$1204))</f>
        <v/>
      </c>
      <c r="E556" s="15" t="str">
        <f ca="1">IF($C556="","",SUMIF('Controle de Contatos'!$D$5:$D$1204,$C556,'Controle de Contatos'!$AD$5:$AD$1204))</f>
        <v/>
      </c>
      <c r="F556" s="15" t="str">
        <f ca="1">IF($C556="","",SUMIF('Controle de Contatos'!$D$5:$D$1204,$C556,'Controle de Contatos'!$AE$5:$AE$1204))</f>
        <v/>
      </c>
      <c r="G556" s="15" t="str">
        <f ca="1">IF($C556="","",SUMIF('Controle de Contatos'!$D$5:$D$1204,$C556,'Controle de Contatos'!$AF$5:$AF$1204))</f>
        <v/>
      </c>
      <c r="H556" s="15" t="str">
        <f ca="1">IF($C556="","",SUMIF('Controle de Contatos'!$D$5:$D$1204,$C556,'Controle de Contatos'!$AG$5:$AG$1204))</f>
        <v/>
      </c>
      <c r="I556" s="15" t="str">
        <f ca="1">IF($C556="","",SUMIF('Controle de Contatos'!$D$5:$D$1204,$C556,'Controle de Contatos'!$AH$5:$AH$1204))</f>
        <v/>
      </c>
      <c r="J556" s="15" t="str">
        <f ca="1">IF($C556="","",SUMIF('Controle de Contatos'!$D$5:$D$1204,$C556,'Controle de Contatos'!$AI$5:$AI$1204))</f>
        <v/>
      </c>
      <c r="K556" s="15" t="str">
        <f ca="1">IF($C556="","",SUMIF('Controle de Contatos'!$D$5:$D$1204,$C556,'Controle de Contatos'!$AJ$5:$AJ$1204))</f>
        <v/>
      </c>
      <c r="L556" s="15" t="str">
        <f ca="1">IF($C556="","",SUMIF('Controle de Contatos'!$D$5:$D$1204,$C556,'Controle de Contatos'!$AK$5:$AK$1204))</f>
        <v/>
      </c>
      <c r="M556" s="15" t="str">
        <f ca="1">IF($C556="","",SUMIF('Controle de Contatos'!$D$5:$D$1204,$C556,'Controle de Contatos'!$AL$5:$AL$1204))</f>
        <v/>
      </c>
      <c r="N556" s="15" t="str">
        <f ca="1">IF($C556="","",SUMIF('Controle de Contatos'!$D$5:$D$1204,$C556,'Controle de Contatos'!$AM$5:$AO$1204))</f>
        <v/>
      </c>
      <c r="O556" s="15" t="str">
        <f ca="1">IF($C556="","",SUMIF('Controle de Contatos'!$D$5:$D$1204,$C556,'Controle de Contatos'!$AN$5:$AN$1204))</f>
        <v/>
      </c>
      <c r="P556" s="15" t="str">
        <f t="shared" ca="1" si="17"/>
        <v/>
      </c>
    </row>
    <row r="557" spans="2:16" ht="30" customHeight="1">
      <c r="B557" s="1">
        <v>553</v>
      </c>
      <c r="C557" s="14" t="str">
        <f t="shared" ca="1" si="16"/>
        <v/>
      </c>
      <c r="D557" s="15" t="str">
        <f ca="1">IF($C557="","",SUMIF('Controle de Contatos'!$D$5:$D$1204,$C557,'Controle de Contatos'!$AC$5:$AC$1204))</f>
        <v/>
      </c>
      <c r="E557" s="15" t="str">
        <f ca="1">IF($C557="","",SUMIF('Controle de Contatos'!$D$5:$D$1204,$C557,'Controle de Contatos'!$AD$5:$AD$1204))</f>
        <v/>
      </c>
      <c r="F557" s="15" t="str">
        <f ca="1">IF($C557="","",SUMIF('Controle de Contatos'!$D$5:$D$1204,$C557,'Controle de Contatos'!$AE$5:$AE$1204))</f>
        <v/>
      </c>
      <c r="G557" s="15" t="str">
        <f ca="1">IF($C557="","",SUMIF('Controle de Contatos'!$D$5:$D$1204,$C557,'Controle de Contatos'!$AF$5:$AF$1204))</f>
        <v/>
      </c>
      <c r="H557" s="15" t="str">
        <f ca="1">IF($C557="","",SUMIF('Controle de Contatos'!$D$5:$D$1204,$C557,'Controle de Contatos'!$AG$5:$AG$1204))</f>
        <v/>
      </c>
      <c r="I557" s="15" t="str">
        <f ca="1">IF($C557="","",SUMIF('Controle de Contatos'!$D$5:$D$1204,$C557,'Controle de Contatos'!$AH$5:$AH$1204))</f>
        <v/>
      </c>
      <c r="J557" s="15" t="str">
        <f ca="1">IF($C557="","",SUMIF('Controle de Contatos'!$D$5:$D$1204,$C557,'Controle de Contatos'!$AI$5:$AI$1204))</f>
        <v/>
      </c>
      <c r="K557" s="15" t="str">
        <f ca="1">IF($C557="","",SUMIF('Controle de Contatos'!$D$5:$D$1204,$C557,'Controle de Contatos'!$AJ$5:$AJ$1204))</f>
        <v/>
      </c>
      <c r="L557" s="15" t="str">
        <f ca="1">IF($C557="","",SUMIF('Controle de Contatos'!$D$5:$D$1204,$C557,'Controle de Contatos'!$AK$5:$AK$1204))</f>
        <v/>
      </c>
      <c r="M557" s="15" t="str">
        <f ca="1">IF($C557="","",SUMIF('Controle de Contatos'!$D$5:$D$1204,$C557,'Controle de Contatos'!$AL$5:$AL$1204))</f>
        <v/>
      </c>
      <c r="N557" s="15" t="str">
        <f ca="1">IF($C557="","",SUMIF('Controle de Contatos'!$D$5:$D$1204,$C557,'Controle de Contatos'!$AM$5:$AO$1204))</f>
        <v/>
      </c>
      <c r="O557" s="15" t="str">
        <f ca="1">IF($C557="","",SUMIF('Controle de Contatos'!$D$5:$D$1204,$C557,'Controle de Contatos'!$AN$5:$AN$1204))</f>
        <v/>
      </c>
      <c r="P557" s="15" t="str">
        <f t="shared" ca="1" si="17"/>
        <v/>
      </c>
    </row>
    <row r="558" spans="2:16" ht="30" customHeight="1">
      <c r="B558" s="1">
        <v>554</v>
      </c>
      <c r="C558" s="14" t="str">
        <f t="shared" ca="1" si="16"/>
        <v/>
      </c>
      <c r="D558" s="15" t="str">
        <f ca="1">IF($C558="","",SUMIF('Controle de Contatos'!$D$5:$D$1204,$C558,'Controle de Contatos'!$AC$5:$AC$1204))</f>
        <v/>
      </c>
      <c r="E558" s="15" t="str">
        <f ca="1">IF($C558="","",SUMIF('Controle de Contatos'!$D$5:$D$1204,$C558,'Controle de Contatos'!$AD$5:$AD$1204))</f>
        <v/>
      </c>
      <c r="F558" s="15" t="str">
        <f ca="1">IF($C558="","",SUMIF('Controle de Contatos'!$D$5:$D$1204,$C558,'Controle de Contatos'!$AE$5:$AE$1204))</f>
        <v/>
      </c>
      <c r="G558" s="15" t="str">
        <f ca="1">IF($C558="","",SUMIF('Controle de Contatos'!$D$5:$D$1204,$C558,'Controle de Contatos'!$AF$5:$AF$1204))</f>
        <v/>
      </c>
      <c r="H558" s="15" t="str">
        <f ca="1">IF($C558="","",SUMIF('Controle de Contatos'!$D$5:$D$1204,$C558,'Controle de Contatos'!$AG$5:$AG$1204))</f>
        <v/>
      </c>
      <c r="I558" s="15" t="str">
        <f ca="1">IF($C558="","",SUMIF('Controle de Contatos'!$D$5:$D$1204,$C558,'Controle de Contatos'!$AH$5:$AH$1204))</f>
        <v/>
      </c>
      <c r="J558" s="15" t="str">
        <f ca="1">IF($C558="","",SUMIF('Controle de Contatos'!$D$5:$D$1204,$C558,'Controle de Contatos'!$AI$5:$AI$1204))</f>
        <v/>
      </c>
      <c r="K558" s="15" t="str">
        <f ca="1">IF($C558="","",SUMIF('Controle de Contatos'!$D$5:$D$1204,$C558,'Controle de Contatos'!$AJ$5:$AJ$1204))</f>
        <v/>
      </c>
      <c r="L558" s="15" t="str">
        <f ca="1">IF($C558="","",SUMIF('Controle de Contatos'!$D$5:$D$1204,$C558,'Controle de Contatos'!$AK$5:$AK$1204))</f>
        <v/>
      </c>
      <c r="M558" s="15" t="str">
        <f ca="1">IF($C558="","",SUMIF('Controle de Contatos'!$D$5:$D$1204,$C558,'Controle de Contatos'!$AL$5:$AL$1204))</f>
        <v/>
      </c>
      <c r="N558" s="15" t="str">
        <f ca="1">IF($C558="","",SUMIF('Controle de Contatos'!$D$5:$D$1204,$C558,'Controle de Contatos'!$AM$5:$AO$1204))</f>
        <v/>
      </c>
      <c r="O558" s="15" t="str">
        <f ca="1">IF($C558="","",SUMIF('Controle de Contatos'!$D$5:$D$1204,$C558,'Controle de Contatos'!$AN$5:$AN$1204))</f>
        <v/>
      </c>
      <c r="P558" s="15" t="str">
        <f t="shared" ca="1" si="17"/>
        <v/>
      </c>
    </row>
    <row r="559" spans="2:16" ht="30" customHeight="1">
      <c r="B559" s="1">
        <v>555</v>
      </c>
      <c r="C559" s="14" t="str">
        <f t="shared" ca="1" si="16"/>
        <v/>
      </c>
      <c r="D559" s="15" t="str">
        <f ca="1">IF($C559="","",SUMIF('Controle de Contatos'!$D$5:$D$1204,$C559,'Controle de Contatos'!$AC$5:$AC$1204))</f>
        <v/>
      </c>
      <c r="E559" s="15" t="str">
        <f ca="1">IF($C559="","",SUMIF('Controle de Contatos'!$D$5:$D$1204,$C559,'Controle de Contatos'!$AD$5:$AD$1204))</f>
        <v/>
      </c>
      <c r="F559" s="15" t="str">
        <f ca="1">IF($C559="","",SUMIF('Controle de Contatos'!$D$5:$D$1204,$C559,'Controle de Contatos'!$AE$5:$AE$1204))</f>
        <v/>
      </c>
      <c r="G559" s="15" t="str">
        <f ca="1">IF($C559="","",SUMIF('Controle de Contatos'!$D$5:$D$1204,$C559,'Controle de Contatos'!$AF$5:$AF$1204))</f>
        <v/>
      </c>
      <c r="H559" s="15" t="str">
        <f ca="1">IF($C559="","",SUMIF('Controle de Contatos'!$D$5:$D$1204,$C559,'Controle de Contatos'!$AG$5:$AG$1204))</f>
        <v/>
      </c>
      <c r="I559" s="15" t="str">
        <f ca="1">IF($C559="","",SUMIF('Controle de Contatos'!$D$5:$D$1204,$C559,'Controle de Contatos'!$AH$5:$AH$1204))</f>
        <v/>
      </c>
      <c r="J559" s="15" t="str">
        <f ca="1">IF($C559="","",SUMIF('Controle de Contatos'!$D$5:$D$1204,$C559,'Controle de Contatos'!$AI$5:$AI$1204))</f>
        <v/>
      </c>
      <c r="K559" s="15" t="str">
        <f ca="1">IF($C559="","",SUMIF('Controle de Contatos'!$D$5:$D$1204,$C559,'Controle de Contatos'!$AJ$5:$AJ$1204))</f>
        <v/>
      </c>
      <c r="L559" s="15" t="str">
        <f ca="1">IF($C559="","",SUMIF('Controle de Contatos'!$D$5:$D$1204,$C559,'Controle de Contatos'!$AK$5:$AK$1204))</f>
        <v/>
      </c>
      <c r="M559" s="15" t="str">
        <f ca="1">IF($C559="","",SUMIF('Controle de Contatos'!$D$5:$D$1204,$C559,'Controle de Contatos'!$AL$5:$AL$1204))</f>
        <v/>
      </c>
      <c r="N559" s="15" t="str">
        <f ca="1">IF($C559="","",SUMIF('Controle de Contatos'!$D$5:$D$1204,$C559,'Controle de Contatos'!$AM$5:$AO$1204))</f>
        <v/>
      </c>
      <c r="O559" s="15" t="str">
        <f ca="1">IF($C559="","",SUMIF('Controle de Contatos'!$D$5:$D$1204,$C559,'Controle de Contatos'!$AN$5:$AN$1204))</f>
        <v/>
      </c>
      <c r="P559" s="15" t="str">
        <f t="shared" ca="1" si="17"/>
        <v/>
      </c>
    </row>
    <row r="560" spans="2:16" ht="30" customHeight="1">
      <c r="B560" s="1">
        <v>556</v>
      </c>
      <c r="C560" s="14" t="str">
        <f t="shared" ca="1" si="16"/>
        <v/>
      </c>
      <c r="D560" s="15" t="str">
        <f ca="1">IF($C560="","",SUMIF('Controle de Contatos'!$D$5:$D$1204,$C560,'Controle de Contatos'!$AC$5:$AC$1204))</f>
        <v/>
      </c>
      <c r="E560" s="15" t="str">
        <f ca="1">IF($C560="","",SUMIF('Controle de Contatos'!$D$5:$D$1204,$C560,'Controle de Contatos'!$AD$5:$AD$1204))</f>
        <v/>
      </c>
      <c r="F560" s="15" t="str">
        <f ca="1">IF($C560="","",SUMIF('Controle de Contatos'!$D$5:$D$1204,$C560,'Controle de Contatos'!$AE$5:$AE$1204))</f>
        <v/>
      </c>
      <c r="G560" s="15" t="str">
        <f ca="1">IF($C560="","",SUMIF('Controle de Contatos'!$D$5:$D$1204,$C560,'Controle de Contatos'!$AF$5:$AF$1204))</f>
        <v/>
      </c>
      <c r="H560" s="15" t="str">
        <f ca="1">IF($C560="","",SUMIF('Controle de Contatos'!$D$5:$D$1204,$C560,'Controle de Contatos'!$AG$5:$AG$1204))</f>
        <v/>
      </c>
      <c r="I560" s="15" t="str">
        <f ca="1">IF($C560="","",SUMIF('Controle de Contatos'!$D$5:$D$1204,$C560,'Controle de Contatos'!$AH$5:$AH$1204))</f>
        <v/>
      </c>
      <c r="J560" s="15" t="str">
        <f ca="1">IF($C560="","",SUMIF('Controle de Contatos'!$D$5:$D$1204,$C560,'Controle de Contatos'!$AI$5:$AI$1204))</f>
        <v/>
      </c>
      <c r="K560" s="15" t="str">
        <f ca="1">IF($C560="","",SUMIF('Controle de Contatos'!$D$5:$D$1204,$C560,'Controle de Contatos'!$AJ$5:$AJ$1204))</f>
        <v/>
      </c>
      <c r="L560" s="15" t="str">
        <f ca="1">IF($C560="","",SUMIF('Controle de Contatos'!$D$5:$D$1204,$C560,'Controle de Contatos'!$AK$5:$AK$1204))</f>
        <v/>
      </c>
      <c r="M560" s="15" t="str">
        <f ca="1">IF($C560="","",SUMIF('Controle de Contatos'!$D$5:$D$1204,$C560,'Controle de Contatos'!$AL$5:$AL$1204))</f>
        <v/>
      </c>
      <c r="N560" s="15" t="str">
        <f ca="1">IF($C560="","",SUMIF('Controle de Contatos'!$D$5:$D$1204,$C560,'Controle de Contatos'!$AM$5:$AO$1204))</f>
        <v/>
      </c>
      <c r="O560" s="15" t="str">
        <f ca="1">IF($C560="","",SUMIF('Controle de Contatos'!$D$5:$D$1204,$C560,'Controle de Contatos'!$AN$5:$AN$1204))</f>
        <v/>
      </c>
      <c r="P560" s="15" t="str">
        <f t="shared" ca="1" si="17"/>
        <v/>
      </c>
    </row>
    <row r="561" spans="2:16" ht="30" customHeight="1">
      <c r="B561" s="1">
        <v>557</v>
      </c>
      <c r="C561" s="14" t="str">
        <f t="shared" ca="1" si="16"/>
        <v/>
      </c>
      <c r="D561" s="15" t="str">
        <f ca="1">IF($C561="","",SUMIF('Controle de Contatos'!$D$5:$D$1204,$C561,'Controle de Contatos'!$AC$5:$AC$1204))</f>
        <v/>
      </c>
      <c r="E561" s="15" t="str">
        <f ca="1">IF($C561="","",SUMIF('Controle de Contatos'!$D$5:$D$1204,$C561,'Controle de Contatos'!$AD$5:$AD$1204))</f>
        <v/>
      </c>
      <c r="F561" s="15" t="str">
        <f ca="1">IF($C561="","",SUMIF('Controle de Contatos'!$D$5:$D$1204,$C561,'Controle de Contatos'!$AE$5:$AE$1204))</f>
        <v/>
      </c>
      <c r="G561" s="15" t="str">
        <f ca="1">IF($C561="","",SUMIF('Controle de Contatos'!$D$5:$D$1204,$C561,'Controle de Contatos'!$AF$5:$AF$1204))</f>
        <v/>
      </c>
      <c r="H561" s="15" t="str">
        <f ca="1">IF($C561="","",SUMIF('Controle de Contatos'!$D$5:$D$1204,$C561,'Controle de Contatos'!$AG$5:$AG$1204))</f>
        <v/>
      </c>
      <c r="I561" s="15" t="str">
        <f ca="1">IF($C561="","",SUMIF('Controle de Contatos'!$D$5:$D$1204,$C561,'Controle de Contatos'!$AH$5:$AH$1204))</f>
        <v/>
      </c>
      <c r="J561" s="15" t="str">
        <f ca="1">IF($C561="","",SUMIF('Controle de Contatos'!$D$5:$D$1204,$C561,'Controle de Contatos'!$AI$5:$AI$1204))</f>
        <v/>
      </c>
      <c r="K561" s="15" t="str">
        <f ca="1">IF($C561="","",SUMIF('Controle de Contatos'!$D$5:$D$1204,$C561,'Controle de Contatos'!$AJ$5:$AJ$1204))</f>
        <v/>
      </c>
      <c r="L561" s="15" t="str">
        <f ca="1">IF($C561="","",SUMIF('Controle de Contatos'!$D$5:$D$1204,$C561,'Controle de Contatos'!$AK$5:$AK$1204))</f>
        <v/>
      </c>
      <c r="M561" s="15" t="str">
        <f ca="1">IF($C561="","",SUMIF('Controle de Contatos'!$D$5:$D$1204,$C561,'Controle de Contatos'!$AL$5:$AL$1204))</f>
        <v/>
      </c>
      <c r="N561" s="15" t="str">
        <f ca="1">IF($C561="","",SUMIF('Controle de Contatos'!$D$5:$D$1204,$C561,'Controle de Contatos'!$AM$5:$AO$1204))</f>
        <v/>
      </c>
      <c r="O561" s="15" t="str">
        <f ca="1">IF($C561="","",SUMIF('Controle de Contatos'!$D$5:$D$1204,$C561,'Controle de Contatos'!$AN$5:$AN$1204))</f>
        <v/>
      </c>
      <c r="P561" s="15" t="str">
        <f t="shared" ca="1" si="17"/>
        <v/>
      </c>
    </row>
    <row r="562" spans="2:16" ht="30" customHeight="1">
      <c r="B562" s="1">
        <v>558</v>
      </c>
      <c r="C562" s="14" t="str">
        <f t="shared" ca="1" si="16"/>
        <v/>
      </c>
      <c r="D562" s="15" t="str">
        <f ca="1">IF($C562="","",SUMIF('Controle de Contatos'!$D$5:$D$1204,$C562,'Controle de Contatos'!$AC$5:$AC$1204))</f>
        <v/>
      </c>
      <c r="E562" s="15" t="str">
        <f ca="1">IF($C562="","",SUMIF('Controle de Contatos'!$D$5:$D$1204,$C562,'Controle de Contatos'!$AD$5:$AD$1204))</f>
        <v/>
      </c>
      <c r="F562" s="15" t="str">
        <f ca="1">IF($C562="","",SUMIF('Controle de Contatos'!$D$5:$D$1204,$C562,'Controle de Contatos'!$AE$5:$AE$1204))</f>
        <v/>
      </c>
      <c r="G562" s="15" t="str">
        <f ca="1">IF($C562="","",SUMIF('Controle de Contatos'!$D$5:$D$1204,$C562,'Controle de Contatos'!$AF$5:$AF$1204))</f>
        <v/>
      </c>
      <c r="H562" s="15" t="str">
        <f ca="1">IF($C562="","",SUMIF('Controle de Contatos'!$D$5:$D$1204,$C562,'Controle de Contatos'!$AG$5:$AG$1204))</f>
        <v/>
      </c>
      <c r="I562" s="15" t="str">
        <f ca="1">IF($C562="","",SUMIF('Controle de Contatos'!$D$5:$D$1204,$C562,'Controle de Contatos'!$AH$5:$AH$1204))</f>
        <v/>
      </c>
      <c r="J562" s="15" t="str">
        <f ca="1">IF($C562="","",SUMIF('Controle de Contatos'!$D$5:$D$1204,$C562,'Controle de Contatos'!$AI$5:$AI$1204))</f>
        <v/>
      </c>
      <c r="K562" s="15" t="str">
        <f ca="1">IF($C562="","",SUMIF('Controle de Contatos'!$D$5:$D$1204,$C562,'Controle de Contatos'!$AJ$5:$AJ$1204))</f>
        <v/>
      </c>
      <c r="L562" s="15" t="str">
        <f ca="1">IF($C562="","",SUMIF('Controle de Contatos'!$D$5:$D$1204,$C562,'Controle de Contatos'!$AK$5:$AK$1204))</f>
        <v/>
      </c>
      <c r="M562" s="15" t="str">
        <f ca="1">IF($C562="","",SUMIF('Controle de Contatos'!$D$5:$D$1204,$C562,'Controle de Contatos'!$AL$5:$AL$1204))</f>
        <v/>
      </c>
      <c r="N562" s="15" t="str">
        <f ca="1">IF($C562="","",SUMIF('Controle de Contatos'!$D$5:$D$1204,$C562,'Controle de Contatos'!$AM$5:$AO$1204))</f>
        <v/>
      </c>
      <c r="O562" s="15" t="str">
        <f ca="1">IF($C562="","",SUMIF('Controle de Contatos'!$D$5:$D$1204,$C562,'Controle de Contatos'!$AN$5:$AN$1204))</f>
        <v/>
      </c>
      <c r="P562" s="15" t="str">
        <f t="shared" ca="1" si="17"/>
        <v/>
      </c>
    </row>
    <row r="563" spans="2:16" ht="30" customHeight="1">
      <c r="B563" s="1">
        <v>559</v>
      </c>
      <c r="C563" s="14" t="str">
        <f t="shared" ca="1" si="16"/>
        <v/>
      </c>
      <c r="D563" s="15" t="str">
        <f ca="1">IF($C563="","",SUMIF('Controle de Contatos'!$D$5:$D$1204,$C563,'Controle de Contatos'!$AC$5:$AC$1204))</f>
        <v/>
      </c>
      <c r="E563" s="15" t="str">
        <f ca="1">IF($C563="","",SUMIF('Controle de Contatos'!$D$5:$D$1204,$C563,'Controle de Contatos'!$AD$5:$AD$1204))</f>
        <v/>
      </c>
      <c r="F563" s="15" t="str">
        <f ca="1">IF($C563="","",SUMIF('Controle de Contatos'!$D$5:$D$1204,$C563,'Controle de Contatos'!$AE$5:$AE$1204))</f>
        <v/>
      </c>
      <c r="G563" s="15" t="str">
        <f ca="1">IF($C563="","",SUMIF('Controle de Contatos'!$D$5:$D$1204,$C563,'Controle de Contatos'!$AF$5:$AF$1204))</f>
        <v/>
      </c>
      <c r="H563" s="15" t="str">
        <f ca="1">IF($C563="","",SUMIF('Controle de Contatos'!$D$5:$D$1204,$C563,'Controle de Contatos'!$AG$5:$AG$1204))</f>
        <v/>
      </c>
      <c r="I563" s="15" t="str">
        <f ca="1">IF($C563="","",SUMIF('Controle de Contatos'!$D$5:$D$1204,$C563,'Controle de Contatos'!$AH$5:$AH$1204))</f>
        <v/>
      </c>
      <c r="J563" s="15" t="str">
        <f ca="1">IF($C563="","",SUMIF('Controle de Contatos'!$D$5:$D$1204,$C563,'Controle de Contatos'!$AI$5:$AI$1204))</f>
        <v/>
      </c>
      <c r="K563" s="15" t="str">
        <f ca="1">IF($C563="","",SUMIF('Controle de Contatos'!$D$5:$D$1204,$C563,'Controle de Contatos'!$AJ$5:$AJ$1204))</f>
        <v/>
      </c>
      <c r="L563" s="15" t="str">
        <f ca="1">IF($C563="","",SUMIF('Controle de Contatos'!$D$5:$D$1204,$C563,'Controle de Contatos'!$AK$5:$AK$1204))</f>
        <v/>
      </c>
      <c r="M563" s="15" t="str">
        <f ca="1">IF($C563="","",SUMIF('Controle de Contatos'!$D$5:$D$1204,$C563,'Controle de Contatos'!$AL$5:$AL$1204))</f>
        <v/>
      </c>
      <c r="N563" s="15" t="str">
        <f ca="1">IF($C563="","",SUMIF('Controle de Contatos'!$D$5:$D$1204,$C563,'Controle de Contatos'!$AM$5:$AO$1204))</f>
        <v/>
      </c>
      <c r="O563" s="15" t="str">
        <f ca="1">IF($C563="","",SUMIF('Controle de Contatos'!$D$5:$D$1204,$C563,'Controle de Contatos'!$AN$5:$AN$1204))</f>
        <v/>
      </c>
      <c r="P563" s="15" t="str">
        <f t="shared" ca="1" si="17"/>
        <v/>
      </c>
    </row>
    <row r="564" spans="2:16" ht="30" customHeight="1">
      <c r="B564" s="1">
        <v>560</v>
      </c>
      <c r="C564" s="14" t="str">
        <f t="shared" ca="1" si="16"/>
        <v/>
      </c>
      <c r="D564" s="15" t="str">
        <f ca="1">IF($C564="","",SUMIF('Controle de Contatos'!$D$5:$D$1204,$C564,'Controle de Contatos'!$AC$5:$AC$1204))</f>
        <v/>
      </c>
      <c r="E564" s="15" t="str">
        <f ca="1">IF($C564="","",SUMIF('Controle de Contatos'!$D$5:$D$1204,$C564,'Controle de Contatos'!$AD$5:$AD$1204))</f>
        <v/>
      </c>
      <c r="F564" s="15" t="str">
        <f ca="1">IF($C564="","",SUMIF('Controle de Contatos'!$D$5:$D$1204,$C564,'Controle de Contatos'!$AE$5:$AE$1204))</f>
        <v/>
      </c>
      <c r="G564" s="15" t="str">
        <f ca="1">IF($C564="","",SUMIF('Controle de Contatos'!$D$5:$D$1204,$C564,'Controle de Contatos'!$AF$5:$AF$1204))</f>
        <v/>
      </c>
      <c r="H564" s="15" t="str">
        <f ca="1">IF($C564="","",SUMIF('Controle de Contatos'!$D$5:$D$1204,$C564,'Controle de Contatos'!$AG$5:$AG$1204))</f>
        <v/>
      </c>
      <c r="I564" s="15" t="str">
        <f ca="1">IF($C564="","",SUMIF('Controle de Contatos'!$D$5:$D$1204,$C564,'Controle de Contatos'!$AH$5:$AH$1204))</f>
        <v/>
      </c>
      <c r="J564" s="15" t="str">
        <f ca="1">IF($C564="","",SUMIF('Controle de Contatos'!$D$5:$D$1204,$C564,'Controle de Contatos'!$AI$5:$AI$1204))</f>
        <v/>
      </c>
      <c r="K564" s="15" t="str">
        <f ca="1">IF($C564="","",SUMIF('Controle de Contatos'!$D$5:$D$1204,$C564,'Controle de Contatos'!$AJ$5:$AJ$1204))</f>
        <v/>
      </c>
      <c r="L564" s="15" t="str">
        <f ca="1">IF($C564="","",SUMIF('Controle de Contatos'!$D$5:$D$1204,$C564,'Controle de Contatos'!$AK$5:$AK$1204))</f>
        <v/>
      </c>
      <c r="M564" s="15" t="str">
        <f ca="1">IF($C564="","",SUMIF('Controle de Contatos'!$D$5:$D$1204,$C564,'Controle de Contatos'!$AL$5:$AL$1204))</f>
        <v/>
      </c>
      <c r="N564" s="15" t="str">
        <f ca="1">IF($C564="","",SUMIF('Controle de Contatos'!$D$5:$D$1204,$C564,'Controle de Contatos'!$AM$5:$AO$1204))</f>
        <v/>
      </c>
      <c r="O564" s="15" t="str">
        <f ca="1">IF($C564="","",SUMIF('Controle de Contatos'!$D$5:$D$1204,$C564,'Controle de Contatos'!$AN$5:$AN$1204))</f>
        <v/>
      </c>
      <c r="P564" s="15" t="str">
        <f t="shared" ca="1" si="17"/>
        <v/>
      </c>
    </row>
    <row r="565" spans="2:16" ht="30" customHeight="1">
      <c r="B565" s="1">
        <v>561</v>
      </c>
      <c r="C565" s="14" t="str">
        <f t="shared" ca="1" si="16"/>
        <v/>
      </c>
      <c r="D565" s="15" t="str">
        <f ca="1">IF($C565="","",SUMIF('Controle de Contatos'!$D$5:$D$1204,$C565,'Controle de Contatos'!$AC$5:$AC$1204))</f>
        <v/>
      </c>
      <c r="E565" s="15" t="str">
        <f ca="1">IF($C565="","",SUMIF('Controle de Contatos'!$D$5:$D$1204,$C565,'Controle de Contatos'!$AD$5:$AD$1204))</f>
        <v/>
      </c>
      <c r="F565" s="15" t="str">
        <f ca="1">IF($C565="","",SUMIF('Controle de Contatos'!$D$5:$D$1204,$C565,'Controle de Contatos'!$AE$5:$AE$1204))</f>
        <v/>
      </c>
      <c r="G565" s="15" t="str">
        <f ca="1">IF($C565="","",SUMIF('Controle de Contatos'!$D$5:$D$1204,$C565,'Controle de Contatos'!$AF$5:$AF$1204))</f>
        <v/>
      </c>
      <c r="H565" s="15" t="str">
        <f ca="1">IF($C565="","",SUMIF('Controle de Contatos'!$D$5:$D$1204,$C565,'Controle de Contatos'!$AG$5:$AG$1204))</f>
        <v/>
      </c>
      <c r="I565" s="15" t="str">
        <f ca="1">IF($C565="","",SUMIF('Controle de Contatos'!$D$5:$D$1204,$C565,'Controle de Contatos'!$AH$5:$AH$1204))</f>
        <v/>
      </c>
      <c r="J565" s="15" t="str">
        <f ca="1">IF($C565="","",SUMIF('Controle de Contatos'!$D$5:$D$1204,$C565,'Controle de Contatos'!$AI$5:$AI$1204))</f>
        <v/>
      </c>
      <c r="K565" s="15" t="str">
        <f ca="1">IF($C565="","",SUMIF('Controle de Contatos'!$D$5:$D$1204,$C565,'Controle de Contatos'!$AJ$5:$AJ$1204))</f>
        <v/>
      </c>
      <c r="L565" s="15" t="str">
        <f ca="1">IF($C565="","",SUMIF('Controle de Contatos'!$D$5:$D$1204,$C565,'Controle de Contatos'!$AK$5:$AK$1204))</f>
        <v/>
      </c>
      <c r="M565" s="15" t="str">
        <f ca="1">IF($C565="","",SUMIF('Controle de Contatos'!$D$5:$D$1204,$C565,'Controle de Contatos'!$AL$5:$AL$1204))</f>
        <v/>
      </c>
      <c r="N565" s="15" t="str">
        <f ca="1">IF($C565="","",SUMIF('Controle de Contatos'!$D$5:$D$1204,$C565,'Controle de Contatos'!$AM$5:$AO$1204))</f>
        <v/>
      </c>
      <c r="O565" s="15" t="str">
        <f ca="1">IF($C565="","",SUMIF('Controle de Contatos'!$D$5:$D$1204,$C565,'Controle de Contatos'!$AN$5:$AN$1204))</f>
        <v/>
      </c>
      <c r="P565" s="15" t="str">
        <f t="shared" ca="1" si="17"/>
        <v/>
      </c>
    </row>
    <row r="566" spans="2:16" ht="30" customHeight="1">
      <c r="B566" s="1">
        <v>562</v>
      </c>
      <c r="C566" s="14" t="str">
        <f t="shared" ca="1" si="16"/>
        <v/>
      </c>
      <c r="D566" s="15" t="str">
        <f ca="1">IF($C566="","",SUMIF('Controle de Contatos'!$D$5:$D$1204,$C566,'Controle de Contatos'!$AC$5:$AC$1204))</f>
        <v/>
      </c>
      <c r="E566" s="15" t="str">
        <f ca="1">IF($C566="","",SUMIF('Controle de Contatos'!$D$5:$D$1204,$C566,'Controle de Contatos'!$AD$5:$AD$1204))</f>
        <v/>
      </c>
      <c r="F566" s="15" t="str">
        <f ca="1">IF($C566="","",SUMIF('Controle de Contatos'!$D$5:$D$1204,$C566,'Controle de Contatos'!$AE$5:$AE$1204))</f>
        <v/>
      </c>
      <c r="G566" s="15" t="str">
        <f ca="1">IF($C566="","",SUMIF('Controle de Contatos'!$D$5:$D$1204,$C566,'Controle de Contatos'!$AF$5:$AF$1204))</f>
        <v/>
      </c>
      <c r="H566" s="15" t="str">
        <f ca="1">IF($C566="","",SUMIF('Controle de Contatos'!$D$5:$D$1204,$C566,'Controle de Contatos'!$AG$5:$AG$1204))</f>
        <v/>
      </c>
      <c r="I566" s="15" t="str">
        <f ca="1">IF($C566="","",SUMIF('Controle de Contatos'!$D$5:$D$1204,$C566,'Controle de Contatos'!$AH$5:$AH$1204))</f>
        <v/>
      </c>
      <c r="J566" s="15" t="str">
        <f ca="1">IF($C566="","",SUMIF('Controle de Contatos'!$D$5:$D$1204,$C566,'Controle de Contatos'!$AI$5:$AI$1204))</f>
        <v/>
      </c>
      <c r="K566" s="15" t="str">
        <f ca="1">IF($C566="","",SUMIF('Controle de Contatos'!$D$5:$D$1204,$C566,'Controle de Contatos'!$AJ$5:$AJ$1204))</f>
        <v/>
      </c>
      <c r="L566" s="15" t="str">
        <f ca="1">IF($C566="","",SUMIF('Controle de Contatos'!$D$5:$D$1204,$C566,'Controle de Contatos'!$AK$5:$AK$1204))</f>
        <v/>
      </c>
      <c r="M566" s="15" t="str">
        <f ca="1">IF($C566="","",SUMIF('Controle de Contatos'!$D$5:$D$1204,$C566,'Controle de Contatos'!$AL$5:$AL$1204))</f>
        <v/>
      </c>
      <c r="N566" s="15" t="str">
        <f ca="1">IF($C566="","",SUMIF('Controle de Contatos'!$D$5:$D$1204,$C566,'Controle de Contatos'!$AM$5:$AO$1204))</f>
        <v/>
      </c>
      <c r="O566" s="15" t="str">
        <f ca="1">IF($C566="","",SUMIF('Controle de Contatos'!$D$5:$D$1204,$C566,'Controle de Contatos'!$AN$5:$AN$1204))</f>
        <v/>
      </c>
      <c r="P566" s="15" t="str">
        <f t="shared" ca="1" si="17"/>
        <v/>
      </c>
    </row>
    <row r="567" spans="2:16" ht="30" customHeight="1">
      <c r="B567" s="1">
        <v>563</v>
      </c>
      <c r="C567" s="14" t="str">
        <f t="shared" ca="1" si="16"/>
        <v/>
      </c>
      <c r="D567" s="15" t="str">
        <f ca="1">IF($C567="","",SUMIF('Controle de Contatos'!$D$5:$D$1204,$C567,'Controle de Contatos'!$AC$5:$AC$1204))</f>
        <v/>
      </c>
      <c r="E567" s="15" t="str">
        <f ca="1">IF($C567="","",SUMIF('Controle de Contatos'!$D$5:$D$1204,$C567,'Controle de Contatos'!$AD$5:$AD$1204))</f>
        <v/>
      </c>
      <c r="F567" s="15" t="str">
        <f ca="1">IF($C567="","",SUMIF('Controle de Contatos'!$D$5:$D$1204,$C567,'Controle de Contatos'!$AE$5:$AE$1204))</f>
        <v/>
      </c>
      <c r="G567" s="15" t="str">
        <f ca="1">IF($C567="","",SUMIF('Controle de Contatos'!$D$5:$D$1204,$C567,'Controle de Contatos'!$AF$5:$AF$1204))</f>
        <v/>
      </c>
      <c r="H567" s="15" t="str">
        <f ca="1">IF($C567="","",SUMIF('Controle de Contatos'!$D$5:$D$1204,$C567,'Controle de Contatos'!$AG$5:$AG$1204))</f>
        <v/>
      </c>
      <c r="I567" s="15" t="str">
        <f ca="1">IF($C567="","",SUMIF('Controle de Contatos'!$D$5:$D$1204,$C567,'Controle de Contatos'!$AH$5:$AH$1204))</f>
        <v/>
      </c>
      <c r="J567" s="15" t="str">
        <f ca="1">IF($C567="","",SUMIF('Controle de Contatos'!$D$5:$D$1204,$C567,'Controle de Contatos'!$AI$5:$AI$1204))</f>
        <v/>
      </c>
      <c r="K567" s="15" t="str">
        <f ca="1">IF($C567="","",SUMIF('Controle de Contatos'!$D$5:$D$1204,$C567,'Controle de Contatos'!$AJ$5:$AJ$1204))</f>
        <v/>
      </c>
      <c r="L567" s="15" t="str">
        <f ca="1">IF($C567="","",SUMIF('Controle de Contatos'!$D$5:$D$1204,$C567,'Controle de Contatos'!$AK$5:$AK$1204))</f>
        <v/>
      </c>
      <c r="M567" s="15" t="str">
        <f ca="1">IF($C567="","",SUMIF('Controle de Contatos'!$D$5:$D$1204,$C567,'Controle de Contatos'!$AL$5:$AL$1204))</f>
        <v/>
      </c>
      <c r="N567" s="15" t="str">
        <f ca="1">IF($C567="","",SUMIF('Controle de Contatos'!$D$5:$D$1204,$C567,'Controle de Contatos'!$AM$5:$AO$1204))</f>
        <v/>
      </c>
      <c r="O567" s="15" t="str">
        <f ca="1">IF($C567="","",SUMIF('Controle de Contatos'!$D$5:$D$1204,$C567,'Controle de Contatos'!$AN$5:$AN$1204))</f>
        <v/>
      </c>
      <c r="P567" s="15" t="str">
        <f t="shared" ca="1" si="17"/>
        <v/>
      </c>
    </row>
    <row r="568" spans="2:16" ht="30" customHeight="1">
      <c r="B568" s="1">
        <v>564</v>
      </c>
      <c r="C568" s="14" t="str">
        <f t="shared" ca="1" si="16"/>
        <v/>
      </c>
      <c r="D568" s="15" t="str">
        <f ca="1">IF($C568="","",SUMIF('Controle de Contatos'!$D$5:$D$1204,$C568,'Controle de Contatos'!$AC$5:$AC$1204))</f>
        <v/>
      </c>
      <c r="E568" s="15" t="str">
        <f ca="1">IF($C568="","",SUMIF('Controle de Contatos'!$D$5:$D$1204,$C568,'Controle de Contatos'!$AD$5:$AD$1204))</f>
        <v/>
      </c>
      <c r="F568" s="15" t="str">
        <f ca="1">IF($C568="","",SUMIF('Controle de Contatos'!$D$5:$D$1204,$C568,'Controle de Contatos'!$AE$5:$AE$1204))</f>
        <v/>
      </c>
      <c r="G568" s="15" t="str">
        <f ca="1">IF($C568="","",SUMIF('Controle de Contatos'!$D$5:$D$1204,$C568,'Controle de Contatos'!$AF$5:$AF$1204))</f>
        <v/>
      </c>
      <c r="H568" s="15" t="str">
        <f ca="1">IF($C568="","",SUMIF('Controle de Contatos'!$D$5:$D$1204,$C568,'Controle de Contatos'!$AG$5:$AG$1204))</f>
        <v/>
      </c>
      <c r="I568" s="15" t="str">
        <f ca="1">IF($C568="","",SUMIF('Controle de Contatos'!$D$5:$D$1204,$C568,'Controle de Contatos'!$AH$5:$AH$1204))</f>
        <v/>
      </c>
      <c r="J568" s="15" t="str">
        <f ca="1">IF($C568="","",SUMIF('Controle de Contatos'!$D$5:$D$1204,$C568,'Controle de Contatos'!$AI$5:$AI$1204))</f>
        <v/>
      </c>
      <c r="K568" s="15" t="str">
        <f ca="1">IF($C568="","",SUMIF('Controle de Contatos'!$D$5:$D$1204,$C568,'Controle de Contatos'!$AJ$5:$AJ$1204))</f>
        <v/>
      </c>
      <c r="L568" s="15" t="str">
        <f ca="1">IF($C568="","",SUMIF('Controle de Contatos'!$D$5:$D$1204,$C568,'Controle de Contatos'!$AK$5:$AK$1204))</f>
        <v/>
      </c>
      <c r="M568" s="15" t="str">
        <f ca="1">IF($C568="","",SUMIF('Controle de Contatos'!$D$5:$D$1204,$C568,'Controle de Contatos'!$AL$5:$AL$1204))</f>
        <v/>
      </c>
      <c r="N568" s="15" t="str">
        <f ca="1">IF($C568="","",SUMIF('Controle de Contatos'!$D$5:$D$1204,$C568,'Controle de Contatos'!$AM$5:$AO$1204))</f>
        <v/>
      </c>
      <c r="O568" s="15" t="str">
        <f ca="1">IF($C568="","",SUMIF('Controle de Contatos'!$D$5:$D$1204,$C568,'Controle de Contatos'!$AN$5:$AN$1204))</f>
        <v/>
      </c>
      <c r="P568" s="15" t="str">
        <f t="shared" ca="1" si="17"/>
        <v/>
      </c>
    </row>
    <row r="569" spans="2:16" ht="30" customHeight="1">
      <c r="B569" s="1">
        <v>565</v>
      </c>
      <c r="C569" s="14" t="str">
        <f t="shared" ca="1" si="16"/>
        <v/>
      </c>
      <c r="D569" s="15" t="str">
        <f ca="1">IF($C569="","",SUMIF('Controle de Contatos'!$D$5:$D$1204,$C569,'Controle de Contatos'!$AC$5:$AC$1204))</f>
        <v/>
      </c>
      <c r="E569" s="15" t="str">
        <f ca="1">IF($C569="","",SUMIF('Controle de Contatos'!$D$5:$D$1204,$C569,'Controle de Contatos'!$AD$5:$AD$1204))</f>
        <v/>
      </c>
      <c r="F569" s="15" t="str">
        <f ca="1">IF($C569="","",SUMIF('Controle de Contatos'!$D$5:$D$1204,$C569,'Controle de Contatos'!$AE$5:$AE$1204))</f>
        <v/>
      </c>
      <c r="G569" s="15" t="str">
        <f ca="1">IF($C569="","",SUMIF('Controle de Contatos'!$D$5:$D$1204,$C569,'Controle de Contatos'!$AF$5:$AF$1204))</f>
        <v/>
      </c>
      <c r="H569" s="15" t="str">
        <f ca="1">IF($C569="","",SUMIF('Controle de Contatos'!$D$5:$D$1204,$C569,'Controle de Contatos'!$AG$5:$AG$1204))</f>
        <v/>
      </c>
      <c r="I569" s="15" t="str">
        <f ca="1">IF($C569="","",SUMIF('Controle de Contatos'!$D$5:$D$1204,$C569,'Controle de Contatos'!$AH$5:$AH$1204))</f>
        <v/>
      </c>
      <c r="J569" s="15" t="str">
        <f ca="1">IF($C569="","",SUMIF('Controle de Contatos'!$D$5:$D$1204,$C569,'Controle de Contatos'!$AI$5:$AI$1204))</f>
        <v/>
      </c>
      <c r="K569" s="15" t="str">
        <f ca="1">IF($C569="","",SUMIF('Controle de Contatos'!$D$5:$D$1204,$C569,'Controle de Contatos'!$AJ$5:$AJ$1204))</f>
        <v/>
      </c>
      <c r="L569" s="15" t="str">
        <f ca="1">IF($C569="","",SUMIF('Controle de Contatos'!$D$5:$D$1204,$C569,'Controle de Contatos'!$AK$5:$AK$1204))</f>
        <v/>
      </c>
      <c r="M569" s="15" t="str">
        <f ca="1">IF($C569="","",SUMIF('Controle de Contatos'!$D$5:$D$1204,$C569,'Controle de Contatos'!$AL$5:$AL$1204))</f>
        <v/>
      </c>
      <c r="N569" s="15" t="str">
        <f ca="1">IF($C569="","",SUMIF('Controle de Contatos'!$D$5:$D$1204,$C569,'Controle de Contatos'!$AM$5:$AO$1204))</f>
        <v/>
      </c>
      <c r="O569" s="15" t="str">
        <f ca="1">IF($C569="","",SUMIF('Controle de Contatos'!$D$5:$D$1204,$C569,'Controle de Contatos'!$AN$5:$AN$1204))</f>
        <v/>
      </c>
      <c r="P569" s="15" t="str">
        <f t="shared" ca="1" si="17"/>
        <v/>
      </c>
    </row>
    <row r="570" spans="2:16" ht="30" customHeight="1">
      <c r="B570" s="1">
        <v>566</v>
      </c>
      <c r="C570" s="14" t="str">
        <f t="shared" ca="1" si="16"/>
        <v/>
      </c>
      <c r="D570" s="15" t="str">
        <f ca="1">IF($C570="","",SUMIF('Controle de Contatos'!$D$5:$D$1204,$C570,'Controle de Contatos'!$AC$5:$AC$1204))</f>
        <v/>
      </c>
      <c r="E570" s="15" t="str">
        <f ca="1">IF($C570="","",SUMIF('Controle de Contatos'!$D$5:$D$1204,$C570,'Controle de Contatos'!$AD$5:$AD$1204))</f>
        <v/>
      </c>
      <c r="F570" s="15" t="str">
        <f ca="1">IF($C570="","",SUMIF('Controle de Contatos'!$D$5:$D$1204,$C570,'Controle de Contatos'!$AE$5:$AE$1204))</f>
        <v/>
      </c>
      <c r="G570" s="15" t="str">
        <f ca="1">IF($C570="","",SUMIF('Controle de Contatos'!$D$5:$D$1204,$C570,'Controle de Contatos'!$AF$5:$AF$1204))</f>
        <v/>
      </c>
      <c r="H570" s="15" t="str">
        <f ca="1">IF($C570="","",SUMIF('Controle de Contatos'!$D$5:$D$1204,$C570,'Controle de Contatos'!$AG$5:$AG$1204))</f>
        <v/>
      </c>
      <c r="I570" s="15" t="str">
        <f ca="1">IF($C570="","",SUMIF('Controle de Contatos'!$D$5:$D$1204,$C570,'Controle de Contatos'!$AH$5:$AH$1204))</f>
        <v/>
      </c>
      <c r="J570" s="15" t="str">
        <f ca="1">IF($C570="","",SUMIF('Controle de Contatos'!$D$5:$D$1204,$C570,'Controle de Contatos'!$AI$5:$AI$1204))</f>
        <v/>
      </c>
      <c r="K570" s="15" t="str">
        <f ca="1">IF($C570="","",SUMIF('Controle de Contatos'!$D$5:$D$1204,$C570,'Controle de Contatos'!$AJ$5:$AJ$1204))</f>
        <v/>
      </c>
      <c r="L570" s="15" t="str">
        <f ca="1">IF($C570="","",SUMIF('Controle de Contatos'!$D$5:$D$1204,$C570,'Controle de Contatos'!$AK$5:$AK$1204))</f>
        <v/>
      </c>
      <c r="M570" s="15" t="str">
        <f ca="1">IF($C570="","",SUMIF('Controle de Contatos'!$D$5:$D$1204,$C570,'Controle de Contatos'!$AL$5:$AL$1204))</f>
        <v/>
      </c>
      <c r="N570" s="15" t="str">
        <f ca="1">IF($C570="","",SUMIF('Controle de Contatos'!$D$5:$D$1204,$C570,'Controle de Contatos'!$AM$5:$AO$1204))</f>
        <v/>
      </c>
      <c r="O570" s="15" t="str">
        <f ca="1">IF($C570="","",SUMIF('Controle de Contatos'!$D$5:$D$1204,$C570,'Controle de Contatos'!$AN$5:$AN$1204))</f>
        <v/>
      </c>
      <c r="P570" s="15" t="str">
        <f t="shared" ca="1" si="17"/>
        <v/>
      </c>
    </row>
    <row r="571" spans="2:16" ht="30" customHeight="1">
      <c r="B571" s="1">
        <v>567</v>
      </c>
      <c r="C571" s="14" t="str">
        <f t="shared" ca="1" si="16"/>
        <v/>
      </c>
      <c r="D571" s="15" t="str">
        <f ca="1">IF($C571="","",SUMIF('Controle de Contatos'!$D$5:$D$1204,$C571,'Controle de Contatos'!$AC$5:$AC$1204))</f>
        <v/>
      </c>
      <c r="E571" s="15" t="str">
        <f ca="1">IF($C571="","",SUMIF('Controle de Contatos'!$D$5:$D$1204,$C571,'Controle de Contatos'!$AD$5:$AD$1204))</f>
        <v/>
      </c>
      <c r="F571" s="15" t="str">
        <f ca="1">IF($C571="","",SUMIF('Controle de Contatos'!$D$5:$D$1204,$C571,'Controle de Contatos'!$AE$5:$AE$1204))</f>
        <v/>
      </c>
      <c r="G571" s="15" t="str">
        <f ca="1">IF($C571="","",SUMIF('Controle de Contatos'!$D$5:$D$1204,$C571,'Controle de Contatos'!$AF$5:$AF$1204))</f>
        <v/>
      </c>
      <c r="H571" s="15" t="str">
        <f ca="1">IF($C571="","",SUMIF('Controle de Contatos'!$D$5:$D$1204,$C571,'Controle de Contatos'!$AG$5:$AG$1204))</f>
        <v/>
      </c>
      <c r="I571" s="15" t="str">
        <f ca="1">IF($C571="","",SUMIF('Controle de Contatos'!$D$5:$D$1204,$C571,'Controle de Contatos'!$AH$5:$AH$1204))</f>
        <v/>
      </c>
      <c r="J571" s="15" t="str">
        <f ca="1">IF($C571="","",SUMIF('Controle de Contatos'!$D$5:$D$1204,$C571,'Controle de Contatos'!$AI$5:$AI$1204))</f>
        <v/>
      </c>
      <c r="K571" s="15" t="str">
        <f ca="1">IF($C571="","",SUMIF('Controle de Contatos'!$D$5:$D$1204,$C571,'Controle de Contatos'!$AJ$5:$AJ$1204))</f>
        <v/>
      </c>
      <c r="L571" s="15" t="str">
        <f ca="1">IF($C571="","",SUMIF('Controle de Contatos'!$D$5:$D$1204,$C571,'Controle de Contatos'!$AK$5:$AK$1204))</f>
        <v/>
      </c>
      <c r="M571" s="15" t="str">
        <f ca="1">IF($C571="","",SUMIF('Controle de Contatos'!$D$5:$D$1204,$C571,'Controle de Contatos'!$AL$5:$AL$1204))</f>
        <v/>
      </c>
      <c r="N571" s="15" t="str">
        <f ca="1">IF($C571="","",SUMIF('Controle de Contatos'!$D$5:$D$1204,$C571,'Controle de Contatos'!$AM$5:$AO$1204))</f>
        <v/>
      </c>
      <c r="O571" s="15" t="str">
        <f ca="1">IF($C571="","",SUMIF('Controle de Contatos'!$D$5:$D$1204,$C571,'Controle de Contatos'!$AN$5:$AN$1204))</f>
        <v/>
      </c>
      <c r="P571" s="15" t="str">
        <f t="shared" ca="1" si="17"/>
        <v/>
      </c>
    </row>
    <row r="572" spans="2:16" ht="30" customHeight="1">
      <c r="B572" s="1">
        <v>568</v>
      </c>
      <c r="C572" s="14" t="str">
        <f t="shared" ca="1" si="16"/>
        <v/>
      </c>
      <c r="D572" s="15" t="str">
        <f ca="1">IF($C572="","",SUMIF('Controle de Contatos'!$D$5:$D$1204,$C572,'Controle de Contatos'!$AC$5:$AC$1204))</f>
        <v/>
      </c>
      <c r="E572" s="15" t="str">
        <f ca="1">IF($C572="","",SUMIF('Controle de Contatos'!$D$5:$D$1204,$C572,'Controle de Contatos'!$AD$5:$AD$1204))</f>
        <v/>
      </c>
      <c r="F572" s="15" t="str">
        <f ca="1">IF($C572="","",SUMIF('Controle de Contatos'!$D$5:$D$1204,$C572,'Controle de Contatos'!$AE$5:$AE$1204))</f>
        <v/>
      </c>
      <c r="G572" s="15" t="str">
        <f ca="1">IF($C572="","",SUMIF('Controle de Contatos'!$D$5:$D$1204,$C572,'Controle de Contatos'!$AF$5:$AF$1204))</f>
        <v/>
      </c>
      <c r="H572" s="15" t="str">
        <f ca="1">IF($C572="","",SUMIF('Controle de Contatos'!$D$5:$D$1204,$C572,'Controle de Contatos'!$AG$5:$AG$1204))</f>
        <v/>
      </c>
      <c r="I572" s="15" t="str">
        <f ca="1">IF($C572="","",SUMIF('Controle de Contatos'!$D$5:$D$1204,$C572,'Controle de Contatos'!$AH$5:$AH$1204))</f>
        <v/>
      </c>
      <c r="J572" s="15" t="str">
        <f ca="1">IF($C572="","",SUMIF('Controle de Contatos'!$D$5:$D$1204,$C572,'Controle de Contatos'!$AI$5:$AI$1204))</f>
        <v/>
      </c>
      <c r="K572" s="15" t="str">
        <f ca="1">IF($C572="","",SUMIF('Controle de Contatos'!$D$5:$D$1204,$C572,'Controle de Contatos'!$AJ$5:$AJ$1204))</f>
        <v/>
      </c>
      <c r="L572" s="15" t="str">
        <f ca="1">IF($C572="","",SUMIF('Controle de Contatos'!$D$5:$D$1204,$C572,'Controle de Contatos'!$AK$5:$AK$1204))</f>
        <v/>
      </c>
      <c r="M572" s="15" t="str">
        <f ca="1">IF($C572="","",SUMIF('Controle de Contatos'!$D$5:$D$1204,$C572,'Controle de Contatos'!$AL$5:$AL$1204))</f>
        <v/>
      </c>
      <c r="N572" s="15" t="str">
        <f ca="1">IF($C572="","",SUMIF('Controle de Contatos'!$D$5:$D$1204,$C572,'Controle de Contatos'!$AM$5:$AO$1204))</f>
        <v/>
      </c>
      <c r="O572" s="15" t="str">
        <f ca="1">IF($C572="","",SUMIF('Controle de Contatos'!$D$5:$D$1204,$C572,'Controle de Contatos'!$AN$5:$AN$1204))</f>
        <v/>
      </c>
      <c r="P572" s="15" t="str">
        <f t="shared" ca="1" si="17"/>
        <v/>
      </c>
    </row>
    <row r="573" spans="2:16" ht="30" customHeight="1">
      <c r="B573" s="1">
        <v>569</v>
      </c>
      <c r="C573" s="14" t="str">
        <f t="shared" ca="1" si="16"/>
        <v/>
      </c>
      <c r="D573" s="15" t="str">
        <f ca="1">IF($C573="","",SUMIF('Controle de Contatos'!$D$5:$D$1204,$C573,'Controle de Contatos'!$AC$5:$AC$1204))</f>
        <v/>
      </c>
      <c r="E573" s="15" t="str">
        <f ca="1">IF($C573="","",SUMIF('Controle de Contatos'!$D$5:$D$1204,$C573,'Controle de Contatos'!$AD$5:$AD$1204))</f>
        <v/>
      </c>
      <c r="F573" s="15" t="str">
        <f ca="1">IF($C573="","",SUMIF('Controle de Contatos'!$D$5:$D$1204,$C573,'Controle de Contatos'!$AE$5:$AE$1204))</f>
        <v/>
      </c>
      <c r="G573" s="15" t="str">
        <f ca="1">IF($C573="","",SUMIF('Controle de Contatos'!$D$5:$D$1204,$C573,'Controle de Contatos'!$AF$5:$AF$1204))</f>
        <v/>
      </c>
      <c r="H573" s="15" t="str">
        <f ca="1">IF($C573="","",SUMIF('Controle de Contatos'!$D$5:$D$1204,$C573,'Controle de Contatos'!$AG$5:$AG$1204))</f>
        <v/>
      </c>
      <c r="I573" s="15" t="str">
        <f ca="1">IF($C573="","",SUMIF('Controle de Contatos'!$D$5:$D$1204,$C573,'Controle de Contatos'!$AH$5:$AH$1204))</f>
        <v/>
      </c>
      <c r="J573" s="15" t="str">
        <f ca="1">IF($C573="","",SUMIF('Controle de Contatos'!$D$5:$D$1204,$C573,'Controle de Contatos'!$AI$5:$AI$1204))</f>
        <v/>
      </c>
      <c r="K573" s="15" t="str">
        <f ca="1">IF($C573="","",SUMIF('Controle de Contatos'!$D$5:$D$1204,$C573,'Controle de Contatos'!$AJ$5:$AJ$1204))</f>
        <v/>
      </c>
      <c r="L573" s="15" t="str">
        <f ca="1">IF($C573="","",SUMIF('Controle de Contatos'!$D$5:$D$1204,$C573,'Controle de Contatos'!$AK$5:$AK$1204))</f>
        <v/>
      </c>
      <c r="M573" s="15" t="str">
        <f ca="1">IF($C573="","",SUMIF('Controle de Contatos'!$D$5:$D$1204,$C573,'Controle de Contatos'!$AL$5:$AL$1204))</f>
        <v/>
      </c>
      <c r="N573" s="15" t="str">
        <f ca="1">IF($C573="","",SUMIF('Controle de Contatos'!$D$5:$D$1204,$C573,'Controle de Contatos'!$AM$5:$AO$1204))</f>
        <v/>
      </c>
      <c r="O573" s="15" t="str">
        <f ca="1">IF($C573="","",SUMIF('Controle de Contatos'!$D$5:$D$1204,$C573,'Controle de Contatos'!$AN$5:$AN$1204))</f>
        <v/>
      </c>
      <c r="P573" s="15" t="str">
        <f t="shared" ca="1" si="17"/>
        <v/>
      </c>
    </row>
    <row r="574" spans="2:16" ht="30" customHeight="1">
      <c r="B574" s="1">
        <v>570</v>
      </c>
      <c r="C574" s="14" t="str">
        <f t="shared" ca="1" si="16"/>
        <v/>
      </c>
      <c r="D574" s="15" t="str">
        <f ca="1">IF($C574="","",SUMIF('Controle de Contatos'!$D$5:$D$1204,$C574,'Controle de Contatos'!$AC$5:$AC$1204))</f>
        <v/>
      </c>
      <c r="E574" s="15" t="str">
        <f ca="1">IF($C574="","",SUMIF('Controle de Contatos'!$D$5:$D$1204,$C574,'Controle de Contatos'!$AD$5:$AD$1204))</f>
        <v/>
      </c>
      <c r="F574" s="15" t="str">
        <f ca="1">IF($C574="","",SUMIF('Controle de Contatos'!$D$5:$D$1204,$C574,'Controle de Contatos'!$AE$5:$AE$1204))</f>
        <v/>
      </c>
      <c r="G574" s="15" t="str">
        <f ca="1">IF($C574="","",SUMIF('Controle de Contatos'!$D$5:$D$1204,$C574,'Controle de Contatos'!$AF$5:$AF$1204))</f>
        <v/>
      </c>
      <c r="H574" s="15" t="str">
        <f ca="1">IF($C574="","",SUMIF('Controle de Contatos'!$D$5:$D$1204,$C574,'Controle de Contatos'!$AG$5:$AG$1204))</f>
        <v/>
      </c>
      <c r="I574" s="15" t="str">
        <f ca="1">IF($C574="","",SUMIF('Controle de Contatos'!$D$5:$D$1204,$C574,'Controle de Contatos'!$AH$5:$AH$1204))</f>
        <v/>
      </c>
      <c r="J574" s="15" t="str">
        <f ca="1">IF($C574="","",SUMIF('Controle de Contatos'!$D$5:$D$1204,$C574,'Controle de Contatos'!$AI$5:$AI$1204))</f>
        <v/>
      </c>
      <c r="K574" s="15" t="str">
        <f ca="1">IF($C574="","",SUMIF('Controle de Contatos'!$D$5:$D$1204,$C574,'Controle de Contatos'!$AJ$5:$AJ$1204))</f>
        <v/>
      </c>
      <c r="L574" s="15" t="str">
        <f ca="1">IF($C574="","",SUMIF('Controle de Contatos'!$D$5:$D$1204,$C574,'Controle de Contatos'!$AK$5:$AK$1204))</f>
        <v/>
      </c>
      <c r="M574" s="15" t="str">
        <f ca="1">IF($C574="","",SUMIF('Controle de Contatos'!$D$5:$D$1204,$C574,'Controle de Contatos'!$AL$5:$AL$1204))</f>
        <v/>
      </c>
      <c r="N574" s="15" t="str">
        <f ca="1">IF($C574="","",SUMIF('Controle de Contatos'!$D$5:$D$1204,$C574,'Controle de Contatos'!$AM$5:$AO$1204))</f>
        <v/>
      </c>
      <c r="O574" s="15" t="str">
        <f ca="1">IF($C574="","",SUMIF('Controle de Contatos'!$D$5:$D$1204,$C574,'Controle de Contatos'!$AN$5:$AN$1204))</f>
        <v/>
      </c>
      <c r="P574" s="15" t="str">
        <f t="shared" ca="1" si="17"/>
        <v/>
      </c>
    </row>
    <row r="575" spans="2:16" ht="30" customHeight="1">
      <c r="B575" s="1">
        <v>571</v>
      </c>
      <c r="C575" s="14" t="str">
        <f t="shared" ca="1" si="16"/>
        <v/>
      </c>
      <c r="D575" s="15" t="str">
        <f ca="1">IF($C575="","",SUMIF('Controle de Contatos'!$D$5:$D$1204,$C575,'Controle de Contatos'!$AC$5:$AC$1204))</f>
        <v/>
      </c>
      <c r="E575" s="15" t="str">
        <f ca="1">IF($C575="","",SUMIF('Controle de Contatos'!$D$5:$D$1204,$C575,'Controle de Contatos'!$AD$5:$AD$1204))</f>
        <v/>
      </c>
      <c r="F575" s="15" t="str">
        <f ca="1">IF($C575="","",SUMIF('Controle de Contatos'!$D$5:$D$1204,$C575,'Controle de Contatos'!$AE$5:$AE$1204))</f>
        <v/>
      </c>
      <c r="G575" s="15" t="str">
        <f ca="1">IF($C575="","",SUMIF('Controle de Contatos'!$D$5:$D$1204,$C575,'Controle de Contatos'!$AF$5:$AF$1204))</f>
        <v/>
      </c>
      <c r="H575" s="15" t="str">
        <f ca="1">IF($C575="","",SUMIF('Controle de Contatos'!$D$5:$D$1204,$C575,'Controle de Contatos'!$AG$5:$AG$1204))</f>
        <v/>
      </c>
      <c r="I575" s="15" t="str">
        <f ca="1">IF($C575="","",SUMIF('Controle de Contatos'!$D$5:$D$1204,$C575,'Controle de Contatos'!$AH$5:$AH$1204))</f>
        <v/>
      </c>
      <c r="J575" s="15" t="str">
        <f ca="1">IF($C575="","",SUMIF('Controle de Contatos'!$D$5:$D$1204,$C575,'Controle de Contatos'!$AI$5:$AI$1204))</f>
        <v/>
      </c>
      <c r="K575" s="15" t="str">
        <f ca="1">IF($C575="","",SUMIF('Controle de Contatos'!$D$5:$D$1204,$C575,'Controle de Contatos'!$AJ$5:$AJ$1204))</f>
        <v/>
      </c>
      <c r="L575" s="15" t="str">
        <f ca="1">IF($C575="","",SUMIF('Controle de Contatos'!$D$5:$D$1204,$C575,'Controle de Contatos'!$AK$5:$AK$1204))</f>
        <v/>
      </c>
      <c r="M575" s="15" t="str">
        <f ca="1">IF($C575="","",SUMIF('Controle de Contatos'!$D$5:$D$1204,$C575,'Controle de Contatos'!$AL$5:$AL$1204))</f>
        <v/>
      </c>
      <c r="N575" s="15" t="str">
        <f ca="1">IF($C575="","",SUMIF('Controle de Contatos'!$D$5:$D$1204,$C575,'Controle de Contatos'!$AM$5:$AO$1204))</f>
        <v/>
      </c>
      <c r="O575" s="15" t="str">
        <f ca="1">IF($C575="","",SUMIF('Controle de Contatos'!$D$5:$D$1204,$C575,'Controle de Contatos'!$AN$5:$AN$1204))</f>
        <v/>
      </c>
      <c r="P575" s="15" t="str">
        <f t="shared" ca="1" si="17"/>
        <v/>
      </c>
    </row>
    <row r="576" spans="2:16" ht="30" customHeight="1">
      <c r="B576" s="1">
        <v>572</v>
      </c>
      <c r="C576" s="14" t="str">
        <f t="shared" ca="1" si="16"/>
        <v/>
      </c>
      <c r="D576" s="15" t="str">
        <f ca="1">IF($C576="","",SUMIF('Controle de Contatos'!$D$5:$D$1204,$C576,'Controle de Contatos'!$AC$5:$AC$1204))</f>
        <v/>
      </c>
      <c r="E576" s="15" t="str">
        <f ca="1">IF($C576="","",SUMIF('Controle de Contatos'!$D$5:$D$1204,$C576,'Controle de Contatos'!$AD$5:$AD$1204))</f>
        <v/>
      </c>
      <c r="F576" s="15" t="str">
        <f ca="1">IF($C576="","",SUMIF('Controle de Contatos'!$D$5:$D$1204,$C576,'Controle de Contatos'!$AE$5:$AE$1204))</f>
        <v/>
      </c>
      <c r="G576" s="15" t="str">
        <f ca="1">IF($C576="","",SUMIF('Controle de Contatos'!$D$5:$D$1204,$C576,'Controle de Contatos'!$AF$5:$AF$1204))</f>
        <v/>
      </c>
      <c r="H576" s="15" t="str">
        <f ca="1">IF($C576="","",SUMIF('Controle de Contatos'!$D$5:$D$1204,$C576,'Controle de Contatos'!$AG$5:$AG$1204))</f>
        <v/>
      </c>
      <c r="I576" s="15" t="str">
        <f ca="1">IF($C576="","",SUMIF('Controle de Contatos'!$D$5:$D$1204,$C576,'Controle de Contatos'!$AH$5:$AH$1204))</f>
        <v/>
      </c>
      <c r="J576" s="15" t="str">
        <f ca="1">IF($C576="","",SUMIF('Controle de Contatos'!$D$5:$D$1204,$C576,'Controle de Contatos'!$AI$5:$AI$1204))</f>
        <v/>
      </c>
      <c r="K576" s="15" t="str">
        <f ca="1">IF($C576="","",SUMIF('Controle de Contatos'!$D$5:$D$1204,$C576,'Controle de Contatos'!$AJ$5:$AJ$1204))</f>
        <v/>
      </c>
      <c r="L576" s="15" t="str">
        <f ca="1">IF($C576="","",SUMIF('Controle de Contatos'!$D$5:$D$1204,$C576,'Controle de Contatos'!$AK$5:$AK$1204))</f>
        <v/>
      </c>
      <c r="M576" s="15" t="str">
        <f ca="1">IF($C576="","",SUMIF('Controle de Contatos'!$D$5:$D$1204,$C576,'Controle de Contatos'!$AL$5:$AL$1204))</f>
        <v/>
      </c>
      <c r="N576" s="15" t="str">
        <f ca="1">IF($C576="","",SUMIF('Controle de Contatos'!$D$5:$D$1204,$C576,'Controle de Contatos'!$AM$5:$AO$1204))</f>
        <v/>
      </c>
      <c r="O576" s="15" t="str">
        <f ca="1">IF($C576="","",SUMIF('Controle de Contatos'!$D$5:$D$1204,$C576,'Controle de Contatos'!$AN$5:$AN$1204))</f>
        <v/>
      </c>
      <c r="P576" s="15" t="str">
        <f t="shared" ca="1" si="17"/>
        <v/>
      </c>
    </row>
    <row r="577" spans="2:16" ht="30" customHeight="1">
      <c r="B577" s="1">
        <v>573</v>
      </c>
      <c r="C577" s="14" t="str">
        <f t="shared" ca="1" si="16"/>
        <v/>
      </c>
      <c r="D577" s="15" t="str">
        <f ca="1">IF($C577="","",SUMIF('Controle de Contatos'!$D$5:$D$1204,$C577,'Controle de Contatos'!$AC$5:$AC$1204))</f>
        <v/>
      </c>
      <c r="E577" s="15" t="str">
        <f ca="1">IF($C577="","",SUMIF('Controle de Contatos'!$D$5:$D$1204,$C577,'Controle de Contatos'!$AD$5:$AD$1204))</f>
        <v/>
      </c>
      <c r="F577" s="15" t="str">
        <f ca="1">IF($C577="","",SUMIF('Controle de Contatos'!$D$5:$D$1204,$C577,'Controle de Contatos'!$AE$5:$AE$1204))</f>
        <v/>
      </c>
      <c r="G577" s="15" t="str">
        <f ca="1">IF($C577="","",SUMIF('Controle de Contatos'!$D$5:$D$1204,$C577,'Controle de Contatos'!$AF$5:$AF$1204))</f>
        <v/>
      </c>
      <c r="H577" s="15" t="str">
        <f ca="1">IF($C577="","",SUMIF('Controle de Contatos'!$D$5:$D$1204,$C577,'Controle de Contatos'!$AG$5:$AG$1204))</f>
        <v/>
      </c>
      <c r="I577" s="15" t="str">
        <f ca="1">IF($C577="","",SUMIF('Controle de Contatos'!$D$5:$D$1204,$C577,'Controle de Contatos'!$AH$5:$AH$1204))</f>
        <v/>
      </c>
      <c r="J577" s="15" t="str">
        <f ca="1">IF($C577="","",SUMIF('Controle de Contatos'!$D$5:$D$1204,$C577,'Controle de Contatos'!$AI$5:$AI$1204))</f>
        <v/>
      </c>
      <c r="K577" s="15" t="str">
        <f ca="1">IF($C577="","",SUMIF('Controle de Contatos'!$D$5:$D$1204,$C577,'Controle de Contatos'!$AJ$5:$AJ$1204))</f>
        <v/>
      </c>
      <c r="L577" s="15" t="str">
        <f ca="1">IF($C577="","",SUMIF('Controle de Contatos'!$D$5:$D$1204,$C577,'Controle de Contatos'!$AK$5:$AK$1204))</f>
        <v/>
      </c>
      <c r="M577" s="15" t="str">
        <f ca="1">IF($C577="","",SUMIF('Controle de Contatos'!$D$5:$D$1204,$C577,'Controle de Contatos'!$AL$5:$AL$1204))</f>
        <v/>
      </c>
      <c r="N577" s="15" t="str">
        <f ca="1">IF($C577="","",SUMIF('Controle de Contatos'!$D$5:$D$1204,$C577,'Controle de Contatos'!$AM$5:$AO$1204))</f>
        <v/>
      </c>
      <c r="O577" s="15" t="str">
        <f ca="1">IF($C577="","",SUMIF('Controle de Contatos'!$D$5:$D$1204,$C577,'Controle de Contatos'!$AN$5:$AN$1204))</f>
        <v/>
      </c>
      <c r="P577" s="15" t="str">
        <f t="shared" ca="1" si="17"/>
        <v/>
      </c>
    </row>
    <row r="578" spans="2:16" ht="30" customHeight="1">
      <c r="B578" s="1">
        <v>574</v>
      </c>
      <c r="C578" s="14" t="str">
        <f t="shared" ca="1" si="16"/>
        <v/>
      </c>
      <c r="D578" s="15" t="str">
        <f ca="1">IF($C578="","",SUMIF('Controle de Contatos'!$D$5:$D$1204,$C578,'Controle de Contatos'!$AC$5:$AC$1204))</f>
        <v/>
      </c>
      <c r="E578" s="15" t="str">
        <f ca="1">IF($C578="","",SUMIF('Controle de Contatos'!$D$5:$D$1204,$C578,'Controle de Contatos'!$AD$5:$AD$1204))</f>
        <v/>
      </c>
      <c r="F578" s="15" t="str">
        <f ca="1">IF($C578="","",SUMIF('Controle de Contatos'!$D$5:$D$1204,$C578,'Controle de Contatos'!$AE$5:$AE$1204))</f>
        <v/>
      </c>
      <c r="G578" s="15" t="str">
        <f ca="1">IF($C578="","",SUMIF('Controle de Contatos'!$D$5:$D$1204,$C578,'Controle de Contatos'!$AF$5:$AF$1204))</f>
        <v/>
      </c>
      <c r="H578" s="15" t="str">
        <f ca="1">IF($C578="","",SUMIF('Controle de Contatos'!$D$5:$D$1204,$C578,'Controle de Contatos'!$AG$5:$AG$1204))</f>
        <v/>
      </c>
      <c r="I578" s="15" t="str">
        <f ca="1">IF($C578="","",SUMIF('Controle de Contatos'!$D$5:$D$1204,$C578,'Controle de Contatos'!$AH$5:$AH$1204))</f>
        <v/>
      </c>
      <c r="J578" s="15" t="str">
        <f ca="1">IF($C578="","",SUMIF('Controle de Contatos'!$D$5:$D$1204,$C578,'Controle de Contatos'!$AI$5:$AI$1204))</f>
        <v/>
      </c>
      <c r="K578" s="15" t="str">
        <f ca="1">IF($C578="","",SUMIF('Controle de Contatos'!$D$5:$D$1204,$C578,'Controle de Contatos'!$AJ$5:$AJ$1204))</f>
        <v/>
      </c>
      <c r="L578" s="15" t="str">
        <f ca="1">IF($C578="","",SUMIF('Controle de Contatos'!$D$5:$D$1204,$C578,'Controle de Contatos'!$AK$5:$AK$1204))</f>
        <v/>
      </c>
      <c r="M578" s="15" t="str">
        <f ca="1">IF($C578="","",SUMIF('Controle de Contatos'!$D$5:$D$1204,$C578,'Controle de Contatos'!$AL$5:$AL$1204))</f>
        <v/>
      </c>
      <c r="N578" s="15" t="str">
        <f ca="1">IF($C578="","",SUMIF('Controle de Contatos'!$D$5:$D$1204,$C578,'Controle de Contatos'!$AM$5:$AO$1204))</f>
        <v/>
      </c>
      <c r="O578" s="15" t="str">
        <f ca="1">IF($C578="","",SUMIF('Controle de Contatos'!$D$5:$D$1204,$C578,'Controle de Contatos'!$AN$5:$AN$1204))</f>
        <v/>
      </c>
      <c r="P578" s="15" t="str">
        <f t="shared" ca="1" si="17"/>
        <v/>
      </c>
    </row>
    <row r="579" spans="2:16" ht="30" customHeight="1">
      <c r="B579" s="1">
        <v>575</v>
      </c>
      <c r="C579" s="14" t="str">
        <f t="shared" ca="1" si="16"/>
        <v/>
      </c>
      <c r="D579" s="15" t="str">
        <f ca="1">IF($C579="","",SUMIF('Controle de Contatos'!$D$5:$D$1204,$C579,'Controle de Contatos'!$AC$5:$AC$1204))</f>
        <v/>
      </c>
      <c r="E579" s="15" t="str">
        <f ca="1">IF($C579="","",SUMIF('Controle de Contatos'!$D$5:$D$1204,$C579,'Controle de Contatos'!$AD$5:$AD$1204))</f>
        <v/>
      </c>
      <c r="F579" s="15" t="str">
        <f ca="1">IF($C579="","",SUMIF('Controle de Contatos'!$D$5:$D$1204,$C579,'Controle de Contatos'!$AE$5:$AE$1204))</f>
        <v/>
      </c>
      <c r="G579" s="15" t="str">
        <f ca="1">IF($C579="","",SUMIF('Controle de Contatos'!$D$5:$D$1204,$C579,'Controle de Contatos'!$AF$5:$AF$1204))</f>
        <v/>
      </c>
      <c r="H579" s="15" t="str">
        <f ca="1">IF($C579="","",SUMIF('Controle de Contatos'!$D$5:$D$1204,$C579,'Controle de Contatos'!$AG$5:$AG$1204))</f>
        <v/>
      </c>
      <c r="I579" s="15" t="str">
        <f ca="1">IF($C579="","",SUMIF('Controle de Contatos'!$D$5:$D$1204,$C579,'Controle de Contatos'!$AH$5:$AH$1204))</f>
        <v/>
      </c>
      <c r="J579" s="15" t="str">
        <f ca="1">IF($C579="","",SUMIF('Controle de Contatos'!$D$5:$D$1204,$C579,'Controle de Contatos'!$AI$5:$AI$1204))</f>
        <v/>
      </c>
      <c r="K579" s="15" t="str">
        <f ca="1">IF($C579="","",SUMIF('Controle de Contatos'!$D$5:$D$1204,$C579,'Controle de Contatos'!$AJ$5:$AJ$1204))</f>
        <v/>
      </c>
      <c r="L579" s="15" t="str">
        <f ca="1">IF($C579="","",SUMIF('Controle de Contatos'!$D$5:$D$1204,$C579,'Controle de Contatos'!$AK$5:$AK$1204))</f>
        <v/>
      </c>
      <c r="M579" s="15" t="str">
        <f ca="1">IF($C579="","",SUMIF('Controle de Contatos'!$D$5:$D$1204,$C579,'Controle de Contatos'!$AL$5:$AL$1204))</f>
        <v/>
      </c>
      <c r="N579" s="15" t="str">
        <f ca="1">IF($C579="","",SUMIF('Controle de Contatos'!$D$5:$D$1204,$C579,'Controle de Contatos'!$AM$5:$AO$1204))</f>
        <v/>
      </c>
      <c r="O579" s="15" t="str">
        <f ca="1">IF($C579="","",SUMIF('Controle de Contatos'!$D$5:$D$1204,$C579,'Controle de Contatos'!$AN$5:$AN$1204))</f>
        <v/>
      </c>
      <c r="P579" s="15" t="str">
        <f t="shared" ca="1" si="17"/>
        <v/>
      </c>
    </row>
    <row r="580" spans="2:16" ht="30" customHeight="1">
      <c r="B580" s="1">
        <v>576</v>
      </c>
      <c r="C580" s="14" t="str">
        <f t="shared" ca="1" si="16"/>
        <v/>
      </c>
      <c r="D580" s="15" t="str">
        <f ca="1">IF($C580="","",SUMIF('Controle de Contatos'!$D$5:$D$1204,$C580,'Controle de Contatos'!$AC$5:$AC$1204))</f>
        <v/>
      </c>
      <c r="E580" s="15" t="str">
        <f ca="1">IF($C580="","",SUMIF('Controle de Contatos'!$D$5:$D$1204,$C580,'Controle de Contatos'!$AD$5:$AD$1204))</f>
        <v/>
      </c>
      <c r="F580" s="15" t="str">
        <f ca="1">IF($C580="","",SUMIF('Controle de Contatos'!$D$5:$D$1204,$C580,'Controle de Contatos'!$AE$5:$AE$1204))</f>
        <v/>
      </c>
      <c r="G580" s="15" t="str">
        <f ca="1">IF($C580="","",SUMIF('Controle de Contatos'!$D$5:$D$1204,$C580,'Controle de Contatos'!$AF$5:$AF$1204))</f>
        <v/>
      </c>
      <c r="H580" s="15" t="str">
        <f ca="1">IF($C580="","",SUMIF('Controle de Contatos'!$D$5:$D$1204,$C580,'Controle de Contatos'!$AG$5:$AG$1204))</f>
        <v/>
      </c>
      <c r="I580" s="15" t="str">
        <f ca="1">IF($C580="","",SUMIF('Controle de Contatos'!$D$5:$D$1204,$C580,'Controle de Contatos'!$AH$5:$AH$1204))</f>
        <v/>
      </c>
      <c r="J580" s="15" t="str">
        <f ca="1">IF($C580="","",SUMIF('Controle de Contatos'!$D$5:$D$1204,$C580,'Controle de Contatos'!$AI$5:$AI$1204))</f>
        <v/>
      </c>
      <c r="K580" s="15" t="str">
        <f ca="1">IF($C580="","",SUMIF('Controle de Contatos'!$D$5:$D$1204,$C580,'Controle de Contatos'!$AJ$5:$AJ$1204))</f>
        <v/>
      </c>
      <c r="L580" s="15" t="str">
        <f ca="1">IF($C580="","",SUMIF('Controle de Contatos'!$D$5:$D$1204,$C580,'Controle de Contatos'!$AK$5:$AK$1204))</f>
        <v/>
      </c>
      <c r="M580" s="15" t="str">
        <f ca="1">IF($C580="","",SUMIF('Controle de Contatos'!$D$5:$D$1204,$C580,'Controle de Contatos'!$AL$5:$AL$1204))</f>
        <v/>
      </c>
      <c r="N580" s="15" t="str">
        <f ca="1">IF($C580="","",SUMIF('Controle de Contatos'!$D$5:$D$1204,$C580,'Controle de Contatos'!$AM$5:$AO$1204))</f>
        <v/>
      </c>
      <c r="O580" s="15" t="str">
        <f ca="1">IF($C580="","",SUMIF('Controle de Contatos'!$D$5:$D$1204,$C580,'Controle de Contatos'!$AN$5:$AN$1204))</f>
        <v/>
      </c>
      <c r="P580" s="15" t="str">
        <f t="shared" ca="1" si="17"/>
        <v/>
      </c>
    </row>
    <row r="581" spans="2:16" ht="30" customHeight="1">
      <c r="B581" s="1">
        <v>577</v>
      </c>
      <c r="C581" s="14" t="str">
        <f t="shared" ref="C581:C644" ca="1" si="18">IFERROR(Clientes,"")</f>
        <v/>
      </c>
      <c r="D581" s="15" t="str">
        <f ca="1">IF($C581="","",SUMIF('Controle de Contatos'!$D$5:$D$1204,$C581,'Controle de Contatos'!$AC$5:$AC$1204))</f>
        <v/>
      </c>
      <c r="E581" s="15" t="str">
        <f ca="1">IF($C581="","",SUMIF('Controle de Contatos'!$D$5:$D$1204,$C581,'Controle de Contatos'!$AD$5:$AD$1204))</f>
        <v/>
      </c>
      <c r="F581" s="15" t="str">
        <f ca="1">IF($C581="","",SUMIF('Controle de Contatos'!$D$5:$D$1204,$C581,'Controle de Contatos'!$AE$5:$AE$1204))</f>
        <v/>
      </c>
      <c r="G581" s="15" t="str">
        <f ca="1">IF($C581="","",SUMIF('Controle de Contatos'!$D$5:$D$1204,$C581,'Controle de Contatos'!$AF$5:$AF$1204))</f>
        <v/>
      </c>
      <c r="H581" s="15" t="str">
        <f ca="1">IF($C581="","",SUMIF('Controle de Contatos'!$D$5:$D$1204,$C581,'Controle de Contatos'!$AG$5:$AG$1204))</f>
        <v/>
      </c>
      <c r="I581" s="15" t="str">
        <f ca="1">IF($C581="","",SUMIF('Controle de Contatos'!$D$5:$D$1204,$C581,'Controle de Contatos'!$AH$5:$AH$1204))</f>
        <v/>
      </c>
      <c r="J581" s="15" t="str">
        <f ca="1">IF($C581="","",SUMIF('Controle de Contatos'!$D$5:$D$1204,$C581,'Controle de Contatos'!$AI$5:$AI$1204))</f>
        <v/>
      </c>
      <c r="K581" s="15" t="str">
        <f ca="1">IF($C581="","",SUMIF('Controle de Contatos'!$D$5:$D$1204,$C581,'Controle de Contatos'!$AJ$5:$AJ$1204))</f>
        <v/>
      </c>
      <c r="L581" s="15" t="str">
        <f ca="1">IF($C581="","",SUMIF('Controle de Contatos'!$D$5:$D$1204,$C581,'Controle de Contatos'!$AK$5:$AK$1204))</f>
        <v/>
      </c>
      <c r="M581" s="15" t="str">
        <f ca="1">IF($C581="","",SUMIF('Controle de Contatos'!$D$5:$D$1204,$C581,'Controle de Contatos'!$AL$5:$AL$1204))</f>
        <v/>
      </c>
      <c r="N581" s="15" t="str">
        <f ca="1">IF($C581="","",SUMIF('Controle de Contatos'!$D$5:$D$1204,$C581,'Controle de Contatos'!$AM$5:$AO$1204))</f>
        <v/>
      </c>
      <c r="O581" s="15" t="str">
        <f ca="1">IF($C581="","",SUMIF('Controle de Contatos'!$D$5:$D$1204,$C581,'Controle de Contatos'!$AN$5:$AN$1204))</f>
        <v/>
      </c>
      <c r="P581" s="15" t="str">
        <f t="shared" ca="1" si="17"/>
        <v/>
      </c>
    </row>
    <row r="582" spans="2:16" ht="30" customHeight="1">
      <c r="B582" s="1">
        <v>578</v>
      </c>
      <c r="C582" s="14" t="str">
        <f t="shared" ca="1" si="18"/>
        <v/>
      </c>
      <c r="D582" s="15" t="str">
        <f ca="1">IF($C582="","",SUMIF('Controle de Contatos'!$D$5:$D$1204,$C582,'Controle de Contatos'!$AC$5:$AC$1204))</f>
        <v/>
      </c>
      <c r="E582" s="15" t="str">
        <f ca="1">IF($C582="","",SUMIF('Controle de Contatos'!$D$5:$D$1204,$C582,'Controle de Contatos'!$AD$5:$AD$1204))</f>
        <v/>
      </c>
      <c r="F582" s="15" t="str">
        <f ca="1">IF($C582="","",SUMIF('Controle de Contatos'!$D$5:$D$1204,$C582,'Controle de Contatos'!$AE$5:$AE$1204))</f>
        <v/>
      </c>
      <c r="G582" s="15" t="str">
        <f ca="1">IF($C582="","",SUMIF('Controle de Contatos'!$D$5:$D$1204,$C582,'Controle de Contatos'!$AF$5:$AF$1204))</f>
        <v/>
      </c>
      <c r="H582" s="15" t="str">
        <f ca="1">IF($C582="","",SUMIF('Controle de Contatos'!$D$5:$D$1204,$C582,'Controle de Contatos'!$AG$5:$AG$1204))</f>
        <v/>
      </c>
      <c r="I582" s="15" t="str">
        <f ca="1">IF($C582="","",SUMIF('Controle de Contatos'!$D$5:$D$1204,$C582,'Controle de Contatos'!$AH$5:$AH$1204))</f>
        <v/>
      </c>
      <c r="J582" s="15" t="str">
        <f ca="1">IF($C582="","",SUMIF('Controle de Contatos'!$D$5:$D$1204,$C582,'Controle de Contatos'!$AI$5:$AI$1204))</f>
        <v/>
      </c>
      <c r="K582" s="15" t="str">
        <f ca="1">IF($C582="","",SUMIF('Controle de Contatos'!$D$5:$D$1204,$C582,'Controle de Contatos'!$AJ$5:$AJ$1204))</f>
        <v/>
      </c>
      <c r="L582" s="15" t="str">
        <f ca="1">IF($C582="","",SUMIF('Controle de Contatos'!$D$5:$D$1204,$C582,'Controle de Contatos'!$AK$5:$AK$1204))</f>
        <v/>
      </c>
      <c r="M582" s="15" t="str">
        <f ca="1">IF($C582="","",SUMIF('Controle de Contatos'!$D$5:$D$1204,$C582,'Controle de Contatos'!$AL$5:$AL$1204))</f>
        <v/>
      </c>
      <c r="N582" s="15" t="str">
        <f ca="1">IF($C582="","",SUMIF('Controle de Contatos'!$D$5:$D$1204,$C582,'Controle de Contatos'!$AM$5:$AO$1204))</f>
        <v/>
      </c>
      <c r="O582" s="15" t="str">
        <f ca="1">IF($C582="","",SUMIF('Controle de Contatos'!$D$5:$D$1204,$C582,'Controle de Contatos'!$AN$5:$AN$1204))</f>
        <v/>
      </c>
      <c r="P582" s="15" t="str">
        <f t="shared" ref="P582:P645" ca="1" si="19">IF($C582="","",SUM($D582:$O582))</f>
        <v/>
      </c>
    </row>
    <row r="583" spans="2:16" ht="30" customHeight="1">
      <c r="B583" s="1">
        <v>579</v>
      </c>
      <c r="C583" s="14" t="str">
        <f t="shared" ca="1" si="18"/>
        <v/>
      </c>
      <c r="D583" s="15" t="str">
        <f ca="1">IF($C583="","",SUMIF('Controle de Contatos'!$D$5:$D$1204,$C583,'Controle de Contatos'!$AC$5:$AC$1204))</f>
        <v/>
      </c>
      <c r="E583" s="15" t="str">
        <f ca="1">IF($C583="","",SUMIF('Controle de Contatos'!$D$5:$D$1204,$C583,'Controle de Contatos'!$AD$5:$AD$1204))</f>
        <v/>
      </c>
      <c r="F583" s="15" t="str">
        <f ca="1">IF($C583="","",SUMIF('Controle de Contatos'!$D$5:$D$1204,$C583,'Controle de Contatos'!$AE$5:$AE$1204))</f>
        <v/>
      </c>
      <c r="G583" s="15" t="str">
        <f ca="1">IF($C583="","",SUMIF('Controle de Contatos'!$D$5:$D$1204,$C583,'Controle de Contatos'!$AF$5:$AF$1204))</f>
        <v/>
      </c>
      <c r="H583" s="15" t="str">
        <f ca="1">IF($C583="","",SUMIF('Controle de Contatos'!$D$5:$D$1204,$C583,'Controle de Contatos'!$AG$5:$AG$1204))</f>
        <v/>
      </c>
      <c r="I583" s="15" t="str">
        <f ca="1">IF($C583="","",SUMIF('Controle de Contatos'!$D$5:$D$1204,$C583,'Controle de Contatos'!$AH$5:$AH$1204))</f>
        <v/>
      </c>
      <c r="J583" s="15" t="str">
        <f ca="1">IF($C583="","",SUMIF('Controle de Contatos'!$D$5:$D$1204,$C583,'Controle de Contatos'!$AI$5:$AI$1204))</f>
        <v/>
      </c>
      <c r="K583" s="15" t="str">
        <f ca="1">IF($C583="","",SUMIF('Controle de Contatos'!$D$5:$D$1204,$C583,'Controle de Contatos'!$AJ$5:$AJ$1204))</f>
        <v/>
      </c>
      <c r="L583" s="15" t="str">
        <f ca="1">IF($C583="","",SUMIF('Controle de Contatos'!$D$5:$D$1204,$C583,'Controle de Contatos'!$AK$5:$AK$1204))</f>
        <v/>
      </c>
      <c r="M583" s="15" t="str">
        <f ca="1">IF($C583="","",SUMIF('Controle de Contatos'!$D$5:$D$1204,$C583,'Controle de Contatos'!$AL$5:$AL$1204))</f>
        <v/>
      </c>
      <c r="N583" s="15" t="str">
        <f ca="1">IF($C583="","",SUMIF('Controle de Contatos'!$D$5:$D$1204,$C583,'Controle de Contatos'!$AM$5:$AO$1204))</f>
        <v/>
      </c>
      <c r="O583" s="15" t="str">
        <f ca="1">IF($C583="","",SUMIF('Controle de Contatos'!$D$5:$D$1204,$C583,'Controle de Contatos'!$AN$5:$AN$1204))</f>
        <v/>
      </c>
      <c r="P583" s="15" t="str">
        <f t="shared" ca="1" si="19"/>
        <v/>
      </c>
    </row>
    <row r="584" spans="2:16" ht="30" customHeight="1">
      <c r="B584" s="1">
        <v>580</v>
      </c>
      <c r="C584" s="14" t="str">
        <f t="shared" ca="1" si="18"/>
        <v/>
      </c>
      <c r="D584" s="15" t="str">
        <f ca="1">IF($C584="","",SUMIF('Controle de Contatos'!$D$5:$D$1204,$C584,'Controle de Contatos'!$AC$5:$AC$1204))</f>
        <v/>
      </c>
      <c r="E584" s="15" t="str">
        <f ca="1">IF($C584="","",SUMIF('Controle de Contatos'!$D$5:$D$1204,$C584,'Controle de Contatos'!$AD$5:$AD$1204))</f>
        <v/>
      </c>
      <c r="F584" s="15" t="str">
        <f ca="1">IF($C584="","",SUMIF('Controle de Contatos'!$D$5:$D$1204,$C584,'Controle de Contatos'!$AE$5:$AE$1204))</f>
        <v/>
      </c>
      <c r="G584" s="15" t="str">
        <f ca="1">IF($C584="","",SUMIF('Controle de Contatos'!$D$5:$D$1204,$C584,'Controle de Contatos'!$AF$5:$AF$1204))</f>
        <v/>
      </c>
      <c r="H584" s="15" t="str">
        <f ca="1">IF($C584="","",SUMIF('Controle de Contatos'!$D$5:$D$1204,$C584,'Controle de Contatos'!$AG$5:$AG$1204))</f>
        <v/>
      </c>
      <c r="I584" s="15" t="str">
        <f ca="1">IF($C584="","",SUMIF('Controle de Contatos'!$D$5:$D$1204,$C584,'Controle de Contatos'!$AH$5:$AH$1204))</f>
        <v/>
      </c>
      <c r="J584" s="15" t="str">
        <f ca="1">IF($C584="","",SUMIF('Controle de Contatos'!$D$5:$D$1204,$C584,'Controle de Contatos'!$AI$5:$AI$1204))</f>
        <v/>
      </c>
      <c r="K584" s="15" t="str">
        <f ca="1">IF($C584="","",SUMIF('Controle de Contatos'!$D$5:$D$1204,$C584,'Controle de Contatos'!$AJ$5:$AJ$1204))</f>
        <v/>
      </c>
      <c r="L584" s="15" t="str">
        <f ca="1">IF($C584="","",SUMIF('Controle de Contatos'!$D$5:$D$1204,$C584,'Controle de Contatos'!$AK$5:$AK$1204))</f>
        <v/>
      </c>
      <c r="M584" s="15" t="str">
        <f ca="1">IF($C584="","",SUMIF('Controle de Contatos'!$D$5:$D$1204,$C584,'Controle de Contatos'!$AL$5:$AL$1204))</f>
        <v/>
      </c>
      <c r="N584" s="15" t="str">
        <f ca="1">IF($C584="","",SUMIF('Controle de Contatos'!$D$5:$D$1204,$C584,'Controle de Contatos'!$AM$5:$AO$1204))</f>
        <v/>
      </c>
      <c r="O584" s="15" t="str">
        <f ca="1">IF($C584="","",SUMIF('Controle de Contatos'!$D$5:$D$1204,$C584,'Controle de Contatos'!$AN$5:$AN$1204))</f>
        <v/>
      </c>
      <c r="P584" s="15" t="str">
        <f t="shared" ca="1" si="19"/>
        <v/>
      </c>
    </row>
    <row r="585" spans="2:16" ht="30" customHeight="1">
      <c r="B585" s="1">
        <v>581</v>
      </c>
      <c r="C585" s="14" t="str">
        <f t="shared" ca="1" si="18"/>
        <v/>
      </c>
      <c r="D585" s="15" t="str">
        <f ca="1">IF($C585="","",SUMIF('Controle de Contatos'!$D$5:$D$1204,$C585,'Controle de Contatos'!$AC$5:$AC$1204))</f>
        <v/>
      </c>
      <c r="E585" s="15" t="str">
        <f ca="1">IF($C585="","",SUMIF('Controle de Contatos'!$D$5:$D$1204,$C585,'Controle de Contatos'!$AD$5:$AD$1204))</f>
        <v/>
      </c>
      <c r="F585" s="15" t="str">
        <f ca="1">IF($C585="","",SUMIF('Controle de Contatos'!$D$5:$D$1204,$C585,'Controle de Contatos'!$AE$5:$AE$1204))</f>
        <v/>
      </c>
      <c r="G585" s="15" t="str">
        <f ca="1">IF($C585="","",SUMIF('Controle de Contatos'!$D$5:$D$1204,$C585,'Controle de Contatos'!$AF$5:$AF$1204))</f>
        <v/>
      </c>
      <c r="H585" s="15" t="str">
        <f ca="1">IF($C585="","",SUMIF('Controle de Contatos'!$D$5:$D$1204,$C585,'Controle de Contatos'!$AG$5:$AG$1204))</f>
        <v/>
      </c>
      <c r="I585" s="15" t="str">
        <f ca="1">IF($C585="","",SUMIF('Controle de Contatos'!$D$5:$D$1204,$C585,'Controle de Contatos'!$AH$5:$AH$1204))</f>
        <v/>
      </c>
      <c r="J585" s="15" t="str">
        <f ca="1">IF($C585="","",SUMIF('Controle de Contatos'!$D$5:$D$1204,$C585,'Controle de Contatos'!$AI$5:$AI$1204))</f>
        <v/>
      </c>
      <c r="K585" s="15" t="str">
        <f ca="1">IF($C585="","",SUMIF('Controle de Contatos'!$D$5:$D$1204,$C585,'Controle de Contatos'!$AJ$5:$AJ$1204))</f>
        <v/>
      </c>
      <c r="L585" s="15" t="str">
        <f ca="1">IF($C585="","",SUMIF('Controle de Contatos'!$D$5:$D$1204,$C585,'Controle de Contatos'!$AK$5:$AK$1204))</f>
        <v/>
      </c>
      <c r="M585" s="15" t="str">
        <f ca="1">IF($C585="","",SUMIF('Controle de Contatos'!$D$5:$D$1204,$C585,'Controle de Contatos'!$AL$5:$AL$1204))</f>
        <v/>
      </c>
      <c r="N585" s="15" t="str">
        <f ca="1">IF($C585="","",SUMIF('Controle de Contatos'!$D$5:$D$1204,$C585,'Controle de Contatos'!$AM$5:$AO$1204))</f>
        <v/>
      </c>
      <c r="O585" s="15" t="str">
        <f ca="1">IF($C585="","",SUMIF('Controle de Contatos'!$D$5:$D$1204,$C585,'Controle de Contatos'!$AN$5:$AN$1204))</f>
        <v/>
      </c>
      <c r="P585" s="15" t="str">
        <f t="shared" ca="1" si="19"/>
        <v/>
      </c>
    </row>
    <row r="586" spans="2:16" ht="30" customHeight="1">
      <c r="B586" s="1">
        <v>582</v>
      </c>
      <c r="C586" s="14" t="str">
        <f t="shared" ca="1" si="18"/>
        <v/>
      </c>
      <c r="D586" s="15" t="str">
        <f ca="1">IF($C586="","",SUMIF('Controle de Contatos'!$D$5:$D$1204,$C586,'Controle de Contatos'!$AC$5:$AC$1204))</f>
        <v/>
      </c>
      <c r="E586" s="15" t="str">
        <f ca="1">IF($C586="","",SUMIF('Controle de Contatos'!$D$5:$D$1204,$C586,'Controle de Contatos'!$AD$5:$AD$1204))</f>
        <v/>
      </c>
      <c r="F586" s="15" t="str">
        <f ca="1">IF($C586="","",SUMIF('Controle de Contatos'!$D$5:$D$1204,$C586,'Controle de Contatos'!$AE$5:$AE$1204))</f>
        <v/>
      </c>
      <c r="G586" s="15" t="str">
        <f ca="1">IF($C586="","",SUMIF('Controle de Contatos'!$D$5:$D$1204,$C586,'Controle de Contatos'!$AF$5:$AF$1204))</f>
        <v/>
      </c>
      <c r="H586" s="15" t="str">
        <f ca="1">IF($C586="","",SUMIF('Controle de Contatos'!$D$5:$D$1204,$C586,'Controle de Contatos'!$AG$5:$AG$1204))</f>
        <v/>
      </c>
      <c r="I586" s="15" t="str">
        <f ca="1">IF($C586="","",SUMIF('Controle de Contatos'!$D$5:$D$1204,$C586,'Controle de Contatos'!$AH$5:$AH$1204))</f>
        <v/>
      </c>
      <c r="J586" s="15" t="str">
        <f ca="1">IF($C586="","",SUMIF('Controle de Contatos'!$D$5:$D$1204,$C586,'Controle de Contatos'!$AI$5:$AI$1204))</f>
        <v/>
      </c>
      <c r="K586" s="15" t="str">
        <f ca="1">IF($C586="","",SUMIF('Controle de Contatos'!$D$5:$D$1204,$C586,'Controle de Contatos'!$AJ$5:$AJ$1204))</f>
        <v/>
      </c>
      <c r="L586" s="15" t="str">
        <f ca="1">IF($C586="","",SUMIF('Controle de Contatos'!$D$5:$D$1204,$C586,'Controle de Contatos'!$AK$5:$AK$1204))</f>
        <v/>
      </c>
      <c r="M586" s="15" t="str">
        <f ca="1">IF($C586="","",SUMIF('Controle de Contatos'!$D$5:$D$1204,$C586,'Controle de Contatos'!$AL$5:$AL$1204))</f>
        <v/>
      </c>
      <c r="N586" s="15" t="str">
        <f ca="1">IF($C586="","",SUMIF('Controle de Contatos'!$D$5:$D$1204,$C586,'Controle de Contatos'!$AM$5:$AO$1204))</f>
        <v/>
      </c>
      <c r="O586" s="15" t="str">
        <f ca="1">IF($C586="","",SUMIF('Controle de Contatos'!$D$5:$D$1204,$C586,'Controle de Contatos'!$AN$5:$AN$1204))</f>
        <v/>
      </c>
      <c r="P586" s="15" t="str">
        <f t="shared" ca="1" si="19"/>
        <v/>
      </c>
    </row>
    <row r="587" spans="2:16" ht="30" customHeight="1">
      <c r="B587" s="1">
        <v>583</v>
      </c>
      <c r="C587" s="14" t="str">
        <f t="shared" ca="1" si="18"/>
        <v/>
      </c>
      <c r="D587" s="15" t="str">
        <f ca="1">IF($C587="","",SUMIF('Controle de Contatos'!$D$5:$D$1204,$C587,'Controle de Contatos'!$AC$5:$AC$1204))</f>
        <v/>
      </c>
      <c r="E587" s="15" t="str">
        <f ca="1">IF($C587="","",SUMIF('Controle de Contatos'!$D$5:$D$1204,$C587,'Controle de Contatos'!$AD$5:$AD$1204))</f>
        <v/>
      </c>
      <c r="F587" s="15" t="str">
        <f ca="1">IF($C587="","",SUMIF('Controle de Contatos'!$D$5:$D$1204,$C587,'Controle de Contatos'!$AE$5:$AE$1204))</f>
        <v/>
      </c>
      <c r="G587" s="15" t="str">
        <f ca="1">IF($C587="","",SUMIF('Controle de Contatos'!$D$5:$D$1204,$C587,'Controle de Contatos'!$AF$5:$AF$1204))</f>
        <v/>
      </c>
      <c r="H587" s="15" t="str">
        <f ca="1">IF($C587="","",SUMIF('Controle de Contatos'!$D$5:$D$1204,$C587,'Controle de Contatos'!$AG$5:$AG$1204))</f>
        <v/>
      </c>
      <c r="I587" s="15" t="str">
        <f ca="1">IF($C587="","",SUMIF('Controle de Contatos'!$D$5:$D$1204,$C587,'Controle de Contatos'!$AH$5:$AH$1204))</f>
        <v/>
      </c>
      <c r="J587" s="15" t="str">
        <f ca="1">IF($C587="","",SUMIF('Controle de Contatos'!$D$5:$D$1204,$C587,'Controle de Contatos'!$AI$5:$AI$1204))</f>
        <v/>
      </c>
      <c r="K587" s="15" t="str">
        <f ca="1">IF($C587="","",SUMIF('Controle de Contatos'!$D$5:$D$1204,$C587,'Controle de Contatos'!$AJ$5:$AJ$1204))</f>
        <v/>
      </c>
      <c r="L587" s="15" t="str">
        <f ca="1">IF($C587="","",SUMIF('Controle de Contatos'!$D$5:$D$1204,$C587,'Controle de Contatos'!$AK$5:$AK$1204))</f>
        <v/>
      </c>
      <c r="M587" s="15" t="str">
        <f ca="1">IF($C587="","",SUMIF('Controle de Contatos'!$D$5:$D$1204,$C587,'Controle de Contatos'!$AL$5:$AL$1204))</f>
        <v/>
      </c>
      <c r="N587" s="15" t="str">
        <f ca="1">IF($C587="","",SUMIF('Controle de Contatos'!$D$5:$D$1204,$C587,'Controle de Contatos'!$AM$5:$AO$1204))</f>
        <v/>
      </c>
      <c r="O587" s="15" t="str">
        <f ca="1">IF($C587="","",SUMIF('Controle de Contatos'!$D$5:$D$1204,$C587,'Controle de Contatos'!$AN$5:$AN$1204))</f>
        <v/>
      </c>
      <c r="P587" s="15" t="str">
        <f t="shared" ca="1" si="19"/>
        <v/>
      </c>
    </row>
    <row r="588" spans="2:16" ht="30" customHeight="1">
      <c r="B588" s="1">
        <v>584</v>
      </c>
      <c r="C588" s="14" t="str">
        <f t="shared" ca="1" si="18"/>
        <v/>
      </c>
      <c r="D588" s="15" t="str">
        <f ca="1">IF($C588="","",SUMIF('Controle de Contatos'!$D$5:$D$1204,$C588,'Controle de Contatos'!$AC$5:$AC$1204))</f>
        <v/>
      </c>
      <c r="E588" s="15" t="str">
        <f ca="1">IF($C588="","",SUMIF('Controle de Contatos'!$D$5:$D$1204,$C588,'Controle de Contatos'!$AD$5:$AD$1204))</f>
        <v/>
      </c>
      <c r="F588" s="15" t="str">
        <f ca="1">IF($C588="","",SUMIF('Controle de Contatos'!$D$5:$D$1204,$C588,'Controle de Contatos'!$AE$5:$AE$1204))</f>
        <v/>
      </c>
      <c r="G588" s="15" t="str">
        <f ca="1">IF($C588="","",SUMIF('Controle de Contatos'!$D$5:$D$1204,$C588,'Controle de Contatos'!$AF$5:$AF$1204))</f>
        <v/>
      </c>
      <c r="H588" s="15" t="str">
        <f ca="1">IF($C588="","",SUMIF('Controle de Contatos'!$D$5:$D$1204,$C588,'Controle de Contatos'!$AG$5:$AG$1204))</f>
        <v/>
      </c>
      <c r="I588" s="15" t="str">
        <f ca="1">IF($C588="","",SUMIF('Controle de Contatos'!$D$5:$D$1204,$C588,'Controle de Contatos'!$AH$5:$AH$1204))</f>
        <v/>
      </c>
      <c r="J588" s="15" t="str">
        <f ca="1">IF($C588="","",SUMIF('Controle de Contatos'!$D$5:$D$1204,$C588,'Controle de Contatos'!$AI$5:$AI$1204))</f>
        <v/>
      </c>
      <c r="K588" s="15" t="str">
        <f ca="1">IF($C588="","",SUMIF('Controle de Contatos'!$D$5:$D$1204,$C588,'Controle de Contatos'!$AJ$5:$AJ$1204))</f>
        <v/>
      </c>
      <c r="L588" s="15" t="str">
        <f ca="1">IF($C588="","",SUMIF('Controle de Contatos'!$D$5:$D$1204,$C588,'Controle de Contatos'!$AK$5:$AK$1204))</f>
        <v/>
      </c>
      <c r="M588" s="15" t="str">
        <f ca="1">IF($C588="","",SUMIF('Controle de Contatos'!$D$5:$D$1204,$C588,'Controle de Contatos'!$AL$5:$AL$1204))</f>
        <v/>
      </c>
      <c r="N588" s="15" t="str">
        <f ca="1">IF($C588="","",SUMIF('Controle de Contatos'!$D$5:$D$1204,$C588,'Controle de Contatos'!$AM$5:$AO$1204))</f>
        <v/>
      </c>
      <c r="O588" s="15" t="str">
        <f ca="1">IF($C588="","",SUMIF('Controle de Contatos'!$D$5:$D$1204,$C588,'Controle de Contatos'!$AN$5:$AN$1204))</f>
        <v/>
      </c>
      <c r="P588" s="15" t="str">
        <f t="shared" ca="1" si="19"/>
        <v/>
      </c>
    </row>
    <row r="589" spans="2:16" ht="30" customHeight="1">
      <c r="B589" s="1">
        <v>585</v>
      </c>
      <c r="C589" s="14" t="str">
        <f t="shared" ca="1" si="18"/>
        <v/>
      </c>
      <c r="D589" s="15" t="str">
        <f ca="1">IF($C589="","",SUMIF('Controle de Contatos'!$D$5:$D$1204,$C589,'Controle de Contatos'!$AC$5:$AC$1204))</f>
        <v/>
      </c>
      <c r="E589" s="15" t="str">
        <f ca="1">IF($C589="","",SUMIF('Controle de Contatos'!$D$5:$D$1204,$C589,'Controle de Contatos'!$AD$5:$AD$1204))</f>
        <v/>
      </c>
      <c r="F589" s="15" t="str">
        <f ca="1">IF($C589="","",SUMIF('Controle de Contatos'!$D$5:$D$1204,$C589,'Controle de Contatos'!$AE$5:$AE$1204))</f>
        <v/>
      </c>
      <c r="G589" s="15" t="str">
        <f ca="1">IF($C589="","",SUMIF('Controle de Contatos'!$D$5:$D$1204,$C589,'Controle de Contatos'!$AF$5:$AF$1204))</f>
        <v/>
      </c>
      <c r="H589" s="15" t="str">
        <f ca="1">IF($C589="","",SUMIF('Controle de Contatos'!$D$5:$D$1204,$C589,'Controle de Contatos'!$AG$5:$AG$1204))</f>
        <v/>
      </c>
      <c r="I589" s="15" t="str">
        <f ca="1">IF($C589="","",SUMIF('Controle de Contatos'!$D$5:$D$1204,$C589,'Controle de Contatos'!$AH$5:$AH$1204))</f>
        <v/>
      </c>
      <c r="J589" s="15" t="str">
        <f ca="1">IF($C589="","",SUMIF('Controle de Contatos'!$D$5:$D$1204,$C589,'Controle de Contatos'!$AI$5:$AI$1204))</f>
        <v/>
      </c>
      <c r="K589" s="15" t="str">
        <f ca="1">IF($C589="","",SUMIF('Controle de Contatos'!$D$5:$D$1204,$C589,'Controle de Contatos'!$AJ$5:$AJ$1204))</f>
        <v/>
      </c>
      <c r="L589" s="15" t="str">
        <f ca="1">IF($C589="","",SUMIF('Controle de Contatos'!$D$5:$D$1204,$C589,'Controle de Contatos'!$AK$5:$AK$1204))</f>
        <v/>
      </c>
      <c r="M589" s="15" t="str">
        <f ca="1">IF($C589="","",SUMIF('Controle de Contatos'!$D$5:$D$1204,$C589,'Controle de Contatos'!$AL$5:$AL$1204))</f>
        <v/>
      </c>
      <c r="N589" s="15" t="str">
        <f ca="1">IF($C589="","",SUMIF('Controle de Contatos'!$D$5:$D$1204,$C589,'Controle de Contatos'!$AM$5:$AO$1204))</f>
        <v/>
      </c>
      <c r="O589" s="15" t="str">
        <f ca="1">IF($C589="","",SUMIF('Controle de Contatos'!$D$5:$D$1204,$C589,'Controle de Contatos'!$AN$5:$AN$1204))</f>
        <v/>
      </c>
      <c r="P589" s="15" t="str">
        <f t="shared" ca="1" si="19"/>
        <v/>
      </c>
    </row>
    <row r="590" spans="2:16" ht="30" customHeight="1">
      <c r="B590" s="1">
        <v>586</v>
      </c>
      <c r="C590" s="14" t="str">
        <f t="shared" ca="1" si="18"/>
        <v/>
      </c>
      <c r="D590" s="15" t="str">
        <f ca="1">IF($C590="","",SUMIF('Controle de Contatos'!$D$5:$D$1204,$C590,'Controle de Contatos'!$AC$5:$AC$1204))</f>
        <v/>
      </c>
      <c r="E590" s="15" t="str">
        <f ca="1">IF($C590="","",SUMIF('Controle de Contatos'!$D$5:$D$1204,$C590,'Controle de Contatos'!$AD$5:$AD$1204))</f>
        <v/>
      </c>
      <c r="F590" s="15" t="str">
        <f ca="1">IF($C590="","",SUMIF('Controle de Contatos'!$D$5:$D$1204,$C590,'Controle de Contatos'!$AE$5:$AE$1204))</f>
        <v/>
      </c>
      <c r="G590" s="15" t="str">
        <f ca="1">IF($C590="","",SUMIF('Controle de Contatos'!$D$5:$D$1204,$C590,'Controle de Contatos'!$AF$5:$AF$1204))</f>
        <v/>
      </c>
      <c r="H590" s="15" t="str">
        <f ca="1">IF($C590="","",SUMIF('Controle de Contatos'!$D$5:$D$1204,$C590,'Controle de Contatos'!$AG$5:$AG$1204))</f>
        <v/>
      </c>
      <c r="I590" s="15" t="str">
        <f ca="1">IF($C590="","",SUMIF('Controle de Contatos'!$D$5:$D$1204,$C590,'Controle de Contatos'!$AH$5:$AH$1204))</f>
        <v/>
      </c>
      <c r="J590" s="15" t="str">
        <f ca="1">IF($C590="","",SUMIF('Controle de Contatos'!$D$5:$D$1204,$C590,'Controle de Contatos'!$AI$5:$AI$1204))</f>
        <v/>
      </c>
      <c r="K590" s="15" t="str">
        <f ca="1">IF($C590="","",SUMIF('Controle de Contatos'!$D$5:$D$1204,$C590,'Controle de Contatos'!$AJ$5:$AJ$1204))</f>
        <v/>
      </c>
      <c r="L590" s="15" t="str">
        <f ca="1">IF($C590="","",SUMIF('Controle de Contatos'!$D$5:$D$1204,$C590,'Controle de Contatos'!$AK$5:$AK$1204))</f>
        <v/>
      </c>
      <c r="M590" s="15" t="str">
        <f ca="1">IF($C590="","",SUMIF('Controle de Contatos'!$D$5:$D$1204,$C590,'Controle de Contatos'!$AL$5:$AL$1204))</f>
        <v/>
      </c>
      <c r="N590" s="15" t="str">
        <f ca="1">IF($C590="","",SUMIF('Controle de Contatos'!$D$5:$D$1204,$C590,'Controle de Contatos'!$AM$5:$AO$1204))</f>
        <v/>
      </c>
      <c r="O590" s="15" t="str">
        <f ca="1">IF($C590="","",SUMIF('Controle de Contatos'!$D$5:$D$1204,$C590,'Controle de Contatos'!$AN$5:$AN$1204))</f>
        <v/>
      </c>
      <c r="P590" s="15" t="str">
        <f t="shared" ca="1" si="19"/>
        <v/>
      </c>
    </row>
    <row r="591" spans="2:16" ht="30" customHeight="1">
      <c r="B591" s="1">
        <v>587</v>
      </c>
      <c r="C591" s="14" t="str">
        <f t="shared" ca="1" si="18"/>
        <v/>
      </c>
      <c r="D591" s="15" t="str">
        <f ca="1">IF($C591="","",SUMIF('Controle de Contatos'!$D$5:$D$1204,$C591,'Controle de Contatos'!$AC$5:$AC$1204))</f>
        <v/>
      </c>
      <c r="E591" s="15" t="str">
        <f ca="1">IF($C591="","",SUMIF('Controle de Contatos'!$D$5:$D$1204,$C591,'Controle de Contatos'!$AD$5:$AD$1204))</f>
        <v/>
      </c>
      <c r="F591" s="15" t="str">
        <f ca="1">IF($C591="","",SUMIF('Controle de Contatos'!$D$5:$D$1204,$C591,'Controle de Contatos'!$AE$5:$AE$1204))</f>
        <v/>
      </c>
      <c r="G591" s="15" t="str">
        <f ca="1">IF($C591="","",SUMIF('Controle de Contatos'!$D$5:$D$1204,$C591,'Controle de Contatos'!$AF$5:$AF$1204))</f>
        <v/>
      </c>
      <c r="H591" s="15" t="str">
        <f ca="1">IF($C591="","",SUMIF('Controle de Contatos'!$D$5:$D$1204,$C591,'Controle de Contatos'!$AG$5:$AG$1204))</f>
        <v/>
      </c>
      <c r="I591" s="15" t="str">
        <f ca="1">IF($C591="","",SUMIF('Controle de Contatos'!$D$5:$D$1204,$C591,'Controle de Contatos'!$AH$5:$AH$1204))</f>
        <v/>
      </c>
      <c r="J591" s="15" t="str">
        <f ca="1">IF($C591="","",SUMIF('Controle de Contatos'!$D$5:$D$1204,$C591,'Controle de Contatos'!$AI$5:$AI$1204))</f>
        <v/>
      </c>
      <c r="K591" s="15" t="str">
        <f ca="1">IF($C591="","",SUMIF('Controle de Contatos'!$D$5:$D$1204,$C591,'Controle de Contatos'!$AJ$5:$AJ$1204))</f>
        <v/>
      </c>
      <c r="L591" s="15" t="str">
        <f ca="1">IF($C591="","",SUMIF('Controle de Contatos'!$D$5:$D$1204,$C591,'Controle de Contatos'!$AK$5:$AK$1204))</f>
        <v/>
      </c>
      <c r="M591" s="15" t="str">
        <f ca="1">IF($C591="","",SUMIF('Controle de Contatos'!$D$5:$D$1204,$C591,'Controle de Contatos'!$AL$5:$AL$1204))</f>
        <v/>
      </c>
      <c r="N591" s="15" t="str">
        <f ca="1">IF($C591="","",SUMIF('Controle de Contatos'!$D$5:$D$1204,$C591,'Controle de Contatos'!$AM$5:$AO$1204))</f>
        <v/>
      </c>
      <c r="O591" s="15" t="str">
        <f ca="1">IF($C591="","",SUMIF('Controle de Contatos'!$D$5:$D$1204,$C591,'Controle de Contatos'!$AN$5:$AN$1204))</f>
        <v/>
      </c>
      <c r="P591" s="15" t="str">
        <f t="shared" ca="1" si="19"/>
        <v/>
      </c>
    </row>
    <row r="592" spans="2:16" ht="30" customHeight="1">
      <c r="B592" s="1">
        <v>588</v>
      </c>
      <c r="C592" s="14" t="str">
        <f t="shared" ca="1" si="18"/>
        <v/>
      </c>
      <c r="D592" s="15" t="str">
        <f ca="1">IF($C592="","",SUMIF('Controle de Contatos'!$D$5:$D$1204,$C592,'Controle de Contatos'!$AC$5:$AC$1204))</f>
        <v/>
      </c>
      <c r="E592" s="15" t="str">
        <f ca="1">IF($C592="","",SUMIF('Controle de Contatos'!$D$5:$D$1204,$C592,'Controle de Contatos'!$AD$5:$AD$1204))</f>
        <v/>
      </c>
      <c r="F592" s="15" t="str">
        <f ca="1">IF($C592="","",SUMIF('Controle de Contatos'!$D$5:$D$1204,$C592,'Controle de Contatos'!$AE$5:$AE$1204))</f>
        <v/>
      </c>
      <c r="G592" s="15" t="str">
        <f ca="1">IF($C592="","",SUMIF('Controle de Contatos'!$D$5:$D$1204,$C592,'Controle de Contatos'!$AF$5:$AF$1204))</f>
        <v/>
      </c>
      <c r="H592" s="15" t="str">
        <f ca="1">IF($C592="","",SUMIF('Controle de Contatos'!$D$5:$D$1204,$C592,'Controle de Contatos'!$AG$5:$AG$1204))</f>
        <v/>
      </c>
      <c r="I592" s="15" t="str">
        <f ca="1">IF($C592="","",SUMIF('Controle de Contatos'!$D$5:$D$1204,$C592,'Controle de Contatos'!$AH$5:$AH$1204))</f>
        <v/>
      </c>
      <c r="J592" s="15" t="str">
        <f ca="1">IF($C592="","",SUMIF('Controle de Contatos'!$D$5:$D$1204,$C592,'Controle de Contatos'!$AI$5:$AI$1204))</f>
        <v/>
      </c>
      <c r="K592" s="15" t="str">
        <f ca="1">IF($C592="","",SUMIF('Controle de Contatos'!$D$5:$D$1204,$C592,'Controle de Contatos'!$AJ$5:$AJ$1204))</f>
        <v/>
      </c>
      <c r="L592" s="15" t="str">
        <f ca="1">IF($C592="","",SUMIF('Controle de Contatos'!$D$5:$D$1204,$C592,'Controle de Contatos'!$AK$5:$AK$1204))</f>
        <v/>
      </c>
      <c r="M592" s="15" t="str">
        <f ca="1">IF($C592="","",SUMIF('Controle de Contatos'!$D$5:$D$1204,$C592,'Controle de Contatos'!$AL$5:$AL$1204))</f>
        <v/>
      </c>
      <c r="N592" s="15" t="str">
        <f ca="1">IF($C592="","",SUMIF('Controle de Contatos'!$D$5:$D$1204,$C592,'Controle de Contatos'!$AM$5:$AO$1204))</f>
        <v/>
      </c>
      <c r="O592" s="15" t="str">
        <f ca="1">IF($C592="","",SUMIF('Controle de Contatos'!$D$5:$D$1204,$C592,'Controle de Contatos'!$AN$5:$AN$1204))</f>
        <v/>
      </c>
      <c r="P592" s="15" t="str">
        <f t="shared" ca="1" si="19"/>
        <v/>
      </c>
    </row>
    <row r="593" spans="2:16" ht="30" customHeight="1">
      <c r="B593" s="1">
        <v>589</v>
      </c>
      <c r="C593" s="14" t="str">
        <f t="shared" ca="1" si="18"/>
        <v/>
      </c>
      <c r="D593" s="15" t="str">
        <f ca="1">IF($C593="","",SUMIF('Controle de Contatos'!$D$5:$D$1204,$C593,'Controle de Contatos'!$AC$5:$AC$1204))</f>
        <v/>
      </c>
      <c r="E593" s="15" t="str">
        <f ca="1">IF($C593="","",SUMIF('Controle de Contatos'!$D$5:$D$1204,$C593,'Controle de Contatos'!$AD$5:$AD$1204))</f>
        <v/>
      </c>
      <c r="F593" s="15" t="str">
        <f ca="1">IF($C593="","",SUMIF('Controle de Contatos'!$D$5:$D$1204,$C593,'Controle de Contatos'!$AE$5:$AE$1204))</f>
        <v/>
      </c>
      <c r="G593" s="15" t="str">
        <f ca="1">IF($C593="","",SUMIF('Controle de Contatos'!$D$5:$D$1204,$C593,'Controle de Contatos'!$AF$5:$AF$1204))</f>
        <v/>
      </c>
      <c r="H593" s="15" t="str">
        <f ca="1">IF($C593="","",SUMIF('Controle de Contatos'!$D$5:$D$1204,$C593,'Controle de Contatos'!$AG$5:$AG$1204))</f>
        <v/>
      </c>
      <c r="I593" s="15" t="str">
        <f ca="1">IF($C593="","",SUMIF('Controle de Contatos'!$D$5:$D$1204,$C593,'Controle de Contatos'!$AH$5:$AH$1204))</f>
        <v/>
      </c>
      <c r="J593" s="15" t="str">
        <f ca="1">IF($C593="","",SUMIF('Controle de Contatos'!$D$5:$D$1204,$C593,'Controle de Contatos'!$AI$5:$AI$1204))</f>
        <v/>
      </c>
      <c r="K593" s="15" t="str">
        <f ca="1">IF($C593="","",SUMIF('Controle de Contatos'!$D$5:$D$1204,$C593,'Controle de Contatos'!$AJ$5:$AJ$1204))</f>
        <v/>
      </c>
      <c r="L593" s="15" t="str">
        <f ca="1">IF($C593="","",SUMIF('Controle de Contatos'!$D$5:$D$1204,$C593,'Controle de Contatos'!$AK$5:$AK$1204))</f>
        <v/>
      </c>
      <c r="M593" s="15" t="str">
        <f ca="1">IF($C593="","",SUMIF('Controle de Contatos'!$D$5:$D$1204,$C593,'Controle de Contatos'!$AL$5:$AL$1204))</f>
        <v/>
      </c>
      <c r="N593" s="15" t="str">
        <f ca="1">IF($C593="","",SUMIF('Controle de Contatos'!$D$5:$D$1204,$C593,'Controle de Contatos'!$AM$5:$AO$1204))</f>
        <v/>
      </c>
      <c r="O593" s="15" t="str">
        <f ca="1">IF($C593="","",SUMIF('Controle de Contatos'!$D$5:$D$1204,$C593,'Controle de Contatos'!$AN$5:$AN$1204))</f>
        <v/>
      </c>
      <c r="P593" s="15" t="str">
        <f t="shared" ca="1" si="19"/>
        <v/>
      </c>
    </row>
    <row r="594" spans="2:16" ht="30" customHeight="1">
      <c r="B594" s="1">
        <v>590</v>
      </c>
      <c r="C594" s="14" t="str">
        <f t="shared" ca="1" si="18"/>
        <v/>
      </c>
      <c r="D594" s="15" t="str">
        <f ca="1">IF($C594="","",SUMIF('Controle de Contatos'!$D$5:$D$1204,$C594,'Controle de Contatos'!$AC$5:$AC$1204))</f>
        <v/>
      </c>
      <c r="E594" s="15" t="str">
        <f ca="1">IF($C594="","",SUMIF('Controle de Contatos'!$D$5:$D$1204,$C594,'Controle de Contatos'!$AD$5:$AD$1204))</f>
        <v/>
      </c>
      <c r="F594" s="15" t="str">
        <f ca="1">IF($C594="","",SUMIF('Controle de Contatos'!$D$5:$D$1204,$C594,'Controle de Contatos'!$AE$5:$AE$1204))</f>
        <v/>
      </c>
      <c r="G594" s="15" t="str">
        <f ca="1">IF($C594="","",SUMIF('Controle de Contatos'!$D$5:$D$1204,$C594,'Controle de Contatos'!$AF$5:$AF$1204))</f>
        <v/>
      </c>
      <c r="H594" s="15" t="str">
        <f ca="1">IF($C594="","",SUMIF('Controle de Contatos'!$D$5:$D$1204,$C594,'Controle de Contatos'!$AG$5:$AG$1204))</f>
        <v/>
      </c>
      <c r="I594" s="15" t="str">
        <f ca="1">IF($C594="","",SUMIF('Controle de Contatos'!$D$5:$D$1204,$C594,'Controle de Contatos'!$AH$5:$AH$1204))</f>
        <v/>
      </c>
      <c r="J594" s="15" t="str">
        <f ca="1">IF($C594="","",SUMIF('Controle de Contatos'!$D$5:$D$1204,$C594,'Controle de Contatos'!$AI$5:$AI$1204))</f>
        <v/>
      </c>
      <c r="K594" s="15" t="str">
        <f ca="1">IF($C594="","",SUMIF('Controle de Contatos'!$D$5:$D$1204,$C594,'Controle de Contatos'!$AJ$5:$AJ$1204))</f>
        <v/>
      </c>
      <c r="L594" s="15" t="str">
        <f ca="1">IF($C594="","",SUMIF('Controle de Contatos'!$D$5:$D$1204,$C594,'Controle de Contatos'!$AK$5:$AK$1204))</f>
        <v/>
      </c>
      <c r="M594" s="15" t="str">
        <f ca="1">IF($C594="","",SUMIF('Controle de Contatos'!$D$5:$D$1204,$C594,'Controle de Contatos'!$AL$5:$AL$1204))</f>
        <v/>
      </c>
      <c r="N594" s="15" t="str">
        <f ca="1">IF($C594="","",SUMIF('Controle de Contatos'!$D$5:$D$1204,$C594,'Controle de Contatos'!$AM$5:$AO$1204))</f>
        <v/>
      </c>
      <c r="O594" s="15" t="str">
        <f ca="1">IF($C594="","",SUMIF('Controle de Contatos'!$D$5:$D$1204,$C594,'Controle de Contatos'!$AN$5:$AN$1204))</f>
        <v/>
      </c>
      <c r="P594" s="15" t="str">
        <f t="shared" ca="1" si="19"/>
        <v/>
      </c>
    </row>
    <row r="595" spans="2:16" ht="30" customHeight="1">
      <c r="B595" s="1">
        <v>591</v>
      </c>
      <c r="C595" s="14" t="str">
        <f t="shared" ca="1" si="18"/>
        <v/>
      </c>
      <c r="D595" s="15" t="str">
        <f ca="1">IF($C595="","",SUMIF('Controle de Contatos'!$D$5:$D$1204,$C595,'Controle de Contatos'!$AC$5:$AC$1204))</f>
        <v/>
      </c>
      <c r="E595" s="15" t="str">
        <f ca="1">IF($C595="","",SUMIF('Controle de Contatos'!$D$5:$D$1204,$C595,'Controle de Contatos'!$AD$5:$AD$1204))</f>
        <v/>
      </c>
      <c r="F595" s="15" t="str">
        <f ca="1">IF($C595="","",SUMIF('Controle de Contatos'!$D$5:$D$1204,$C595,'Controle de Contatos'!$AE$5:$AE$1204))</f>
        <v/>
      </c>
      <c r="G595" s="15" t="str">
        <f ca="1">IF($C595="","",SUMIF('Controle de Contatos'!$D$5:$D$1204,$C595,'Controle de Contatos'!$AF$5:$AF$1204))</f>
        <v/>
      </c>
      <c r="H595" s="15" t="str">
        <f ca="1">IF($C595="","",SUMIF('Controle de Contatos'!$D$5:$D$1204,$C595,'Controle de Contatos'!$AG$5:$AG$1204))</f>
        <v/>
      </c>
      <c r="I595" s="15" t="str">
        <f ca="1">IF($C595="","",SUMIF('Controle de Contatos'!$D$5:$D$1204,$C595,'Controle de Contatos'!$AH$5:$AH$1204))</f>
        <v/>
      </c>
      <c r="J595" s="15" t="str">
        <f ca="1">IF($C595="","",SUMIF('Controle de Contatos'!$D$5:$D$1204,$C595,'Controle de Contatos'!$AI$5:$AI$1204))</f>
        <v/>
      </c>
      <c r="K595" s="15" t="str">
        <f ca="1">IF($C595="","",SUMIF('Controle de Contatos'!$D$5:$D$1204,$C595,'Controle de Contatos'!$AJ$5:$AJ$1204))</f>
        <v/>
      </c>
      <c r="L595" s="15" t="str">
        <f ca="1">IF($C595="","",SUMIF('Controle de Contatos'!$D$5:$D$1204,$C595,'Controle de Contatos'!$AK$5:$AK$1204))</f>
        <v/>
      </c>
      <c r="M595" s="15" t="str">
        <f ca="1">IF($C595="","",SUMIF('Controle de Contatos'!$D$5:$D$1204,$C595,'Controle de Contatos'!$AL$5:$AL$1204))</f>
        <v/>
      </c>
      <c r="N595" s="15" t="str">
        <f ca="1">IF($C595="","",SUMIF('Controle de Contatos'!$D$5:$D$1204,$C595,'Controle de Contatos'!$AM$5:$AO$1204))</f>
        <v/>
      </c>
      <c r="O595" s="15" t="str">
        <f ca="1">IF($C595="","",SUMIF('Controle de Contatos'!$D$5:$D$1204,$C595,'Controle de Contatos'!$AN$5:$AN$1204))</f>
        <v/>
      </c>
      <c r="P595" s="15" t="str">
        <f t="shared" ca="1" si="19"/>
        <v/>
      </c>
    </row>
    <row r="596" spans="2:16" ht="30" customHeight="1">
      <c r="B596" s="1">
        <v>592</v>
      </c>
      <c r="C596" s="14" t="str">
        <f t="shared" ca="1" si="18"/>
        <v/>
      </c>
      <c r="D596" s="15" t="str">
        <f ca="1">IF($C596="","",SUMIF('Controle de Contatos'!$D$5:$D$1204,$C596,'Controle de Contatos'!$AC$5:$AC$1204))</f>
        <v/>
      </c>
      <c r="E596" s="15" t="str">
        <f ca="1">IF($C596="","",SUMIF('Controle de Contatos'!$D$5:$D$1204,$C596,'Controle de Contatos'!$AD$5:$AD$1204))</f>
        <v/>
      </c>
      <c r="F596" s="15" t="str">
        <f ca="1">IF($C596="","",SUMIF('Controle de Contatos'!$D$5:$D$1204,$C596,'Controle de Contatos'!$AE$5:$AE$1204))</f>
        <v/>
      </c>
      <c r="G596" s="15" t="str">
        <f ca="1">IF($C596="","",SUMIF('Controle de Contatos'!$D$5:$D$1204,$C596,'Controle de Contatos'!$AF$5:$AF$1204))</f>
        <v/>
      </c>
      <c r="H596" s="15" t="str">
        <f ca="1">IF($C596="","",SUMIF('Controle de Contatos'!$D$5:$D$1204,$C596,'Controle de Contatos'!$AG$5:$AG$1204))</f>
        <v/>
      </c>
      <c r="I596" s="15" t="str">
        <f ca="1">IF($C596="","",SUMIF('Controle de Contatos'!$D$5:$D$1204,$C596,'Controle de Contatos'!$AH$5:$AH$1204))</f>
        <v/>
      </c>
      <c r="J596" s="15" t="str">
        <f ca="1">IF($C596="","",SUMIF('Controle de Contatos'!$D$5:$D$1204,$C596,'Controle de Contatos'!$AI$5:$AI$1204))</f>
        <v/>
      </c>
      <c r="K596" s="15" t="str">
        <f ca="1">IF($C596="","",SUMIF('Controle de Contatos'!$D$5:$D$1204,$C596,'Controle de Contatos'!$AJ$5:$AJ$1204))</f>
        <v/>
      </c>
      <c r="L596" s="15" t="str">
        <f ca="1">IF($C596="","",SUMIF('Controle de Contatos'!$D$5:$D$1204,$C596,'Controle de Contatos'!$AK$5:$AK$1204))</f>
        <v/>
      </c>
      <c r="M596" s="15" t="str">
        <f ca="1">IF($C596="","",SUMIF('Controle de Contatos'!$D$5:$D$1204,$C596,'Controle de Contatos'!$AL$5:$AL$1204))</f>
        <v/>
      </c>
      <c r="N596" s="15" t="str">
        <f ca="1">IF($C596="","",SUMIF('Controle de Contatos'!$D$5:$D$1204,$C596,'Controle de Contatos'!$AM$5:$AO$1204))</f>
        <v/>
      </c>
      <c r="O596" s="15" t="str">
        <f ca="1">IF($C596="","",SUMIF('Controle de Contatos'!$D$5:$D$1204,$C596,'Controle de Contatos'!$AN$5:$AN$1204))</f>
        <v/>
      </c>
      <c r="P596" s="15" t="str">
        <f t="shared" ca="1" si="19"/>
        <v/>
      </c>
    </row>
    <row r="597" spans="2:16" ht="30" customHeight="1">
      <c r="B597" s="1">
        <v>593</v>
      </c>
      <c r="C597" s="14" t="str">
        <f t="shared" ca="1" si="18"/>
        <v/>
      </c>
      <c r="D597" s="15" t="str">
        <f ca="1">IF($C597="","",SUMIF('Controle de Contatos'!$D$5:$D$1204,$C597,'Controle de Contatos'!$AC$5:$AC$1204))</f>
        <v/>
      </c>
      <c r="E597" s="15" t="str">
        <f ca="1">IF($C597="","",SUMIF('Controle de Contatos'!$D$5:$D$1204,$C597,'Controle de Contatos'!$AD$5:$AD$1204))</f>
        <v/>
      </c>
      <c r="F597" s="15" t="str">
        <f ca="1">IF($C597="","",SUMIF('Controle de Contatos'!$D$5:$D$1204,$C597,'Controle de Contatos'!$AE$5:$AE$1204))</f>
        <v/>
      </c>
      <c r="G597" s="15" t="str">
        <f ca="1">IF($C597="","",SUMIF('Controle de Contatos'!$D$5:$D$1204,$C597,'Controle de Contatos'!$AF$5:$AF$1204))</f>
        <v/>
      </c>
      <c r="H597" s="15" t="str">
        <f ca="1">IF($C597="","",SUMIF('Controle de Contatos'!$D$5:$D$1204,$C597,'Controle de Contatos'!$AG$5:$AG$1204))</f>
        <v/>
      </c>
      <c r="I597" s="15" t="str">
        <f ca="1">IF($C597="","",SUMIF('Controle de Contatos'!$D$5:$D$1204,$C597,'Controle de Contatos'!$AH$5:$AH$1204))</f>
        <v/>
      </c>
      <c r="J597" s="15" t="str">
        <f ca="1">IF($C597="","",SUMIF('Controle de Contatos'!$D$5:$D$1204,$C597,'Controle de Contatos'!$AI$5:$AI$1204))</f>
        <v/>
      </c>
      <c r="K597" s="15" t="str">
        <f ca="1">IF($C597="","",SUMIF('Controle de Contatos'!$D$5:$D$1204,$C597,'Controle de Contatos'!$AJ$5:$AJ$1204))</f>
        <v/>
      </c>
      <c r="L597" s="15" t="str">
        <f ca="1">IF($C597="","",SUMIF('Controle de Contatos'!$D$5:$D$1204,$C597,'Controle de Contatos'!$AK$5:$AK$1204))</f>
        <v/>
      </c>
      <c r="M597" s="15" t="str">
        <f ca="1">IF($C597="","",SUMIF('Controle de Contatos'!$D$5:$D$1204,$C597,'Controle de Contatos'!$AL$5:$AL$1204))</f>
        <v/>
      </c>
      <c r="N597" s="15" t="str">
        <f ca="1">IF($C597="","",SUMIF('Controle de Contatos'!$D$5:$D$1204,$C597,'Controle de Contatos'!$AM$5:$AO$1204))</f>
        <v/>
      </c>
      <c r="O597" s="15" t="str">
        <f ca="1">IF($C597="","",SUMIF('Controle de Contatos'!$D$5:$D$1204,$C597,'Controle de Contatos'!$AN$5:$AN$1204))</f>
        <v/>
      </c>
      <c r="P597" s="15" t="str">
        <f t="shared" ca="1" si="19"/>
        <v/>
      </c>
    </row>
    <row r="598" spans="2:16" ht="30" customHeight="1">
      <c r="B598" s="1">
        <v>594</v>
      </c>
      <c r="C598" s="14" t="str">
        <f t="shared" ca="1" si="18"/>
        <v/>
      </c>
      <c r="D598" s="15" t="str">
        <f ca="1">IF($C598="","",SUMIF('Controle de Contatos'!$D$5:$D$1204,$C598,'Controle de Contatos'!$AC$5:$AC$1204))</f>
        <v/>
      </c>
      <c r="E598" s="15" t="str">
        <f ca="1">IF($C598="","",SUMIF('Controle de Contatos'!$D$5:$D$1204,$C598,'Controle de Contatos'!$AD$5:$AD$1204))</f>
        <v/>
      </c>
      <c r="F598" s="15" t="str">
        <f ca="1">IF($C598="","",SUMIF('Controle de Contatos'!$D$5:$D$1204,$C598,'Controle de Contatos'!$AE$5:$AE$1204))</f>
        <v/>
      </c>
      <c r="G598" s="15" t="str">
        <f ca="1">IF($C598="","",SUMIF('Controle de Contatos'!$D$5:$D$1204,$C598,'Controle de Contatos'!$AF$5:$AF$1204))</f>
        <v/>
      </c>
      <c r="H598" s="15" t="str">
        <f ca="1">IF($C598="","",SUMIF('Controle de Contatos'!$D$5:$D$1204,$C598,'Controle de Contatos'!$AG$5:$AG$1204))</f>
        <v/>
      </c>
      <c r="I598" s="15" t="str">
        <f ca="1">IF($C598="","",SUMIF('Controle de Contatos'!$D$5:$D$1204,$C598,'Controle de Contatos'!$AH$5:$AH$1204))</f>
        <v/>
      </c>
      <c r="J598" s="15" t="str">
        <f ca="1">IF($C598="","",SUMIF('Controle de Contatos'!$D$5:$D$1204,$C598,'Controle de Contatos'!$AI$5:$AI$1204))</f>
        <v/>
      </c>
      <c r="K598" s="15" t="str">
        <f ca="1">IF($C598="","",SUMIF('Controle de Contatos'!$D$5:$D$1204,$C598,'Controle de Contatos'!$AJ$5:$AJ$1204))</f>
        <v/>
      </c>
      <c r="L598" s="15" t="str">
        <f ca="1">IF($C598="","",SUMIF('Controle de Contatos'!$D$5:$D$1204,$C598,'Controle de Contatos'!$AK$5:$AK$1204))</f>
        <v/>
      </c>
      <c r="M598" s="15" t="str">
        <f ca="1">IF($C598="","",SUMIF('Controle de Contatos'!$D$5:$D$1204,$C598,'Controle de Contatos'!$AL$5:$AL$1204))</f>
        <v/>
      </c>
      <c r="N598" s="15" t="str">
        <f ca="1">IF($C598="","",SUMIF('Controle de Contatos'!$D$5:$D$1204,$C598,'Controle de Contatos'!$AM$5:$AO$1204))</f>
        <v/>
      </c>
      <c r="O598" s="15" t="str">
        <f ca="1">IF($C598="","",SUMIF('Controle de Contatos'!$D$5:$D$1204,$C598,'Controle de Contatos'!$AN$5:$AN$1204))</f>
        <v/>
      </c>
      <c r="P598" s="15" t="str">
        <f t="shared" ca="1" si="19"/>
        <v/>
      </c>
    </row>
    <row r="599" spans="2:16" ht="30" customHeight="1">
      <c r="B599" s="1">
        <v>595</v>
      </c>
      <c r="C599" s="14" t="str">
        <f t="shared" ca="1" si="18"/>
        <v/>
      </c>
      <c r="D599" s="15" t="str">
        <f ca="1">IF($C599="","",SUMIF('Controle de Contatos'!$D$5:$D$1204,$C599,'Controle de Contatos'!$AC$5:$AC$1204))</f>
        <v/>
      </c>
      <c r="E599" s="15" t="str">
        <f ca="1">IF($C599="","",SUMIF('Controle de Contatos'!$D$5:$D$1204,$C599,'Controle de Contatos'!$AD$5:$AD$1204))</f>
        <v/>
      </c>
      <c r="F599" s="15" t="str">
        <f ca="1">IF($C599="","",SUMIF('Controle de Contatos'!$D$5:$D$1204,$C599,'Controle de Contatos'!$AE$5:$AE$1204))</f>
        <v/>
      </c>
      <c r="G599" s="15" t="str">
        <f ca="1">IF($C599="","",SUMIF('Controle de Contatos'!$D$5:$D$1204,$C599,'Controle de Contatos'!$AF$5:$AF$1204))</f>
        <v/>
      </c>
      <c r="H599" s="15" t="str">
        <f ca="1">IF($C599="","",SUMIF('Controle de Contatos'!$D$5:$D$1204,$C599,'Controle de Contatos'!$AG$5:$AG$1204))</f>
        <v/>
      </c>
      <c r="I599" s="15" t="str">
        <f ca="1">IF($C599="","",SUMIF('Controle de Contatos'!$D$5:$D$1204,$C599,'Controle de Contatos'!$AH$5:$AH$1204))</f>
        <v/>
      </c>
      <c r="J599" s="15" t="str">
        <f ca="1">IF($C599="","",SUMIF('Controle de Contatos'!$D$5:$D$1204,$C599,'Controle de Contatos'!$AI$5:$AI$1204))</f>
        <v/>
      </c>
      <c r="K599" s="15" t="str">
        <f ca="1">IF($C599="","",SUMIF('Controle de Contatos'!$D$5:$D$1204,$C599,'Controle de Contatos'!$AJ$5:$AJ$1204))</f>
        <v/>
      </c>
      <c r="L599" s="15" t="str">
        <f ca="1">IF($C599="","",SUMIF('Controle de Contatos'!$D$5:$D$1204,$C599,'Controle de Contatos'!$AK$5:$AK$1204))</f>
        <v/>
      </c>
      <c r="M599" s="15" t="str">
        <f ca="1">IF($C599="","",SUMIF('Controle de Contatos'!$D$5:$D$1204,$C599,'Controle de Contatos'!$AL$5:$AL$1204))</f>
        <v/>
      </c>
      <c r="N599" s="15" t="str">
        <f ca="1">IF($C599="","",SUMIF('Controle de Contatos'!$D$5:$D$1204,$C599,'Controle de Contatos'!$AM$5:$AO$1204))</f>
        <v/>
      </c>
      <c r="O599" s="15" t="str">
        <f ca="1">IF($C599="","",SUMIF('Controle de Contatos'!$D$5:$D$1204,$C599,'Controle de Contatos'!$AN$5:$AN$1204))</f>
        <v/>
      </c>
      <c r="P599" s="15" t="str">
        <f t="shared" ca="1" si="19"/>
        <v/>
      </c>
    </row>
    <row r="600" spans="2:16" ht="30" customHeight="1">
      <c r="B600" s="1">
        <v>596</v>
      </c>
      <c r="C600" s="14" t="str">
        <f t="shared" ca="1" si="18"/>
        <v/>
      </c>
      <c r="D600" s="15" t="str">
        <f ca="1">IF($C600="","",SUMIF('Controle de Contatos'!$D$5:$D$1204,$C600,'Controle de Contatos'!$AC$5:$AC$1204))</f>
        <v/>
      </c>
      <c r="E600" s="15" t="str">
        <f ca="1">IF($C600="","",SUMIF('Controle de Contatos'!$D$5:$D$1204,$C600,'Controle de Contatos'!$AD$5:$AD$1204))</f>
        <v/>
      </c>
      <c r="F600" s="15" t="str">
        <f ca="1">IF($C600="","",SUMIF('Controle de Contatos'!$D$5:$D$1204,$C600,'Controle de Contatos'!$AE$5:$AE$1204))</f>
        <v/>
      </c>
      <c r="G600" s="15" t="str">
        <f ca="1">IF($C600="","",SUMIF('Controle de Contatos'!$D$5:$D$1204,$C600,'Controle de Contatos'!$AF$5:$AF$1204))</f>
        <v/>
      </c>
      <c r="H600" s="15" t="str">
        <f ca="1">IF($C600="","",SUMIF('Controle de Contatos'!$D$5:$D$1204,$C600,'Controle de Contatos'!$AG$5:$AG$1204))</f>
        <v/>
      </c>
      <c r="I600" s="15" t="str">
        <f ca="1">IF($C600="","",SUMIF('Controle de Contatos'!$D$5:$D$1204,$C600,'Controle de Contatos'!$AH$5:$AH$1204))</f>
        <v/>
      </c>
      <c r="J600" s="15" t="str">
        <f ca="1">IF($C600="","",SUMIF('Controle de Contatos'!$D$5:$D$1204,$C600,'Controle de Contatos'!$AI$5:$AI$1204))</f>
        <v/>
      </c>
      <c r="K600" s="15" t="str">
        <f ca="1">IF($C600="","",SUMIF('Controle de Contatos'!$D$5:$D$1204,$C600,'Controle de Contatos'!$AJ$5:$AJ$1204))</f>
        <v/>
      </c>
      <c r="L600" s="15" t="str">
        <f ca="1">IF($C600="","",SUMIF('Controle de Contatos'!$D$5:$D$1204,$C600,'Controle de Contatos'!$AK$5:$AK$1204))</f>
        <v/>
      </c>
      <c r="M600" s="15" t="str">
        <f ca="1">IF($C600="","",SUMIF('Controle de Contatos'!$D$5:$D$1204,$C600,'Controle de Contatos'!$AL$5:$AL$1204))</f>
        <v/>
      </c>
      <c r="N600" s="15" t="str">
        <f ca="1">IF($C600="","",SUMIF('Controle de Contatos'!$D$5:$D$1204,$C600,'Controle de Contatos'!$AM$5:$AO$1204))</f>
        <v/>
      </c>
      <c r="O600" s="15" t="str">
        <f ca="1">IF($C600="","",SUMIF('Controle de Contatos'!$D$5:$D$1204,$C600,'Controle de Contatos'!$AN$5:$AN$1204))</f>
        <v/>
      </c>
      <c r="P600" s="15" t="str">
        <f t="shared" ca="1" si="19"/>
        <v/>
      </c>
    </row>
    <row r="601" spans="2:16" ht="30" customHeight="1">
      <c r="B601" s="1">
        <v>597</v>
      </c>
      <c r="C601" s="14" t="str">
        <f t="shared" ca="1" si="18"/>
        <v/>
      </c>
      <c r="D601" s="15" t="str">
        <f ca="1">IF($C601="","",SUMIF('Controle de Contatos'!$D$5:$D$1204,$C601,'Controle de Contatos'!$AC$5:$AC$1204))</f>
        <v/>
      </c>
      <c r="E601" s="15" t="str">
        <f ca="1">IF($C601="","",SUMIF('Controle de Contatos'!$D$5:$D$1204,$C601,'Controle de Contatos'!$AD$5:$AD$1204))</f>
        <v/>
      </c>
      <c r="F601" s="15" t="str">
        <f ca="1">IF($C601="","",SUMIF('Controle de Contatos'!$D$5:$D$1204,$C601,'Controle de Contatos'!$AE$5:$AE$1204))</f>
        <v/>
      </c>
      <c r="G601" s="15" t="str">
        <f ca="1">IF($C601="","",SUMIF('Controle de Contatos'!$D$5:$D$1204,$C601,'Controle de Contatos'!$AF$5:$AF$1204))</f>
        <v/>
      </c>
      <c r="H601" s="15" t="str">
        <f ca="1">IF($C601="","",SUMIF('Controle de Contatos'!$D$5:$D$1204,$C601,'Controle de Contatos'!$AG$5:$AG$1204))</f>
        <v/>
      </c>
      <c r="I601" s="15" t="str">
        <f ca="1">IF($C601="","",SUMIF('Controle de Contatos'!$D$5:$D$1204,$C601,'Controle de Contatos'!$AH$5:$AH$1204))</f>
        <v/>
      </c>
      <c r="J601" s="15" t="str">
        <f ca="1">IF($C601="","",SUMIF('Controle de Contatos'!$D$5:$D$1204,$C601,'Controle de Contatos'!$AI$5:$AI$1204))</f>
        <v/>
      </c>
      <c r="K601" s="15" t="str">
        <f ca="1">IF($C601="","",SUMIF('Controle de Contatos'!$D$5:$D$1204,$C601,'Controle de Contatos'!$AJ$5:$AJ$1204))</f>
        <v/>
      </c>
      <c r="L601" s="15" t="str">
        <f ca="1">IF($C601="","",SUMIF('Controle de Contatos'!$D$5:$D$1204,$C601,'Controle de Contatos'!$AK$5:$AK$1204))</f>
        <v/>
      </c>
      <c r="M601" s="15" t="str">
        <f ca="1">IF($C601="","",SUMIF('Controle de Contatos'!$D$5:$D$1204,$C601,'Controle de Contatos'!$AL$5:$AL$1204))</f>
        <v/>
      </c>
      <c r="N601" s="15" t="str">
        <f ca="1">IF($C601="","",SUMIF('Controle de Contatos'!$D$5:$D$1204,$C601,'Controle de Contatos'!$AM$5:$AO$1204))</f>
        <v/>
      </c>
      <c r="O601" s="15" t="str">
        <f ca="1">IF($C601="","",SUMIF('Controle de Contatos'!$D$5:$D$1204,$C601,'Controle de Contatos'!$AN$5:$AN$1204))</f>
        <v/>
      </c>
      <c r="P601" s="15" t="str">
        <f t="shared" ca="1" si="19"/>
        <v/>
      </c>
    </row>
    <row r="602" spans="2:16" ht="30" customHeight="1">
      <c r="B602" s="1">
        <v>598</v>
      </c>
      <c r="C602" s="14" t="str">
        <f t="shared" ca="1" si="18"/>
        <v/>
      </c>
      <c r="D602" s="15" t="str">
        <f ca="1">IF($C602="","",SUMIF('Controle de Contatos'!$D$5:$D$1204,$C602,'Controle de Contatos'!$AC$5:$AC$1204))</f>
        <v/>
      </c>
      <c r="E602" s="15" t="str">
        <f ca="1">IF($C602="","",SUMIF('Controle de Contatos'!$D$5:$D$1204,$C602,'Controle de Contatos'!$AD$5:$AD$1204))</f>
        <v/>
      </c>
      <c r="F602" s="15" t="str">
        <f ca="1">IF($C602="","",SUMIF('Controle de Contatos'!$D$5:$D$1204,$C602,'Controle de Contatos'!$AE$5:$AE$1204))</f>
        <v/>
      </c>
      <c r="G602" s="15" t="str">
        <f ca="1">IF($C602="","",SUMIF('Controle de Contatos'!$D$5:$D$1204,$C602,'Controle de Contatos'!$AF$5:$AF$1204))</f>
        <v/>
      </c>
      <c r="H602" s="15" t="str">
        <f ca="1">IF($C602="","",SUMIF('Controle de Contatos'!$D$5:$D$1204,$C602,'Controle de Contatos'!$AG$5:$AG$1204))</f>
        <v/>
      </c>
      <c r="I602" s="15" t="str">
        <f ca="1">IF($C602="","",SUMIF('Controle de Contatos'!$D$5:$D$1204,$C602,'Controle de Contatos'!$AH$5:$AH$1204))</f>
        <v/>
      </c>
      <c r="J602" s="15" t="str">
        <f ca="1">IF($C602="","",SUMIF('Controle de Contatos'!$D$5:$D$1204,$C602,'Controle de Contatos'!$AI$5:$AI$1204))</f>
        <v/>
      </c>
      <c r="K602" s="15" t="str">
        <f ca="1">IF($C602="","",SUMIF('Controle de Contatos'!$D$5:$D$1204,$C602,'Controle de Contatos'!$AJ$5:$AJ$1204))</f>
        <v/>
      </c>
      <c r="L602" s="15" t="str">
        <f ca="1">IF($C602="","",SUMIF('Controle de Contatos'!$D$5:$D$1204,$C602,'Controle de Contatos'!$AK$5:$AK$1204))</f>
        <v/>
      </c>
      <c r="M602" s="15" t="str">
        <f ca="1">IF($C602="","",SUMIF('Controle de Contatos'!$D$5:$D$1204,$C602,'Controle de Contatos'!$AL$5:$AL$1204))</f>
        <v/>
      </c>
      <c r="N602" s="15" t="str">
        <f ca="1">IF($C602="","",SUMIF('Controle de Contatos'!$D$5:$D$1204,$C602,'Controle de Contatos'!$AM$5:$AO$1204))</f>
        <v/>
      </c>
      <c r="O602" s="15" t="str">
        <f ca="1">IF($C602="","",SUMIF('Controle de Contatos'!$D$5:$D$1204,$C602,'Controle de Contatos'!$AN$5:$AN$1204))</f>
        <v/>
      </c>
      <c r="P602" s="15" t="str">
        <f t="shared" ca="1" si="19"/>
        <v/>
      </c>
    </row>
    <row r="603" spans="2:16" ht="30" customHeight="1">
      <c r="B603" s="1">
        <v>599</v>
      </c>
      <c r="C603" s="14" t="str">
        <f t="shared" ca="1" si="18"/>
        <v/>
      </c>
      <c r="D603" s="15" t="str">
        <f ca="1">IF($C603="","",SUMIF('Controle de Contatos'!$D$5:$D$1204,$C603,'Controle de Contatos'!$AC$5:$AC$1204))</f>
        <v/>
      </c>
      <c r="E603" s="15" t="str">
        <f ca="1">IF($C603="","",SUMIF('Controle de Contatos'!$D$5:$D$1204,$C603,'Controle de Contatos'!$AD$5:$AD$1204))</f>
        <v/>
      </c>
      <c r="F603" s="15" t="str">
        <f ca="1">IF($C603="","",SUMIF('Controle de Contatos'!$D$5:$D$1204,$C603,'Controle de Contatos'!$AE$5:$AE$1204))</f>
        <v/>
      </c>
      <c r="G603" s="15" t="str">
        <f ca="1">IF($C603="","",SUMIF('Controle de Contatos'!$D$5:$D$1204,$C603,'Controle de Contatos'!$AF$5:$AF$1204))</f>
        <v/>
      </c>
      <c r="H603" s="15" t="str">
        <f ca="1">IF($C603="","",SUMIF('Controle de Contatos'!$D$5:$D$1204,$C603,'Controle de Contatos'!$AG$5:$AG$1204))</f>
        <v/>
      </c>
      <c r="I603" s="15" t="str">
        <f ca="1">IF($C603="","",SUMIF('Controle de Contatos'!$D$5:$D$1204,$C603,'Controle de Contatos'!$AH$5:$AH$1204))</f>
        <v/>
      </c>
      <c r="J603" s="15" t="str">
        <f ca="1">IF($C603="","",SUMIF('Controle de Contatos'!$D$5:$D$1204,$C603,'Controle de Contatos'!$AI$5:$AI$1204))</f>
        <v/>
      </c>
      <c r="K603" s="15" t="str">
        <f ca="1">IF($C603="","",SUMIF('Controle de Contatos'!$D$5:$D$1204,$C603,'Controle de Contatos'!$AJ$5:$AJ$1204))</f>
        <v/>
      </c>
      <c r="L603" s="15" t="str">
        <f ca="1">IF($C603="","",SUMIF('Controle de Contatos'!$D$5:$D$1204,$C603,'Controle de Contatos'!$AK$5:$AK$1204))</f>
        <v/>
      </c>
      <c r="M603" s="15" t="str">
        <f ca="1">IF($C603="","",SUMIF('Controle de Contatos'!$D$5:$D$1204,$C603,'Controle de Contatos'!$AL$5:$AL$1204))</f>
        <v/>
      </c>
      <c r="N603" s="15" t="str">
        <f ca="1">IF($C603="","",SUMIF('Controle de Contatos'!$D$5:$D$1204,$C603,'Controle de Contatos'!$AM$5:$AO$1204))</f>
        <v/>
      </c>
      <c r="O603" s="15" t="str">
        <f ca="1">IF($C603="","",SUMIF('Controle de Contatos'!$D$5:$D$1204,$C603,'Controle de Contatos'!$AN$5:$AN$1204))</f>
        <v/>
      </c>
      <c r="P603" s="15" t="str">
        <f t="shared" ca="1" si="19"/>
        <v/>
      </c>
    </row>
    <row r="604" spans="2:16" ht="30" customHeight="1">
      <c r="B604" s="1">
        <v>600</v>
      </c>
      <c r="C604" s="14" t="str">
        <f t="shared" ca="1" si="18"/>
        <v/>
      </c>
      <c r="D604" s="15" t="str">
        <f ca="1">IF($C604="","",SUMIF('Controle de Contatos'!$D$5:$D$1204,$C604,'Controle de Contatos'!$AC$5:$AC$1204))</f>
        <v/>
      </c>
      <c r="E604" s="15" t="str">
        <f ca="1">IF($C604="","",SUMIF('Controle de Contatos'!$D$5:$D$1204,$C604,'Controle de Contatos'!$AD$5:$AD$1204))</f>
        <v/>
      </c>
      <c r="F604" s="15" t="str">
        <f ca="1">IF($C604="","",SUMIF('Controle de Contatos'!$D$5:$D$1204,$C604,'Controle de Contatos'!$AE$5:$AE$1204))</f>
        <v/>
      </c>
      <c r="G604" s="15" t="str">
        <f ca="1">IF($C604="","",SUMIF('Controle de Contatos'!$D$5:$D$1204,$C604,'Controle de Contatos'!$AF$5:$AF$1204))</f>
        <v/>
      </c>
      <c r="H604" s="15" t="str">
        <f ca="1">IF($C604="","",SUMIF('Controle de Contatos'!$D$5:$D$1204,$C604,'Controle de Contatos'!$AG$5:$AG$1204))</f>
        <v/>
      </c>
      <c r="I604" s="15" t="str">
        <f ca="1">IF($C604="","",SUMIF('Controle de Contatos'!$D$5:$D$1204,$C604,'Controle de Contatos'!$AH$5:$AH$1204))</f>
        <v/>
      </c>
      <c r="J604" s="15" t="str">
        <f ca="1">IF($C604="","",SUMIF('Controle de Contatos'!$D$5:$D$1204,$C604,'Controle de Contatos'!$AI$5:$AI$1204))</f>
        <v/>
      </c>
      <c r="K604" s="15" t="str">
        <f ca="1">IF($C604="","",SUMIF('Controle de Contatos'!$D$5:$D$1204,$C604,'Controle de Contatos'!$AJ$5:$AJ$1204))</f>
        <v/>
      </c>
      <c r="L604" s="15" t="str">
        <f ca="1">IF($C604="","",SUMIF('Controle de Contatos'!$D$5:$D$1204,$C604,'Controle de Contatos'!$AK$5:$AK$1204))</f>
        <v/>
      </c>
      <c r="M604" s="15" t="str">
        <f ca="1">IF($C604="","",SUMIF('Controle de Contatos'!$D$5:$D$1204,$C604,'Controle de Contatos'!$AL$5:$AL$1204))</f>
        <v/>
      </c>
      <c r="N604" s="15" t="str">
        <f ca="1">IF($C604="","",SUMIF('Controle de Contatos'!$D$5:$D$1204,$C604,'Controle de Contatos'!$AM$5:$AO$1204))</f>
        <v/>
      </c>
      <c r="O604" s="15" t="str">
        <f ca="1">IF($C604="","",SUMIF('Controle de Contatos'!$D$5:$D$1204,$C604,'Controle de Contatos'!$AN$5:$AN$1204))</f>
        <v/>
      </c>
      <c r="P604" s="15" t="str">
        <f t="shared" ca="1" si="19"/>
        <v/>
      </c>
    </row>
    <row r="605" spans="2:16" ht="30" customHeight="1">
      <c r="B605" s="1">
        <v>601</v>
      </c>
      <c r="C605" s="14" t="str">
        <f t="shared" ca="1" si="18"/>
        <v/>
      </c>
      <c r="D605" s="15" t="str">
        <f ca="1">IF($C605="","",SUMIF('Controle de Contatos'!$D$5:$D$1204,$C605,'Controle de Contatos'!$AC$5:$AC$1204))</f>
        <v/>
      </c>
      <c r="E605" s="15" t="str">
        <f ca="1">IF($C605="","",SUMIF('Controle de Contatos'!$D$5:$D$1204,$C605,'Controle de Contatos'!$AD$5:$AD$1204))</f>
        <v/>
      </c>
      <c r="F605" s="15" t="str">
        <f ca="1">IF($C605="","",SUMIF('Controle de Contatos'!$D$5:$D$1204,$C605,'Controle de Contatos'!$AE$5:$AE$1204))</f>
        <v/>
      </c>
      <c r="G605" s="15" t="str">
        <f ca="1">IF($C605="","",SUMIF('Controle de Contatos'!$D$5:$D$1204,$C605,'Controle de Contatos'!$AF$5:$AF$1204))</f>
        <v/>
      </c>
      <c r="H605" s="15" t="str">
        <f ca="1">IF($C605="","",SUMIF('Controle de Contatos'!$D$5:$D$1204,$C605,'Controle de Contatos'!$AG$5:$AG$1204))</f>
        <v/>
      </c>
      <c r="I605" s="15" t="str">
        <f ca="1">IF($C605="","",SUMIF('Controle de Contatos'!$D$5:$D$1204,$C605,'Controle de Contatos'!$AH$5:$AH$1204))</f>
        <v/>
      </c>
      <c r="J605" s="15" t="str">
        <f ca="1">IF($C605="","",SUMIF('Controle de Contatos'!$D$5:$D$1204,$C605,'Controle de Contatos'!$AI$5:$AI$1204))</f>
        <v/>
      </c>
      <c r="K605" s="15" t="str">
        <f ca="1">IF($C605="","",SUMIF('Controle de Contatos'!$D$5:$D$1204,$C605,'Controle de Contatos'!$AJ$5:$AJ$1204))</f>
        <v/>
      </c>
      <c r="L605" s="15" t="str">
        <f ca="1">IF($C605="","",SUMIF('Controle de Contatos'!$D$5:$D$1204,$C605,'Controle de Contatos'!$AK$5:$AK$1204))</f>
        <v/>
      </c>
      <c r="M605" s="15" t="str">
        <f ca="1">IF($C605="","",SUMIF('Controle de Contatos'!$D$5:$D$1204,$C605,'Controle de Contatos'!$AL$5:$AL$1204))</f>
        <v/>
      </c>
      <c r="N605" s="15" t="str">
        <f ca="1">IF($C605="","",SUMIF('Controle de Contatos'!$D$5:$D$1204,$C605,'Controle de Contatos'!$AM$5:$AO$1204))</f>
        <v/>
      </c>
      <c r="O605" s="15" t="str">
        <f ca="1">IF($C605="","",SUMIF('Controle de Contatos'!$D$5:$D$1204,$C605,'Controle de Contatos'!$AN$5:$AN$1204))</f>
        <v/>
      </c>
      <c r="P605" s="15" t="str">
        <f t="shared" ca="1" si="19"/>
        <v/>
      </c>
    </row>
    <row r="606" spans="2:16" ht="30" customHeight="1">
      <c r="B606" s="1">
        <v>602</v>
      </c>
      <c r="C606" s="14" t="str">
        <f t="shared" ca="1" si="18"/>
        <v/>
      </c>
      <c r="D606" s="15" t="str">
        <f ca="1">IF($C606="","",SUMIF('Controle de Contatos'!$D$5:$D$1204,$C606,'Controle de Contatos'!$AC$5:$AC$1204))</f>
        <v/>
      </c>
      <c r="E606" s="15" t="str">
        <f ca="1">IF($C606="","",SUMIF('Controle de Contatos'!$D$5:$D$1204,$C606,'Controle de Contatos'!$AD$5:$AD$1204))</f>
        <v/>
      </c>
      <c r="F606" s="15" t="str">
        <f ca="1">IF($C606="","",SUMIF('Controle de Contatos'!$D$5:$D$1204,$C606,'Controle de Contatos'!$AE$5:$AE$1204))</f>
        <v/>
      </c>
      <c r="G606" s="15" t="str">
        <f ca="1">IF($C606="","",SUMIF('Controle de Contatos'!$D$5:$D$1204,$C606,'Controle de Contatos'!$AF$5:$AF$1204))</f>
        <v/>
      </c>
      <c r="H606" s="15" t="str">
        <f ca="1">IF($C606="","",SUMIF('Controle de Contatos'!$D$5:$D$1204,$C606,'Controle de Contatos'!$AG$5:$AG$1204))</f>
        <v/>
      </c>
      <c r="I606" s="15" t="str">
        <f ca="1">IF($C606="","",SUMIF('Controle de Contatos'!$D$5:$D$1204,$C606,'Controle de Contatos'!$AH$5:$AH$1204))</f>
        <v/>
      </c>
      <c r="J606" s="15" t="str">
        <f ca="1">IF($C606="","",SUMIF('Controle de Contatos'!$D$5:$D$1204,$C606,'Controle de Contatos'!$AI$5:$AI$1204))</f>
        <v/>
      </c>
      <c r="K606" s="15" t="str">
        <f ca="1">IF($C606="","",SUMIF('Controle de Contatos'!$D$5:$D$1204,$C606,'Controle de Contatos'!$AJ$5:$AJ$1204))</f>
        <v/>
      </c>
      <c r="L606" s="15" t="str">
        <f ca="1">IF($C606="","",SUMIF('Controle de Contatos'!$D$5:$D$1204,$C606,'Controle de Contatos'!$AK$5:$AK$1204))</f>
        <v/>
      </c>
      <c r="M606" s="15" t="str">
        <f ca="1">IF($C606="","",SUMIF('Controle de Contatos'!$D$5:$D$1204,$C606,'Controle de Contatos'!$AL$5:$AL$1204))</f>
        <v/>
      </c>
      <c r="N606" s="15" t="str">
        <f ca="1">IF($C606="","",SUMIF('Controle de Contatos'!$D$5:$D$1204,$C606,'Controle de Contatos'!$AM$5:$AO$1204))</f>
        <v/>
      </c>
      <c r="O606" s="15" t="str">
        <f ca="1">IF($C606="","",SUMIF('Controle de Contatos'!$D$5:$D$1204,$C606,'Controle de Contatos'!$AN$5:$AN$1204))</f>
        <v/>
      </c>
      <c r="P606" s="15" t="str">
        <f t="shared" ca="1" si="19"/>
        <v/>
      </c>
    </row>
    <row r="607" spans="2:16" ht="30" customHeight="1">
      <c r="B607" s="1">
        <v>603</v>
      </c>
      <c r="C607" s="14" t="str">
        <f t="shared" ca="1" si="18"/>
        <v/>
      </c>
      <c r="D607" s="15" t="str">
        <f ca="1">IF($C607="","",SUMIF('Controle de Contatos'!$D$5:$D$1204,$C607,'Controle de Contatos'!$AC$5:$AC$1204))</f>
        <v/>
      </c>
      <c r="E607" s="15" t="str">
        <f ca="1">IF($C607="","",SUMIF('Controle de Contatos'!$D$5:$D$1204,$C607,'Controle de Contatos'!$AD$5:$AD$1204))</f>
        <v/>
      </c>
      <c r="F607" s="15" t="str">
        <f ca="1">IF($C607="","",SUMIF('Controle de Contatos'!$D$5:$D$1204,$C607,'Controle de Contatos'!$AE$5:$AE$1204))</f>
        <v/>
      </c>
      <c r="G607" s="15" t="str">
        <f ca="1">IF($C607="","",SUMIF('Controle de Contatos'!$D$5:$D$1204,$C607,'Controle de Contatos'!$AF$5:$AF$1204))</f>
        <v/>
      </c>
      <c r="H607" s="15" t="str">
        <f ca="1">IF($C607="","",SUMIF('Controle de Contatos'!$D$5:$D$1204,$C607,'Controle de Contatos'!$AG$5:$AG$1204))</f>
        <v/>
      </c>
      <c r="I607" s="15" t="str">
        <f ca="1">IF($C607="","",SUMIF('Controle de Contatos'!$D$5:$D$1204,$C607,'Controle de Contatos'!$AH$5:$AH$1204))</f>
        <v/>
      </c>
      <c r="J607" s="15" t="str">
        <f ca="1">IF($C607="","",SUMIF('Controle de Contatos'!$D$5:$D$1204,$C607,'Controle de Contatos'!$AI$5:$AI$1204))</f>
        <v/>
      </c>
      <c r="K607" s="15" t="str">
        <f ca="1">IF($C607="","",SUMIF('Controle de Contatos'!$D$5:$D$1204,$C607,'Controle de Contatos'!$AJ$5:$AJ$1204))</f>
        <v/>
      </c>
      <c r="L607" s="15" t="str">
        <f ca="1">IF($C607="","",SUMIF('Controle de Contatos'!$D$5:$D$1204,$C607,'Controle de Contatos'!$AK$5:$AK$1204))</f>
        <v/>
      </c>
      <c r="M607" s="15" t="str">
        <f ca="1">IF($C607="","",SUMIF('Controle de Contatos'!$D$5:$D$1204,$C607,'Controle de Contatos'!$AL$5:$AL$1204))</f>
        <v/>
      </c>
      <c r="N607" s="15" t="str">
        <f ca="1">IF($C607="","",SUMIF('Controle de Contatos'!$D$5:$D$1204,$C607,'Controle de Contatos'!$AM$5:$AO$1204))</f>
        <v/>
      </c>
      <c r="O607" s="15" t="str">
        <f ca="1">IF($C607="","",SUMIF('Controle de Contatos'!$D$5:$D$1204,$C607,'Controle de Contatos'!$AN$5:$AN$1204))</f>
        <v/>
      </c>
      <c r="P607" s="15" t="str">
        <f t="shared" ca="1" si="19"/>
        <v/>
      </c>
    </row>
    <row r="608" spans="2:16" ht="30" customHeight="1">
      <c r="B608" s="1">
        <v>604</v>
      </c>
      <c r="C608" s="14" t="str">
        <f t="shared" ca="1" si="18"/>
        <v/>
      </c>
      <c r="D608" s="15" t="str">
        <f ca="1">IF($C608="","",SUMIF('Controle de Contatos'!$D$5:$D$1204,$C608,'Controle de Contatos'!$AC$5:$AC$1204))</f>
        <v/>
      </c>
      <c r="E608" s="15" t="str">
        <f ca="1">IF($C608="","",SUMIF('Controle de Contatos'!$D$5:$D$1204,$C608,'Controle de Contatos'!$AD$5:$AD$1204))</f>
        <v/>
      </c>
      <c r="F608" s="15" t="str">
        <f ca="1">IF($C608="","",SUMIF('Controle de Contatos'!$D$5:$D$1204,$C608,'Controle de Contatos'!$AE$5:$AE$1204))</f>
        <v/>
      </c>
      <c r="G608" s="15" t="str">
        <f ca="1">IF($C608="","",SUMIF('Controle de Contatos'!$D$5:$D$1204,$C608,'Controle de Contatos'!$AF$5:$AF$1204))</f>
        <v/>
      </c>
      <c r="H608" s="15" t="str">
        <f ca="1">IF($C608="","",SUMIF('Controle de Contatos'!$D$5:$D$1204,$C608,'Controle de Contatos'!$AG$5:$AG$1204))</f>
        <v/>
      </c>
      <c r="I608" s="15" t="str">
        <f ca="1">IF($C608="","",SUMIF('Controle de Contatos'!$D$5:$D$1204,$C608,'Controle de Contatos'!$AH$5:$AH$1204))</f>
        <v/>
      </c>
      <c r="J608" s="15" t="str">
        <f ca="1">IF($C608="","",SUMIF('Controle de Contatos'!$D$5:$D$1204,$C608,'Controle de Contatos'!$AI$5:$AI$1204))</f>
        <v/>
      </c>
      <c r="K608" s="15" t="str">
        <f ca="1">IF($C608="","",SUMIF('Controle de Contatos'!$D$5:$D$1204,$C608,'Controle de Contatos'!$AJ$5:$AJ$1204))</f>
        <v/>
      </c>
      <c r="L608" s="15" t="str">
        <f ca="1">IF($C608="","",SUMIF('Controle de Contatos'!$D$5:$D$1204,$C608,'Controle de Contatos'!$AK$5:$AK$1204))</f>
        <v/>
      </c>
      <c r="M608" s="15" t="str">
        <f ca="1">IF($C608="","",SUMIF('Controle de Contatos'!$D$5:$D$1204,$C608,'Controle de Contatos'!$AL$5:$AL$1204))</f>
        <v/>
      </c>
      <c r="N608" s="15" t="str">
        <f ca="1">IF($C608="","",SUMIF('Controle de Contatos'!$D$5:$D$1204,$C608,'Controle de Contatos'!$AM$5:$AO$1204))</f>
        <v/>
      </c>
      <c r="O608" s="15" t="str">
        <f ca="1">IF($C608="","",SUMIF('Controle de Contatos'!$D$5:$D$1204,$C608,'Controle de Contatos'!$AN$5:$AN$1204))</f>
        <v/>
      </c>
      <c r="P608" s="15" t="str">
        <f t="shared" ca="1" si="19"/>
        <v/>
      </c>
    </row>
    <row r="609" spans="2:16" ht="30" customHeight="1">
      <c r="B609" s="1">
        <v>605</v>
      </c>
      <c r="C609" s="14" t="str">
        <f t="shared" ca="1" si="18"/>
        <v/>
      </c>
      <c r="D609" s="15" t="str">
        <f ca="1">IF($C609="","",SUMIF('Controle de Contatos'!$D$5:$D$1204,$C609,'Controle de Contatos'!$AC$5:$AC$1204))</f>
        <v/>
      </c>
      <c r="E609" s="15" t="str">
        <f ca="1">IF($C609="","",SUMIF('Controle de Contatos'!$D$5:$D$1204,$C609,'Controle de Contatos'!$AD$5:$AD$1204))</f>
        <v/>
      </c>
      <c r="F609" s="15" t="str">
        <f ca="1">IF($C609="","",SUMIF('Controle de Contatos'!$D$5:$D$1204,$C609,'Controle de Contatos'!$AE$5:$AE$1204))</f>
        <v/>
      </c>
      <c r="G609" s="15" t="str">
        <f ca="1">IF($C609="","",SUMIF('Controle de Contatos'!$D$5:$D$1204,$C609,'Controle de Contatos'!$AF$5:$AF$1204))</f>
        <v/>
      </c>
      <c r="H609" s="15" t="str">
        <f ca="1">IF($C609="","",SUMIF('Controle de Contatos'!$D$5:$D$1204,$C609,'Controle de Contatos'!$AG$5:$AG$1204))</f>
        <v/>
      </c>
      <c r="I609" s="15" t="str">
        <f ca="1">IF($C609="","",SUMIF('Controle de Contatos'!$D$5:$D$1204,$C609,'Controle de Contatos'!$AH$5:$AH$1204))</f>
        <v/>
      </c>
      <c r="J609" s="15" t="str">
        <f ca="1">IF($C609="","",SUMIF('Controle de Contatos'!$D$5:$D$1204,$C609,'Controle de Contatos'!$AI$5:$AI$1204))</f>
        <v/>
      </c>
      <c r="K609" s="15" t="str">
        <f ca="1">IF($C609="","",SUMIF('Controle de Contatos'!$D$5:$D$1204,$C609,'Controle de Contatos'!$AJ$5:$AJ$1204))</f>
        <v/>
      </c>
      <c r="L609" s="15" t="str">
        <f ca="1">IF($C609="","",SUMIF('Controle de Contatos'!$D$5:$D$1204,$C609,'Controle de Contatos'!$AK$5:$AK$1204))</f>
        <v/>
      </c>
      <c r="M609" s="15" t="str">
        <f ca="1">IF($C609="","",SUMIF('Controle de Contatos'!$D$5:$D$1204,$C609,'Controle de Contatos'!$AL$5:$AL$1204))</f>
        <v/>
      </c>
      <c r="N609" s="15" t="str">
        <f ca="1">IF($C609="","",SUMIF('Controle de Contatos'!$D$5:$D$1204,$C609,'Controle de Contatos'!$AM$5:$AO$1204))</f>
        <v/>
      </c>
      <c r="O609" s="15" t="str">
        <f ca="1">IF($C609="","",SUMIF('Controle de Contatos'!$D$5:$D$1204,$C609,'Controle de Contatos'!$AN$5:$AN$1204))</f>
        <v/>
      </c>
      <c r="P609" s="15" t="str">
        <f t="shared" ca="1" si="19"/>
        <v/>
      </c>
    </row>
    <row r="610" spans="2:16" ht="30" customHeight="1">
      <c r="B610" s="1">
        <v>606</v>
      </c>
      <c r="C610" s="14" t="str">
        <f t="shared" ca="1" si="18"/>
        <v/>
      </c>
      <c r="D610" s="15" t="str">
        <f ca="1">IF($C610="","",SUMIF('Controle de Contatos'!$D$5:$D$1204,$C610,'Controle de Contatos'!$AC$5:$AC$1204))</f>
        <v/>
      </c>
      <c r="E610" s="15" t="str">
        <f ca="1">IF($C610="","",SUMIF('Controle de Contatos'!$D$5:$D$1204,$C610,'Controle de Contatos'!$AD$5:$AD$1204))</f>
        <v/>
      </c>
      <c r="F610" s="15" t="str">
        <f ca="1">IF($C610="","",SUMIF('Controle de Contatos'!$D$5:$D$1204,$C610,'Controle de Contatos'!$AE$5:$AE$1204))</f>
        <v/>
      </c>
      <c r="G610" s="15" t="str">
        <f ca="1">IF($C610="","",SUMIF('Controle de Contatos'!$D$5:$D$1204,$C610,'Controle de Contatos'!$AF$5:$AF$1204))</f>
        <v/>
      </c>
      <c r="H610" s="15" t="str">
        <f ca="1">IF($C610="","",SUMIF('Controle de Contatos'!$D$5:$D$1204,$C610,'Controle de Contatos'!$AG$5:$AG$1204))</f>
        <v/>
      </c>
      <c r="I610" s="15" t="str">
        <f ca="1">IF($C610="","",SUMIF('Controle de Contatos'!$D$5:$D$1204,$C610,'Controle de Contatos'!$AH$5:$AH$1204))</f>
        <v/>
      </c>
      <c r="J610" s="15" t="str">
        <f ca="1">IF($C610="","",SUMIF('Controle de Contatos'!$D$5:$D$1204,$C610,'Controle de Contatos'!$AI$5:$AI$1204))</f>
        <v/>
      </c>
      <c r="K610" s="15" t="str">
        <f ca="1">IF($C610="","",SUMIF('Controle de Contatos'!$D$5:$D$1204,$C610,'Controle de Contatos'!$AJ$5:$AJ$1204))</f>
        <v/>
      </c>
      <c r="L610" s="15" t="str">
        <f ca="1">IF($C610="","",SUMIF('Controle de Contatos'!$D$5:$D$1204,$C610,'Controle de Contatos'!$AK$5:$AK$1204))</f>
        <v/>
      </c>
      <c r="M610" s="15" t="str">
        <f ca="1">IF($C610="","",SUMIF('Controle de Contatos'!$D$5:$D$1204,$C610,'Controle de Contatos'!$AL$5:$AL$1204))</f>
        <v/>
      </c>
      <c r="N610" s="15" t="str">
        <f ca="1">IF($C610="","",SUMIF('Controle de Contatos'!$D$5:$D$1204,$C610,'Controle de Contatos'!$AM$5:$AO$1204))</f>
        <v/>
      </c>
      <c r="O610" s="15" t="str">
        <f ca="1">IF($C610="","",SUMIF('Controle de Contatos'!$D$5:$D$1204,$C610,'Controle de Contatos'!$AN$5:$AN$1204))</f>
        <v/>
      </c>
      <c r="P610" s="15" t="str">
        <f t="shared" ca="1" si="19"/>
        <v/>
      </c>
    </row>
    <row r="611" spans="2:16" ht="30" customHeight="1">
      <c r="B611" s="1">
        <v>607</v>
      </c>
      <c r="C611" s="14" t="str">
        <f t="shared" ca="1" si="18"/>
        <v/>
      </c>
      <c r="D611" s="15" t="str">
        <f ca="1">IF($C611="","",SUMIF('Controle de Contatos'!$D$5:$D$1204,$C611,'Controle de Contatos'!$AC$5:$AC$1204))</f>
        <v/>
      </c>
      <c r="E611" s="15" t="str">
        <f ca="1">IF($C611="","",SUMIF('Controle de Contatos'!$D$5:$D$1204,$C611,'Controle de Contatos'!$AD$5:$AD$1204))</f>
        <v/>
      </c>
      <c r="F611" s="15" t="str">
        <f ca="1">IF($C611="","",SUMIF('Controle de Contatos'!$D$5:$D$1204,$C611,'Controle de Contatos'!$AE$5:$AE$1204))</f>
        <v/>
      </c>
      <c r="G611" s="15" t="str">
        <f ca="1">IF($C611="","",SUMIF('Controle de Contatos'!$D$5:$D$1204,$C611,'Controle de Contatos'!$AF$5:$AF$1204))</f>
        <v/>
      </c>
      <c r="H611" s="15" t="str">
        <f ca="1">IF($C611="","",SUMIF('Controle de Contatos'!$D$5:$D$1204,$C611,'Controle de Contatos'!$AG$5:$AG$1204))</f>
        <v/>
      </c>
      <c r="I611" s="15" t="str">
        <f ca="1">IF($C611="","",SUMIF('Controle de Contatos'!$D$5:$D$1204,$C611,'Controle de Contatos'!$AH$5:$AH$1204))</f>
        <v/>
      </c>
      <c r="J611" s="15" t="str">
        <f ca="1">IF($C611="","",SUMIF('Controle de Contatos'!$D$5:$D$1204,$C611,'Controle de Contatos'!$AI$5:$AI$1204))</f>
        <v/>
      </c>
      <c r="K611" s="15" t="str">
        <f ca="1">IF($C611="","",SUMIF('Controle de Contatos'!$D$5:$D$1204,$C611,'Controle de Contatos'!$AJ$5:$AJ$1204))</f>
        <v/>
      </c>
      <c r="L611" s="15" t="str">
        <f ca="1">IF($C611="","",SUMIF('Controle de Contatos'!$D$5:$D$1204,$C611,'Controle de Contatos'!$AK$5:$AK$1204))</f>
        <v/>
      </c>
      <c r="M611" s="15" t="str">
        <f ca="1">IF($C611="","",SUMIF('Controle de Contatos'!$D$5:$D$1204,$C611,'Controle de Contatos'!$AL$5:$AL$1204))</f>
        <v/>
      </c>
      <c r="N611" s="15" t="str">
        <f ca="1">IF($C611="","",SUMIF('Controle de Contatos'!$D$5:$D$1204,$C611,'Controle de Contatos'!$AM$5:$AO$1204))</f>
        <v/>
      </c>
      <c r="O611" s="15" t="str">
        <f ca="1">IF($C611="","",SUMIF('Controle de Contatos'!$D$5:$D$1204,$C611,'Controle de Contatos'!$AN$5:$AN$1204))</f>
        <v/>
      </c>
      <c r="P611" s="15" t="str">
        <f t="shared" ca="1" si="19"/>
        <v/>
      </c>
    </row>
    <row r="612" spans="2:16" ht="30" customHeight="1">
      <c r="B612" s="1">
        <v>608</v>
      </c>
      <c r="C612" s="14" t="str">
        <f t="shared" ca="1" si="18"/>
        <v/>
      </c>
      <c r="D612" s="15" t="str">
        <f ca="1">IF($C612="","",SUMIF('Controle de Contatos'!$D$5:$D$1204,$C612,'Controle de Contatos'!$AC$5:$AC$1204))</f>
        <v/>
      </c>
      <c r="E612" s="15" t="str">
        <f ca="1">IF($C612="","",SUMIF('Controle de Contatos'!$D$5:$D$1204,$C612,'Controle de Contatos'!$AD$5:$AD$1204))</f>
        <v/>
      </c>
      <c r="F612" s="15" t="str">
        <f ca="1">IF($C612="","",SUMIF('Controle de Contatos'!$D$5:$D$1204,$C612,'Controle de Contatos'!$AE$5:$AE$1204))</f>
        <v/>
      </c>
      <c r="G612" s="15" t="str">
        <f ca="1">IF($C612="","",SUMIF('Controle de Contatos'!$D$5:$D$1204,$C612,'Controle de Contatos'!$AF$5:$AF$1204))</f>
        <v/>
      </c>
      <c r="H612" s="15" t="str">
        <f ca="1">IF($C612="","",SUMIF('Controle de Contatos'!$D$5:$D$1204,$C612,'Controle de Contatos'!$AG$5:$AG$1204))</f>
        <v/>
      </c>
      <c r="I612" s="15" t="str">
        <f ca="1">IF($C612="","",SUMIF('Controle de Contatos'!$D$5:$D$1204,$C612,'Controle de Contatos'!$AH$5:$AH$1204))</f>
        <v/>
      </c>
      <c r="J612" s="15" t="str">
        <f ca="1">IF($C612="","",SUMIF('Controle de Contatos'!$D$5:$D$1204,$C612,'Controle de Contatos'!$AI$5:$AI$1204))</f>
        <v/>
      </c>
      <c r="K612" s="15" t="str">
        <f ca="1">IF($C612="","",SUMIF('Controle de Contatos'!$D$5:$D$1204,$C612,'Controle de Contatos'!$AJ$5:$AJ$1204))</f>
        <v/>
      </c>
      <c r="L612" s="15" t="str">
        <f ca="1">IF($C612="","",SUMIF('Controle de Contatos'!$D$5:$D$1204,$C612,'Controle de Contatos'!$AK$5:$AK$1204))</f>
        <v/>
      </c>
      <c r="M612" s="15" t="str">
        <f ca="1">IF($C612="","",SUMIF('Controle de Contatos'!$D$5:$D$1204,$C612,'Controle de Contatos'!$AL$5:$AL$1204))</f>
        <v/>
      </c>
      <c r="N612" s="15" t="str">
        <f ca="1">IF($C612="","",SUMIF('Controle de Contatos'!$D$5:$D$1204,$C612,'Controle de Contatos'!$AM$5:$AO$1204))</f>
        <v/>
      </c>
      <c r="O612" s="15" t="str">
        <f ca="1">IF($C612="","",SUMIF('Controle de Contatos'!$D$5:$D$1204,$C612,'Controle de Contatos'!$AN$5:$AN$1204))</f>
        <v/>
      </c>
      <c r="P612" s="15" t="str">
        <f t="shared" ca="1" si="19"/>
        <v/>
      </c>
    </row>
    <row r="613" spans="2:16" ht="30" customHeight="1">
      <c r="B613" s="1">
        <v>609</v>
      </c>
      <c r="C613" s="14" t="str">
        <f t="shared" ca="1" si="18"/>
        <v/>
      </c>
      <c r="D613" s="15" t="str">
        <f ca="1">IF($C613="","",SUMIF('Controle de Contatos'!$D$5:$D$1204,$C613,'Controle de Contatos'!$AC$5:$AC$1204))</f>
        <v/>
      </c>
      <c r="E613" s="15" t="str">
        <f ca="1">IF($C613="","",SUMIF('Controle de Contatos'!$D$5:$D$1204,$C613,'Controle de Contatos'!$AD$5:$AD$1204))</f>
        <v/>
      </c>
      <c r="F613" s="15" t="str">
        <f ca="1">IF($C613="","",SUMIF('Controle de Contatos'!$D$5:$D$1204,$C613,'Controle de Contatos'!$AE$5:$AE$1204))</f>
        <v/>
      </c>
      <c r="G613" s="15" t="str">
        <f ca="1">IF($C613="","",SUMIF('Controle de Contatos'!$D$5:$D$1204,$C613,'Controle de Contatos'!$AF$5:$AF$1204))</f>
        <v/>
      </c>
      <c r="H613" s="15" t="str">
        <f ca="1">IF($C613="","",SUMIF('Controle de Contatos'!$D$5:$D$1204,$C613,'Controle de Contatos'!$AG$5:$AG$1204))</f>
        <v/>
      </c>
      <c r="I613" s="15" t="str">
        <f ca="1">IF($C613="","",SUMIF('Controle de Contatos'!$D$5:$D$1204,$C613,'Controle de Contatos'!$AH$5:$AH$1204))</f>
        <v/>
      </c>
      <c r="J613" s="15" t="str">
        <f ca="1">IF($C613="","",SUMIF('Controle de Contatos'!$D$5:$D$1204,$C613,'Controle de Contatos'!$AI$5:$AI$1204))</f>
        <v/>
      </c>
      <c r="K613" s="15" t="str">
        <f ca="1">IF($C613="","",SUMIF('Controle de Contatos'!$D$5:$D$1204,$C613,'Controle de Contatos'!$AJ$5:$AJ$1204))</f>
        <v/>
      </c>
      <c r="L613" s="15" t="str">
        <f ca="1">IF($C613="","",SUMIF('Controle de Contatos'!$D$5:$D$1204,$C613,'Controle de Contatos'!$AK$5:$AK$1204))</f>
        <v/>
      </c>
      <c r="M613" s="15" t="str">
        <f ca="1">IF($C613="","",SUMIF('Controle de Contatos'!$D$5:$D$1204,$C613,'Controle de Contatos'!$AL$5:$AL$1204))</f>
        <v/>
      </c>
      <c r="N613" s="15" t="str">
        <f ca="1">IF($C613="","",SUMIF('Controle de Contatos'!$D$5:$D$1204,$C613,'Controle de Contatos'!$AM$5:$AO$1204))</f>
        <v/>
      </c>
      <c r="O613" s="15" t="str">
        <f ca="1">IF($C613="","",SUMIF('Controle de Contatos'!$D$5:$D$1204,$C613,'Controle de Contatos'!$AN$5:$AN$1204))</f>
        <v/>
      </c>
      <c r="P613" s="15" t="str">
        <f t="shared" ca="1" si="19"/>
        <v/>
      </c>
    </row>
    <row r="614" spans="2:16" ht="30" customHeight="1">
      <c r="B614" s="1">
        <v>610</v>
      </c>
      <c r="C614" s="14" t="str">
        <f t="shared" ca="1" si="18"/>
        <v/>
      </c>
      <c r="D614" s="15" t="str">
        <f ca="1">IF($C614="","",SUMIF('Controle de Contatos'!$D$5:$D$1204,$C614,'Controle de Contatos'!$AC$5:$AC$1204))</f>
        <v/>
      </c>
      <c r="E614" s="15" t="str">
        <f ca="1">IF($C614="","",SUMIF('Controle de Contatos'!$D$5:$D$1204,$C614,'Controle de Contatos'!$AD$5:$AD$1204))</f>
        <v/>
      </c>
      <c r="F614" s="15" t="str">
        <f ca="1">IF($C614="","",SUMIF('Controle de Contatos'!$D$5:$D$1204,$C614,'Controle de Contatos'!$AE$5:$AE$1204))</f>
        <v/>
      </c>
      <c r="G614" s="15" t="str">
        <f ca="1">IF($C614="","",SUMIF('Controle de Contatos'!$D$5:$D$1204,$C614,'Controle de Contatos'!$AF$5:$AF$1204))</f>
        <v/>
      </c>
      <c r="H614" s="15" t="str">
        <f ca="1">IF($C614="","",SUMIF('Controle de Contatos'!$D$5:$D$1204,$C614,'Controle de Contatos'!$AG$5:$AG$1204))</f>
        <v/>
      </c>
      <c r="I614" s="15" t="str">
        <f ca="1">IF($C614="","",SUMIF('Controle de Contatos'!$D$5:$D$1204,$C614,'Controle de Contatos'!$AH$5:$AH$1204))</f>
        <v/>
      </c>
      <c r="J614" s="15" t="str">
        <f ca="1">IF($C614="","",SUMIF('Controle de Contatos'!$D$5:$D$1204,$C614,'Controle de Contatos'!$AI$5:$AI$1204))</f>
        <v/>
      </c>
      <c r="K614" s="15" t="str">
        <f ca="1">IF($C614="","",SUMIF('Controle de Contatos'!$D$5:$D$1204,$C614,'Controle de Contatos'!$AJ$5:$AJ$1204))</f>
        <v/>
      </c>
      <c r="L614" s="15" t="str">
        <f ca="1">IF($C614="","",SUMIF('Controle de Contatos'!$D$5:$D$1204,$C614,'Controle de Contatos'!$AK$5:$AK$1204))</f>
        <v/>
      </c>
      <c r="M614" s="15" t="str">
        <f ca="1">IF($C614="","",SUMIF('Controle de Contatos'!$D$5:$D$1204,$C614,'Controle de Contatos'!$AL$5:$AL$1204))</f>
        <v/>
      </c>
      <c r="N614" s="15" t="str">
        <f ca="1">IF($C614="","",SUMIF('Controle de Contatos'!$D$5:$D$1204,$C614,'Controle de Contatos'!$AM$5:$AO$1204))</f>
        <v/>
      </c>
      <c r="O614" s="15" t="str">
        <f ca="1">IF($C614="","",SUMIF('Controle de Contatos'!$D$5:$D$1204,$C614,'Controle de Contatos'!$AN$5:$AN$1204))</f>
        <v/>
      </c>
      <c r="P614" s="15" t="str">
        <f t="shared" ca="1" si="19"/>
        <v/>
      </c>
    </row>
    <row r="615" spans="2:16" ht="30" customHeight="1">
      <c r="B615" s="1">
        <v>611</v>
      </c>
      <c r="C615" s="14" t="str">
        <f t="shared" ca="1" si="18"/>
        <v/>
      </c>
      <c r="D615" s="15" t="str">
        <f ca="1">IF($C615="","",SUMIF('Controle de Contatos'!$D$5:$D$1204,$C615,'Controle de Contatos'!$AC$5:$AC$1204))</f>
        <v/>
      </c>
      <c r="E615" s="15" t="str">
        <f ca="1">IF($C615="","",SUMIF('Controle de Contatos'!$D$5:$D$1204,$C615,'Controle de Contatos'!$AD$5:$AD$1204))</f>
        <v/>
      </c>
      <c r="F615" s="15" t="str">
        <f ca="1">IF($C615="","",SUMIF('Controle de Contatos'!$D$5:$D$1204,$C615,'Controle de Contatos'!$AE$5:$AE$1204))</f>
        <v/>
      </c>
      <c r="G615" s="15" t="str">
        <f ca="1">IF($C615="","",SUMIF('Controle de Contatos'!$D$5:$D$1204,$C615,'Controle de Contatos'!$AF$5:$AF$1204))</f>
        <v/>
      </c>
      <c r="H615" s="15" t="str">
        <f ca="1">IF($C615="","",SUMIF('Controle de Contatos'!$D$5:$D$1204,$C615,'Controle de Contatos'!$AG$5:$AG$1204))</f>
        <v/>
      </c>
      <c r="I615" s="15" t="str">
        <f ca="1">IF($C615="","",SUMIF('Controle de Contatos'!$D$5:$D$1204,$C615,'Controle de Contatos'!$AH$5:$AH$1204))</f>
        <v/>
      </c>
      <c r="J615" s="15" t="str">
        <f ca="1">IF($C615="","",SUMIF('Controle de Contatos'!$D$5:$D$1204,$C615,'Controle de Contatos'!$AI$5:$AI$1204))</f>
        <v/>
      </c>
      <c r="K615" s="15" t="str">
        <f ca="1">IF($C615="","",SUMIF('Controle de Contatos'!$D$5:$D$1204,$C615,'Controle de Contatos'!$AJ$5:$AJ$1204))</f>
        <v/>
      </c>
      <c r="L615" s="15" t="str">
        <f ca="1">IF($C615="","",SUMIF('Controle de Contatos'!$D$5:$D$1204,$C615,'Controle de Contatos'!$AK$5:$AK$1204))</f>
        <v/>
      </c>
      <c r="M615" s="15" t="str">
        <f ca="1">IF($C615="","",SUMIF('Controle de Contatos'!$D$5:$D$1204,$C615,'Controle de Contatos'!$AL$5:$AL$1204))</f>
        <v/>
      </c>
      <c r="N615" s="15" t="str">
        <f ca="1">IF($C615="","",SUMIF('Controle de Contatos'!$D$5:$D$1204,$C615,'Controle de Contatos'!$AM$5:$AO$1204))</f>
        <v/>
      </c>
      <c r="O615" s="15" t="str">
        <f ca="1">IF($C615="","",SUMIF('Controle de Contatos'!$D$5:$D$1204,$C615,'Controle de Contatos'!$AN$5:$AN$1204))</f>
        <v/>
      </c>
      <c r="P615" s="15" t="str">
        <f t="shared" ca="1" si="19"/>
        <v/>
      </c>
    </row>
    <row r="616" spans="2:16" ht="30" customHeight="1">
      <c r="B616" s="1">
        <v>612</v>
      </c>
      <c r="C616" s="14" t="str">
        <f t="shared" ca="1" si="18"/>
        <v/>
      </c>
      <c r="D616" s="15" t="str">
        <f ca="1">IF($C616="","",SUMIF('Controle de Contatos'!$D$5:$D$1204,$C616,'Controle de Contatos'!$AC$5:$AC$1204))</f>
        <v/>
      </c>
      <c r="E616" s="15" t="str">
        <f ca="1">IF($C616="","",SUMIF('Controle de Contatos'!$D$5:$D$1204,$C616,'Controle de Contatos'!$AD$5:$AD$1204))</f>
        <v/>
      </c>
      <c r="F616" s="15" t="str">
        <f ca="1">IF($C616="","",SUMIF('Controle de Contatos'!$D$5:$D$1204,$C616,'Controle de Contatos'!$AE$5:$AE$1204))</f>
        <v/>
      </c>
      <c r="G616" s="15" t="str">
        <f ca="1">IF($C616="","",SUMIF('Controle de Contatos'!$D$5:$D$1204,$C616,'Controle de Contatos'!$AF$5:$AF$1204))</f>
        <v/>
      </c>
      <c r="H616" s="15" t="str">
        <f ca="1">IF($C616="","",SUMIF('Controle de Contatos'!$D$5:$D$1204,$C616,'Controle de Contatos'!$AG$5:$AG$1204))</f>
        <v/>
      </c>
      <c r="I616" s="15" t="str">
        <f ca="1">IF($C616="","",SUMIF('Controle de Contatos'!$D$5:$D$1204,$C616,'Controle de Contatos'!$AH$5:$AH$1204))</f>
        <v/>
      </c>
      <c r="J616" s="15" t="str">
        <f ca="1">IF($C616="","",SUMIF('Controle de Contatos'!$D$5:$D$1204,$C616,'Controle de Contatos'!$AI$5:$AI$1204))</f>
        <v/>
      </c>
      <c r="K616" s="15" t="str">
        <f ca="1">IF($C616="","",SUMIF('Controle de Contatos'!$D$5:$D$1204,$C616,'Controle de Contatos'!$AJ$5:$AJ$1204))</f>
        <v/>
      </c>
      <c r="L616" s="15" t="str">
        <f ca="1">IF($C616="","",SUMIF('Controle de Contatos'!$D$5:$D$1204,$C616,'Controle de Contatos'!$AK$5:$AK$1204))</f>
        <v/>
      </c>
      <c r="M616" s="15" t="str">
        <f ca="1">IF($C616="","",SUMIF('Controle de Contatos'!$D$5:$D$1204,$C616,'Controle de Contatos'!$AL$5:$AL$1204))</f>
        <v/>
      </c>
      <c r="N616" s="15" t="str">
        <f ca="1">IF($C616="","",SUMIF('Controle de Contatos'!$D$5:$D$1204,$C616,'Controle de Contatos'!$AM$5:$AO$1204))</f>
        <v/>
      </c>
      <c r="O616" s="15" t="str">
        <f ca="1">IF($C616="","",SUMIF('Controle de Contatos'!$D$5:$D$1204,$C616,'Controle de Contatos'!$AN$5:$AN$1204))</f>
        <v/>
      </c>
      <c r="P616" s="15" t="str">
        <f t="shared" ca="1" si="19"/>
        <v/>
      </c>
    </row>
    <row r="617" spans="2:16" ht="30" customHeight="1">
      <c r="B617" s="1">
        <v>613</v>
      </c>
      <c r="C617" s="14" t="str">
        <f t="shared" ca="1" si="18"/>
        <v/>
      </c>
      <c r="D617" s="15" t="str">
        <f ca="1">IF($C617="","",SUMIF('Controle de Contatos'!$D$5:$D$1204,$C617,'Controle de Contatos'!$AC$5:$AC$1204))</f>
        <v/>
      </c>
      <c r="E617" s="15" t="str">
        <f ca="1">IF($C617="","",SUMIF('Controle de Contatos'!$D$5:$D$1204,$C617,'Controle de Contatos'!$AD$5:$AD$1204))</f>
        <v/>
      </c>
      <c r="F617" s="15" t="str">
        <f ca="1">IF($C617="","",SUMIF('Controle de Contatos'!$D$5:$D$1204,$C617,'Controle de Contatos'!$AE$5:$AE$1204))</f>
        <v/>
      </c>
      <c r="G617" s="15" t="str">
        <f ca="1">IF($C617="","",SUMIF('Controle de Contatos'!$D$5:$D$1204,$C617,'Controle de Contatos'!$AF$5:$AF$1204))</f>
        <v/>
      </c>
      <c r="H617" s="15" t="str">
        <f ca="1">IF($C617="","",SUMIF('Controle de Contatos'!$D$5:$D$1204,$C617,'Controle de Contatos'!$AG$5:$AG$1204))</f>
        <v/>
      </c>
      <c r="I617" s="15" t="str">
        <f ca="1">IF($C617="","",SUMIF('Controle de Contatos'!$D$5:$D$1204,$C617,'Controle de Contatos'!$AH$5:$AH$1204))</f>
        <v/>
      </c>
      <c r="J617" s="15" t="str">
        <f ca="1">IF($C617="","",SUMIF('Controle de Contatos'!$D$5:$D$1204,$C617,'Controle de Contatos'!$AI$5:$AI$1204))</f>
        <v/>
      </c>
      <c r="K617" s="15" t="str">
        <f ca="1">IF($C617="","",SUMIF('Controle de Contatos'!$D$5:$D$1204,$C617,'Controle de Contatos'!$AJ$5:$AJ$1204))</f>
        <v/>
      </c>
      <c r="L617" s="15" t="str">
        <f ca="1">IF($C617="","",SUMIF('Controle de Contatos'!$D$5:$D$1204,$C617,'Controle de Contatos'!$AK$5:$AK$1204))</f>
        <v/>
      </c>
      <c r="M617" s="15" t="str">
        <f ca="1">IF($C617="","",SUMIF('Controle de Contatos'!$D$5:$D$1204,$C617,'Controle de Contatos'!$AL$5:$AL$1204))</f>
        <v/>
      </c>
      <c r="N617" s="15" t="str">
        <f ca="1">IF($C617="","",SUMIF('Controle de Contatos'!$D$5:$D$1204,$C617,'Controle de Contatos'!$AM$5:$AO$1204))</f>
        <v/>
      </c>
      <c r="O617" s="15" t="str">
        <f ca="1">IF($C617="","",SUMIF('Controle de Contatos'!$D$5:$D$1204,$C617,'Controle de Contatos'!$AN$5:$AN$1204))</f>
        <v/>
      </c>
      <c r="P617" s="15" t="str">
        <f t="shared" ca="1" si="19"/>
        <v/>
      </c>
    </row>
    <row r="618" spans="2:16" ht="30" customHeight="1">
      <c r="B618" s="1">
        <v>614</v>
      </c>
      <c r="C618" s="14" t="str">
        <f t="shared" ca="1" si="18"/>
        <v/>
      </c>
      <c r="D618" s="15" t="str">
        <f ca="1">IF($C618="","",SUMIF('Controle de Contatos'!$D$5:$D$1204,$C618,'Controle de Contatos'!$AC$5:$AC$1204))</f>
        <v/>
      </c>
      <c r="E618" s="15" t="str">
        <f ca="1">IF($C618="","",SUMIF('Controle de Contatos'!$D$5:$D$1204,$C618,'Controle de Contatos'!$AD$5:$AD$1204))</f>
        <v/>
      </c>
      <c r="F618" s="15" t="str">
        <f ca="1">IF($C618="","",SUMIF('Controle de Contatos'!$D$5:$D$1204,$C618,'Controle de Contatos'!$AE$5:$AE$1204))</f>
        <v/>
      </c>
      <c r="G618" s="15" t="str">
        <f ca="1">IF($C618="","",SUMIF('Controle de Contatos'!$D$5:$D$1204,$C618,'Controle de Contatos'!$AF$5:$AF$1204))</f>
        <v/>
      </c>
      <c r="H618" s="15" t="str">
        <f ca="1">IF($C618="","",SUMIF('Controle de Contatos'!$D$5:$D$1204,$C618,'Controle de Contatos'!$AG$5:$AG$1204))</f>
        <v/>
      </c>
      <c r="I618" s="15" t="str">
        <f ca="1">IF($C618="","",SUMIF('Controle de Contatos'!$D$5:$D$1204,$C618,'Controle de Contatos'!$AH$5:$AH$1204))</f>
        <v/>
      </c>
      <c r="J618" s="15" t="str">
        <f ca="1">IF($C618="","",SUMIF('Controle de Contatos'!$D$5:$D$1204,$C618,'Controle de Contatos'!$AI$5:$AI$1204))</f>
        <v/>
      </c>
      <c r="K618" s="15" t="str">
        <f ca="1">IF($C618="","",SUMIF('Controle de Contatos'!$D$5:$D$1204,$C618,'Controle de Contatos'!$AJ$5:$AJ$1204))</f>
        <v/>
      </c>
      <c r="L618" s="15" t="str">
        <f ca="1">IF($C618="","",SUMIF('Controle de Contatos'!$D$5:$D$1204,$C618,'Controle de Contatos'!$AK$5:$AK$1204))</f>
        <v/>
      </c>
      <c r="M618" s="15" t="str">
        <f ca="1">IF($C618="","",SUMIF('Controle de Contatos'!$D$5:$D$1204,$C618,'Controle de Contatos'!$AL$5:$AL$1204))</f>
        <v/>
      </c>
      <c r="N618" s="15" t="str">
        <f ca="1">IF($C618="","",SUMIF('Controle de Contatos'!$D$5:$D$1204,$C618,'Controle de Contatos'!$AM$5:$AO$1204))</f>
        <v/>
      </c>
      <c r="O618" s="15" t="str">
        <f ca="1">IF($C618="","",SUMIF('Controle de Contatos'!$D$5:$D$1204,$C618,'Controle de Contatos'!$AN$5:$AN$1204))</f>
        <v/>
      </c>
      <c r="P618" s="15" t="str">
        <f t="shared" ca="1" si="19"/>
        <v/>
      </c>
    </row>
    <row r="619" spans="2:16" ht="30" customHeight="1">
      <c r="B619" s="1">
        <v>615</v>
      </c>
      <c r="C619" s="14" t="str">
        <f t="shared" ca="1" si="18"/>
        <v/>
      </c>
      <c r="D619" s="15" t="str">
        <f ca="1">IF($C619="","",SUMIF('Controle de Contatos'!$D$5:$D$1204,$C619,'Controle de Contatos'!$AC$5:$AC$1204))</f>
        <v/>
      </c>
      <c r="E619" s="15" t="str">
        <f ca="1">IF($C619="","",SUMIF('Controle de Contatos'!$D$5:$D$1204,$C619,'Controle de Contatos'!$AD$5:$AD$1204))</f>
        <v/>
      </c>
      <c r="F619" s="15" t="str">
        <f ca="1">IF($C619="","",SUMIF('Controle de Contatos'!$D$5:$D$1204,$C619,'Controle de Contatos'!$AE$5:$AE$1204))</f>
        <v/>
      </c>
      <c r="G619" s="15" t="str">
        <f ca="1">IF($C619="","",SUMIF('Controle de Contatos'!$D$5:$D$1204,$C619,'Controle de Contatos'!$AF$5:$AF$1204))</f>
        <v/>
      </c>
      <c r="H619" s="15" t="str">
        <f ca="1">IF($C619="","",SUMIF('Controle de Contatos'!$D$5:$D$1204,$C619,'Controle de Contatos'!$AG$5:$AG$1204))</f>
        <v/>
      </c>
      <c r="I619" s="15" t="str">
        <f ca="1">IF($C619="","",SUMIF('Controle de Contatos'!$D$5:$D$1204,$C619,'Controle de Contatos'!$AH$5:$AH$1204))</f>
        <v/>
      </c>
      <c r="J619" s="15" t="str">
        <f ca="1">IF($C619="","",SUMIF('Controle de Contatos'!$D$5:$D$1204,$C619,'Controle de Contatos'!$AI$5:$AI$1204))</f>
        <v/>
      </c>
      <c r="K619" s="15" t="str">
        <f ca="1">IF($C619="","",SUMIF('Controle de Contatos'!$D$5:$D$1204,$C619,'Controle de Contatos'!$AJ$5:$AJ$1204))</f>
        <v/>
      </c>
      <c r="L619" s="15" t="str">
        <f ca="1">IF($C619="","",SUMIF('Controle de Contatos'!$D$5:$D$1204,$C619,'Controle de Contatos'!$AK$5:$AK$1204))</f>
        <v/>
      </c>
      <c r="M619" s="15" t="str">
        <f ca="1">IF($C619="","",SUMIF('Controle de Contatos'!$D$5:$D$1204,$C619,'Controle de Contatos'!$AL$5:$AL$1204))</f>
        <v/>
      </c>
      <c r="N619" s="15" t="str">
        <f ca="1">IF($C619="","",SUMIF('Controle de Contatos'!$D$5:$D$1204,$C619,'Controle de Contatos'!$AM$5:$AO$1204))</f>
        <v/>
      </c>
      <c r="O619" s="15" t="str">
        <f ca="1">IF($C619="","",SUMIF('Controle de Contatos'!$D$5:$D$1204,$C619,'Controle de Contatos'!$AN$5:$AN$1204))</f>
        <v/>
      </c>
      <c r="P619" s="15" t="str">
        <f t="shared" ca="1" si="19"/>
        <v/>
      </c>
    </row>
    <row r="620" spans="2:16" ht="30" customHeight="1">
      <c r="B620" s="1">
        <v>616</v>
      </c>
      <c r="C620" s="14" t="str">
        <f t="shared" ca="1" si="18"/>
        <v/>
      </c>
      <c r="D620" s="15" t="str">
        <f ca="1">IF($C620="","",SUMIF('Controle de Contatos'!$D$5:$D$1204,$C620,'Controle de Contatos'!$AC$5:$AC$1204))</f>
        <v/>
      </c>
      <c r="E620" s="15" t="str">
        <f ca="1">IF($C620="","",SUMIF('Controle de Contatos'!$D$5:$D$1204,$C620,'Controle de Contatos'!$AD$5:$AD$1204))</f>
        <v/>
      </c>
      <c r="F620" s="15" t="str">
        <f ca="1">IF($C620="","",SUMIF('Controle de Contatos'!$D$5:$D$1204,$C620,'Controle de Contatos'!$AE$5:$AE$1204))</f>
        <v/>
      </c>
      <c r="G620" s="15" t="str">
        <f ca="1">IF($C620="","",SUMIF('Controle de Contatos'!$D$5:$D$1204,$C620,'Controle de Contatos'!$AF$5:$AF$1204))</f>
        <v/>
      </c>
      <c r="H620" s="15" t="str">
        <f ca="1">IF($C620="","",SUMIF('Controle de Contatos'!$D$5:$D$1204,$C620,'Controle de Contatos'!$AG$5:$AG$1204))</f>
        <v/>
      </c>
      <c r="I620" s="15" t="str">
        <f ca="1">IF($C620="","",SUMIF('Controle de Contatos'!$D$5:$D$1204,$C620,'Controle de Contatos'!$AH$5:$AH$1204))</f>
        <v/>
      </c>
      <c r="J620" s="15" t="str">
        <f ca="1">IF($C620="","",SUMIF('Controle de Contatos'!$D$5:$D$1204,$C620,'Controle de Contatos'!$AI$5:$AI$1204))</f>
        <v/>
      </c>
      <c r="K620" s="15" t="str">
        <f ca="1">IF($C620="","",SUMIF('Controle de Contatos'!$D$5:$D$1204,$C620,'Controle de Contatos'!$AJ$5:$AJ$1204))</f>
        <v/>
      </c>
      <c r="L620" s="15" t="str">
        <f ca="1">IF($C620="","",SUMIF('Controle de Contatos'!$D$5:$D$1204,$C620,'Controle de Contatos'!$AK$5:$AK$1204))</f>
        <v/>
      </c>
      <c r="M620" s="15" t="str">
        <f ca="1">IF($C620="","",SUMIF('Controle de Contatos'!$D$5:$D$1204,$C620,'Controle de Contatos'!$AL$5:$AL$1204))</f>
        <v/>
      </c>
      <c r="N620" s="15" t="str">
        <f ca="1">IF($C620="","",SUMIF('Controle de Contatos'!$D$5:$D$1204,$C620,'Controle de Contatos'!$AM$5:$AO$1204))</f>
        <v/>
      </c>
      <c r="O620" s="15" t="str">
        <f ca="1">IF($C620="","",SUMIF('Controle de Contatos'!$D$5:$D$1204,$C620,'Controle de Contatos'!$AN$5:$AN$1204))</f>
        <v/>
      </c>
      <c r="P620" s="15" t="str">
        <f t="shared" ca="1" si="19"/>
        <v/>
      </c>
    </row>
    <row r="621" spans="2:16" ht="30" customHeight="1">
      <c r="B621" s="1">
        <v>617</v>
      </c>
      <c r="C621" s="14" t="str">
        <f t="shared" ca="1" si="18"/>
        <v/>
      </c>
      <c r="D621" s="15" t="str">
        <f ca="1">IF($C621="","",SUMIF('Controle de Contatos'!$D$5:$D$1204,$C621,'Controle de Contatos'!$AC$5:$AC$1204))</f>
        <v/>
      </c>
      <c r="E621" s="15" t="str">
        <f ca="1">IF($C621="","",SUMIF('Controle de Contatos'!$D$5:$D$1204,$C621,'Controle de Contatos'!$AD$5:$AD$1204))</f>
        <v/>
      </c>
      <c r="F621" s="15" t="str">
        <f ca="1">IF($C621="","",SUMIF('Controle de Contatos'!$D$5:$D$1204,$C621,'Controle de Contatos'!$AE$5:$AE$1204))</f>
        <v/>
      </c>
      <c r="G621" s="15" t="str">
        <f ca="1">IF($C621="","",SUMIF('Controle de Contatos'!$D$5:$D$1204,$C621,'Controle de Contatos'!$AF$5:$AF$1204))</f>
        <v/>
      </c>
      <c r="H621" s="15" t="str">
        <f ca="1">IF($C621="","",SUMIF('Controle de Contatos'!$D$5:$D$1204,$C621,'Controle de Contatos'!$AG$5:$AG$1204))</f>
        <v/>
      </c>
      <c r="I621" s="15" t="str">
        <f ca="1">IF($C621="","",SUMIF('Controle de Contatos'!$D$5:$D$1204,$C621,'Controle de Contatos'!$AH$5:$AH$1204))</f>
        <v/>
      </c>
      <c r="J621" s="15" t="str">
        <f ca="1">IF($C621="","",SUMIF('Controle de Contatos'!$D$5:$D$1204,$C621,'Controle de Contatos'!$AI$5:$AI$1204))</f>
        <v/>
      </c>
      <c r="K621" s="15" t="str">
        <f ca="1">IF($C621="","",SUMIF('Controle de Contatos'!$D$5:$D$1204,$C621,'Controle de Contatos'!$AJ$5:$AJ$1204))</f>
        <v/>
      </c>
      <c r="L621" s="15" t="str">
        <f ca="1">IF($C621="","",SUMIF('Controle de Contatos'!$D$5:$D$1204,$C621,'Controle de Contatos'!$AK$5:$AK$1204))</f>
        <v/>
      </c>
      <c r="M621" s="15" t="str">
        <f ca="1">IF($C621="","",SUMIF('Controle de Contatos'!$D$5:$D$1204,$C621,'Controle de Contatos'!$AL$5:$AL$1204))</f>
        <v/>
      </c>
      <c r="N621" s="15" t="str">
        <f ca="1">IF($C621="","",SUMIF('Controle de Contatos'!$D$5:$D$1204,$C621,'Controle de Contatos'!$AM$5:$AO$1204))</f>
        <v/>
      </c>
      <c r="O621" s="15" t="str">
        <f ca="1">IF($C621="","",SUMIF('Controle de Contatos'!$D$5:$D$1204,$C621,'Controle de Contatos'!$AN$5:$AN$1204))</f>
        <v/>
      </c>
      <c r="P621" s="15" t="str">
        <f t="shared" ca="1" si="19"/>
        <v/>
      </c>
    </row>
    <row r="622" spans="2:16" ht="30" customHeight="1">
      <c r="B622" s="1">
        <v>618</v>
      </c>
      <c r="C622" s="14" t="str">
        <f t="shared" ca="1" si="18"/>
        <v/>
      </c>
      <c r="D622" s="15" t="str">
        <f ca="1">IF($C622="","",SUMIF('Controle de Contatos'!$D$5:$D$1204,$C622,'Controle de Contatos'!$AC$5:$AC$1204))</f>
        <v/>
      </c>
      <c r="E622" s="15" t="str">
        <f ca="1">IF($C622="","",SUMIF('Controle de Contatos'!$D$5:$D$1204,$C622,'Controle de Contatos'!$AD$5:$AD$1204))</f>
        <v/>
      </c>
      <c r="F622" s="15" t="str">
        <f ca="1">IF($C622="","",SUMIF('Controle de Contatos'!$D$5:$D$1204,$C622,'Controle de Contatos'!$AE$5:$AE$1204))</f>
        <v/>
      </c>
      <c r="G622" s="15" t="str">
        <f ca="1">IF($C622="","",SUMIF('Controle de Contatos'!$D$5:$D$1204,$C622,'Controle de Contatos'!$AF$5:$AF$1204))</f>
        <v/>
      </c>
      <c r="H622" s="15" t="str">
        <f ca="1">IF($C622="","",SUMIF('Controle de Contatos'!$D$5:$D$1204,$C622,'Controle de Contatos'!$AG$5:$AG$1204))</f>
        <v/>
      </c>
      <c r="I622" s="15" t="str">
        <f ca="1">IF($C622="","",SUMIF('Controle de Contatos'!$D$5:$D$1204,$C622,'Controle de Contatos'!$AH$5:$AH$1204))</f>
        <v/>
      </c>
      <c r="J622" s="15" t="str">
        <f ca="1">IF($C622="","",SUMIF('Controle de Contatos'!$D$5:$D$1204,$C622,'Controle de Contatos'!$AI$5:$AI$1204))</f>
        <v/>
      </c>
      <c r="K622" s="15" t="str">
        <f ca="1">IF($C622="","",SUMIF('Controle de Contatos'!$D$5:$D$1204,$C622,'Controle de Contatos'!$AJ$5:$AJ$1204))</f>
        <v/>
      </c>
      <c r="L622" s="15" t="str">
        <f ca="1">IF($C622="","",SUMIF('Controle de Contatos'!$D$5:$D$1204,$C622,'Controle de Contatos'!$AK$5:$AK$1204))</f>
        <v/>
      </c>
      <c r="M622" s="15" t="str">
        <f ca="1">IF($C622="","",SUMIF('Controle de Contatos'!$D$5:$D$1204,$C622,'Controle de Contatos'!$AL$5:$AL$1204))</f>
        <v/>
      </c>
      <c r="N622" s="15" t="str">
        <f ca="1">IF($C622="","",SUMIF('Controle de Contatos'!$D$5:$D$1204,$C622,'Controle de Contatos'!$AM$5:$AO$1204))</f>
        <v/>
      </c>
      <c r="O622" s="15" t="str">
        <f ca="1">IF($C622="","",SUMIF('Controle de Contatos'!$D$5:$D$1204,$C622,'Controle de Contatos'!$AN$5:$AN$1204))</f>
        <v/>
      </c>
      <c r="P622" s="15" t="str">
        <f t="shared" ca="1" si="19"/>
        <v/>
      </c>
    </row>
    <row r="623" spans="2:16" ht="30" customHeight="1">
      <c r="B623" s="1">
        <v>619</v>
      </c>
      <c r="C623" s="14" t="str">
        <f t="shared" ca="1" si="18"/>
        <v/>
      </c>
      <c r="D623" s="15" t="str">
        <f ca="1">IF($C623="","",SUMIF('Controle de Contatos'!$D$5:$D$1204,$C623,'Controle de Contatos'!$AC$5:$AC$1204))</f>
        <v/>
      </c>
      <c r="E623" s="15" t="str">
        <f ca="1">IF($C623="","",SUMIF('Controle de Contatos'!$D$5:$D$1204,$C623,'Controle de Contatos'!$AD$5:$AD$1204))</f>
        <v/>
      </c>
      <c r="F623" s="15" t="str">
        <f ca="1">IF($C623="","",SUMIF('Controle de Contatos'!$D$5:$D$1204,$C623,'Controle de Contatos'!$AE$5:$AE$1204))</f>
        <v/>
      </c>
      <c r="G623" s="15" t="str">
        <f ca="1">IF($C623="","",SUMIF('Controle de Contatos'!$D$5:$D$1204,$C623,'Controle de Contatos'!$AF$5:$AF$1204))</f>
        <v/>
      </c>
      <c r="H623" s="15" t="str">
        <f ca="1">IF($C623="","",SUMIF('Controle de Contatos'!$D$5:$D$1204,$C623,'Controle de Contatos'!$AG$5:$AG$1204))</f>
        <v/>
      </c>
      <c r="I623" s="15" t="str">
        <f ca="1">IF($C623="","",SUMIF('Controle de Contatos'!$D$5:$D$1204,$C623,'Controle de Contatos'!$AH$5:$AH$1204))</f>
        <v/>
      </c>
      <c r="J623" s="15" t="str">
        <f ca="1">IF($C623="","",SUMIF('Controle de Contatos'!$D$5:$D$1204,$C623,'Controle de Contatos'!$AI$5:$AI$1204))</f>
        <v/>
      </c>
      <c r="K623" s="15" t="str">
        <f ca="1">IF($C623="","",SUMIF('Controle de Contatos'!$D$5:$D$1204,$C623,'Controle de Contatos'!$AJ$5:$AJ$1204))</f>
        <v/>
      </c>
      <c r="L623" s="15" t="str">
        <f ca="1">IF($C623="","",SUMIF('Controle de Contatos'!$D$5:$D$1204,$C623,'Controle de Contatos'!$AK$5:$AK$1204))</f>
        <v/>
      </c>
      <c r="M623" s="15" t="str">
        <f ca="1">IF($C623="","",SUMIF('Controle de Contatos'!$D$5:$D$1204,$C623,'Controle de Contatos'!$AL$5:$AL$1204))</f>
        <v/>
      </c>
      <c r="N623" s="15" t="str">
        <f ca="1">IF($C623="","",SUMIF('Controle de Contatos'!$D$5:$D$1204,$C623,'Controle de Contatos'!$AM$5:$AO$1204))</f>
        <v/>
      </c>
      <c r="O623" s="15" t="str">
        <f ca="1">IF($C623="","",SUMIF('Controle de Contatos'!$D$5:$D$1204,$C623,'Controle de Contatos'!$AN$5:$AN$1204))</f>
        <v/>
      </c>
      <c r="P623" s="15" t="str">
        <f t="shared" ca="1" si="19"/>
        <v/>
      </c>
    </row>
    <row r="624" spans="2:16" ht="30" customHeight="1">
      <c r="B624" s="1">
        <v>620</v>
      </c>
      <c r="C624" s="14" t="str">
        <f t="shared" ca="1" si="18"/>
        <v/>
      </c>
      <c r="D624" s="15" t="str">
        <f ca="1">IF($C624="","",SUMIF('Controle de Contatos'!$D$5:$D$1204,$C624,'Controle de Contatos'!$AC$5:$AC$1204))</f>
        <v/>
      </c>
      <c r="E624" s="15" t="str">
        <f ca="1">IF($C624="","",SUMIF('Controle de Contatos'!$D$5:$D$1204,$C624,'Controle de Contatos'!$AD$5:$AD$1204))</f>
        <v/>
      </c>
      <c r="F624" s="15" t="str">
        <f ca="1">IF($C624="","",SUMIF('Controle de Contatos'!$D$5:$D$1204,$C624,'Controle de Contatos'!$AE$5:$AE$1204))</f>
        <v/>
      </c>
      <c r="G624" s="15" t="str">
        <f ca="1">IF($C624="","",SUMIF('Controle de Contatos'!$D$5:$D$1204,$C624,'Controle de Contatos'!$AF$5:$AF$1204))</f>
        <v/>
      </c>
      <c r="H624" s="15" t="str">
        <f ca="1">IF($C624="","",SUMIF('Controle de Contatos'!$D$5:$D$1204,$C624,'Controle de Contatos'!$AG$5:$AG$1204))</f>
        <v/>
      </c>
      <c r="I624" s="15" t="str">
        <f ca="1">IF($C624="","",SUMIF('Controle de Contatos'!$D$5:$D$1204,$C624,'Controle de Contatos'!$AH$5:$AH$1204))</f>
        <v/>
      </c>
      <c r="J624" s="15" t="str">
        <f ca="1">IF($C624="","",SUMIF('Controle de Contatos'!$D$5:$D$1204,$C624,'Controle de Contatos'!$AI$5:$AI$1204))</f>
        <v/>
      </c>
      <c r="K624" s="15" t="str">
        <f ca="1">IF($C624="","",SUMIF('Controle de Contatos'!$D$5:$D$1204,$C624,'Controle de Contatos'!$AJ$5:$AJ$1204))</f>
        <v/>
      </c>
      <c r="L624" s="15" t="str">
        <f ca="1">IF($C624="","",SUMIF('Controle de Contatos'!$D$5:$D$1204,$C624,'Controle de Contatos'!$AK$5:$AK$1204))</f>
        <v/>
      </c>
      <c r="M624" s="15" t="str">
        <f ca="1">IF($C624="","",SUMIF('Controle de Contatos'!$D$5:$D$1204,$C624,'Controle de Contatos'!$AL$5:$AL$1204))</f>
        <v/>
      </c>
      <c r="N624" s="15" t="str">
        <f ca="1">IF($C624="","",SUMIF('Controle de Contatos'!$D$5:$D$1204,$C624,'Controle de Contatos'!$AM$5:$AO$1204))</f>
        <v/>
      </c>
      <c r="O624" s="15" t="str">
        <f ca="1">IF($C624="","",SUMIF('Controle de Contatos'!$D$5:$D$1204,$C624,'Controle de Contatos'!$AN$5:$AN$1204))</f>
        <v/>
      </c>
      <c r="P624" s="15" t="str">
        <f t="shared" ca="1" si="19"/>
        <v/>
      </c>
    </row>
    <row r="625" spans="2:16" ht="30" customHeight="1">
      <c r="B625" s="1">
        <v>621</v>
      </c>
      <c r="C625" s="14" t="str">
        <f t="shared" ca="1" si="18"/>
        <v/>
      </c>
      <c r="D625" s="15" t="str">
        <f ca="1">IF($C625="","",SUMIF('Controle de Contatos'!$D$5:$D$1204,$C625,'Controle de Contatos'!$AC$5:$AC$1204))</f>
        <v/>
      </c>
      <c r="E625" s="15" t="str">
        <f ca="1">IF($C625="","",SUMIF('Controle de Contatos'!$D$5:$D$1204,$C625,'Controle de Contatos'!$AD$5:$AD$1204))</f>
        <v/>
      </c>
      <c r="F625" s="15" t="str">
        <f ca="1">IF($C625="","",SUMIF('Controle de Contatos'!$D$5:$D$1204,$C625,'Controle de Contatos'!$AE$5:$AE$1204))</f>
        <v/>
      </c>
      <c r="G625" s="15" t="str">
        <f ca="1">IF($C625="","",SUMIF('Controle de Contatos'!$D$5:$D$1204,$C625,'Controle de Contatos'!$AF$5:$AF$1204))</f>
        <v/>
      </c>
      <c r="H625" s="15" t="str">
        <f ca="1">IF($C625="","",SUMIF('Controle de Contatos'!$D$5:$D$1204,$C625,'Controle de Contatos'!$AG$5:$AG$1204))</f>
        <v/>
      </c>
      <c r="I625" s="15" t="str">
        <f ca="1">IF($C625="","",SUMIF('Controle de Contatos'!$D$5:$D$1204,$C625,'Controle de Contatos'!$AH$5:$AH$1204))</f>
        <v/>
      </c>
      <c r="J625" s="15" t="str">
        <f ca="1">IF($C625="","",SUMIF('Controle de Contatos'!$D$5:$D$1204,$C625,'Controle de Contatos'!$AI$5:$AI$1204))</f>
        <v/>
      </c>
      <c r="K625" s="15" t="str">
        <f ca="1">IF($C625="","",SUMIF('Controle de Contatos'!$D$5:$D$1204,$C625,'Controle de Contatos'!$AJ$5:$AJ$1204))</f>
        <v/>
      </c>
      <c r="L625" s="15" t="str">
        <f ca="1">IF($C625="","",SUMIF('Controle de Contatos'!$D$5:$D$1204,$C625,'Controle de Contatos'!$AK$5:$AK$1204))</f>
        <v/>
      </c>
      <c r="M625" s="15" t="str">
        <f ca="1">IF($C625="","",SUMIF('Controle de Contatos'!$D$5:$D$1204,$C625,'Controle de Contatos'!$AL$5:$AL$1204))</f>
        <v/>
      </c>
      <c r="N625" s="15" t="str">
        <f ca="1">IF($C625="","",SUMIF('Controle de Contatos'!$D$5:$D$1204,$C625,'Controle de Contatos'!$AM$5:$AO$1204))</f>
        <v/>
      </c>
      <c r="O625" s="15" t="str">
        <f ca="1">IF($C625="","",SUMIF('Controle de Contatos'!$D$5:$D$1204,$C625,'Controle de Contatos'!$AN$5:$AN$1204))</f>
        <v/>
      </c>
      <c r="P625" s="15" t="str">
        <f t="shared" ca="1" si="19"/>
        <v/>
      </c>
    </row>
    <row r="626" spans="2:16" ht="30" customHeight="1">
      <c r="B626" s="1">
        <v>622</v>
      </c>
      <c r="C626" s="14" t="str">
        <f t="shared" ca="1" si="18"/>
        <v/>
      </c>
      <c r="D626" s="15" t="str">
        <f ca="1">IF($C626="","",SUMIF('Controle de Contatos'!$D$5:$D$1204,$C626,'Controle de Contatos'!$AC$5:$AC$1204))</f>
        <v/>
      </c>
      <c r="E626" s="15" t="str">
        <f ca="1">IF($C626="","",SUMIF('Controle de Contatos'!$D$5:$D$1204,$C626,'Controle de Contatos'!$AD$5:$AD$1204))</f>
        <v/>
      </c>
      <c r="F626" s="15" t="str">
        <f ca="1">IF($C626="","",SUMIF('Controle de Contatos'!$D$5:$D$1204,$C626,'Controle de Contatos'!$AE$5:$AE$1204))</f>
        <v/>
      </c>
      <c r="G626" s="15" t="str">
        <f ca="1">IF($C626="","",SUMIF('Controle de Contatos'!$D$5:$D$1204,$C626,'Controle de Contatos'!$AF$5:$AF$1204))</f>
        <v/>
      </c>
      <c r="H626" s="15" t="str">
        <f ca="1">IF($C626="","",SUMIF('Controle de Contatos'!$D$5:$D$1204,$C626,'Controle de Contatos'!$AG$5:$AG$1204))</f>
        <v/>
      </c>
      <c r="I626" s="15" t="str">
        <f ca="1">IF($C626="","",SUMIF('Controle de Contatos'!$D$5:$D$1204,$C626,'Controle de Contatos'!$AH$5:$AH$1204))</f>
        <v/>
      </c>
      <c r="J626" s="15" t="str">
        <f ca="1">IF($C626="","",SUMIF('Controle de Contatos'!$D$5:$D$1204,$C626,'Controle de Contatos'!$AI$5:$AI$1204))</f>
        <v/>
      </c>
      <c r="K626" s="15" t="str">
        <f ca="1">IF($C626="","",SUMIF('Controle de Contatos'!$D$5:$D$1204,$C626,'Controle de Contatos'!$AJ$5:$AJ$1204))</f>
        <v/>
      </c>
      <c r="L626" s="15" t="str">
        <f ca="1">IF($C626="","",SUMIF('Controle de Contatos'!$D$5:$D$1204,$C626,'Controle de Contatos'!$AK$5:$AK$1204))</f>
        <v/>
      </c>
      <c r="M626" s="15" t="str">
        <f ca="1">IF($C626="","",SUMIF('Controle de Contatos'!$D$5:$D$1204,$C626,'Controle de Contatos'!$AL$5:$AL$1204))</f>
        <v/>
      </c>
      <c r="N626" s="15" t="str">
        <f ca="1">IF($C626="","",SUMIF('Controle de Contatos'!$D$5:$D$1204,$C626,'Controle de Contatos'!$AM$5:$AO$1204))</f>
        <v/>
      </c>
      <c r="O626" s="15" t="str">
        <f ca="1">IF($C626="","",SUMIF('Controle de Contatos'!$D$5:$D$1204,$C626,'Controle de Contatos'!$AN$5:$AN$1204))</f>
        <v/>
      </c>
      <c r="P626" s="15" t="str">
        <f t="shared" ca="1" si="19"/>
        <v/>
      </c>
    </row>
    <row r="627" spans="2:16" ht="30" customHeight="1">
      <c r="B627" s="1">
        <v>623</v>
      </c>
      <c r="C627" s="14" t="str">
        <f t="shared" ca="1" si="18"/>
        <v/>
      </c>
      <c r="D627" s="15" t="str">
        <f ca="1">IF($C627="","",SUMIF('Controle de Contatos'!$D$5:$D$1204,$C627,'Controle de Contatos'!$AC$5:$AC$1204))</f>
        <v/>
      </c>
      <c r="E627" s="15" t="str">
        <f ca="1">IF($C627="","",SUMIF('Controle de Contatos'!$D$5:$D$1204,$C627,'Controle de Contatos'!$AD$5:$AD$1204))</f>
        <v/>
      </c>
      <c r="F627" s="15" t="str">
        <f ca="1">IF($C627="","",SUMIF('Controle de Contatos'!$D$5:$D$1204,$C627,'Controle de Contatos'!$AE$5:$AE$1204))</f>
        <v/>
      </c>
      <c r="G627" s="15" t="str">
        <f ca="1">IF($C627="","",SUMIF('Controle de Contatos'!$D$5:$D$1204,$C627,'Controle de Contatos'!$AF$5:$AF$1204))</f>
        <v/>
      </c>
      <c r="H627" s="15" t="str">
        <f ca="1">IF($C627="","",SUMIF('Controle de Contatos'!$D$5:$D$1204,$C627,'Controle de Contatos'!$AG$5:$AG$1204))</f>
        <v/>
      </c>
      <c r="I627" s="15" t="str">
        <f ca="1">IF($C627="","",SUMIF('Controle de Contatos'!$D$5:$D$1204,$C627,'Controle de Contatos'!$AH$5:$AH$1204))</f>
        <v/>
      </c>
      <c r="J627" s="15" t="str">
        <f ca="1">IF($C627="","",SUMIF('Controle de Contatos'!$D$5:$D$1204,$C627,'Controle de Contatos'!$AI$5:$AI$1204))</f>
        <v/>
      </c>
      <c r="K627" s="15" t="str">
        <f ca="1">IF($C627="","",SUMIF('Controle de Contatos'!$D$5:$D$1204,$C627,'Controle de Contatos'!$AJ$5:$AJ$1204))</f>
        <v/>
      </c>
      <c r="L627" s="15" t="str">
        <f ca="1">IF($C627="","",SUMIF('Controle de Contatos'!$D$5:$D$1204,$C627,'Controle de Contatos'!$AK$5:$AK$1204))</f>
        <v/>
      </c>
      <c r="M627" s="15" t="str">
        <f ca="1">IF($C627="","",SUMIF('Controle de Contatos'!$D$5:$D$1204,$C627,'Controle de Contatos'!$AL$5:$AL$1204))</f>
        <v/>
      </c>
      <c r="N627" s="15" t="str">
        <f ca="1">IF($C627="","",SUMIF('Controle de Contatos'!$D$5:$D$1204,$C627,'Controle de Contatos'!$AM$5:$AO$1204))</f>
        <v/>
      </c>
      <c r="O627" s="15" t="str">
        <f ca="1">IF($C627="","",SUMIF('Controle de Contatos'!$D$5:$D$1204,$C627,'Controle de Contatos'!$AN$5:$AN$1204))</f>
        <v/>
      </c>
      <c r="P627" s="15" t="str">
        <f t="shared" ca="1" si="19"/>
        <v/>
      </c>
    </row>
    <row r="628" spans="2:16" ht="30" customHeight="1">
      <c r="B628" s="1">
        <v>624</v>
      </c>
      <c r="C628" s="14" t="str">
        <f t="shared" ca="1" si="18"/>
        <v/>
      </c>
      <c r="D628" s="15" t="str">
        <f ca="1">IF($C628="","",SUMIF('Controle de Contatos'!$D$5:$D$1204,$C628,'Controle de Contatos'!$AC$5:$AC$1204))</f>
        <v/>
      </c>
      <c r="E628" s="15" t="str">
        <f ca="1">IF($C628="","",SUMIF('Controle de Contatos'!$D$5:$D$1204,$C628,'Controle de Contatos'!$AD$5:$AD$1204))</f>
        <v/>
      </c>
      <c r="F628" s="15" t="str">
        <f ca="1">IF($C628="","",SUMIF('Controle de Contatos'!$D$5:$D$1204,$C628,'Controle de Contatos'!$AE$5:$AE$1204))</f>
        <v/>
      </c>
      <c r="G628" s="15" t="str">
        <f ca="1">IF($C628="","",SUMIF('Controle de Contatos'!$D$5:$D$1204,$C628,'Controle de Contatos'!$AF$5:$AF$1204))</f>
        <v/>
      </c>
      <c r="H628" s="15" t="str">
        <f ca="1">IF($C628="","",SUMIF('Controle de Contatos'!$D$5:$D$1204,$C628,'Controle de Contatos'!$AG$5:$AG$1204))</f>
        <v/>
      </c>
      <c r="I628" s="15" t="str">
        <f ca="1">IF($C628="","",SUMIF('Controle de Contatos'!$D$5:$D$1204,$C628,'Controle de Contatos'!$AH$5:$AH$1204))</f>
        <v/>
      </c>
      <c r="J628" s="15" t="str">
        <f ca="1">IF($C628="","",SUMIF('Controle de Contatos'!$D$5:$D$1204,$C628,'Controle de Contatos'!$AI$5:$AI$1204))</f>
        <v/>
      </c>
      <c r="K628" s="15" t="str">
        <f ca="1">IF($C628="","",SUMIF('Controle de Contatos'!$D$5:$D$1204,$C628,'Controle de Contatos'!$AJ$5:$AJ$1204))</f>
        <v/>
      </c>
      <c r="L628" s="15" t="str">
        <f ca="1">IF($C628="","",SUMIF('Controle de Contatos'!$D$5:$D$1204,$C628,'Controle de Contatos'!$AK$5:$AK$1204))</f>
        <v/>
      </c>
      <c r="M628" s="15" t="str">
        <f ca="1">IF($C628="","",SUMIF('Controle de Contatos'!$D$5:$D$1204,$C628,'Controle de Contatos'!$AL$5:$AL$1204))</f>
        <v/>
      </c>
      <c r="N628" s="15" t="str">
        <f ca="1">IF($C628="","",SUMIF('Controle de Contatos'!$D$5:$D$1204,$C628,'Controle de Contatos'!$AM$5:$AO$1204))</f>
        <v/>
      </c>
      <c r="O628" s="15" t="str">
        <f ca="1">IF($C628="","",SUMIF('Controle de Contatos'!$D$5:$D$1204,$C628,'Controle de Contatos'!$AN$5:$AN$1204))</f>
        <v/>
      </c>
      <c r="P628" s="15" t="str">
        <f t="shared" ca="1" si="19"/>
        <v/>
      </c>
    </row>
    <row r="629" spans="2:16" ht="30" customHeight="1">
      <c r="B629" s="1">
        <v>625</v>
      </c>
      <c r="C629" s="14" t="str">
        <f t="shared" ca="1" si="18"/>
        <v/>
      </c>
      <c r="D629" s="15" t="str">
        <f ca="1">IF($C629="","",SUMIF('Controle de Contatos'!$D$5:$D$1204,$C629,'Controle de Contatos'!$AC$5:$AC$1204))</f>
        <v/>
      </c>
      <c r="E629" s="15" t="str">
        <f ca="1">IF($C629="","",SUMIF('Controle de Contatos'!$D$5:$D$1204,$C629,'Controle de Contatos'!$AD$5:$AD$1204))</f>
        <v/>
      </c>
      <c r="F629" s="15" t="str">
        <f ca="1">IF($C629="","",SUMIF('Controle de Contatos'!$D$5:$D$1204,$C629,'Controle de Contatos'!$AE$5:$AE$1204))</f>
        <v/>
      </c>
      <c r="G629" s="15" t="str">
        <f ca="1">IF($C629="","",SUMIF('Controle de Contatos'!$D$5:$D$1204,$C629,'Controle de Contatos'!$AF$5:$AF$1204))</f>
        <v/>
      </c>
      <c r="H629" s="15" t="str">
        <f ca="1">IF($C629="","",SUMIF('Controle de Contatos'!$D$5:$D$1204,$C629,'Controle de Contatos'!$AG$5:$AG$1204))</f>
        <v/>
      </c>
      <c r="I629" s="15" t="str">
        <f ca="1">IF($C629="","",SUMIF('Controle de Contatos'!$D$5:$D$1204,$C629,'Controle de Contatos'!$AH$5:$AH$1204))</f>
        <v/>
      </c>
      <c r="J629" s="15" t="str">
        <f ca="1">IF($C629="","",SUMIF('Controle de Contatos'!$D$5:$D$1204,$C629,'Controle de Contatos'!$AI$5:$AI$1204))</f>
        <v/>
      </c>
      <c r="K629" s="15" t="str">
        <f ca="1">IF($C629="","",SUMIF('Controle de Contatos'!$D$5:$D$1204,$C629,'Controle de Contatos'!$AJ$5:$AJ$1204))</f>
        <v/>
      </c>
      <c r="L629" s="15" t="str">
        <f ca="1">IF($C629="","",SUMIF('Controle de Contatos'!$D$5:$D$1204,$C629,'Controle de Contatos'!$AK$5:$AK$1204))</f>
        <v/>
      </c>
      <c r="M629" s="15" t="str">
        <f ca="1">IF($C629="","",SUMIF('Controle de Contatos'!$D$5:$D$1204,$C629,'Controle de Contatos'!$AL$5:$AL$1204))</f>
        <v/>
      </c>
      <c r="N629" s="15" t="str">
        <f ca="1">IF($C629="","",SUMIF('Controle de Contatos'!$D$5:$D$1204,$C629,'Controle de Contatos'!$AM$5:$AO$1204))</f>
        <v/>
      </c>
      <c r="O629" s="15" t="str">
        <f ca="1">IF($C629="","",SUMIF('Controle de Contatos'!$D$5:$D$1204,$C629,'Controle de Contatos'!$AN$5:$AN$1204))</f>
        <v/>
      </c>
      <c r="P629" s="15" t="str">
        <f t="shared" ca="1" si="19"/>
        <v/>
      </c>
    </row>
    <row r="630" spans="2:16" ht="30" customHeight="1">
      <c r="B630" s="1">
        <v>626</v>
      </c>
      <c r="C630" s="14" t="str">
        <f t="shared" ca="1" si="18"/>
        <v/>
      </c>
      <c r="D630" s="15" t="str">
        <f ca="1">IF($C630="","",SUMIF('Controle de Contatos'!$D$5:$D$1204,$C630,'Controle de Contatos'!$AC$5:$AC$1204))</f>
        <v/>
      </c>
      <c r="E630" s="15" t="str">
        <f ca="1">IF($C630="","",SUMIF('Controle de Contatos'!$D$5:$D$1204,$C630,'Controle de Contatos'!$AD$5:$AD$1204))</f>
        <v/>
      </c>
      <c r="F630" s="15" t="str">
        <f ca="1">IF($C630="","",SUMIF('Controle de Contatos'!$D$5:$D$1204,$C630,'Controle de Contatos'!$AE$5:$AE$1204))</f>
        <v/>
      </c>
      <c r="G630" s="15" t="str">
        <f ca="1">IF($C630="","",SUMIF('Controle de Contatos'!$D$5:$D$1204,$C630,'Controle de Contatos'!$AF$5:$AF$1204))</f>
        <v/>
      </c>
      <c r="H630" s="15" t="str">
        <f ca="1">IF($C630="","",SUMIF('Controle de Contatos'!$D$5:$D$1204,$C630,'Controle de Contatos'!$AG$5:$AG$1204))</f>
        <v/>
      </c>
      <c r="I630" s="15" t="str">
        <f ca="1">IF($C630="","",SUMIF('Controle de Contatos'!$D$5:$D$1204,$C630,'Controle de Contatos'!$AH$5:$AH$1204))</f>
        <v/>
      </c>
      <c r="J630" s="15" t="str">
        <f ca="1">IF($C630="","",SUMIF('Controle de Contatos'!$D$5:$D$1204,$C630,'Controle de Contatos'!$AI$5:$AI$1204))</f>
        <v/>
      </c>
      <c r="K630" s="15" t="str">
        <f ca="1">IF($C630="","",SUMIF('Controle de Contatos'!$D$5:$D$1204,$C630,'Controle de Contatos'!$AJ$5:$AJ$1204))</f>
        <v/>
      </c>
      <c r="L630" s="15" t="str">
        <f ca="1">IF($C630="","",SUMIF('Controle de Contatos'!$D$5:$D$1204,$C630,'Controle de Contatos'!$AK$5:$AK$1204))</f>
        <v/>
      </c>
      <c r="M630" s="15" t="str">
        <f ca="1">IF($C630="","",SUMIF('Controle de Contatos'!$D$5:$D$1204,$C630,'Controle de Contatos'!$AL$5:$AL$1204))</f>
        <v/>
      </c>
      <c r="N630" s="15" t="str">
        <f ca="1">IF($C630="","",SUMIF('Controle de Contatos'!$D$5:$D$1204,$C630,'Controle de Contatos'!$AM$5:$AO$1204))</f>
        <v/>
      </c>
      <c r="O630" s="15" t="str">
        <f ca="1">IF($C630="","",SUMIF('Controle de Contatos'!$D$5:$D$1204,$C630,'Controle de Contatos'!$AN$5:$AN$1204))</f>
        <v/>
      </c>
      <c r="P630" s="15" t="str">
        <f t="shared" ca="1" si="19"/>
        <v/>
      </c>
    </row>
    <row r="631" spans="2:16" ht="30" customHeight="1">
      <c r="B631" s="1">
        <v>627</v>
      </c>
      <c r="C631" s="14" t="str">
        <f t="shared" ca="1" si="18"/>
        <v/>
      </c>
      <c r="D631" s="15" t="str">
        <f ca="1">IF($C631="","",SUMIF('Controle de Contatos'!$D$5:$D$1204,$C631,'Controle de Contatos'!$AC$5:$AC$1204))</f>
        <v/>
      </c>
      <c r="E631" s="15" t="str">
        <f ca="1">IF($C631="","",SUMIF('Controle de Contatos'!$D$5:$D$1204,$C631,'Controle de Contatos'!$AD$5:$AD$1204))</f>
        <v/>
      </c>
      <c r="F631" s="15" t="str">
        <f ca="1">IF($C631="","",SUMIF('Controle de Contatos'!$D$5:$D$1204,$C631,'Controle de Contatos'!$AE$5:$AE$1204))</f>
        <v/>
      </c>
      <c r="G631" s="15" t="str">
        <f ca="1">IF($C631="","",SUMIF('Controle de Contatos'!$D$5:$D$1204,$C631,'Controle de Contatos'!$AF$5:$AF$1204))</f>
        <v/>
      </c>
      <c r="H631" s="15" t="str">
        <f ca="1">IF($C631="","",SUMIF('Controle de Contatos'!$D$5:$D$1204,$C631,'Controle de Contatos'!$AG$5:$AG$1204))</f>
        <v/>
      </c>
      <c r="I631" s="15" t="str">
        <f ca="1">IF($C631="","",SUMIF('Controle de Contatos'!$D$5:$D$1204,$C631,'Controle de Contatos'!$AH$5:$AH$1204))</f>
        <v/>
      </c>
      <c r="J631" s="15" t="str">
        <f ca="1">IF($C631="","",SUMIF('Controle de Contatos'!$D$5:$D$1204,$C631,'Controle de Contatos'!$AI$5:$AI$1204))</f>
        <v/>
      </c>
      <c r="K631" s="15" t="str">
        <f ca="1">IF($C631="","",SUMIF('Controle de Contatos'!$D$5:$D$1204,$C631,'Controle de Contatos'!$AJ$5:$AJ$1204))</f>
        <v/>
      </c>
      <c r="L631" s="15" t="str">
        <f ca="1">IF($C631="","",SUMIF('Controle de Contatos'!$D$5:$D$1204,$C631,'Controle de Contatos'!$AK$5:$AK$1204))</f>
        <v/>
      </c>
      <c r="M631" s="15" t="str">
        <f ca="1">IF($C631="","",SUMIF('Controle de Contatos'!$D$5:$D$1204,$C631,'Controle de Contatos'!$AL$5:$AL$1204))</f>
        <v/>
      </c>
      <c r="N631" s="15" t="str">
        <f ca="1">IF($C631="","",SUMIF('Controle de Contatos'!$D$5:$D$1204,$C631,'Controle de Contatos'!$AM$5:$AO$1204))</f>
        <v/>
      </c>
      <c r="O631" s="15" t="str">
        <f ca="1">IF($C631="","",SUMIF('Controle de Contatos'!$D$5:$D$1204,$C631,'Controle de Contatos'!$AN$5:$AN$1204))</f>
        <v/>
      </c>
      <c r="P631" s="15" t="str">
        <f t="shared" ca="1" si="19"/>
        <v/>
      </c>
    </row>
    <row r="632" spans="2:16" ht="30" customHeight="1">
      <c r="B632" s="1">
        <v>628</v>
      </c>
      <c r="C632" s="14" t="str">
        <f t="shared" ca="1" si="18"/>
        <v/>
      </c>
      <c r="D632" s="15" t="str">
        <f ca="1">IF($C632="","",SUMIF('Controle de Contatos'!$D$5:$D$1204,$C632,'Controle de Contatos'!$AC$5:$AC$1204))</f>
        <v/>
      </c>
      <c r="E632" s="15" t="str">
        <f ca="1">IF($C632="","",SUMIF('Controle de Contatos'!$D$5:$D$1204,$C632,'Controle de Contatos'!$AD$5:$AD$1204))</f>
        <v/>
      </c>
      <c r="F632" s="15" t="str">
        <f ca="1">IF($C632="","",SUMIF('Controle de Contatos'!$D$5:$D$1204,$C632,'Controle de Contatos'!$AE$5:$AE$1204))</f>
        <v/>
      </c>
      <c r="G632" s="15" t="str">
        <f ca="1">IF($C632="","",SUMIF('Controle de Contatos'!$D$5:$D$1204,$C632,'Controle de Contatos'!$AF$5:$AF$1204))</f>
        <v/>
      </c>
      <c r="H632" s="15" t="str">
        <f ca="1">IF($C632="","",SUMIF('Controle de Contatos'!$D$5:$D$1204,$C632,'Controle de Contatos'!$AG$5:$AG$1204))</f>
        <v/>
      </c>
      <c r="I632" s="15" t="str">
        <f ca="1">IF($C632="","",SUMIF('Controle de Contatos'!$D$5:$D$1204,$C632,'Controle de Contatos'!$AH$5:$AH$1204))</f>
        <v/>
      </c>
      <c r="J632" s="15" t="str">
        <f ca="1">IF($C632="","",SUMIF('Controle de Contatos'!$D$5:$D$1204,$C632,'Controle de Contatos'!$AI$5:$AI$1204))</f>
        <v/>
      </c>
      <c r="K632" s="15" t="str">
        <f ca="1">IF($C632="","",SUMIF('Controle de Contatos'!$D$5:$D$1204,$C632,'Controle de Contatos'!$AJ$5:$AJ$1204))</f>
        <v/>
      </c>
      <c r="L632" s="15" t="str">
        <f ca="1">IF($C632="","",SUMIF('Controle de Contatos'!$D$5:$D$1204,$C632,'Controle de Contatos'!$AK$5:$AK$1204))</f>
        <v/>
      </c>
      <c r="M632" s="15" t="str">
        <f ca="1">IF($C632="","",SUMIF('Controle de Contatos'!$D$5:$D$1204,$C632,'Controle de Contatos'!$AL$5:$AL$1204))</f>
        <v/>
      </c>
      <c r="N632" s="15" t="str">
        <f ca="1">IF($C632="","",SUMIF('Controle de Contatos'!$D$5:$D$1204,$C632,'Controle de Contatos'!$AM$5:$AO$1204))</f>
        <v/>
      </c>
      <c r="O632" s="15" t="str">
        <f ca="1">IF($C632="","",SUMIF('Controle de Contatos'!$D$5:$D$1204,$C632,'Controle de Contatos'!$AN$5:$AN$1204))</f>
        <v/>
      </c>
      <c r="P632" s="15" t="str">
        <f t="shared" ca="1" si="19"/>
        <v/>
      </c>
    </row>
    <row r="633" spans="2:16" ht="30" customHeight="1">
      <c r="B633" s="1">
        <v>629</v>
      </c>
      <c r="C633" s="14" t="str">
        <f t="shared" ca="1" si="18"/>
        <v/>
      </c>
      <c r="D633" s="15" t="str">
        <f ca="1">IF($C633="","",SUMIF('Controle de Contatos'!$D$5:$D$1204,$C633,'Controle de Contatos'!$AC$5:$AC$1204))</f>
        <v/>
      </c>
      <c r="E633" s="15" t="str">
        <f ca="1">IF($C633="","",SUMIF('Controle de Contatos'!$D$5:$D$1204,$C633,'Controle de Contatos'!$AD$5:$AD$1204))</f>
        <v/>
      </c>
      <c r="F633" s="15" t="str">
        <f ca="1">IF($C633="","",SUMIF('Controle de Contatos'!$D$5:$D$1204,$C633,'Controle de Contatos'!$AE$5:$AE$1204))</f>
        <v/>
      </c>
      <c r="G633" s="15" t="str">
        <f ca="1">IF($C633="","",SUMIF('Controle de Contatos'!$D$5:$D$1204,$C633,'Controle de Contatos'!$AF$5:$AF$1204))</f>
        <v/>
      </c>
      <c r="H633" s="15" t="str">
        <f ca="1">IF($C633="","",SUMIF('Controle de Contatos'!$D$5:$D$1204,$C633,'Controle de Contatos'!$AG$5:$AG$1204))</f>
        <v/>
      </c>
      <c r="I633" s="15" t="str">
        <f ca="1">IF($C633="","",SUMIF('Controle de Contatos'!$D$5:$D$1204,$C633,'Controle de Contatos'!$AH$5:$AH$1204))</f>
        <v/>
      </c>
      <c r="J633" s="15" t="str">
        <f ca="1">IF($C633="","",SUMIF('Controle de Contatos'!$D$5:$D$1204,$C633,'Controle de Contatos'!$AI$5:$AI$1204))</f>
        <v/>
      </c>
      <c r="K633" s="15" t="str">
        <f ca="1">IF($C633="","",SUMIF('Controle de Contatos'!$D$5:$D$1204,$C633,'Controle de Contatos'!$AJ$5:$AJ$1204))</f>
        <v/>
      </c>
      <c r="L633" s="15" t="str">
        <f ca="1">IF($C633="","",SUMIF('Controle de Contatos'!$D$5:$D$1204,$C633,'Controle de Contatos'!$AK$5:$AK$1204))</f>
        <v/>
      </c>
      <c r="M633" s="15" t="str">
        <f ca="1">IF($C633="","",SUMIF('Controle de Contatos'!$D$5:$D$1204,$C633,'Controle de Contatos'!$AL$5:$AL$1204))</f>
        <v/>
      </c>
      <c r="N633" s="15" t="str">
        <f ca="1">IF($C633="","",SUMIF('Controle de Contatos'!$D$5:$D$1204,$C633,'Controle de Contatos'!$AM$5:$AO$1204))</f>
        <v/>
      </c>
      <c r="O633" s="15" t="str">
        <f ca="1">IF($C633="","",SUMIF('Controle de Contatos'!$D$5:$D$1204,$C633,'Controle de Contatos'!$AN$5:$AN$1204))</f>
        <v/>
      </c>
      <c r="P633" s="15" t="str">
        <f t="shared" ca="1" si="19"/>
        <v/>
      </c>
    </row>
    <row r="634" spans="2:16" ht="30" customHeight="1">
      <c r="B634" s="1">
        <v>630</v>
      </c>
      <c r="C634" s="14" t="str">
        <f t="shared" ca="1" si="18"/>
        <v/>
      </c>
      <c r="D634" s="15" t="str">
        <f ca="1">IF($C634="","",SUMIF('Controle de Contatos'!$D$5:$D$1204,$C634,'Controle de Contatos'!$AC$5:$AC$1204))</f>
        <v/>
      </c>
      <c r="E634" s="15" t="str">
        <f ca="1">IF($C634="","",SUMIF('Controle de Contatos'!$D$5:$D$1204,$C634,'Controle de Contatos'!$AD$5:$AD$1204))</f>
        <v/>
      </c>
      <c r="F634" s="15" t="str">
        <f ca="1">IF($C634="","",SUMIF('Controle de Contatos'!$D$5:$D$1204,$C634,'Controle de Contatos'!$AE$5:$AE$1204))</f>
        <v/>
      </c>
      <c r="G634" s="15" t="str">
        <f ca="1">IF($C634="","",SUMIF('Controle de Contatos'!$D$5:$D$1204,$C634,'Controle de Contatos'!$AF$5:$AF$1204))</f>
        <v/>
      </c>
      <c r="H634" s="15" t="str">
        <f ca="1">IF($C634="","",SUMIF('Controle de Contatos'!$D$5:$D$1204,$C634,'Controle de Contatos'!$AG$5:$AG$1204))</f>
        <v/>
      </c>
      <c r="I634" s="15" t="str">
        <f ca="1">IF($C634="","",SUMIF('Controle de Contatos'!$D$5:$D$1204,$C634,'Controle de Contatos'!$AH$5:$AH$1204))</f>
        <v/>
      </c>
      <c r="J634" s="15" t="str">
        <f ca="1">IF($C634="","",SUMIF('Controle de Contatos'!$D$5:$D$1204,$C634,'Controle de Contatos'!$AI$5:$AI$1204))</f>
        <v/>
      </c>
      <c r="K634" s="15" t="str">
        <f ca="1">IF($C634="","",SUMIF('Controle de Contatos'!$D$5:$D$1204,$C634,'Controle de Contatos'!$AJ$5:$AJ$1204))</f>
        <v/>
      </c>
      <c r="L634" s="15" t="str">
        <f ca="1">IF($C634="","",SUMIF('Controle de Contatos'!$D$5:$D$1204,$C634,'Controle de Contatos'!$AK$5:$AK$1204))</f>
        <v/>
      </c>
      <c r="M634" s="15" t="str">
        <f ca="1">IF($C634="","",SUMIF('Controle de Contatos'!$D$5:$D$1204,$C634,'Controle de Contatos'!$AL$5:$AL$1204))</f>
        <v/>
      </c>
      <c r="N634" s="15" t="str">
        <f ca="1">IF($C634="","",SUMIF('Controle de Contatos'!$D$5:$D$1204,$C634,'Controle de Contatos'!$AM$5:$AO$1204))</f>
        <v/>
      </c>
      <c r="O634" s="15" t="str">
        <f ca="1">IF($C634="","",SUMIF('Controle de Contatos'!$D$5:$D$1204,$C634,'Controle de Contatos'!$AN$5:$AN$1204))</f>
        <v/>
      </c>
      <c r="P634" s="15" t="str">
        <f t="shared" ca="1" si="19"/>
        <v/>
      </c>
    </row>
    <row r="635" spans="2:16" ht="30" customHeight="1">
      <c r="B635" s="1">
        <v>631</v>
      </c>
      <c r="C635" s="14" t="str">
        <f t="shared" ca="1" si="18"/>
        <v/>
      </c>
      <c r="D635" s="15" t="str">
        <f ca="1">IF($C635="","",SUMIF('Controle de Contatos'!$D$5:$D$1204,$C635,'Controle de Contatos'!$AC$5:$AC$1204))</f>
        <v/>
      </c>
      <c r="E635" s="15" t="str">
        <f ca="1">IF($C635="","",SUMIF('Controle de Contatos'!$D$5:$D$1204,$C635,'Controle de Contatos'!$AD$5:$AD$1204))</f>
        <v/>
      </c>
      <c r="F635" s="15" t="str">
        <f ca="1">IF($C635="","",SUMIF('Controle de Contatos'!$D$5:$D$1204,$C635,'Controle de Contatos'!$AE$5:$AE$1204))</f>
        <v/>
      </c>
      <c r="G635" s="15" t="str">
        <f ca="1">IF($C635="","",SUMIF('Controle de Contatos'!$D$5:$D$1204,$C635,'Controle de Contatos'!$AF$5:$AF$1204))</f>
        <v/>
      </c>
      <c r="H635" s="15" t="str">
        <f ca="1">IF($C635="","",SUMIF('Controle de Contatos'!$D$5:$D$1204,$C635,'Controle de Contatos'!$AG$5:$AG$1204))</f>
        <v/>
      </c>
      <c r="I635" s="15" t="str">
        <f ca="1">IF($C635="","",SUMIF('Controle de Contatos'!$D$5:$D$1204,$C635,'Controle de Contatos'!$AH$5:$AH$1204))</f>
        <v/>
      </c>
      <c r="J635" s="15" t="str">
        <f ca="1">IF($C635="","",SUMIF('Controle de Contatos'!$D$5:$D$1204,$C635,'Controle de Contatos'!$AI$5:$AI$1204))</f>
        <v/>
      </c>
      <c r="K635" s="15" t="str">
        <f ca="1">IF($C635="","",SUMIF('Controle de Contatos'!$D$5:$D$1204,$C635,'Controle de Contatos'!$AJ$5:$AJ$1204))</f>
        <v/>
      </c>
      <c r="L635" s="15" t="str">
        <f ca="1">IF($C635="","",SUMIF('Controle de Contatos'!$D$5:$D$1204,$C635,'Controle de Contatos'!$AK$5:$AK$1204))</f>
        <v/>
      </c>
      <c r="M635" s="15" t="str">
        <f ca="1">IF($C635="","",SUMIF('Controle de Contatos'!$D$5:$D$1204,$C635,'Controle de Contatos'!$AL$5:$AL$1204))</f>
        <v/>
      </c>
      <c r="N635" s="15" t="str">
        <f ca="1">IF($C635="","",SUMIF('Controle de Contatos'!$D$5:$D$1204,$C635,'Controle de Contatos'!$AM$5:$AO$1204))</f>
        <v/>
      </c>
      <c r="O635" s="15" t="str">
        <f ca="1">IF($C635="","",SUMIF('Controle de Contatos'!$D$5:$D$1204,$C635,'Controle de Contatos'!$AN$5:$AN$1204))</f>
        <v/>
      </c>
      <c r="P635" s="15" t="str">
        <f t="shared" ca="1" si="19"/>
        <v/>
      </c>
    </row>
    <row r="636" spans="2:16" ht="30" customHeight="1">
      <c r="B636" s="1">
        <v>632</v>
      </c>
      <c r="C636" s="14" t="str">
        <f t="shared" ca="1" si="18"/>
        <v/>
      </c>
      <c r="D636" s="15" t="str">
        <f ca="1">IF($C636="","",SUMIF('Controle de Contatos'!$D$5:$D$1204,$C636,'Controle de Contatos'!$AC$5:$AC$1204))</f>
        <v/>
      </c>
      <c r="E636" s="15" t="str">
        <f ca="1">IF($C636="","",SUMIF('Controle de Contatos'!$D$5:$D$1204,$C636,'Controle de Contatos'!$AD$5:$AD$1204))</f>
        <v/>
      </c>
      <c r="F636" s="15" t="str">
        <f ca="1">IF($C636="","",SUMIF('Controle de Contatos'!$D$5:$D$1204,$C636,'Controle de Contatos'!$AE$5:$AE$1204))</f>
        <v/>
      </c>
      <c r="G636" s="15" t="str">
        <f ca="1">IF($C636="","",SUMIF('Controle de Contatos'!$D$5:$D$1204,$C636,'Controle de Contatos'!$AF$5:$AF$1204))</f>
        <v/>
      </c>
      <c r="H636" s="15" t="str">
        <f ca="1">IF($C636="","",SUMIF('Controle de Contatos'!$D$5:$D$1204,$C636,'Controle de Contatos'!$AG$5:$AG$1204))</f>
        <v/>
      </c>
      <c r="I636" s="15" t="str">
        <f ca="1">IF($C636="","",SUMIF('Controle de Contatos'!$D$5:$D$1204,$C636,'Controle de Contatos'!$AH$5:$AH$1204))</f>
        <v/>
      </c>
      <c r="J636" s="15" t="str">
        <f ca="1">IF($C636="","",SUMIF('Controle de Contatos'!$D$5:$D$1204,$C636,'Controle de Contatos'!$AI$5:$AI$1204))</f>
        <v/>
      </c>
      <c r="K636" s="15" t="str">
        <f ca="1">IF($C636="","",SUMIF('Controle de Contatos'!$D$5:$D$1204,$C636,'Controle de Contatos'!$AJ$5:$AJ$1204))</f>
        <v/>
      </c>
      <c r="L636" s="15" t="str">
        <f ca="1">IF($C636="","",SUMIF('Controle de Contatos'!$D$5:$D$1204,$C636,'Controle de Contatos'!$AK$5:$AK$1204))</f>
        <v/>
      </c>
      <c r="M636" s="15" t="str">
        <f ca="1">IF($C636="","",SUMIF('Controle de Contatos'!$D$5:$D$1204,$C636,'Controle de Contatos'!$AL$5:$AL$1204))</f>
        <v/>
      </c>
      <c r="N636" s="15" t="str">
        <f ca="1">IF($C636="","",SUMIF('Controle de Contatos'!$D$5:$D$1204,$C636,'Controle de Contatos'!$AM$5:$AO$1204))</f>
        <v/>
      </c>
      <c r="O636" s="15" t="str">
        <f ca="1">IF($C636="","",SUMIF('Controle de Contatos'!$D$5:$D$1204,$C636,'Controle de Contatos'!$AN$5:$AN$1204))</f>
        <v/>
      </c>
      <c r="P636" s="15" t="str">
        <f t="shared" ca="1" si="19"/>
        <v/>
      </c>
    </row>
    <row r="637" spans="2:16" ht="30" customHeight="1">
      <c r="B637" s="1">
        <v>633</v>
      </c>
      <c r="C637" s="14" t="str">
        <f t="shared" ca="1" si="18"/>
        <v/>
      </c>
      <c r="D637" s="15" t="str">
        <f ca="1">IF($C637="","",SUMIF('Controle de Contatos'!$D$5:$D$1204,$C637,'Controle de Contatos'!$AC$5:$AC$1204))</f>
        <v/>
      </c>
      <c r="E637" s="15" t="str">
        <f ca="1">IF($C637="","",SUMIF('Controle de Contatos'!$D$5:$D$1204,$C637,'Controle de Contatos'!$AD$5:$AD$1204))</f>
        <v/>
      </c>
      <c r="F637" s="15" t="str">
        <f ca="1">IF($C637="","",SUMIF('Controle de Contatos'!$D$5:$D$1204,$C637,'Controle de Contatos'!$AE$5:$AE$1204))</f>
        <v/>
      </c>
      <c r="G637" s="15" t="str">
        <f ca="1">IF($C637="","",SUMIF('Controle de Contatos'!$D$5:$D$1204,$C637,'Controle de Contatos'!$AF$5:$AF$1204))</f>
        <v/>
      </c>
      <c r="H637" s="15" t="str">
        <f ca="1">IF($C637="","",SUMIF('Controle de Contatos'!$D$5:$D$1204,$C637,'Controle de Contatos'!$AG$5:$AG$1204))</f>
        <v/>
      </c>
      <c r="I637" s="15" t="str">
        <f ca="1">IF($C637="","",SUMIF('Controle de Contatos'!$D$5:$D$1204,$C637,'Controle de Contatos'!$AH$5:$AH$1204))</f>
        <v/>
      </c>
      <c r="J637" s="15" t="str">
        <f ca="1">IF($C637="","",SUMIF('Controle de Contatos'!$D$5:$D$1204,$C637,'Controle de Contatos'!$AI$5:$AI$1204))</f>
        <v/>
      </c>
      <c r="K637" s="15" t="str">
        <f ca="1">IF($C637="","",SUMIF('Controle de Contatos'!$D$5:$D$1204,$C637,'Controle de Contatos'!$AJ$5:$AJ$1204))</f>
        <v/>
      </c>
      <c r="L637" s="15" t="str">
        <f ca="1">IF($C637="","",SUMIF('Controle de Contatos'!$D$5:$D$1204,$C637,'Controle de Contatos'!$AK$5:$AK$1204))</f>
        <v/>
      </c>
      <c r="M637" s="15" t="str">
        <f ca="1">IF($C637="","",SUMIF('Controle de Contatos'!$D$5:$D$1204,$C637,'Controle de Contatos'!$AL$5:$AL$1204))</f>
        <v/>
      </c>
      <c r="N637" s="15" t="str">
        <f ca="1">IF($C637="","",SUMIF('Controle de Contatos'!$D$5:$D$1204,$C637,'Controle de Contatos'!$AM$5:$AO$1204))</f>
        <v/>
      </c>
      <c r="O637" s="15" t="str">
        <f ca="1">IF($C637="","",SUMIF('Controle de Contatos'!$D$5:$D$1204,$C637,'Controle de Contatos'!$AN$5:$AN$1204))</f>
        <v/>
      </c>
      <c r="P637" s="15" t="str">
        <f t="shared" ca="1" si="19"/>
        <v/>
      </c>
    </row>
    <row r="638" spans="2:16" ht="30" customHeight="1">
      <c r="B638" s="1">
        <v>634</v>
      </c>
      <c r="C638" s="14" t="str">
        <f t="shared" ca="1" si="18"/>
        <v/>
      </c>
      <c r="D638" s="15" t="str">
        <f ca="1">IF($C638="","",SUMIF('Controle de Contatos'!$D$5:$D$1204,$C638,'Controle de Contatos'!$AC$5:$AC$1204))</f>
        <v/>
      </c>
      <c r="E638" s="15" t="str">
        <f ca="1">IF($C638="","",SUMIF('Controle de Contatos'!$D$5:$D$1204,$C638,'Controle de Contatos'!$AD$5:$AD$1204))</f>
        <v/>
      </c>
      <c r="F638" s="15" t="str">
        <f ca="1">IF($C638="","",SUMIF('Controle de Contatos'!$D$5:$D$1204,$C638,'Controle de Contatos'!$AE$5:$AE$1204))</f>
        <v/>
      </c>
      <c r="G638" s="15" t="str">
        <f ca="1">IF($C638="","",SUMIF('Controle de Contatos'!$D$5:$D$1204,$C638,'Controle de Contatos'!$AF$5:$AF$1204))</f>
        <v/>
      </c>
      <c r="H638" s="15" t="str">
        <f ca="1">IF($C638="","",SUMIF('Controle de Contatos'!$D$5:$D$1204,$C638,'Controle de Contatos'!$AG$5:$AG$1204))</f>
        <v/>
      </c>
      <c r="I638" s="15" t="str">
        <f ca="1">IF($C638="","",SUMIF('Controle de Contatos'!$D$5:$D$1204,$C638,'Controle de Contatos'!$AH$5:$AH$1204))</f>
        <v/>
      </c>
      <c r="J638" s="15" t="str">
        <f ca="1">IF($C638="","",SUMIF('Controle de Contatos'!$D$5:$D$1204,$C638,'Controle de Contatos'!$AI$5:$AI$1204))</f>
        <v/>
      </c>
      <c r="K638" s="15" t="str">
        <f ca="1">IF($C638="","",SUMIF('Controle de Contatos'!$D$5:$D$1204,$C638,'Controle de Contatos'!$AJ$5:$AJ$1204))</f>
        <v/>
      </c>
      <c r="L638" s="15" t="str">
        <f ca="1">IF($C638="","",SUMIF('Controle de Contatos'!$D$5:$D$1204,$C638,'Controle de Contatos'!$AK$5:$AK$1204))</f>
        <v/>
      </c>
      <c r="M638" s="15" t="str">
        <f ca="1">IF($C638="","",SUMIF('Controle de Contatos'!$D$5:$D$1204,$C638,'Controle de Contatos'!$AL$5:$AL$1204))</f>
        <v/>
      </c>
      <c r="N638" s="15" t="str">
        <f ca="1">IF($C638="","",SUMIF('Controle de Contatos'!$D$5:$D$1204,$C638,'Controle de Contatos'!$AM$5:$AO$1204))</f>
        <v/>
      </c>
      <c r="O638" s="15" t="str">
        <f ca="1">IF($C638="","",SUMIF('Controle de Contatos'!$D$5:$D$1204,$C638,'Controle de Contatos'!$AN$5:$AN$1204))</f>
        <v/>
      </c>
      <c r="P638" s="15" t="str">
        <f t="shared" ca="1" si="19"/>
        <v/>
      </c>
    </row>
    <row r="639" spans="2:16" ht="30" customHeight="1">
      <c r="B639" s="1">
        <v>635</v>
      </c>
      <c r="C639" s="14" t="str">
        <f t="shared" ca="1" si="18"/>
        <v/>
      </c>
      <c r="D639" s="15" t="str">
        <f ca="1">IF($C639="","",SUMIF('Controle de Contatos'!$D$5:$D$1204,$C639,'Controle de Contatos'!$AC$5:$AC$1204))</f>
        <v/>
      </c>
      <c r="E639" s="15" t="str">
        <f ca="1">IF($C639="","",SUMIF('Controle de Contatos'!$D$5:$D$1204,$C639,'Controle de Contatos'!$AD$5:$AD$1204))</f>
        <v/>
      </c>
      <c r="F639" s="15" t="str">
        <f ca="1">IF($C639="","",SUMIF('Controle de Contatos'!$D$5:$D$1204,$C639,'Controle de Contatos'!$AE$5:$AE$1204))</f>
        <v/>
      </c>
      <c r="G639" s="15" t="str">
        <f ca="1">IF($C639="","",SUMIF('Controle de Contatos'!$D$5:$D$1204,$C639,'Controle de Contatos'!$AF$5:$AF$1204))</f>
        <v/>
      </c>
      <c r="H639" s="15" t="str">
        <f ca="1">IF($C639="","",SUMIF('Controle de Contatos'!$D$5:$D$1204,$C639,'Controle de Contatos'!$AG$5:$AG$1204))</f>
        <v/>
      </c>
      <c r="I639" s="15" t="str">
        <f ca="1">IF($C639="","",SUMIF('Controle de Contatos'!$D$5:$D$1204,$C639,'Controle de Contatos'!$AH$5:$AH$1204))</f>
        <v/>
      </c>
      <c r="J639" s="15" t="str">
        <f ca="1">IF($C639="","",SUMIF('Controle de Contatos'!$D$5:$D$1204,$C639,'Controle de Contatos'!$AI$5:$AI$1204))</f>
        <v/>
      </c>
      <c r="K639" s="15" t="str">
        <f ca="1">IF($C639="","",SUMIF('Controle de Contatos'!$D$5:$D$1204,$C639,'Controle de Contatos'!$AJ$5:$AJ$1204))</f>
        <v/>
      </c>
      <c r="L639" s="15" t="str">
        <f ca="1">IF($C639="","",SUMIF('Controle de Contatos'!$D$5:$D$1204,$C639,'Controle de Contatos'!$AK$5:$AK$1204))</f>
        <v/>
      </c>
      <c r="M639" s="15" t="str">
        <f ca="1">IF($C639="","",SUMIF('Controle de Contatos'!$D$5:$D$1204,$C639,'Controle de Contatos'!$AL$5:$AL$1204))</f>
        <v/>
      </c>
      <c r="N639" s="15" t="str">
        <f ca="1">IF($C639="","",SUMIF('Controle de Contatos'!$D$5:$D$1204,$C639,'Controle de Contatos'!$AM$5:$AO$1204))</f>
        <v/>
      </c>
      <c r="O639" s="15" t="str">
        <f ca="1">IF($C639="","",SUMIF('Controle de Contatos'!$D$5:$D$1204,$C639,'Controle de Contatos'!$AN$5:$AN$1204))</f>
        <v/>
      </c>
      <c r="P639" s="15" t="str">
        <f t="shared" ca="1" si="19"/>
        <v/>
      </c>
    </row>
    <row r="640" spans="2:16" ht="30" customHeight="1">
      <c r="B640" s="1">
        <v>636</v>
      </c>
      <c r="C640" s="14" t="str">
        <f t="shared" ca="1" si="18"/>
        <v/>
      </c>
      <c r="D640" s="15" t="str">
        <f ca="1">IF($C640="","",SUMIF('Controle de Contatos'!$D$5:$D$1204,$C640,'Controle de Contatos'!$AC$5:$AC$1204))</f>
        <v/>
      </c>
      <c r="E640" s="15" t="str">
        <f ca="1">IF($C640="","",SUMIF('Controle de Contatos'!$D$5:$D$1204,$C640,'Controle de Contatos'!$AD$5:$AD$1204))</f>
        <v/>
      </c>
      <c r="F640" s="15" t="str">
        <f ca="1">IF($C640="","",SUMIF('Controle de Contatos'!$D$5:$D$1204,$C640,'Controle de Contatos'!$AE$5:$AE$1204))</f>
        <v/>
      </c>
      <c r="G640" s="15" t="str">
        <f ca="1">IF($C640="","",SUMIF('Controle de Contatos'!$D$5:$D$1204,$C640,'Controle de Contatos'!$AF$5:$AF$1204))</f>
        <v/>
      </c>
      <c r="H640" s="15" t="str">
        <f ca="1">IF($C640="","",SUMIF('Controle de Contatos'!$D$5:$D$1204,$C640,'Controle de Contatos'!$AG$5:$AG$1204))</f>
        <v/>
      </c>
      <c r="I640" s="15" t="str">
        <f ca="1">IF($C640="","",SUMIF('Controle de Contatos'!$D$5:$D$1204,$C640,'Controle de Contatos'!$AH$5:$AH$1204))</f>
        <v/>
      </c>
      <c r="J640" s="15" t="str">
        <f ca="1">IF($C640="","",SUMIF('Controle de Contatos'!$D$5:$D$1204,$C640,'Controle de Contatos'!$AI$5:$AI$1204))</f>
        <v/>
      </c>
      <c r="K640" s="15" t="str">
        <f ca="1">IF($C640="","",SUMIF('Controle de Contatos'!$D$5:$D$1204,$C640,'Controle de Contatos'!$AJ$5:$AJ$1204))</f>
        <v/>
      </c>
      <c r="L640" s="15" t="str">
        <f ca="1">IF($C640="","",SUMIF('Controle de Contatos'!$D$5:$D$1204,$C640,'Controle de Contatos'!$AK$5:$AK$1204))</f>
        <v/>
      </c>
      <c r="M640" s="15" t="str">
        <f ca="1">IF($C640="","",SUMIF('Controle de Contatos'!$D$5:$D$1204,$C640,'Controle de Contatos'!$AL$5:$AL$1204))</f>
        <v/>
      </c>
      <c r="N640" s="15" t="str">
        <f ca="1">IF($C640="","",SUMIF('Controle de Contatos'!$D$5:$D$1204,$C640,'Controle de Contatos'!$AM$5:$AO$1204))</f>
        <v/>
      </c>
      <c r="O640" s="15" t="str">
        <f ca="1">IF($C640="","",SUMIF('Controle de Contatos'!$D$5:$D$1204,$C640,'Controle de Contatos'!$AN$5:$AN$1204))</f>
        <v/>
      </c>
      <c r="P640" s="15" t="str">
        <f t="shared" ca="1" si="19"/>
        <v/>
      </c>
    </row>
    <row r="641" spans="2:16" ht="30" customHeight="1">
      <c r="B641" s="1">
        <v>637</v>
      </c>
      <c r="C641" s="14" t="str">
        <f t="shared" ca="1" si="18"/>
        <v/>
      </c>
      <c r="D641" s="15" t="str">
        <f ca="1">IF($C641="","",SUMIF('Controle de Contatos'!$D$5:$D$1204,$C641,'Controle de Contatos'!$AC$5:$AC$1204))</f>
        <v/>
      </c>
      <c r="E641" s="15" t="str">
        <f ca="1">IF($C641="","",SUMIF('Controle de Contatos'!$D$5:$D$1204,$C641,'Controle de Contatos'!$AD$5:$AD$1204))</f>
        <v/>
      </c>
      <c r="F641" s="15" t="str">
        <f ca="1">IF($C641="","",SUMIF('Controle de Contatos'!$D$5:$D$1204,$C641,'Controle de Contatos'!$AE$5:$AE$1204))</f>
        <v/>
      </c>
      <c r="G641" s="15" t="str">
        <f ca="1">IF($C641="","",SUMIF('Controle de Contatos'!$D$5:$D$1204,$C641,'Controle de Contatos'!$AF$5:$AF$1204))</f>
        <v/>
      </c>
      <c r="H641" s="15" t="str">
        <f ca="1">IF($C641="","",SUMIF('Controle de Contatos'!$D$5:$D$1204,$C641,'Controle de Contatos'!$AG$5:$AG$1204))</f>
        <v/>
      </c>
      <c r="I641" s="15" t="str">
        <f ca="1">IF($C641="","",SUMIF('Controle de Contatos'!$D$5:$D$1204,$C641,'Controle de Contatos'!$AH$5:$AH$1204))</f>
        <v/>
      </c>
      <c r="J641" s="15" t="str">
        <f ca="1">IF($C641="","",SUMIF('Controle de Contatos'!$D$5:$D$1204,$C641,'Controle de Contatos'!$AI$5:$AI$1204))</f>
        <v/>
      </c>
      <c r="K641" s="15" t="str">
        <f ca="1">IF($C641="","",SUMIF('Controle de Contatos'!$D$5:$D$1204,$C641,'Controle de Contatos'!$AJ$5:$AJ$1204))</f>
        <v/>
      </c>
      <c r="L641" s="15" t="str">
        <f ca="1">IF($C641="","",SUMIF('Controle de Contatos'!$D$5:$D$1204,$C641,'Controle de Contatos'!$AK$5:$AK$1204))</f>
        <v/>
      </c>
      <c r="M641" s="15" t="str">
        <f ca="1">IF($C641="","",SUMIF('Controle de Contatos'!$D$5:$D$1204,$C641,'Controle de Contatos'!$AL$5:$AL$1204))</f>
        <v/>
      </c>
      <c r="N641" s="15" t="str">
        <f ca="1">IF($C641="","",SUMIF('Controle de Contatos'!$D$5:$D$1204,$C641,'Controle de Contatos'!$AM$5:$AO$1204))</f>
        <v/>
      </c>
      <c r="O641" s="15" t="str">
        <f ca="1">IF($C641="","",SUMIF('Controle de Contatos'!$D$5:$D$1204,$C641,'Controle de Contatos'!$AN$5:$AN$1204))</f>
        <v/>
      </c>
      <c r="P641" s="15" t="str">
        <f t="shared" ca="1" si="19"/>
        <v/>
      </c>
    </row>
    <row r="642" spans="2:16" ht="30" customHeight="1">
      <c r="B642" s="1">
        <v>638</v>
      </c>
      <c r="C642" s="14" t="str">
        <f t="shared" ca="1" si="18"/>
        <v/>
      </c>
      <c r="D642" s="15" t="str">
        <f ca="1">IF($C642="","",SUMIF('Controle de Contatos'!$D$5:$D$1204,$C642,'Controle de Contatos'!$AC$5:$AC$1204))</f>
        <v/>
      </c>
      <c r="E642" s="15" t="str">
        <f ca="1">IF($C642="","",SUMIF('Controle de Contatos'!$D$5:$D$1204,$C642,'Controle de Contatos'!$AD$5:$AD$1204))</f>
        <v/>
      </c>
      <c r="F642" s="15" t="str">
        <f ca="1">IF($C642="","",SUMIF('Controle de Contatos'!$D$5:$D$1204,$C642,'Controle de Contatos'!$AE$5:$AE$1204))</f>
        <v/>
      </c>
      <c r="G642" s="15" t="str">
        <f ca="1">IF($C642="","",SUMIF('Controle de Contatos'!$D$5:$D$1204,$C642,'Controle de Contatos'!$AF$5:$AF$1204))</f>
        <v/>
      </c>
      <c r="H642" s="15" t="str">
        <f ca="1">IF($C642="","",SUMIF('Controle de Contatos'!$D$5:$D$1204,$C642,'Controle de Contatos'!$AG$5:$AG$1204))</f>
        <v/>
      </c>
      <c r="I642" s="15" t="str">
        <f ca="1">IF($C642="","",SUMIF('Controle de Contatos'!$D$5:$D$1204,$C642,'Controle de Contatos'!$AH$5:$AH$1204))</f>
        <v/>
      </c>
      <c r="J642" s="15" t="str">
        <f ca="1">IF($C642="","",SUMIF('Controle de Contatos'!$D$5:$D$1204,$C642,'Controle de Contatos'!$AI$5:$AI$1204))</f>
        <v/>
      </c>
      <c r="K642" s="15" t="str">
        <f ca="1">IF($C642="","",SUMIF('Controle de Contatos'!$D$5:$D$1204,$C642,'Controle de Contatos'!$AJ$5:$AJ$1204))</f>
        <v/>
      </c>
      <c r="L642" s="15" t="str">
        <f ca="1">IF($C642="","",SUMIF('Controle de Contatos'!$D$5:$D$1204,$C642,'Controle de Contatos'!$AK$5:$AK$1204))</f>
        <v/>
      </c>
      <c r="M642" s="15" t="str">
        <f ca="1">IF($C642="","",SUMIF('Controle de Contatos'!$D$5:$D$1204,$C642,'Controle de Contatos'!$AL$5:$AL$1204))</f>
        <v/>
      </c>
      <c r="N642" s="15" t="str">
        <f ca="1">IF($C642="","",SUMIF('Controle de Contatos'!$D$5:$D$1204,$C642,'Controle de Contatos'!$AM$5:$AO$1204))</f>
        <v/>
      </c>
      <c r="O642" s="15" t="str">
        <f ca="1">IF($C642="","",SUMIF('Controle de Contatos'!$D$5:$D$1204,$C642,'Controle de Contatos'!$AN$5:$AN$1204))</f>
        <v/>
      </c>
      <c r="P642" s="15" t="str">
        <f t="shared" ca="1" si="19"/>
        <v/>
      </c>
    </row>
    <row r="643" spans="2:16" ht="30" customHeight="1">
      <c r="B643" s="1">
        <v>639</v>
      </c>
      <c r="C643" s="14" t="str">
        <f t="shared" ca="1" si="18"/>
        <v/>
      </c>
      <c r="D643" s="15" t="str">
        <f ca="1">IF($C643="","",SUMIF('Controle de Contatos'!$D$5:$D$1204,$C643,'Controle de Contatos'!$AC$5:$AC$1204))</f>
        <v/>
      </c>
      <c r="E643" s="15" t="str">
        <f ca="1">IF($C643="","",SUMIF('Controle de Contatos'!$D$5:$D$1204,$C643,'Controle de Contatos'!$AD$5:$AD$1204))</f>
        <v/>
      </c>
      <c r="F643" s="15" t="str">
        <f ca="1">IF($C643="","",SUMIF('Controle de Contatos'!$D$5:$D$1204,$C643,'Controle de Contatos'!$AE$5:$AE$1204))</f>
        <v/>
      </c>
      <c r="G643" s="15" t="str">
        <f ca="1">IF($C643="","",SUMIF('Controle de Contatos'!$D$5:$D$1204,$C643,'Controle de Contatos'!$AF$5:$AF$1204))</f>
        <v/>
      </c>
      <c r="H643" s="15" t="str">
        <f ca="1">IF($C643="","",SUMIF('Controle de Contatos'!$D$5:$D$1204,$C643,'Controle de Contatos'!$AG$5:$AG$1204))</f>
        <v/>
      </c>
      <c r="I643" s="15" t="str">
        <f ca="1">IF($C643="","",SUMIF('Controle de Contatos'!$D$5:$D$1204,$C643,'Controle de Contatos'!$AH$5:$AH$1204))</f>
        <v/>
      </c>
      <c r="J643" s="15" t="str">
        <f ca="1">IF($C643="","",SUMIF('Controle de Contatos'!$D$5:$D$1204,$C643,'Controle de Contatos'!$AI$5:$AI$1204))</f>
        <v/>
      </c>
      <c r="K643" s="15" t="str">
        <f ca="1">IF($C643="","",SUMIF('Controle de Contatos'!$D$5:$D$1204,$C643,'Controle de Contatos'!$AJ$5:$AJ$1204))</f>
        <v/>
      </c>
      <c r="L643" s="15" t="str">
        <f ca="1">IF($C643="","",SUMIF('Controle de Contatos'!$D$5:$D$1204,$C643,'Controle de Contatos'!$AK$5:$AK$1204))</f>
        <v/>
      </c>
      <c r="M643" s="15" t="str">
        <f ca="1">IF($C643="","",SUMIF('Controle de Contatos'!$D$5:$D$1204,$C643,'Controle de Contatos'!$AL$5:$AL$1204))</f>
        <v/>
      </c>
      <c r="N643" s="15" t="str">
        <f ca="1">IF($C643="","",SUMIF('Controle de Contatos'!$D$5:$D$1204,$C643,'Controle de Contatos'!$AM$5:$AO$1204))</f>
        <v/>
      </c>
      <c r="O643" s="15" t="str">
        <f ca="1">IF($C643="","",SUMIF('Controle de Contatos'!$D$5:$D$1204,$C643,'Controle de Contatos'!$AN$5:$AN$1204))</f>
        <v/>
      </c>
      <c r="P643" s="15" t="str">
        <f t="shared" ca="1" si="19"/>
        <v/>
      </c>
    </row>
    <row r="644" spans="2:16" ht="30" customHeight="1">
      <c r="B644" s="1">
        <v>640</v>
      </c>
      <c r="C644" s="14" t="str">
        <f t="shared" ca="1" si="18"/>
        <v/>
      </c>
      <c r="D644" s="15" t="str">
        <f ca="1">IF($C644="","",SUMIF('Controle de Contatos'!$D$5:$D$1204,$C644,'Controle de Contatos'!$AC$5:$AC$1204))</f>
        <v/>
      </c>
      <c r="E644" s="15" t="str">
        <f ca="1">IF($C644="","",SUMIF('Controle de Contatos'!$D$5:$D$1204,$C644,'Controle de Contatos'!$AD$5:$AD$1204))</f>
        <v/>
      </c>
      <c r="F644" s="15" t="str">
        <f ca="1">IF($C644="","",SUMIF('Controle de Contatos'!$D$5:$D$1204,$C644,'Controle de Contatos'!$AE$5:$AE$1204))</f>
        <v/>
      </c>
      <c r="G644" s="15" t="str">
        <f ca="1">IF($C644="","",SUMIF('Controle de Contatos'!$D$5:$D$1204,$C644,'Controle de Contatos'!$AF$5:$AF$1204))</f>
        <v/>
      </c>
      <c r="H644" s="15" t="str">
        <f ca="1">IF($C644="","",SUMIF('Controle de Contatos'!$D$5:$D$1204,$C644,'Controle de Contatos'!$AG$5:$AG$1204))</f>
        <v/>
      </c>
      <c r="I644" s="15" t="str">
        <f ca="1">IF($C644="","",SUMIF('Controle de Contatos'!$D$5:$D$1204,$C644,'Controle de Contatos'!$AH$5:$AH$1204))</f>
        <v/>
      </c>
      <c r="J644" s="15" t="str">
        <f ca="1">IF($C644="","",SUMIF('Controle de Contatos'!$D$5:$D$1204,$C644,'Controle de Contatos'!$AI$5:$AI$1204))</f>
        <v/>
      </c>
      <c r="K644" s="15" t="str">
        <f ca="1">IF($C644="","",SUMIF('Controle de Contatos'!$D$5:$D$1204,$C644,'Controle de Contatos'!$AJ$5:$AJ$1204))</f>
        <v/>
      </c>
      <c r="L644" s="15" t="str">
        <f ca="1">IF($C644="","",SUMIF('Controle de Contatos'!$D$5:$D$1204,$C644,'Controle de Contatos'!$AK$5:$AK$1204))</f>
        <v/>
      </c>
      <c r="M644" s="15" t="str">
        <f ca="1">IF($C644="","",SUMIF('Controle de Contatos'!$D$5:$D$1204,$C644,'Controle de Contatos'!$AL$5:$AL$1204))</f>
        <v/>
      </c>
      <c r="N644" s="15" t="str">
        <f ca="1">IF($C644="","",SUMIF('Controle de Contatos'!$D$5:$D$1204,$C644,'Controle de Contatos'!$AM$5:$AO$1204))</f>
        <v/>
      </c>
      <c r="O644" s="15" t="str">
        <f ca="1">IF($C644="","",SUMIF('Controle de Contatos'!$D$5:$D$1204,$C644,'Controle de Contatos'!$AN$5:$AN$1204))</f>
        <v/>
      </c>
      <c r="P644" s="15" t="str">
        <f t="shared" ca="1" si="19"/>
        <v/>
      </c>
    </row>
    <row r="645" spans="2:16" ht="30" customHeight="1">
      <c r="B645" s="1">
        <v>641</v>
      </c>
      <c r="C645" s="14" t="str">
        <f t="shared" ref="C645:C708" ca="1" si="20">IFERROR(Clientes,"")</f>
        <v/>
      </c>
      <c r="D645" s="15" t="str">
        <f ca="1">IF($C645="","",SUMIF('Controle de Contatos'!$D$5:$D$1204,$C645,'Controle de Contatos'!$AC$5:$AC$1204))</f>
        <v/>
      </c>
      <c r="E645" s="15" t="str">
        <f ca="1">IF($C645="","",SUMIF('Controle de Contatos'!$D$5:$D$1204,$C645,'Controle de Contatos'!$AD$5:$AD$1204))</f>
        <v/>
      </c>
      <c r="F645" s="15" t="str">
        <f ca="1">IF($C645="","",SUMIF('Controle de Contatos'!$D$5:$D$1204,$C645,'Controle de Contatos'!$AE$5:$AE$1204))</f>
        <v/>
      </c>
      <c r="G645" s="15" t="str">
        <f ca="1">IF($C645="","",SUMIF('Controle de Contatos'!$D$5:$D$1204,$C645,'Controle de Contatos'!$AF$5:$AF$1204))</f>
        <v/>
      </c>
      <c r="H645" s="15" t="str">
        <f ca="1">IF($C645="","",SUMIF('Controle de Contatos'!$D$5:$D$1204,$C645,'Controle de Contatos'!$AG$5:$AG$1204))</f>
        <v/>
      </c>
      <c r="I645" s="15" t="str">
        <f ca="1">IF($C645="","",SUMIF('Controle de Contatos'!$D$5:$D$1204,$C645,'Controle de Contatos'!$AH$5:$AH$1204))</f>
        <v/>
      </c>
      <c r="J645" s="15" t="str">
        <f ca="1">IF($C645="","",SUMIF('Controle de Contatos'!$D$5:$D$1204,$C645,'Controle de Contatos'!$AI$5:$AI$1204))</f>
        <v/>
      </c>
      <c r="K645" s="15" t="str">
        <f ca="1">IF($C645="","",SUMIF('Controle de Contatos'!$D$5:$D$1204,$C645,'Controle de Contatos'!$AJ$5:$AJ$1204))</f>
        <v/>
      </c>
      <c r="L645" s="15" t="str">
        <f ca="1">IF($C645="","",SUMIF('Controle de Contatos'!$D$5:$D$1204,$C645,'Controle de Contatos'!$AK$5:$AK$1204))</f>
        <v/>
      </c>
      <c r="M645" s="15" t="str">
        <f ca="1">IF($C645="","",SUMIF('Controle de Contatos'!$D$5:$D$1204,$C645,'Controle de Contatos'!$AL$5:$AL$1204))</f>
        <v/>
      </c>
      <c r="N645" s="15" t="str">
        <f ca="1">IF($C645="","",SUMIF('Controle de Contatos'!$D$5:$D$1204,$C645,'Controle de Contatos'!$AM$5:$AO$1204))</f>
        <v/>
      </c>
      <c r="O645" s="15" t="str">
        <f ca="1">IF($C645="","",SUMIF('Controle de Contatos'!$D$5:$D$1204,$C645,'Controle de Contatos'!$AN$5:$AN$1204))</f>
        <v/>
      </c>
      <c r="P645" s="15" t="str">
        <f t="shared" ca="1" si="19"/>
        <v/>
      </c>
    </row>
    <row r="646" spans="2:16" ht="30" customHeight="1">
      <c r="B646" s="1">
        <v>642</v>
      </c>
      <c r="C646" s="14" t="str">
        <f t="shared" ca="1" si="20"/>
        <v/>
      </c>
      <c r="D646" s="15" t="str">
        <f ca="1">IF($C646="","",SUMIF('Controle de Contatos'!$D$5:$D$1204,$C646,'Controle de Contatos'!$AC$5:$AC$1204))</f>
        <v/>
      </c>
      <c r="E646" s="15" t="str">
        <f ca="1">IF($C646="","",SUMIF('Controle de Contatos'!$D$5:$D$1204,$C646,'Controle de Contatos'!$AD$5:$AD$1204))</f>
        <v/>
      </c>
      <c r="F646" s="15" t="str">
        <f ca="1">IF($C646="","",SUMIF('Controle de Contatos'!$D$5:$D$1204,$C646,'Controle de Contatos'!$AE$5:$AE$1204))</f>
        <v/>
      </c>
      <c r="G646" s="15" t="str">
        <f ca="1">IF($C646="","",SUMIF('Controle de Contatos'!$D$5:$D$1204,$C646,'Controle de Contatos'!$AF$5:$AF$1204))</f>
        <v/>
      </c>
      <c r="H646" s="15" t="str">
        <f ca="1">IF($C646="","",SUMIF('Controle de Contatos'!$D$5:$D$1204,$C646,'Controle de Contatos'!$AG$5:$AG$1204))</f>
        <v/>
      </c>
      <c r="I646" s="15" t="str">
        <f ca="1">IF($C646="","",SUMIF('Controle de Contatos'!$D$5:$D$1204,$C646,'Controle de Contatos'!$AH$5:$AH$1204))</f>
        <v/>
      </c>
      <c r="J646" s="15" t="str">
        <f ca="1">IF($C646="","",SUMIF('Controle de Contatos'!$D$5:$D$1204,$C646,'Controle de Contatos'!$AI$5:$AI$1204))</f>
        <v/>
      </c>
      <c r="K646" s="15" t="str">
        <f ca="1">IF($C646="","",SUMIF('Controle de Contatos'!$D$5:$D$1204,$C646,'Controle de Contatos'!$AJ$5:$AJ$1204))</f>
        <v/>
      </c>
      <c r="L646" s="15" t="str">
        <f ca="1">IF($C646="","",SUMIF('Controle de Contatos'!$D$5:$D$1204,$C646,'Controle de Contatos'!$AK$5:$AK$1204))</f>
        <v/>
      </c>
      <c r="M646" s="15" t="str">
        <f ca="1">IF($C646="","",SUMIF('Controle de Contatos'!$D$5:$D$1204,$C646,'Controle de Contatos'!$AL$5:$AL$1204))</f>
        <v/>
      </c>
      <c r="N646" s="15" t="str">
        <f ca="1">IF($C646="","",SUMIF('Controle de Contatos'!$D$5:$D$1204,$C646,'Controle de Contatos'!$AM$5:$AO$1204))</f>
        <v/>
      </c>
      <c r="O646" s="15" t="str">
        <f ca="1">IF($C646="","",SUMIF('Controle de Contatos'!$D$5:$D$1204,$C646,'Controle de Contatos'!$AN$5:$AN$1204))</f>
        <v/>
      </c>
      <c r="P646" s="15" t="str">
        <f t="shared" ref="P646:P709" ca="1" si="21">IF($C646="","",SUM($D646:$O646))</f>
        <v/>
      </c>
    </row>
    <row r="647" spans="2:16" ht="30" customHeight="1">
      <c r="B647" s="1">
        <v>643</v>
      </c>
      <c r="C647" s="14" t="str">
        <f t="shared" ca="1" si="20"/>
        <v/>
      </c>
      <c r="D647" s="15" t="str">
        <f ca="1">IF($C647="","",SUMIF('Controle de Contatos'!$D$5:$D$1204,$C647,'Controle de Contatos'!$AC$5:$AC$1204))</f>
        <v/>
      </c>
      <c r="E647" s="15" t="str">
        <f ca="1">IF($C647="","",SUMIF('Controle de Contatos'!$D$5:$D$1204,$C647,'Controle de Contatos'!$AD$5:$AD$1204))</f>
        <v/>
      </c>
      <c r="F647" s="15" t="str">
        <f ca="1">IF($C647="","",SUMIF('Controle de Contatos'!$D$5:$D$1204,$C647,'Controle de Contatos'!$AE$5:$AE$1204))</f>
        <v/>
      </c>
      <c r="G647" s="15" t="str">
        <f ca="1">IF($C647="","",SUMIF('Controle de Contatos'!$D$5:$D$1204,$C647,'Controle de Contatos'!$AF$5:$AF$1204))</f>
        <v/>
      </c>
      <c r="H647" s="15" t="str">
        <f ca="1">IF($C647="","",SUMIF('Controle de Contatos'!$D$5:$D$1204,$C647,'Controle de Contatos'!$AG$5:$AG$1204))</f>
        <v/>
      </c>
      <c r="I647" s="15" t="str">
        <f ca="1">IF($C647="","",SUMIF('Controle de Contatos'!$D$5:$D$1204,$C647,'Controle de Contatos'!$AH$5:$AH$1204))</f>
        <v/>
      </c>
      <c r="J647" s="15" t="str">
        <f ca="1">IF($C647="","",SUMIF('Controle de Contatos'!$D$5:$D$1204,$C647,'Controle de Contatos'!$AI$5:$AI$1204))</f>
        <v/>
      </c>
      <c r="K647" s="15" t="str">
        <f ca="1">IF($C647="","",SUMIF('Controle de Contatos'!$D$5:$D$1204,$C647,'Controle de Contatos'!$AJ$5:$AJ$1204))</f>
        <v/>
      </c>
      <c r="L647" s="15" t="str">
        <f ca="1">IF($C647="","",SUMIF('Controle de Contatos'!$D$5:$D$1204,$C647,'Controle de Contatos'!$AK$5:$AK$1204))</f>
        <v/>
      </c>
      <c r="M647" s="15" t="str">
        <f ca="1">IF($C647="","",SUMIF('Controle de Contatos'!$D$5:$D$1204,$C647,'Controle de Contatos'!$AL$5:$AL$1204))</f>
        <v/>
      </c>
      <c r="N647" s="15" t="str">
        <f ca="1">IF($C647="","",SUMIF('Controle de Contatos'!$D$5:$D$1204,$C647,'Controle de Contatos'!$AM$5:$AO$1204))</f>
        <v/>
      </c>
      <c r="O647" s="15" t="str">
        <f ca="1">IF($C647="","",SUMIF('Controle de Contatos'!$D$5:$D$1204,$C647,'Controle de Contatos'!$AN$5:$AN$1204))</f>
        <v/>
      </c>
      <c r="P647" s="15" t="str">
        <f t="shared" ca="1" si="21"/>
        <v/>
      </c>
    </row>
    <row r="648" spans="2:16" ht="30" customHeight="1">
      <c r="B648" s="1">
        <v>644</v>
      </c>
      <c r="C648" s="14" t="str">
        <f t="shared" ca="1" si="20"/>
        <v/>
      </c>
      <c r="D648" s="15" t="str">
        <f ca="1">IF($C648="","",SUMIF('Controle de Contatos'!$D$5:$D$1204,$C648,'Controle de Contatos'!$AC$5:$AC$1204))</f>
        <v/>
      </c>
      <c r="E648" s="15" t="str">
        <f ca="1">IF($C648="","",SUMIF('Controle de Contatos'!$D$5:$D$1204,$C648,'Controle de Contatos'!$AD$5:$AD$1204))</f>
        <v/>
      </c>
      <c r="F648" s="15" t="str">
        <f ca="1">IF($C648="","",SUMIF('Controle de Contatos'!$D$5:$D$1204,$C648,'Controle de Contatos'!$AE$5:$AE$1204))</f>
        <v/>
      </c>
      <c r="G648" s="15" t="str">
        <f ca="1">IF($C648="","",SUMIF('Controle de Contatos'!$D$5:$D$1204,$C648,'Controle de Contatos'!$AF$5:$AF$1204))</f>
        <v/>
      </c>
      <c r="H648" s="15" t="str">
        <f ca="1">IF($C648="","",SUMIF('Controle de Contatos'!$D$5:$D$1204,$C648,'Controle de Contatos'!$AG$5:$AG$1204))</f>
        <v/>
      </c>
      <c r="I648" s="15" t="str">
        <f ca="1">IF($C648="","",SUMIF('Controle de Contatos'!$D$5:$D$1204,$C648,'Controle de Contatos'!$AH$5:$AH$1204))</f>
        <v/>
      </c>
      <c r="J648" s="15" t="str">
        <f ca="1">IF($C648="","",SUMIF('Controle de Contatos'!$D$5:$D$1204,$C648,'Controle de Contatos'!$AI$5:$AI$1204))</f>
        <v/>
      </c>
      <c r="K648" s="15" t="str">
        <f ca="1">IF($C648="","",SUMIF('Controle de Contatos'!$D$5:$D$1204,$C648,'Controle de Contatos'!$AJ$5:$AJ$1204))</f>
        <v/>
      </c>
      <c r="L648" s="15" t="str">
        <f ca="1">IF($C648="","",SUMIF('Controle de Contatos'!$D$5:$D$1204,$C648,'Controle de Contatos'!$AK$5:$AK$1204))</f>
        <v/>
      </c>
      <c r="M648" s="15" t="str">
        <f ca="1">IF($C648="","",SUMIF('Controle de Contatos'!$D$5:$D$1204,$C648,'Controle de Contatos'!$AL$5:$AL$1204))</f>
        <v/>
      </c>
      <c r="N648" s="15" t="str">
        <f ca="1">IF($C648="","",SUMIF('Controle de Contatos'!$D$5:$D$1204,$C648,'Controle de Contatos'!$AM$5:$AO$1204))</f>
        <v/>
      </c>
      <c r="O648" s="15" t="str">
        <f ca="1">IF($C648="","",SUMIF('Controle de Contatos'!$D$5:$D$1204,$C648,'Controle de Contatos'!$AN$5:$AN$1204))</f>
        <v/>
      </c>
      <c r="P648" s="15" t="str">
        <f t="shared" ca="1" si="21"/>
        <v/>
      </c>
    </row>
    <row r="649" spans="2:16" ht="30" customHeight="1">
      <c r="B649" s="1">
        <v>645</v>
      </c>
      <c r="C649" s="14" t="str">
        <f t="shared" ca="1" si="20"/>
        <v/>
      </c>
      <c r="D649" s="15" t="str">
        <f ca="1">IF($C649="","",SUMIF('Controle de Contatos'!$D$5:$D$1204,$C649,'Controle de Contatos'!$AC$5:$AC$1204))</f>
        <v/>
      </c>
      <c r="E649" s="15" t="str">
        <f ca="1">IF($C649="","",SUMIF('Controle de Contatos'!$D$5:$D$1204,$C649,'Controle de Contatos'!$AD$5:$AD$1204))</f>
        <v/>
      </c>
      <c r="F649" s="15" t="str">
        <f ca="1">IF($C649="","",SUMIF('Controle de Contatos'!$D$5:$D$1204,$C649,'Controle de Contatos'!$AE$5:$AE$1204))</f>
        <v/>
      </c>
      <c r="G649" s="15" t="str">
        <f ca="1">IF($C649="","",SUMIF('Controle de Contatos'!$D$5:$D$1204,$C649,'Controle de Contatos'!$AF$5:$AF$1204))</f>
        <v/>
      </c>
      <c r="H649" s="15" t="str">
        <f ca="1">IF($C649="","",SUMIF('Controle de Contatos'!$D$5:$D$1204,$C649,'Controle de Contatos'!$AG$5:$AG$1204))</f>
        <v/>
      </c>
      <c r="I649" s="15" t="str">
        <f ca="1">IF($C649="","",SUMIF('Controle de Contatos'!$D$5:$D$1204,$C649,'Controle de Contatos'!$AH$5:$AH$1204))</f>
        <v/>
      </c>
      <c r="J649" s="15" t="str">
        <f ca="1">IF($C649="","",SUMIF('Controle de Contatos'!$D$5:$D$1204,$C649,'Controle de Contatos'!$AI$5:$AI$1204))</f>
        <v/>
      </c>
      <c r="K649" s="15" t="str">
        <f ca="1">IF($C649="","",SUMIF('Controle de Contatos'!$D$5:$D$1204,$C649,'Controle de Contatos'!$AJ$5:$AJ$1204))</f>
        <v/>
      </c>
      <c r="L649" s="15" t="str">
        <f ca="1">IF($C649="","",SUMIF('Controle de Contatos'!$D$5:$D$1204,$C649,'Controle de Contatos'!$AK$5:$AK$1204))</f>
        <v/>
      </c>
      <c r="M649" s="15" t="str">
        <f ca="1">IF($C649="","",SUMIF('Controle de Contatos'!$D$5:$D$1204,$C649,'Controle de Contatos'!$AL$5:$AL$1204))</f>
        <v/>
      </c>
      <c r="N649" s="15" t="str">
        <f ca="1">IF($C649="","",SUMIF('Controle de Contatos'!$D$5:$D$1204,$C649,'Controle de Contatos'!$AM$5:$AO$1204))</f>
        <v/>
      </c>
      <c r="O649" s="15" t="str">
        <f ca="1">IF($C649="","",SUMIF('Controle de Contatos'!$D$5:$D$1204,$C649,'Controle de Contatos'!$AN$5:$AN$1204))</f>
        <v/>
      </c>
      <c r="P649" s="15" t="str">
        <f t="shared" ca="1" si="21"/>
        <v/>
      </c>
    </row>
    <row r="650" spans="2:16" ht="30" customHeight="1">
      <c r="B650" s="1">
        <v>646</v>
      </c>
      <c r="C650" s="14" t="str">
        <f t="shared" ca="1" si="20"/>
        <v/>
      </c>
      <c r="D650" s="15" t="str">
        <f ca="1">IF($C650="","",SUMIF('Controle de Contatos'!$D$5:$D$1204,$C650,'Controle de Contatos'!$AC$5:$AC$1204))</f>
        <v/>
      </c>
      <c r="E650" s="15" t="str">
        <f ca="1">IF($C650="","",SUMIF('Controle de Contatos'!$D$5:$D$1204,$C650,'Controle de Contatos'!$AD$5:$AD$1204))</f>
        <v/>
      </c>
      <c r="F650" s="15" t="str">
        <f ca="1">IF($C650="","",SUMIF('Controle de Contatos'!$D$5:$D$1204,$C650,'Controle de Contatos'!$AE$5:$AE$1204))</f>
        <v/>
      </c>
      <c r="G650" s="15" t="str">
        <f ca="1">IF($C650="","",SUMIF('Controle de Contatos'!$D$5:$D$1204,$C650,'Controle de Contatos'!$AF$5:$AF$1204))</f>
        <v/>
      </c>
      <c r="H650" s="15" t="str">
        <f ca="1">IF($C650="","",SUMIF('Controle de Contatos'!$D$5:$D$1204,$C650,'Controle de Contatos'!$AG$5:$AG$1204))</f>
        <v/>
      </c>
      <c r="I650" s="15" t="str">
        <f ca="1">IF($C650="","",SUMIF('Controle de Contatos'!$D$5:$D$1204,$C650,'Controle de Contatos'!$AH$5:$AH$1204))</f>
        <v/>
      </c>
      <c r="J650" s="15" t="str">
        <f ca="1">IF($C650="","",SUMIF('Controle de Contatos'!$D$5:$D$1204,$C650,'Controle de Contatos'!$AI$5:$AI$1204))</f>
        <v/>
      </c>
      <c r="K650" s="15" t="str">
        <f ca="1">IF($C650="","",SUMIF('Controle de Contatos'!$D$5:$D$1204,$C650,'Controle de Contatos'!$AJ$5:$AJ$1204))</f>
        <v/>
      </c>
      <c r="L650" s="15" t="str">
        <f ca="1">IF($C650="","",SUMIF('Controle de Contatos'!$D$5:$D$1204,$C650,'Controle de Contatos'!$AK$5:$AK$1204))</f>
        <v/>
      </c>
      <c r="M650" s="15" t="str">
        <f ca="1">IF($C650="","",SUMIF('Controle de Contatos'!$D$5:$D$1204,$C650,'Controle de Contatos'!$AL$5:$AL$1204))</f>
        <v/>
      </c>
      <c r="N650" s="15" t="str">
        <f ca="1">IF($C650="","",SUMIF('Controle de Contatos'!$D$5:$D$1204,$C650,'Controle de Contatos'!$AM$5:$AO$1204))</f>
        <v/>
      </c>
      <c r="O650" s="15" t="str">
        <f ca="1">IF($C650="","",SUMIF('Controle de Contatos'!$D$5:$D$1204,$C650,'Controle de Contatos'!$AN$5:$AN$1204))</f>
        <v/>
      </c>
      <c r="P650" s="15" t="str">
        <f t="shared" ca="1" si="21"/>
        <v/>
      </c>
    </row>
    <row r="651" spans="2:16" ht="30" customHeight="1">
      <c r="B651" s="1">
        <v>647</v>
      </c>
      <c r="C651" s="14" t="str">
        <f t="shared" ca="1" si="20"/>
        <v/>
      </c>
      <c r="D651" s="15" t="str">
        <f ca="1">IF($C651="","",SUMIF('Controle de Contatos'!$D$5:$D$1204,$C651,'Controle de Contatos'!$AC$5:$AC$1204))</f>
        <v/>
      </c>
      <c r="E651" s="15" t="str">
        <f ca="1">IF($C651="","",SUMIF('Controle de Contatos'!$D$5:$D$1204,$C651,'Controle de Contatos'!$AD$5:$AD$1204))</f>
        <v/>
      </c>
      <c r="F651" s="15" t="str">
        <f ca="1">IF($C651="","",SUMIF('Controle de Contatos'!$D$5:$D$1204,$C651,'Controle de Contatos'!$AE$5:$AE$1204))</f>
        <v/>
      </c>
      <c r="G651" s="15" t="str">
        <f ca="1">IF($C651="","",SUMIF('Controle de Contatos'!$D$5:$D$1204,$C651,'Controle de Contatos'!$AF$5:$AF$1204))</f>
        <v/>
      </c>
      <c r="H651" s="15" t="str">
        <f ca="1">IF($C651="","",SUMIF('Controle de Contatos'!$D$5:$D$1204,$C651,'Controle de Contatos'!$AG$5:$AG$1204))</f>
        <v/>
      </c>
      <c r="I651" s="15" t="str">
        <f ca="1">IF($C651="","",SUMIF('Controle de Contatos'!$D$5:$D$1204,$C651,'Controle de Contatos'!$AH$5:$AH$1204))</f>
        <v/>
      </c>
      <c r="J651" s="15" t="str">
        <f ca="1">IF($C651="","",SUMIF('Controle de Contatos'!$D$5:$D$1204,$C651,'Controle de Contatos'!$AI$5:$AI$1204))</f>
        <v/>
      </c>
      <c r="K651" s="15" t="str">
        <f ca="1">IF($C651="","",SUMIF('Controle de Contatos'!$D$5:$D$1204,$C651,'Controle de Contatos'!$AJ$5:$AJ$1204))</f>
        <v/>
      </c>
      <c r="L651" s="15" t="str">
        <f ca="1">IF($C651="","",SUMIF('Controle de Contatos'!$D$5:$D$1204,$C651,'Controle de Contatos'!$AK$5:$AK$1204))</f>
        <v/>
      </c>
      <c r="M651" s="15" t="str">
        <f ca="1">IF($C651="","",SUMIF('Controle de Contatos'!$D$5:$D$1204,$C651,'Controle de Contatos'!$AL$5:$AL$1204))</f>
        <v/>
      </c>
      <c r="N651" s="15" t="str">
        <f ca="1">IF($C651="","",SUMIF('Controle de Contatos'!$D$5:$D$1204,$C651,'Controle de Contatos'!$AM$5:$AO$1204))</f>
        <v/>
      </c>
      <c r="O651" s="15" t="str">
        <f ca="1">IF($C651="","",SUMIF('Controle de Contatos'!$D$5:$D$1204,$C651,'Controle de Contatos'!$AN$5:$AN$1204))</f>
        <v/>
      </c>
      <c r="P651" s="15" t="str">
        <f t="shared" ca="1" si="21"/>
        <v/>
      </c>
    </row>
    <row r="652" spans="2:16" ht="30" customHeight="1">
      <c r="B652" s="1">
        <v>648</v>
      </c>
      <c r="C652" s="14" t="str">
        <f t="shared" ca="1" si="20"/>
        <v/>
      </c>
      <c r="D652" s="15" t="str">
        <f ca="1">IF($C652="","",SUMIF('Controle de Contatos'!$D$5:$D$1204,$C652,'Controle de Contatos'!$AC$5:$AC$1204))</f>
        <v/>
      </c>
      <c r="E652" s="15" t="str">
        <f ca="1">IF($C652="","",SUMIF('Controle de Contatos'!$D$5:$D$1204,$C652,'Controle de Contatos'!$AD$5:$AD$1204))</f>
        <v/>
      </c>
      <c r="F652" s="15" t="str">
        <f ca="1">IF($C652="","",SUMIF('Controle de Contatos'!$D$5:$D$1204,$C652,'Controle de Contatos'!$AE$5:$AE$1204))</f>
        <v/>
      </c>
      <c r="G652" s="15" t="str">
        <f ca="1">IF($C652="","",SUMIF('Controle de Contatos'!$D$5:$D$1204,$C652,'Controle de Contatos'!$AF$5:$AF$1204))</f>
        <v/>
      </c>
      <c r="H652" s="15" t="str">
        <f ca="1">IF($C652="","",SUMIF('Controle de Contatos'!$D$5:$D$1204,$C652,'Controle de Contatos'!$AG$5:$AG$1204))</f>
        <v/>
      </c>
      <c r="I652" s="15" t="str">
        <f ca="1">IF($C652="","",SUMIF('Controle de Contatos'!$D$5:$D$1204,$C652,'Controle de Contatos'!$AH$5:$AH$1204))</f>
        <v/>
      </c>
      <c r="J652" s="15" t="str">
        <f ca="1">IF($C652="","",SUMIF('Controle de Contatos'!$D$5:$D$1204,$C652,'Controle de Contatos'!$AI$5:$AI$1204))</f>
        <v/>
      </c>
      <c r="K652" s="15" t="str">
        <f ca="1">IF($C652="","",SUMIF('Controle de Contatos'!$D$5:$D$1204,$C652,'Controle de Contatos'!$AJ$5:$AJ$1204))</f>
        <v/>
      </c>
      <c r="L652" s="15" t="str">
        <f ca="1">IF($C652="","",SUMIF('Controle de Contatos'!$D$5:$D$1204,$C652,'Controle de Contatos'!$AK$5:$AK$1204))</f>
        <v/>
      </c>
      <c r="M652" s="15" t="str">
        <f ca="1">IF($C652="","",SUMIF('Controle de Contatos'!$D$5:$D$1204,$C652,'Controle de Contatos'!$AL$5:$AL$1204))</f>
        <v/>
      </c>
      <c r="N652" s="15" t="str">
        <f ca="1">IF($C652="","",SUMIF('Controle de Contatos'!$D$5:$D$1204,$C652,'Controle de Contatos'!$AM$5:$AO$1204))</f>
        <v/>
      </c>
      <c r="O652" s="15" t="str">
        <f ca="1">IF($C652="","",SUMIF('Controle de Contatos'!$D$5:$D$1204,$C652,'Controle de Contatos'!$AN$5:$AN$1204))</f>
        <v/>
      </c>
      <c r="P652" s="15" t="str">
        <f t="shared" ca="1" si="21"/>
        <v/>
      </c>
    </row>
    <row r="653" spans="2:16" ht="30" customHeight="1">
      <c r="B653" s="1">
        <v>649</v>
      </c>
      <c r="C653" s="14" t="str">
        <f t="shared" ca="1" si="20"/>
        <v/>
      </c>
      <c r="D653" s="15" t="str">
        <f ca="1">IF($C653="","",SUMIF('Controle de Contatos'!$D$5:$D$1204,$C653,'Controle de Contatos'!$AC$5:$AC$1204))</f>
        <v/>
      </c>
      <c r="E653" s="15" t="str">
        <f ca="1">IF($C653="","",SUMIF('Controle de Contatos'!$D$5:$D$1204,$C653,'Controle de Contatos'!$AD$5:$AD$1204))</f>
        <v/>
      </c>
      <c r="F653" s="15" t="str">
        <f ca="1">IF($C653="","",SUMIF('Controle de Contatos'!$D$5:$D$1204,$C653,'Controle de Contatos'!$AE$5:$AE$1204))</f>
        <v/>
      </c>
      <c r="G653" s="15" t="str">
        <f ca="1">IF($C653="","",SUMIF('Controle de Contatos'!$D$5:$D$1204,$C653,'Controle de Contatos'!$AF$5:$AF$1204))</f>
        <v/>
      </c>
      <c r="H653" s="15" t="str">
        <f ca="1">IF($C653="","",SUMIF('Controle de Contatos'!$D$5:$D$1204,$C653,'Controle de Contatos'!$AG$5:$AG$1204))</f>
        <v/>
      </c>
      <c r="I653" s="15" t="str">
        <f ca="1">IF($C653="","",SUMIF('Controle de Contatos'!$D$5:$D$1204,$C653,'Controle de Contatos'!$AH$5:$AH$1204))</f>
        <v/>
      </c>
      <c r="J653" s="15" t="str">
        <f ca="1">IF($C653="","",SUMIF('Controle de Contatos'!$D$5:$D$1204,$C653,'Controle de Contatos'!$AI$5:$AI$1204))</f>
        <v/>
      </c>
      <c r="K653" s="15" t="str">
        <f ca="1">IF($C653="","",SUMIF('Controle de Contatos'!$D$5:$D$1204,$C653,'Controle de Contatos'!$AJ$5:$AJ$1204))</f>
        <v/>
      </c>
      <c r="L653" s="15" t="str">
        <f ca="1">IF($C653="","",SUMIF('Controle de Contatos'!$D$5:$D$1204,$C653,'Controle de Contatos'!$AK$5:$AK$1204))</f>
        <v/>
      </c>
      <c r="M653" s="15" t="str">
        <f ca="1">IF($C653="","",SUMIF('Controle de Contatos'!$D$5:$D$1204,$C653,'Controle de Contatos'!$AL$5:$AL$1204))</f>
        <v/>
      </c>
      <c r="N653" s="15" t="str">
        <f ca="1">IF($C653="","",SUMIF('Controle de Contatos'!$D$5:$D$1204,$C653,'Controle de Contatos'!$AM$5:$AO$1204))</f>
        <v/>
      </c>
      <c r="O653" s="15" t="str">
        <f ca="1">IF($C653="","",SUMIF('Controle de Contatos'!$D$5:$D$1204,$C653,'Controle de Contatos'!$AN$5:$AN$1204))</f>
        <v/>
      </c>
      <c r="P653" s="15" t="str">
        <f t="shared" ca="1" si="21"/>
        <v/>
      </c>
    </row>
    <row r="654" spans="2:16" ht="30" customHeight="1">
      <c r="B654" s="1">
        <v>650</v>
      </c>
      <c r="C654" s="14" t="str">
        <f t="shared" ca="1" si="20"/>
        <v/>
      </c>
      <c r="D654" s="15" t="str">
        <f ca="1">IF($C654="","",SUMIF('Controle de Contatos'!$D$5:$D$1204,$C654,'Controle de Contatos'!$AC$5:$AC$1204))</f>
        <v/>
      </c>
      <c r="E654" s="15" t="str">
        <f ca="1">IF($C654="","",SUMIF('Controle de Contatos'!$D$5:$D$1204,$C654,'Controle de Contatos'!$AD$5:$AD$1204))</f>
        <v/>
      </c>
      <c r="F654" s="15" t="str">
        <f ca="1">IF($C654="","",SUMIF('Controle de Contatos'!$D$5:$D$1204,$C654,'Controle de Contatos'!$AE$5:$AE$1204))</f>
        <v/>
      </c>
      <c r="G654" s="15" t="str">
        <f ca="1">IF($C654="","",SUMIF('Controle de Contatos'!$D$5:$D$1204,$C654,'Controle de Contatos'!$AF$5:$AF$1204))</f>
        <v/>
      </c>
      <c r="H654" s="15" t="str">
        <f ca="1">IF($C654="","",SUMIF('Controle de Contatos'!$D$5:$D$1204,$C654,'Controle de Contatos'!$AG$5:$AG$1204))</f>
        <v/>
      </c>
      <c r="I654" s="15" t="str">
        <f ca="1">IF($C654="","",SUMIF('Controle de Contatos'!$D$5:$D$1204,$C654,'Controle de Contatos'!$AH$5:$AH$1204))</f>
        <v/>
      </c>
      <c r="J654" s="15" t="str">
        <f ca="1">IF($C654="","",SUMIF('Controle de Contatos'!$D$5:$D$1204,$C654,'Controle de Contatos'!$AI$5:$AI$1204))</f>
        <v/>
      </c>
      <c r="K654" s="15" t="str">
        <f ca="1">IF($C654="","",SUMIF('Controle de Contatos'!$D$5:$D$1204,$C654,'Controle de Contatos'!$AJ$5:$AJ$1204))</f>
        <v/>
      </c>
      <c r="L654" s="15" t="str">
        <f ca="1">IF($C654="","",SUMIF('Controle de Contatos'!$D$5:$D$1204,$C654,'Controle de Contatos'!$AK$5:$AK$1204))</f>
        <v/>
      </c>
      <c r="M654" s="15" t="str">
        <f ca="1">IF($C654="","",SUMIF('Controle de Contatos'!$D$5:$D$1204,$C654,'Controle de Contatos'!$AL$5:$AL$1204))</f>
        <v/>
      </c>
      <c r="N654" s="15" t="str">
        <f ca="1">IF($C654="","",SUMIF('Controle de Contatos'!$D$5:$D$1204,$C654,'Controle de Contatos'!$AM$5:$AO$1204))</f>
        <v/>
      </c>
      <c r="O654" s="15" t="str">
        <f ca="1">IF($C654="","",SUMIF('Controle de Contatos'!$D$5:$D$1204,$C654,'Controle de Contatos'!$AN$5:$AN$1204))</f>
        <v/>
      </c>
      <c r="P654" s="15" t="str">
        <f t="shared" ca="1" si="21"/>
        <v/>
      </c>
    </row>
    <row r="655" spans="2:16" ht="30" customHeight="1">
      <c r="B655" s="1">
        <v>651</v>
      </c>
      <c r="C655" s="14" t="str">
        <f t="shared" ca="1" si="20"/>
        <v/>
      </c>
      <c r="D655" s="15" t="str">
        <f ca="1">IF($C655="","",SUMIF('Controle de Contatos'!$D$5:$D$1204,$C655,'Controle de Contatos'!$AC$5:$AC$1204))</f>
        <v/>
      </c>
      <c r="E655" s="15" t="str">
        <f ca="1">IF($C655="","",SUMIF('Controle de Contatos'!$D$5:$D$1204,$C655,'Controle de Contatos'!$AD$5:$AD$1204))</f>
        <v/>
      </c>
      <c r="F655" s="15" t="str">
        <f ca="1">IF($C655="","",SUMIF('Controle de Contatos'!$D$5:$D$1204,$C655,'Controle de Contatos'!$AE$5:$AE$1204))</f>
        <v/>
      </c>
      <c r="G655" s="15" t="str">
        <f ca="1">IF($C655="","",SUMIF('Controle de Contatos'!$D$5:$D$1204,$C655,'Controle de Contatos'!$AF$5:$AF$1204))</f>
        <v/>
      </c>
      <c r="H655" s="15" t="str">
        <f ca="1">IF($C655="","",SUMIF('Controle de Contatos'!$D$5:$D$1204,$C655,'Controle de Contatos'!$AG$5:$AG$1204))</f>
        <v/>
      </c>
      <c r="I655" s="15" t="str">
        <f ca="1">IF($C655="","",SUMIF('Controle de Contatos'!$D$5:$D$1204,$C655,'Controle de Contatos'!$AH$5:$AH$1204))</f>
        <v/>
      </c>
      <c r="J655" s="15" t="str">
        <f ca="1">IF($C655="","",SUMIF('Controle de Contatos'!$D$5:$D$1204,$C655,'Controle de Contatos'!$AI$5:$AI$1204))</f>
        <v/>
      </c>
      <c r="K655" s="15" t="str">
        <f ca="1">IF($C655="","",SUMIF('Controle de Contatos'!$D$5:$D$1204,$C655,'Controle de Contatos'!$AJ$5:$AJ$1204))</f>
        <v/>
      </c>
      <c r="L655" s="15" t="str">
        <f ca="1">IF($C655="","",SUMIF('Controle de Contatos'!$D$5:$D$1204,$C655,'Controle de Contatos'!$AK$5:$AK$1204))</f>
        <v/>
      </c>
      <c r="M655" s="15" t="str">
        <f ca="1">IF($C655="","",SUMIF('Controle de Contatos'!$D$5:$D$1204,$C655,'Controle de Contatos'!$AL$5:$AL$1204))</f>
        <v/>
      </c>
      <c r="N655" s="15" t="str">
        <f ca="1">IF($C655="","",SUMIF('Controle de Contatos'!$D$5:$D$1204,$C655,'Controle de Contatos'!$AM$5:$AO$1204))</f>
        <v/>
      </c>
      <c r="O655" s="15" t="str">
        <f ca="1">IF($C655="","",SUMIF('Controle de Contatos'!$D$5:$D$1204,$C655,'Controle de Contatos'!$AN$5:$AN$1204))</f>
        <v/>
      </c>
      <c r="P655" s="15" t="str">
        <f t="shared" ca="1" si="21"/>
        <v/>
      </c>
    </row>
    <row r="656" spans="2:16" ht="30" customHeight="1">
      <c r="B656" s="1">
        <v>652</v>
      </c>
      <c r="C656" s="14" t="str">
        <f t="shared" ca="1" si="20"/>
        <v/>
      </c>
      <c r="D656" s="15" t="str">
        <f ca="1">IF($C656="","",SUMIF('Controle de Contatos'!$D$5:$D$1204,$C656,'Controle de Contatos'!$AC$5:$AC$1204))</f>
        <v/>
      </c>
      <c r="E656" s="15" t="str">
        <f ca="1">IF($C656="","",SUMIF('Controle de Contatos'!$D$5:$D$1204,$C656,'Controle de Contatos'!$AD$5:$AD$1204))</f>
        <v/>
      </c>
      <c r="F656" s="15" t="str">
        <f ca="1">IF($C656="","",SUMIF('Controle de Contatos'!$D$5:$D$1204,$C656,'Controle de Contatos'!$AE$5:$AE$1204))</f>
        <v/>
      </c>
      <c r="G656" s="15" t="str">
        <f ca="1">IF($C656="","",SUMIF('Controle de Contatos'!$D$5:$D$1204,$C656,'Controle de Contatos'!$AF$5:$AF$1204))</f>
        <v/>
      </c>
      <c r="H656" s="15" t="str">
        <f ca="1">IF($C656="","",SUMIF('Controle de Contatos'!$D$5:$D$1204,$C656,'Controle de Contatos'!$AG$5:$AG$1204))</f>
        <v/>
      </c>
      <c r="I656" s="15" t="str">
        <f ca="1">IF($C656="","",SUMIF('Controle de Contatos'!$D$5:$D$1204,$C656,'Controle de Contatos'!$AH$5:$AH$1204))</f>
        <v/>
      </c>
      <c r="J656" s="15" t="str">
        <f ca="1">IF($C656="","",SUMIF('Controle de Contatos'!$D$5:$D$1204,$C656,'Controle de Contatos'!$AI$5:$AI$1204))</f>
        <v/>
      </c>
      <c r="K656" s="15" t="str">
        <f ca="1">IF($C656="","",SUMIF('Controle de Contatos'!$D$5:$D$1204,$C656,'Controle de Contatos'!$AJ$5:$AJ$1204))</f>
        <v/>
      </c>
      <c r="L656" s="15" t="str">
        <f ca="1">IF($C656="","",SUMIF('Controle de Contatos'!$D$5:$D$1204,$C656,'Controle de Contatos'!$AK$5:$AK$1204))</f>
        <v/>
      </c>
      <c r="M656" s="15" t="str">
        <f ca="1">IF($C656="","",SUMIF('Controle de Contatos'!$D$5:$D$1204,$C656,'Controle de Contatos'!$AL$5:$AL$1204))</f>
        <v/>
      </c>
      <c r="N656" s="15" t="str">
        <f ca="1">IF($C656="","",SUMIF('Controle de Contatos'!$D$5:$D$1204,$C656,'Controle de Contatos'!$AM$5:$AO$1204))</f>
        <v/>
      </c>
      <c r="O656" s="15" t="str">
        <f ca="1">IF($C656="","",SUMIF('Controle de Contatos'!$D$5:$D$1204,$C656,'Controle de Contatos'!$AN$5:$AN$1204))</f>
        <v/>
      </c>
      <c r="P656" s="15" t="str">
        <f t="shared" ca="1" si="21"/>
        <v/>
      </c>
    </row>
    <row r="657" spans="2:16" ht="30" customHeight="1">
      <c r="B657" s="1">
        <v>653</v>
      </c>
      <c r="C657" s="14" t="str">
        <f t="shared" ca="1" si="20"/>
        <v/>
      </c>
      <c r="D657" s="15" t="str">
        <f ca="1">IF($C657="","",SUMIF('Controle de Contatos'!$D$5:$D$1204,$C657,'Controle de Contatos'!$AC$5:$AC$1204))</f>
        <v/>
      </c>
      <c r="E657" s="15" t="str">
        <f ca="1">IF($C657="","",SUMIF('Controle de Contatos'!$D$5:$D$1204,$C657,'Controle de Contatos'!$AD$5:$AD$1204))</f>
        <v/>
      </c>
      <c r="F657" s="15" t="str">
        <f ca="1">IF($C657="","",SUMIF('Controle de Contatos'!$D$5:$D$1204,$C657,'Controle de Contatos'!$AE$5:$AE$1204))</f>
        <v/>
      </c>
      <c r="G657" s="15" t="str">
        <f ca="1">IF($C657="","",SUMIF('Controle de Contatos'!$D$5:$D$1204,$C657,'Controle de Contatos'!$AF$5:$AF$1204))</f>
        <v/>
      </c>
      <c r="H657" s="15" t="str">
        <f ca="1">IF($C657="","",SUMIF('Controle de Contatos'!$D$5:$D$1204,$C657,'Controle de Contatos'!$AG$5:$AG$1204))</f>
        <v/>
      </c>
      <c r="I657" s="15" t="str">
        <f ca="1">IF($C657="","",SUMIF('Controle de Contatos'!$D$5:$D$1204,$C657,'Controle de Contatos'!$AH$5:$AH$1204))</f>
        <v/>
      </c>
      <c r="J657" s="15" t="str">
        <f ca="1">IF($C657="","",SUMIF('Controle de Contatos'!$D$5:$D$1204,$C657,'Controle de Contatos'!$AI$5:$AI$1204))</f>
        <v/>
      </c>
      <c r="K657" s="15" t="str">
        <f ca="1">IF($C657="","",SUMIF('Controle de Contatos'!$D$5:$D$1204,$C657,'Controle de Contatos'!$AJ$5:$AJ$1204))</f>
        <v/>
      </c>
      <c r="L657" s="15" t="str">
        <f ca="1">IF($C657="","",SUMIF('Controle de Contatos'!$D$5:$D$1204,$C657,'Controle de Contatos'!$AK$5:$AK$1204))</f>
        <v/>
      </c>
      <c r="M657" s="15" t="str">
        <f ca="1">IF($C657="","",SUMIF('Controle de Contatos'!$D$5:$D$1204,$C657,'Controle de Contatos'!$AL$5:$AL$1204))</f>
        <v/>
      </c>
      <c r="N657" s="15" t="str">
        <f ca="1">IF($C657="","",SUMIF('Controle de Contatos'!$D$5:$D$1204,$C657,'Controle de Contatos'!$AM$5:$AO$1204))</f>
        <v/>
      </c>
      <c r="O657" s="15" t="str">
        <f ca="1">IF($C657="","",SUMIF('Controle de Contatos'!$D$5:$D$1204,$C657,'Controle de Contatos'!$AN$5:$AN$1204))</f>
        <v/>
      </c>
      <c r="P657" s="15" t="str">
        <f t="shared" ca="1" si="21"/>
        <v/>
      </c>
    </row>
    <row r="658" spans="2:16" ht="30" customHeight="1">
      <c r="B658" s="1">
        <v>654</v>
      </c>
      <c r="C658" s="14" t="str">
        <f t="shared" ca="1" si="20"/>
        <v/>
      </c>
      <c r="D658" s="15" t="str">
        <f ca="1">IF($C658="","",SUMIF('Controle de Contatos'!$D$5:$D$1204,$C658,'Controle de Contatos'!$AC$5:$AC$1204))</f>
        <v/>
      </c>
      <c r="E658" s="15" t="str">
        <f ca="1">IF($C658="","",SUMIF('Controle de Contatos'!$D$5:$D$1204,$C658,'Controle de Contatos'!$AD$5:$AD$1204))</f>
        <v/>
      </c>
      <c r="F658" s="15" t="str">
        <f ca="1">IF($C658="","",SUMIF('Controle de Contatos'!$D$5:$D$1204,$C658,'Controle de Contatos'!$AE$5:$AE$1204))</f>
        <v/>
      </c>
      <c r="G658" s="15" t="str">
        <f ca="1">IF($C658="","",SUMIF('Controle de Contatos'!$D$5:$D$1204,$C658,'Controle de Contatos'!$AF$5:$AF$1204))</f>
        <v/>
      </c>
      <c r="H658" s="15" t="str">
        <f ca="1">IF($C658="","",SUMIF('Controle de Contatos'!$D$5:$D$1204,$C658,'Controle de Contatos'!$AG$5:$AG$1204))</f>
        <v/>
      </c>
      <c r="I658" s="15" t="str">
        <f ca="1">IF($C658="","",SUMIF('Controle de Contatos'!$D$5:$D$1204,$C658,'Controle de Contatos'!$AH$5:$AH$1204))</f>
        <v/>
      </c>
      <c r="J658" s="15" t="str">
        <f ca="1">IF($C658="","",SUMIF('Controle de Contatos'!$D$5:$D$1204,$C658,'Controle de Contatos'!$AI$5:$AI$1204))</f>
        <v/>
      </c>
      <c r="K658" s="15" t="str">
        <f ca="1">IF($C658="","",SUMIF('Controle de Contatos'!$D$5:$D$1204,$C658,'Controle de Contatos'!$AJ$5:$AJ$1204))</f>
        <v/>
      </c>
      <c r="L658" s="15" t="str">
        <f ca="1">IF($C658="","",SUMIF('Controle de Contatos'!$D$5:$D$1204,$C658,'Controle de Contatos'!$AK$5:$AK$1204))</f>
        <v/>
      </c>
      <c r="M658" s="15" t="str">
        <f ca="1">IF($C658="","",SUMIF('Controle de Contatos'!$D$5:$D$1204,$C658,'Controle de Contatos'!$AL$5:$AL$1204))</f>
        <v/>
      </c>
      <c r="N658" s="15" t="str">
        <f ca="1">IF($C658="","",SUMIF('Controle de Contatos'!$D$5:$D$1204,$C658,'Controle de Contatos'!$AM$5:$AO$1204))</f>
        <v/>
      </c>
      <c r="O658" s="15" t="str">
        <f ca="1">IF($C658="","",SUMIF('Controle de Contatos'!$D$5:$D$1204,$C658,'Controle de Contatos'!$AN$5:$AN$1204))</f>
        <v/>
      </c>
      <c r="P658" s="15" t="str">
        <f t="shared" ca="1" si="21"/>
        <v/>
      </c>
    </row>
    <row r="659" spans="2:16" ht="30" customHeight="1">
      <c r="B659" s="1">
        <v>655</v>
      </c>
      <c r="C659" s="14" t="str">
        <f t="shared" ca="1" si="20"/>
        <v/>
      </c>
      <c r="D659" s="15" t="str">
        <f ca="1">IF($C659="","",SUMIF('Controle de Contatos'!$D$5:$D$1204,$C659,'Controle de Contatos'!$AC$5:$AC$1204))</f>
        <v/>
      </c>
      <c r="E659" s="15" t="str">
        <f ca="1">IF($C659="","",SUMIF('Controle de Contatos'!$D$5:$D$1204,$C659,'Controle de Contatos'!$AD$5:$AD$1204))</f>
        <v/>
      </c>
      <c r="F659" s="15" t="str">
        <f ca="1">IF($C659="","",SUMIF('Controle de Contatos'!$D$5:$D$1204,$C659,'Controle de Contatos'!$AE$5:$AE$1204))</f>
        <v/>
      </c>
      <c r="G659" s="15" t="str">
        <f ca="1">IF($C659="","",SUMIF('Controle de Contatos'!$D$5:$D$1204,$C659,'Controle de Contatos'!$AF$5:$AF$1204))</f>
        <v/>
      </c>
      <c r="H659" s="15" t="str">
        <f ca="1">IF($C659="","",SUMIF('Controle de Contatos'!$D$5:$D$1204,$C659,'Controle de Contatos'!$AG$5:$AG$1204))</f>
        <v/>
      </c>
      <c r="I659" s="15" t="str">
        <f ca="1">IF($C659="","",SUMIF('Controle de Contatos'!$D$5:$D$1204,$C659,'Controle de Contatos'!$AH$5:$AH$1204))</f>
        <v/>
      </c>
      <c r="J659" s="15" t="str">
        <f ca="1">IF($C659="","",SUMIF('Controle de Contatos'!$D$5:$D$1204,$C659,'Controle de Contatos'!$AI$5:$AI$1204))</f>
        <v/>
      </c>
      <c r="K659" s="15" t="str">
        <f ca="1">IF($C659="","",SUMIF('Controle de Contatos'!$D$5:$D$1204,$C659,'Controle de Contatos'!$AJ$5:$AJ$1204))</f>
        <v/>
      </c>
      <c r="L659" s="15" t="str">
        <f ca="1">IF($C659="","",SUMIF('Controle de Contatos'!$D$5:$D$1204,$C659,'Controle de Contatos'!$AK$5:$AK$1204))</f>
        <v/>
      </c>
      <c r="M659" s="15" t="str">
        <f ca="1">IF($C659="","",SUMIF('Controle de Contatos'!$D$5:$D$1204,$C659,'Controle de Contatos'!$AL$5:$AL$1204))</f>
        <v/>
      </c>
      <c r="N659" s="15" t="str">
        <f ca="1">IF($C659="","",SUMIF('Controle de Contatos'!$D$5:$D$1204,$C659,'Controle de Contatos'!$AM$5:$AO$1204))</f>
        <v/>
      </c>
      <c r="O659" s="15" t="str">
        <f ca="1">IF($C659="","",SUMIF('Controle de Contatos'!$D$5:$D$1204,$C659,'Controle de Contatos'!$AN$5:$AN$1204))</f>
        <v/>
      </c>
      <c r="P659" s="15" t="str">
        <f t="shared" ca="1" si="21"/>
        <v/>
      </c>
    </row>
    <row r="660" spans="2:16" ht="30" customHeight="1">
      <c r="B660" s="1">
        <v>656</v>
      </c>
      <c r="C660" s="14" t="str">
        <f t="shared" ca="1" si="20"/>
        <v/>
      </c>
      <c r="D660" s="15" t="str">
        <f ca="1">IF($C660="","",SUMIF('Controle de Contatos'!$D$5:$D$1204,$C660,'Controle de Contatos'!$AC$5:$AC$1204))</f>
        <v/>
      </c>
      <c r="E660" s="15" t="str">
        <f ca="1">IF($C660="","",SUMIF('Controle de Contatos'!$D$5:$D$1204,$C660,'Controle de Contatos'!$AD$5:$AD$1204))</f>
        <v/>
      </c>
      <c r="F660" s="15" t="str">
        <f ca="1">IF($C660="","",SUMIF('Controle de Contatos'!$D$5:$D$1204,$C660,'Controle de Contatos'!$AE$5:$AE$1204))</f>
        <v/>
      </c>
      <c r="G660" s="15" t="str">
        <f ca="1">IF($C660="","",SUMIF('Controle de Contatos'!$D$5:$D$1204,$C660,'Controle de Contatos'!$AF$5:$AF$1204))</f>
        <v/>
      </c>
      <c r="H660" s="15" t="str">
        <f ca="1">IF($C660="","",SUMIF('Controle de Contatos'!$D$5:$D$1204,$C660,'Controle de Contatos'!$AG$5:$AG$1204))</f>
        <v/>
      </c>
      <c r="I660" s="15" t="str">
        <f ca="1">IF($C660="","",SUMIF('Controle de Contatos'!$D$5:$D$1204,$C660,'Controle de Contatos'!$AH$5:$AH$1204))</f>
        <v/>
      </c>
      <c r="J660" s="15" t="str">
        <f ca="1">IF($C660="","",SUMIF('Controle de Contatos'!$D$5:$D$1204,$C660,'Controle de Contatos'!$AI$5:$AI$1204))</f>
        <v/>
      </c>
      <c r="K660" s="15" t="str">
        <f ca="1">IF($C660="","",SUMIF('Controle de Contatos'!$D$5:$D$1204,$C660,'Controle de Contatos'!$AJ$5:$AJ$1204))</f>
        <v/>
      </c>
      <c r="L660" s="15" t="str">
        <f ca="1">IF($C660="","",SUMIF('Controle de Contatos'!$D$5:$D$1204,$C660,'Controle de Contatos'!$AK$5:$AK$1204))</f>
        <v/>
      </c>
      <c r="M660" s="15" t="str">
        <f ca="1">IF($C660="","",SUMIF('Controle de Contatos'!$D$5:$D$1204,$C660,'Controle de Contatos'!$AL$5:$AL$1204))</f>
        <v/>
      </c>
      <c r="N660" s="15" t="str">
        <f ca="1">IF($C660="","",SUMIF('Controle de Contatos'!$D$5:$D$1204,$C660,'Controle de Contatos'!$AM$5:$AO$1204))</f>
        <v/>
      </c>
      <c r="O660" s="15" t="str">
        <f ca="1">IF($C660="","",SUMIF('Controle de Contatos'!$D$5:$D$1204,$C660,'Controle de Contatos'!$AN$5:$AN$1204))</f>
        <v/>
      </c>
      <c r="P660" s="15" t="str">
        <f t="shared" ca="1" si="21"/>
        <v/>
      </c>
    </row>
    <row r="661" spans="2:16" ht="30" customHeight="1">
      <c r="B661" s="1">
        <v>657</v>
      </c>
      <c r="C661" s="14" t="str">
        <f t="shared" ca="1" si="20"/>
        <v/>
      </c>
      <c r="D661" s="15" t="str">
        <f ca="1">IF($C661="","",SUMIF('Controle de Contatos'!$D$5:$D$1204,$C661,'Controle de Contatos'!$AC$5:$AC$1204))</f>
        <v/>
      </c>
      <c r="E661" s="15" t="str">
        <f ca="1">IF($C661="","",SUMIF('Controle de Contatos'!$D$5:$D$1204,$C661,'Controle de Contatos'!$AD$5:$AD$1204))</f>
        <v/>
      </c>
      <c r="F661" s="15" t="str">
        <f ca="1">IF($C661="","",SUMIF('Controle de Contatos'!$D$5:$D$1204,$C661,'Controle de Contatos'!$AE$5:$AE$1204))</f>
        <v/>
      </c>
      <c r="G661" s="15" t="str">
        <f ca="1">IF($C661="","",SUMIF('Controle de Contatos'!$D$5:$D$1204,$C661,'Controle de Contatos'!$AF$5:$AF$1204))</f>
        <v/>
      </c>
      <c r="H661" s="15" t="str">
        <f ca="1">IF($C661="","",SUMIF('Controle de Contatos'!$D$5:$D$1204,$C661,'Controle de Contatos'!$AG$5:$AG$1204))</f>
        <v/>
      </c>
      <c r="I661" s="15" t="str">
        <f ca="1">IF($C661="","",SUMIF('Controle de Contatos'!$D$5:$D$1204,$C661,'Controle de Contatos'!$AH$5:$AH$1204))</f>
        <v/>
      </c>
      <c r="J661" s="15" t="str">
        <f ca="1">IF($C661="","",SUMIF('Controle de Contatos'!$D$5:$D$1204,$C661,'Controle de Contatos'!$AI$5:$AI$1204))</f>
        <v/>
      </c>
      <c r="K661" s="15" t="str">
        <f ca="1">IF($C661="","",SUMIF('Controle de Contatos'!$D$5:$D$1204,$C661,'Controle de Contatos'!$AJ$5:$AJ$1204))</f>
        <v/>
      </c>
      <c r="L661" s="15" t="str">
        <f ca="1">IF($C661="","",SUMIF('Controle de Contatos'!$D$5:$D$1204,$C661,'Controle de Contatos'!$AK$5:$AK$1204))</f>
        <v/>
      </c>
      <c r="M661" s="15" t="str">
        <f ca="1">IF($C661="","",SUMIF('Controle de Contatos'!$D$5:$D$1204,$C661,'Controle de Contatos'!$AL$5:$AL$1204))</f>
        <v/>
      </c>
      <c r="N661" s="15" t="str">
        <f ca="1">IF($C661="","",SUMIF('Controle de Contatos'!$D$5:$D$1204,$C661,'Controle de Contatos'!$AM$5:$AO$1204))</f>
        <v/>
      </c>
      <c r="O661" s="15" t="str">
        <f ca="1">IF($C661="","",SUMIF('Controle de Contatos'!$D$5:$D$1204,$C661,'Controle de Contatos'!$AN$5:$AN$1204))</f>
        <v/>
      </c>
      <c r="P661" s="15" t="str">
        <f t="shared" ca="1" si="21"/>
        <v/>
      </c>
    </row>
    <row r="662" spans="2:16" ht="30" customHeight="1">
      <c r="B662" s="1">
        <v>658</v>
      </c>
      <c r="C662" s="14" t="str">
        <f t="shared" ca="1" si="20"/>
        <v/>
      </c>
      <c r="D662" s="15" t="str">
        <f ca="1">IF($C662="","",SUMIF('Controle de Contatos'!$D$5:$D$1204,$C662,'Controle de Contatos'!$AC$5:$AC$1204))</f>
        <v/>
      </c>
      <c r="E662" s="15" t="str">
        <f ca="1">IF($C662="","",SUMIF('Controle de Contatos'!$D$5:$D$1204,$C662,'Controle de Contatos'!$AD$5:$AD$1204))</f>
        <v/>
      </c>
      <c r="F662" s="15" t="str">
        <f ca="1">IF($C662="","",SUMIF('Controle de Contatos'!$D$5:$D$1204,$C662,'Controle de Contatos'!$AE$5:$AE$1204))</f>
        <v/>
      </c>
      <c r="G662" s="15" t="str">
        <f ca="1">IF($C662="","",SUMIF('Controle de Contatos'!$D$5:$D$1204,$C662,'Controle de Contatos'!$AF$5:$AF$1204))</f>
        <v/>
      </c>
      <c r="H662" s="15" t="str">
        <f ca="1">IF($C662="","",SUMIF('Controle de Contatos'!$D$5:$D$1204,$C662,'Controle de Contatos'!$AG$5:$AG$1204))</f>
        <v/>
      </c>
      <c r="I662" s="15" t="str">
        <f ca="1">IF($C662="","",SUMIF('Controle de Contatos'!$D$5:$D$1204,$C662,'Controle de Contatos'!$AH$5:$AH$1204))</f>
        <v/>
      </c>
      <c r="J662" s="15" t="str">
        <f ca="1">IF($C662="","",SUMIF('Controle de Contatos'!$D$5:$D$1204,$C662,'Controle de Contatos'!$AI$5:$AI$1204))</f>
        <v/>
      </c>
      <c r="K662" s="15" t="str">
        <f ca="1">IF($C662="","",SUMIF('Controle de Contatos'!$D$5:$D$1204,$C662,'Controle de Contatos'!$AJ$5:$AJ$1204))</f>
        <v/>
      </c>
      <c r="L662" s="15" t="str">
        <f ca="1">IF($C662="","",SUMIF('Controle de Contatos'!$D$5:$D$1204,$C662,'Controle de Contatos'!$AK$5:$AK$1204))</f>
        <v/>
      </c>
      <c r="M662" s="15" t="str">
        <f ca="1">IF($C662="","",SUMIF('Controle de Contatos'!$D$5:$D$1204,$C662,'Controle de Contatos'!$AL$5:$AL$1204))</f>
        <v/>
      </c>
      <c r="N662" s="15" t="str">
        <f ca="1">IF($C662="","",SUMIF('Controle de Contatos'!$D$5:$D$1204,$C662,'Controle de Contatos'!$AM$5:$AO$1204))</f>
        <v/>
      </c>
      <c r="O662" s="15" t="str">
        <f ca="1">IF($C662="","",SUMIF('Controle de Contatos'!$D$5:$D$1204,$C662,'Controle de Contatos'!$AN$5:$AN$1204))</f>
        <v/>
      </c>
      <c r="P662" s="15" t="str">
        <f t="shared" ca="1" si="21"/>
        <v/>
      </c>
    </row>
    <row r="663" spans="2:16" ht="30" customHeight="1">
      <c r="B663" s="1">
        <v>659</v>
      </c>
      <c r="C663" s="14" t="str">
        <f t="shared" ca="1" si="20"/>
        <v/>
      </c>
      <c r="D663" s="15" t="str">
        <f ca="1">IF($C663="","",SUMIF('Controle de Contatos'!$D$5:$D$1204,$C663,'Controle de Contatos'!$AC$5:$AC$1204))</f>
        <v/>
      </c>
      <c r="E663" s="15" t="str">
        <f ca="1">IF($C663="","",SUMIF('Controle de Contatos'!$D$5:$D$1204,$C663,'Controle de Contatos'!$AD$5:$AD$1204))</f>
        <v/>
      </c>
      <c r="F663" s="15" t="str">
        <f ca="1">IF($C663="","",SUMIF('Controle de Contatos'!$D$5:$D$1204,$C663,'Controle de Contatos'!$AE$5:$AE$1204))</f>
        <v/>
      </c>
      <c r="G663" s="15" t="str">
        <f ca="1">IF($C663="","",SUMIF('Controle de Contatos'!$D$5:$D$1204,$C663,'Controle de Contatos'!$AF$5:$AF$1204))</f>
        <v/>
      </c>
      <c r="H663" s="15" t="str">
        <f ca="1">IF($C663="","",SUMIF('Controle de Contatos'!$D$5:$D$1204,$C663,'Controle de Contatos'!$AG$5:$AG$1204))</f>
        <v/>
      </c>
      <c r="I663" s="15" t="str">
        <f ca="1">IF($C663="","",SUMIF('Controle de Contatos'!$D$5:$D$1204,$C663,'Controle de Contatos'!$AH$5:$AH$1204))</f>
        <v/>
      </c>
      <c r="J663" s="15" t="str">
        <f ca="1">IF($C663="","",SUMIF('Controle de Contatos'!$D$5:$D$1204,$C663,'Controle de Contatos'!$AI$5:$AI$1204))</f>
        <v/>
      </c>
      <c r="K663" s="15" t="str">
        <f ca="1">IF($C663="","",SUMIF('Controle de Contatos'!$D$5:$D$1204,$C663,'Controle de Contatos'!$AJ$5:$AJ$1204))</f>
        <v/>
      </c>
      <c r="L663" s="15" t="str">
        <f ca="1">IF($C663="","",SUMIF('Controle de Contatos'!$D$5:$D$1204,$C663,'Controle de Contatos'!$AK$5:$AK$1204))</f>
        <v/>
      </c>
      <c r="M663" s="15" t="str">
        <f ca="1">IF($C663="","",SUMIF('Controle de Contatos'!$D$5:$D$1204,$C663,'Controle de Contatos'!$AL$5:$AL$1204))</f>
        <v/>
      </c>
      <c r="N663" s="15" t="str">
        <f ca="1">IF($C663="","",SUMIF('Controle de Contatos'!$D$5:$D$1204,$C663,'Controle de Contatos'!$AM$5:$AO$1204))</f>
        <v/>
      </c>
      <c r="O663" s="15" t="str">
        <f ca="1">IF($C663="","",SUMIF('Controle de Contatos'!$D$5:$D$1204,$C663,'Controle de Contatos'!$AN$5:$AN$1204))</f>
        <v/>
      </c>
      <c r="P663" s="15" t="str">
        <f t="shared" ca="1" si="21"/>
        <v/>
      </c>
    </row>
    <row r="664" spans="2:16" ht="30" customHeight="1">
      <c r="B664" s="1">
        <v>660</v>
      </c>
      <c r="C664" s="14" t="str">
        <f t="shared" ca="1" si="20"/>
        <v/>
      </c>
      <c r="D664" s="15" t="str">
        <f ca="1">IF($C664="","",SUMIF('Controle de Contatos'!$D$5:$D$1204,$C664,'Controle de Contatos'!$AC$5:$AC$1204))</f>
        <v/>
      </c>
      <c r="E664" s="15" t="str">
        <f ca="1">IF($C664="","",SUMIF('Controle de Contatos'!$D$5:$D$1204,$C664,'Controle de Contatos'!$AD$5:$AD$1204))</f>
        <v/>
      </c>
      <c r="F664" s="15" t="str">
        <f ca="1">IF($C664="","",SUMIF('Controle de Contatos'!$D$5:$D$1204,$C664,'Controle de Contatos'!$AE$5:$AE$1204))</f>
        <v/>
      </c>
      <c r="G664" s="15" t="str">
        <f ca="1">IF($C664="","",SUMIF('Controle de Contatos'!$D$5:$D$1204,$C664,'Controle de Contatos'!$AF$5:$AF$1204))</f>
        <v/>
      </c>
      <c r="H664" s="15" t="str">
        <f ca="1">IF($C664="","",SUMIF('Controle de Contatos'!$D$5:$D$1204,$C664,'Controle de Contatos'!$AG$5:$AG$1204))</f>
        <v/>
      </c>
      <c r="I664" s="15" t="str">
        <f ca="1">IF($C664="","",SUMIF('Controle de Contatos'!$D$5:$D$1204,$C664,'Controle de Contatos'!$AH$5:$AH$1204))</f>
        <v/>
      </c>
      <c r="J664" s="15" t="str">
        <f ca="1">IF($C664="","",SUMIF('Controle de Contatos'!$D$5:$D$1204,$C664,'Controle de Contatos'!$AI$5:$AI$1204))</f>
        <v/>
      </c>
      <c r="K664" s="15" t="str">
        <f ca="1">IF($C664="","",SUMIF('Controle de Contatos'!$D$5:$D$1204,$C664,'Controle de Contatos'!$AJ$5:$AJ$1204))</f>
        <v/>
      </c>
      <c r="L664" s="15" t="str">
        <f ca="1">IF($C664="","",SUMIF('Controle de Contatos'!$D$5:$D$1204,$C664,'Controle de Contatos'!$AK$5:$AK$1204))</f>
        <v/>
      </c>
      <c r="M664" s="15" t="str">
        <f ca="1">IF($C664="","",SUMIF('Controle de Contatos'!$D$5:$D$1204,$C664,'Controle de Contatos'!$AL$5:$AL$1204))</f>
        <v/>
      </c>
      <c r="N664" s="15" t="str">
        <f ca="1">IF($C664="","",SUMIF('Controle de Contatos'!$D$5:$D$1204,$C664,'Controle de Contatos'!$AM$5:$AO$1204))</f>
        <v/>
      </c>
      <c r="O664" s="15" t="str">
        <f ca="1">IF($C664="","",SUMIF('Controle de Contatos'!$D$5:$D$1204,$C664,'Controle de Contatos'!$AN$5:$AN$1204))</f>
        <v/>
      </c>
      <c r="P664" s="15" t="str">
        <f t="shared" ca="1" si="21"/>
        <v/>
      </c>
    </row>
    <row r="665" spans="2:16" ht="30" customHeight="1">
      <c r="B665" s="1">
        <v>661</v>
      </c>
      <c r="C665" s="14" t="str">
        <f t="shared" ca="1" si="20"/>
        <v/>
      </c>
      <c r="D665" s="15" t="str">
        <f ca="1">IF($C665="","",SUMIF('Controle de Contatos'!$D$5:$D$1204,$C665,'Controle de Contatos'!$AC$5:$AC$1204))</f>
        <v/>
      </c>
      <c r="E665" s="15" t="str">
        <f ca="1">IF($C665="","",SUMIF('Controle de Contatos'!$D$5:$D$1204,$C665,'Controle de Contatos'!$AD$5:$AD$1204))</f>
        <v/>
      </c>
      <c r="F665" s="15" t="str">
        <f ca="1">IF($C665="","",SUMIF('Controle de Contatos'!$D$5:$D$1204,$C665,'Controle de Contatos'!$AE$5:$AE$1204))</f>
        <v/>
      </c>
      <c r="G665" s="15" t="str">
        <f ca="1">IF($C665="","",SUMIF('Controle de Contatos'!$D$5:$D$1204,$C665,'Controle de Contatos'!$AF$5:$AF$1204))</f>
        <v/>
      </c>
      <c r="H665" s="15" t="str">
        <f ca="1">IF($C665="","",SUMIF('Controle de Contatos'!$D$5:$D$1204,$C665,'Controle de Contatos'!$AG$5:$AG$1204))</f>
        <v/>
      </c>
      <c r="I665" s="15" t="str">
        <f ca="1">IF($C665="","",SUMIF('Controle de Contatos'!$D$5:$D$1204,$C665,'Controle de Contatos'!$AH$5:$AH$1204))</f>
        <v/>
      </c>
      <c r="J665" s="15" t="str">
        <f ca="1">IF($C665="","",SUMIF('Controle de Contatos'!$D$5:$D$1204,$C665,'Controle de Contatos'!$AI$5:$AI$1204))</f>
        <v/>
      </c>
      <c r="K665" s="15" t="str">
        <f ca="1">IF($C665="","",SUMIF('Controle de Contatos'!$D$5:$D$1204,$C665,'Controle de Contatos'!$AJ$5:$AJ$1204))</f>
        <v/>
      </c>
      <c r="L665" s="15" t="str">
        <f ca="1">IF($C665="","",SUMIF('Controle de Contatos'!$D$5:$D$1204,$C665,'Controle de Contatos'!$AK$5:$AK$1204))</f>
        <v/>
      </c>
      <c r="M665" s="15" t="str">
        <f ca="1">IF($C665="","",SUMIF('Controle de Contatos'!$D$5:$D$1204,$C665,'Controle de Contatos'!$AL$5:$AL$1204))</f>
        <v/>
      </c>
      <c r="N665" s="15" t="str">
        <f ca="1">IF($C665="","",SUMIF('Controle de Contatos'!$D$5:$D$1204,$C665,'Controle de Contatos'!$AM$5:$AO$1204))</f>
        <v/>
      </c>
      <c r="O665" s="15" t="str">
        <f ca="1">IF($C665="","",SUMIF('Controle de Contatos'!$D$5:$D$1204,$C665,'Controle de Contatos'!$AN$5:$AN$1204))</f>
        <v/>
      </c>
      <c r="P665" s="15" t="str">
        <f t="shared" ca="1" si="21"/>
        <v/>
      </c>
    </row>
    <row r="666" spans="2:16" ht="30" customHeight="1">
      <c r="B666" s="1">
        <v>662</v>
      </c>
      <c r="C666" s="14" t="str">
        <f t="shared" ca="1" si="20"/>
        <v/>
      </c>
      <c r="D666" s="15" t="str">
        <f ca="1">IF($C666="","",SUMIF('Controle de Contatos'!$D$5:$D$1204,$C666,'Controle de Contatos'!$AC$5:$AC$1204))</f>
        <v/>
      </c>
      <c r="E666" s="15" t="str">
        <f ca="1">IF($C666="","",SUMIF('Controle de Contatos'!$D$5:$D$1204,$C666,'Controle de Contatos'!$AD$5:$AD$1204))</f>
        <v/>
      </c>
      <c r="F666" s="15" t="str">
        <f ca="1">IF($C666="","",SUMIF('Controle de Contatos'!$D$5:$D$1204,$C666,'Controle de Contatos'!$AE$5:$AE$1204))</f>
        <v/>
      </c>
      <c r="G666" s="15" t="str">
        <f ca="1">IF($C666="","",SUMIF('Controle de Contatos'!$D$5:$D$1204,$C666,'Controle de Contatos'!$AF$5:$AF$1204))</f>
        <v/>
      </c>
      <c r="H666" s="15" t="str">
        <f ca="1">IF($C666="","",SUMIF('Controle de Contatos'!$D$5:$D$1204,$C666,'Controle de Contatos'!$AG$5:$AG$1204))</f>
        <v/>
      </c>
      <c r="I666" s="15" t="str">
        <f ca="1">IF($C666="","",SUMIF('Controle de Contatos'!$D$5:$D$1204,$C666,'Controle de Contatos'!$AH$5:$AH$1204))</f>
        <v/>
      </c>
      <c r="J666" s="15" t="str">
        <f ca="1">IF($C666="","",SUMIF('Controle de Contatos'!$D$5:$D$1204,$C666,'Controle de Contatos'!$AI$5:$AI$1204))</f>
        <v/>
      </c>
      <c r="K666" s="15" t="str">
        <f ca="1">IF($C666="","",SUMIF('Controle de Contatos'!$D$5:$D$1204,$C666,'Controle de Contatos'!$AJ$5:$AJ$1204))</f>
        <v/>
      </c>
      <c r="L666" s="15" t="str">
        <f ca="1">IF($C666="","",SUMIF('Controle de Contatos'!$D$5:$D$1204,$C666,'Controle de Contatos'!$AK$5:$AK$1204))</f>
        <v/>
      </c>
      <c r="M666" s="15" t="str">
        <f ca="1">IF($C666="","",SUMIF('Controle de Contatos'!$D$5:$D$1204,$C666,'Controle de Contatos'!$AL$5:$AL$1204))</f>
        <v/>
      </c>
      <c r="N666" s="15" t="str">
        <f ca="1">IF($C666="","",SUMIF('Controle de Contatos'!$D$5:$D$1204,$C666,'Controle de Contatos'!$AM$5:$AO$1204))</f>
        <v/>
      </c>
      <c r="O666" s="15" t="str">
        <f ca="1">IF($C666="","",SUMIF('Controle de Contatos'!$D$5:$D$1204,$C666,'Controle de Contatos'!$AN$5:$AN$1204))</f>
        <v/>
      </c>
      <c r="P666" s="15" t="str">
        <f t="shared" ca="1" si="21"/>
        <v/>
      </c>
    </row>
    <row r="667" spans="2:16" ht="30" customHeight="1">
      <c r="B667" s="1">
        <v>663</v>
      </c>
      <c r="C667" s="14" t="str">
        <f t="shared" ca="1" si="20"/>
        <v/>
      </c>
      <c r="D667" s="15" t="str">
        <f ca="1">IF($C667="","",SUMIF('Controle de Contatos'!$D$5:$D$1204,$C667,'Controle de Contatos'!$AC$5:$AC$1204))</f>
        <v/>
      </c>
      <c r="E667" s="15" t="str">
        <f ca="1">IF($C667="","",SUMIF('Controle de Contatos'!$D$5:$D$1204,$C667,'Controle de Contatos'!$AD$5:$AD$1204))</f>
        <v/>
      </c>
      <c r="F667" s="15" t="str">
        <f ca="1">IF($C667="","",SUMIF('Controle de Contatos'!$D$5:$D$1204,$C667,'Controle de Contatos'!$AE$5:$AE$1204))</f>
        <v/>
      </c>
      <c r="G667" s="15" t="str">
        <f ca="1">IF($C667="","",SUMIF('Controle de Contatos'!$D$5:$D$1204,$C667,'Controle de Contatos'!$AF$5:$AF$1204))</f>
        <v/>
      </c>
      <c r="H667" s="15" t="str">
        <f ca="1">IF($C667="","",SUMIF('Controle de Contatos'!$D$5:$D$1204,$C667,'Controle de Contatos'!$AG$5:$AG$1204))</f>
        <v/>
      </c>
      <c r="I667" s="15" t="str">
        <f ca="1">IF($C667="","",SUMIF('Controle de Contatos'!$D$5:$D$1204,$C667,'Controle de Contatos'!$AH$5:$AH$1204))</f>
        <v/>
      </c>
      <c r="J667" s="15" t="str">
        <f ca="1">IF($C667="","",SUMIF('Controle de Contatos'!$D$5:$D$1204,$C667,'Controle de Contatos'!$AI$5:$AI$1204))</f>
        <v/>
      </c>
      <c r="K667" s="15" t="str">
        <f ca="1">IF($C667="","",SUMIF('Controle de Contatos'!$D$5:$D$1204,$C667,'Controle de Contatos'!$AJ$5:$AJ$1204))</f>
        <v/>
      </c>
      <c r="L667" s="15" t="str">
        <f ca="1">IF($C667="","",SUMIF('Controle de Contatos'!$D$5:$D$1204,$C667,'Controle de Contatos'!$AK$5:$AK$1204))</f>
        <v/>
      </c>
      <c r="M667" s="15" t="str">
        <f ca="1">IF($C667="","",SUMIF('Controle de Contatos'!$D$5:$D$1204,$C667,'Controle de Contatos'!$AL$5:$AL$1204))</f>
        <v/>
      </c>
      <c r="N667" s="15" t="str">
        <f ca="1">IF($C667="","",SUMIF('Controle de Contatos'!$D$5:$D$1204,$C667,'Controle de Contatos'!$AM$5:$AO$1204))</f>
        <v/>
      </c>
      <c r="O667" s="15" t="str">
        <f ca="1">IF($C667="","",SUMIF('Controle de Contatos'!$D$5:$D$1204,$C667,'Controle de Contatos'!$AN$5:$AN$1204))</f>
        <v/>
      </c>
      <c r="P667" s="15" t="str">
        <f t="shared" ca="1" si="21"/>
        <v/>
      </c>
    </row>
    <row r="668" spans="2:16" ht="30" customHeight="1">
      <c r="B668" s="1">
        <v>664</v>
      </c>
      <c r="C668" s="14" t="str">
        <f t="shared" ca="1" si="20"/>
        <v/>
      </c>
      <c r="D668" s="15" t="str">
        <f ca="1">IF($C668="","",SUMIF('Controle de Contatos'!$D$5:$D$1204,$C668,'Controle de Contatos'!$AC$5:$AC$1204))</f>
        <v/>
      </c>
      <c r="E668" s="15" t="str">
        <f ca="1">IF($C668="","",SUMIF('Controle de Contatos'!$D$5:$D$1204,$C668,'Controle de Contatos'!$AD$5:$AD$1204))</f>
        <v/>
      </c>
      <c r="F668" s="15" t="str">
        <f ca="1">IF($C668="","",SUMIF('Controle de Contatos'!$D$5:$D$1204,$C668,'Controle de Contatos'!$AE$5:$AE$1204))</f>
        <v/>
      </c>
      <c r="G668" s="15" t="str">
        <f ca="1">IF($C668="","",SUMIF('Controle de Contatos'!$D$5:$D$1204,$C668,'Controle de Contatos'!$AF$5:$AF$1204))</f>
        <v/>
      </c>
      <c r="H668" s="15" t="str">
        <f ca="1">IF($C668="","",SUMIF('Controle de Contatos'!$D$5:$D$1204,$C668,'Controle de Contatos'!$AG$5:$AG$1204))</f>
        <v/>
      </c>
      <c r="I668" s="15" t="str">
        <f ca="1">IF($C668="","",SUMIF('Controle de Contatos'!$D$5:$D$1204,$C668,'Controle de Contatos'!$AH$5:$AH$1204))</f>
        <v/>
      </c>
      <c r="J668" s="15" t="str">
        <f ca="1">IF($C668="","",SUMIF('Controle de Contatos'!$D$5:$D$1204,$C668,'Controle de Contatos'!$AI$5:$AI$1204))</f>
        <v/>
      </c>
      <c r="K668" s="15" t="str">
        <f ca="1">IF($C668="","",SUMIF('Controle de Contatos'!$D$5:$D$1204,$C668,'Controle de Contatos'!$AJ$5:$AJ$1204))</f>
        <v/>
      </c>
      <c r="L668" s="15" t="str">
        <f ca="1">IF($C668="","",SUMIF('Controle de Contatos'!$D$5:$D$1204,$C668,'Controle de Contatos'!$AK$5:$AK$1204))</f>
        <v/>
      </c>
      <c r="M668" s="15" t="str">
        <f ca="1">IF($C668="","",SUMIF('Controle de Contatos'!$D$5:$D$1204,$C668,'Controle de Contatos'!$AL$5:$AL$1204))</f>
        <v/>
      </c>
      <c r="N668" s="15" t="str">
        <f ca="1">IF($C668="","",SUMIF('Controle de Contatos'!$D$5:$D$1204,$C668,'Controle de Contatos'!$AM$5:$AO$1204))</f>
        <v/>
      </c>
      <c r="O668" s="15" t="str">
        <f ca="1">IF($C668="","",SUMIF('Controle de Contatos'!$D$5:$D$1204,$C668,'Controle de Contatos'!$AN$5:$AN$1204))</f>
        <v/>
      </c>
      <c r="P668" s="15" t="str">
        <f t="shared" ca="1" si="21"/>
        <v/>
      </c>
    </row>
    <row r="669" spans="2:16" ht="30" customHeight="1">
      <c r="B669" s="1">
        <v>665</v>
      </c>
      <c r="C669" s="14" t="str">
        <f t="shared" ca="1" si="20"/>
        <v/>
      </c>
      <c r="D669" s="15" t="str">
        <f ca="1">IF($C669="","",SUMIF('Controle de Contatos'!$D$5:$D$1204,$C669,'Controle de Contatos'!$AC$5:$AC$1204))</f>
        <v/>
      </c>
      <c r="E669" s="15" t="str">
        <f ca="1">IF($C669="","",SUMIF('Controle de Contatos'!$D$5:$D$1204,$C669,'Controle de Contatos'!$AD$5:$AD$1204))</f>
        <v/>
      </c>
      <c r="F669" s="15" t="str">
        <f ca="1">IF($C669="","",SUMIF('Controle de Contatos'!$D$5:$D$1204,$C669,'Controle de Contatos'!$AE$5:$AE$1204))</f>
        <v/>
      </c>
      <c r="G669" s="15" t="str">
        <f ca="1">IF($C669="","",SUMIF('Controle de Contatos'!$D$5:$D$1204,$C669,'Controle de Contatos'!$AF$5:$AF$1204))</f>
        <v/>
      </c>
      <c r="H669" s="15" t="str">
        <f ca="1">IF($C669="","",SUMIF('Controle de Contatos'!$D$5:$D$1204,$C669,'Controle de Contatos'!$AG$5:$AG$1204))</f>
        <v/>
      </c>
      <c r="I669" s="15" t="str">
        <f ca="1">IF($C669="","",SUMIF('Controle de Contatos'!$D$5:$D$1204,$C669,'Controle de Contatos'!$AH$5:$AH$1204))</f>
        <v/>
      </c>
      <c r="J669" s="15" t="str">
        <f ca="1">IF($C669="","",SUMIF('Controle de Contatos'!$D$5:$D$1204,$C669,'Controle de Contatos'!$AI$5:$AI$1204))</f>
        <v/>
      </c>
      <c r="K669" s="15" t="str">
        <f ca="1">IF($C669="","",SUMIF('Controle de Contatos'!$D$5:$D$1204,$C669,'Controle de Contatos'!$AJ$5:$AJ$1204))</f>
        <v/>
      </c>
      <c r="L669" s="15" t="str">
        <f ca="1">IF($C669="","",SUMIF('Controle de Contatos'!$D$5:$D$1204,$C669,'Controle de Contatos'!$AK$5:$AK$1204))</f>
        <v/>
      </c>
      <c r="M669" s="15" t="str">
        <f ca="1">IF($C669="","",SUMIF('Controle de Contatos'!$D$5:$D$1204,$C669,'Controle de Contatos'!$AL$5:$AL$1204))</f>
        <v/>
      </c>
      <c r="N669" s="15" t="str">
        <f ca="1">IF($C669="","",SUMIF('Controle de Contatos'!$D$5:$D$1204,$C669,'Controle de Contatos'!$AM$5:$AO$1204))</f>
        <v/>
      </c>
      <c r="O669" s="15" t="str">
        <f ca="1">IF($C669="","",SUMIF('Controle de Contatos'!$D$5:$D$1204,$C669,'Controle de Contatos'!$AN$5:$AN$1204))</f>
        <v/>
      </c>
      <c r="P669" s="15" t="str">
        <f t="shared" ca="1" si="21"/>
        <v/>
      </c>
    </row>
    <row r="670" spans="2:16" ht="30" customHeight="1">
      <c r="B670" s="1">
        <v>666</v>
      </c>
      <c r="C670" s="14" t="str">
        <f t="shared" ca="1" si="20"/>
        <v/>
      </c>
      <c r="D670" s="15" t="str">
        <f ca="1">IF($C670="","",SUMIF('Controle de Contatos'!$D$5:$D$1204,$C670,'Controle de Contatos'!$AC$5:$AC$1204))</f>
        <v/>
      </c>
      <c r="E670" s="15" t="str">
        <f ca="1">IF($C670="","",SUMIF('Controle de Contatos'!$D$5:$D$1204,$C670,'Controle de Contatos'!$AD$5:$AD$1204))</f>
        <v/>
      </c>
      <c r="F670" s="15" t="str">
        <f ca="1">IF($C670="","",SUMIF('Controle de Contatos'!$D$5:$D$1204,$C670,'Controle de Contatos'!$AE$5:$AE$1204))</f>
        <v/>
      </c>
      <c r="G670" s="15" t="str">
        <f ca="1">IF($C670="","",SUMIF('Controle de Contatos'!$D$5:$D$1204,$C670,'Controle de Contatos'!$AF$5:$AF$1204))</f>
        <v/>
      </c>
      <c r="H670" s="15" t="str">
        <f ca="1">IF($C670="","",SUMIF('Controle de Contatos'!$D$5:$D$1204,$C670,'Controle de Contatos'!$AG$5:$AG$1204))</f>
        <v/>
      </c>
      <c r="I670" s="15" t="str">
        <f ca="1">IF($C670="","",SUMIF('Controle de Contatos'!$D$5:$D$1204,$C670,'Controle de Contatos'!$AH$5:$AH$1204))</f>
        <v/>
      </c>
      <c r="J670" s="15" t="str">
        <f ca="1">IF($C670="","",SUMIF('Controle de Contatos'!$D$5:$D$1204,$C670,'Controle de Contatos'!$AI$5:$AI$1204))</f>
        <v/>
      </c>
      <c r="K670" s="15" t="str">
        <f ca="1">IF($C670="","",SUMIF('Controle de Contatos'!$D$5:$D$1204,$C670,'Controle de Contatos'!$AJ$5:$AJ$1204))</f>
        <v/>
      </c>
      <c r="L670" s="15" t="str">
        <f ca="1">IF($C670="","",SUMIF('Controle de Contatos'!$D$5:$D$1204,$C670,'Controle de Contatos'!$AK$5:$AK$1204))</f>
        <v/>
      </c>
      <c r="M670" s="15" t="str">
        <f ca="1">IF($C670="","",SUMIF('Controle de Contatos'!$D$5:$D$1204,$C670,'Controle de Contatos'!$AL$5:$AL$1204))</f>
        <v/>
      </c>
      <c r="N670" s="15" t="str">
        <f ca="1">IF($C670="","",SUMIF('Controle de Contatos'!$D$5:$D$1204,$C670,'Controle de Contatos'!$AM$5:$AO$1204))</f>
        <v/>
      </c>
      <c r="O670" s="15" t="str">
        <f ca="1">IF($C670="","",SUMIF('Controle de Contatos'!$D$5:$D$1204,$C670,'Controle de Contatos'!$AN$5:$AN$1204))</f>
        <v/>
      </c>
      <c r="P670" s="15" t="str">
        <f t="shared" ca="1" si="21"/>
        <v/>
      </c>
    </row>
    <row r="671" spans="2:16" ht="30" customHeight="1">
      <c r="B671" s="1">
        <v>667</v>
      </c>
      <c r="C671" s="14" t="str">
        <f t="shared" ca="1" si="20"/>
        <v/>
      </c>
      <c r="D671" s="15" t="str">
        <f ca="1">IF($C671="","",SUMIF('Controle de Contatos'!$D$5:$D$1204,$C671,'Controle de Contatos'!$AC$5:$AC$1204))</f>
        <v/>
      </c>
      <c r="E671" s="15" t="str">
        <f ca="1">IF($C671="","",SUMIF('Controle de Contatos'!$D$5:$D$1204,$C671,'Controle de Contatos'!$AD$5:$AD$1204))</f>
        <v/>
      </c>
      <c r="F671" s="15" t="str">
        <f ca="1">IF($C671="","",SUMIF('Controle de Contatos'!$D$5:$D$1204,$C671,'Controle de Contatos'!$AE$5:$AE$1204))</f>
        <v/>
      </c>
      <c r="G671" s="15" t="str">
        <f ca="1">IF($C671="","",SUMIF('Controle de Contatos'!$D$5:$D$1204,$C671,'Controle de Contatos'!$AF$5:$AF$1204))</f>
        <v/>
      </c>
      <c r="H671" s="15" t="str">
        <f ca="1">IF($C671="","",SUMIF('Controle de Contatos'!$D$5:$D$1204,$C671,'Controle de Contatos'!$AG$5:$AG$1204))</f>
        <v/>
      </c>
      <c r="I671" s="15" t="str">
        <f ca="1">IF($C671="","",SUMIF('Controle de Contatos'!$D$5:$D$1204,$C671,'Controle de Contatos'!$AH$5:$AH$1204))</f>
        <v/>
      </c>
      <c r="J671" s="15" t="str">
        <f ca="1">IF($C671="","",SUMIF('Controle de Contatos'!$D$5:$D$1204,$C671,'Controle de Contatos'!$AI$5:$AI$1204))</f>
        <v/>
      </c>
      <c r="K671" s="15" t="str">
        <f ca="1">IF($C671="","",SUMIF('Controle de Contatos'!$D$5:$D$1204,$C671,'Controle de Contatos'!$AJ$5:$AJ$1204))</f>
        <v/>
      </c>
      <c r="L671" s="15" t="str">
        <f ca="1">IF($C671="","",SUMIF('Controle de Contatos'!$D$5:$D$1204,$C671,'Controle de Contatos'!$AK$5:$AK$1204))</f>
        <v/>
      </c>
      <c r="M671" s="15" t="str">
        <f ca="1">IF($C671="","",SUMIF('Controle de Contatos'!$D$5:$D$1204,$C671,'Controle de Contatos'!$AL$5:$AL$1204))</f>
        <v/>
      </c>
      <c r="N671" s="15" t="str">
        <f ca="1">IF($C671="","",SUMIF('Controle de Contatos'!$D$5:$D$1204,$C671,'Controle de Contatos'!$AM$5:$AO$1204))</f>
        <v/>
      </c>
      <c r="O671" s="15" t="str">
        <f ca="1">IF($C671="","",SUMIF('Controle de Contatos'!$D$5:$D$1204,$C671,'Controle de Contatos'!$AN$5:$AN$1204))</f>
        <v/>
      </c>
      <c r="P671" s="15" t="str">
        <f t="shared" ca="1" si="21"/>
        <v/>
      </c>
    </row>
    <row r="672" spans="2:16" ht="30" customHeight="1">
      <c r="B672" s="1">
        <v>668</v>
      </c>
      <c r="C672" s="14" t="str">
        <f t="shared" ca="1" si="20"/>
        <v/>
      </c>
      <c r="D672" s="15" t="str">
        <f ca="1">IF($C672="","",SUMIF('Controle de Contatos'!$D$5:$D$1204,$C672,'Controle de Contatos'!$AC$5:$AC$1204))</f>
        <v/>
      </c>
      <c r="E672" s="15" t="str">
        <f ca="1">IF($C672="","",SUMIF('Controle de Contatos'!$D$5:$D$1204,$C672,'Controle de Contatos'!$AD$5:$AD$1204))</f>
        <v/>
      </c>
      <c r="F672" s="15" t="str">
        <f ca="1">IF($C672="","",SUMIF('Controle de Contatos'!$D$5:$D$1204,$C672,'Controle de Contatos'!$AE$5:$AE$1204))</f>
        <v/>
      </c>
      <c r="G672" s="15" t="str">
        <f ca="1">IF($C672="","",SUMIF('Controle de Contatos'!$D$5:$D$1204,$C672,'Controle de Contatos'!$AF$5:$AF$1204))</f>
        <v/>
      </c>
      <c r="H672" s="15" t="str">
        <f ca="1">IF($C672="","",SUMIF('Controle de Contatos'!$D$5:$D$1204,$C672,'Controle de Contatos'!$AG$5:$AG$1204))</f>
        <v/>
      </c>
      <c r="I672" s="15" t="str">
        <f ca="1">IF($C672="","",SUMIF('Controle de Contatos'!$D$5:$D$1204,$C672,'Controle de Contatos'!$AH$5:$AH$1204))</f>
        <v/>
      </c>
      <c r="J672" s="15" t="str">
        <f ca="1">IF($C672="","",SUMIF('Controle de Contatos'!$D$5:$D$1204,$C672,'Controle de Contatos'!$AI$5:$AI$1204))</f>
        <v/>
      </c>
      <c r="K672" s="15" t="str">
        <f ca="1">IF($C672="","",SUMIF('Controle de Contatos'!$D$5:$D$1204,$C672,'Controle de Contatos'!$AJ$5:$AJ$1204))</f>
        <v/>
      </c>
      <c r="L672" s="15" t="str">
        <f ca="1">IF($C672="","",SUMIF('Controle de Contatos'!$D$5:$D$1204,$C672,'Controle de Contatos'!$AK$5:$AK$1204))</f>
        <v/>
      </c>
      <c r="M672" s="15" t="str">
        <f ca="1">IF($C672="","",SUMIF('Controle de Contatos'!$D$5:$D$1204,$C672,'Controle de Contatos'!$AL$5:$AL$1204))</f>
        <v/>
      </c>
      <c r="N672" s="15" t="str">
        <f ca="1">IF($C672="","",SUMIF('Controle de Contatos'!$D$5:$D$1204,$C672,'Controle de Contatos'!$AM$5:$AO$1204))</f>
        <v/>
      </c>
      <c r="O672" s="15" t="str">
        <f ca="1">IF($C672="","",SUMIF('Controle de Contatos'!$D$5:$D$1204,$C672,'Controle de Contatos'!$AN$5:$AN$1204))</f>
        <v/>
      </c>
      <c r="P672" s="15" t="str">
        <f t="shared" ca="1" si="21"/>
        <v/>
      </c>
    </row>
    <row r="673" spans="2:16" ht="30" customHeight="1">
      <c r="B673" s="1">
        <v>669</v>
      </c>
      <c r="C673" s="14" t="str">
        <f t="shared" ca="1" si="20"/>
        <v/>
      </c>
      <c r="D673" s="15" t="str">
        <f ca="1">IF($C673="","",SUMIF('Controle de Contatos'!$D$5:$D$1204,$C673,'Controle de Contatos'!$AC$5:$AC$1204))</f>
        <v/>
      </c>
      <c r="E673" s="15" t="str">
        <f ca="1">IF($C673="","",SUMIF('Controle de Contatos'!$D$5:$D$1204,$C673,'Controle de Contatos'!$AD$5:$AD$1204))</f>
        <v/>
      </c>
      <c r="F673" s="15" t="str">
        <f ca="1">IF($C673="","",SUMIF('Controle de Contatos'!$D$5:$D$1204,$C673,'Controle de Contatos'!$AE$5:$AE$1204))</f>
        <v/>
      </c>
      <c r="G673" s="15" t="str">
        <f ca="1">IF($C673="","",SUMIF('Controle de Contatos'!$D$5:$D$1204,$C673,'Controle de Contatos'!$AF$5:$AF$1204))</f>
        <v/>
      </c>
      <c r="H673" s="15" t="str">
        <f ca="1">IF($C673="","",SUMIF('Controle de Contatos'!$D$5:$D$1204,$C673,'Controle de Contatos'!$AG$5:$AG$1204))</f>
        <v/>
      </c>
      <c r="I673" s="15" t="str">
        <f ca="1">IF($C673="","",SUMIF('Controle de Contatos'!$D$5:$D$1204,$C673,'Controle de Contatos'!$AH$5:$AH$1204))</f>
        <v/>
      </c>
      <c r="J673" s="15" t="str">
        <f ca="1">IF($C673="","",SUMIF('Controle de Contatos'!$D$5:$D$1204,$C673,'Controle de Contatos'!$AI$5:$AI$1204))</f>
        <v/>
      </c>
      <c r="K673" s="15" t="str">
        <f ca="1">IF($C673="","",SUMIF('Controle de Contatos'!$D$5:$D$1204,$C673,'Controle de Contatos'!$AJ$5:$AJ$1204))</f>
        <v/>
      </c>
      <c r="L673" s="15" t="str">
        <f ca="1">IF($C673="","",SUMIF('Controle de Contatos'!$D$5:$D$1204,$C673,'Controle de Contatos'!$AK$5:$AK$1204))</f>
        <v/>
      </c>
      <c r="M673" s="15" t="str">
        <f ca="1">IF($C673="","",SUMIF('Controle de Contatos'!$D$5:$D$1204,$C673,'Controle de Contatos'!$AL$5:$AL$1204))</f>
        <v/>
      </c>
      <c r="N673" s="15" t="str">
        <f ca="1">IF($C673="","",SUMIF('Controle de Contatos'!$D$5:$D$1204,$C673,'Controle de Contatos'!$AM$5:$AO$1204))</f>
        <v/>
      </c>
      <c r="O673" s="15" t="str">
        <f ca="1">IF($C673="","",SUMIF('Controle de Contatos'!$D$5:$D$1204,$C673,'Controle de Contatos'!$AN$5:$AN$1204))</f>
        <v/>
      </c>
      <c r="P673" s="15" t="str">
        <f t="shared" ca="1" si="21"/>
        <v/>
      </c>
    </row>
    <row r="674" spans="2:16" ht="30" customHeight="1">
      <c r="B674" s="1">
        <v>670</v>
      </c>
      <c r="C674" s="14" t="str">
        <f t="shared" ca="1" si="20"/>
        <v/>
      </c>
      <c r="D674" s="15" t="str">
        <f ca="1">IF($C674="","",SUMIF('Controle de Contatos'!$D$5:$D$1204,$C674,'Controle de Contatos'!$AC$5:$AC$1204))</f>
        <v/>
      </c>
      <c r="E674" s="15" t="str">
        <f ca="1">IF($C674="","",SUMIF('Controle de Contatos'!$D$5:$D$1204,$C674,'Controle de Contatos'!$AD$5:$AD$1204))</f>
        <v/>
      </c>
      <c r="F674" s="15" t="str">
        <f ca="1">IF($C674="","",SUMIF('Controle de Contatos'!$D$5:$D$1204,$C674,'Controle de Contatos'!$AE$5:$AE$1204))</f>
        <v/>
      </c>
      <c r="G674" s="15" t="str">
        <f ca="1">IF($C674="","",SUMIF('Controle de Contatos'!$D$5:$D$1204,$C674,'Controle de Contatos'!$AF$5:$AF$1204))</f>
        <v/>
      </c>
      <c r="H674" s="15" t="str">
        <f ca="1">IF($C674="","",SUMIF('Controle de Contatos'!$D$5:$D$1204,$C674,'Controle de Contatos'!$AG$5:$AG$1204))</f>
        <v/>
      </c>
      <c r="I674" s="15" t="str">
        <f ca="1">IF($C674="","",SUMIF('Controle de Contatos'!$D$5:$D$1204,$C674,'Controle de Contatos'!$AH$5:$AH$1204))</f>
        <v/>
      </c>
      <c r="J674" s="15" t="str">
        <f ca="1">IF($C674="","",SUMIF('Controle de Contatos'!$D$5:$D$1204,$C674,'Controle de Contatos'!$AI$5:$AI$1204))</f>
        <v/>
      </c>
      <c r="K674" s="15" t="str">
        <f ca="1">IF($C674="","",SUMIF('Controle de Contatos'!$D$5:$D$1204,$C674,'Controle de Contatos'!$AJ$5:$AJ$1204))</f>
        <v/>
      </c>
      <c r="L674" s="15" t="str">
        <f ca="1">IF($C674="","",SUMIF('Controle de Contatos'!$D$5:$D$1204,$C674,'Controle de Contatos'!$AK$5:$AK$1204))</f>
        <v/>
      </c>
      <c r="M674" s="15" t="str">
        <f ca="1">IF($C674="","",SUMIF('Controle de Contatos'!$D$5:$D$1204,$C674,'Controle de Contatos'!$AL$5:$AL$1204))</f>
        <v/>
      </c>
      <c r="N674" s="15" t="str">
        <f ca="1">IF($C674="","",SUMIF('Controle de Contatos'!$D$5:$D$1204,$C674,'Controle de Contatos'!$AM$5:$AO$1204))</f>
        <v/>
      </c>
      <c r="O674" s="15" t="str">
        <f ca="1">IF($C674="","",SUMIF('Controle de Contatos'!$D$5:$D$1204,$C674,'Controle de Contatos'!$AN$5:$AN$1204))</f>
        <v/>
      </c>
      <c r="P674" s="15" t="str">
        <f t="shared" ca="1" si="21"/>
        <v/>
      </c>
    </row>
    <row r="675" spans="2:16" ht="30" customHeight="1">
      <c r="B675" s="1">
        <v>671</v>
      </c>
      <c r="C675" s="14" t="str">
        <f t="shared" ca="1" si="20"/>
        <v/>
      </c>
      <c r="D675" s="15" t="str">
        <f ca="1">IF($C675="","",SUMIF('Controle de Contatos'!$D$5:$D$1204,$C675,'Controle de Contatos'!$AC$5:$AC$1204))</f>
        <v/>
      </c>
      <c r="E675" s="15" t="str">
        <f ca="1">IF($C675="","",SUMIF('Controle de Contatos'!$D$5:$D$1204,$C675,'Controle de Contatos'!$AD$5:$AD$1204))</f>
        <v/>
      </c>
      <c r="F675" s="15" t="str">
        <f ca="1">IF($C675="","",SUMIF('Controle de Contatos'!$D$5:$D$1204,$C675,'Controle de Contatos'!$AE$5:$AE$1204))</f>
        <v/>
      </c>
      <c r="G675" s="15" t="str">
        <f ca="1">IF($C675="","",SUMIF('Controle de Contatos'!$D$5:$D$1204,$C675,'Controle de Contatos'!$AF$5:$AF$1204))</f>
        <v/>
      </c>
      <c r="H675" s="15" t="str">
        <f ca="1">IF($C675="","",SUMIF('Controle de Contatos'!$D$5:$D$1204,$C675,'Controle de Contatos'!$AG$5:$AG$1204))</f>
        <v/>
      </c>
      <c r="I675" s="15" t="str">
        <f ca="1">IF($C675="","",SUMIF('Controle de Contatos'!$D$5:$D$1204,$C675,'Controle de Contatos'!$AH$5:$AH$1204))</f>
        <v/>
      </c>
      <c r="J675" s="15" t="str">
        <f ca="1">IF($C675="","",SUMIF('Controle de Contatos'!$D$5:$D$1204,$C675,'Controle de Contatos'!$AI$5:$AI$1204))</f>
        <v/>
      </c>
      <c r="K675" s="15" t="str">
        <f ca="1">IF($C675="","",SUMIF('Controle de Contatos'!$D$5:$D$1204,$C675,'Controle de Contatos'!$AJ$5:$AJ$1204))</f>
        <v/>
      </c>
      <c r="L675" s="15" t="str">
        <f ca="1">IF($C675="","",SUMIF('Controle de Contatos'!$D$5:$D$1204,$C675,'Controle de Contatos'!$AK$5:$AK$1204))</f>
        <v/>
      </c>
      <c r="M675" s="15" t="str">
        <f ca="1">IF($C675="","",SUMIF('Controle de Contatos'!$D$5:$D$1204,$C675,'Controle de Contatos'!$AL$5:$AL$1204))</f>
        <v/>
      </c>
      <c r="N675" s="15" t="str">
        <f ca="1">IF($C675="","",SUMIF('Controle de Contatos'!$D$5:$D$1204,$C675,'Controle de Contatos'!$AM$5:$AO$1204))</f>
        <v/>
      </c>
      <c r="O675" s="15" t="str">
        <f ca="1">IF($C675="","",SUMIF('Controle de Contatos'!$D$5:$D$1204,$C675,'Controle de Contatos'!$AN$5:$AN$1204))</f>
        <v/>
      </c>
      <c r="P675" s="15" t="str">
        <f t="shared" ca="1" si="21"/>
        <v/>
      </c>
    </row>
    <row r="676" spans="2:16" ht="30" customHeight="1">
      <c r="B676" s="1">
        <v>672</v>
      </c>
      <c r="C676" s="14" t="str">
        <f t="shared" ca="1" si="20"/>
        <v/>
      </c>
      <c r="D676" s="15" t="str">
        <f ca="1">IF($C676="","",SUMIF('Controle de Contatos'!$D$5:$D$1204,$C676,'Controle de Contatos'!$AC$5:$AC$1204))</f>
        <v/>
      </c>
      <c r="E676" s="15" t="str">
        <f ca="1">IF($C676="","",SUMIF('Controle de Contatos'!$D$5:$D$1204,$C676,'Controle de Contatos'!$AD$5:$AD$1204))</f>
        <v/>
      </c>
      <c r="F676" s="15" t="str">
        <f ca="1">IF($C676="","",SUMIF('Controle de Contatos'!$D$5:$D$1204,$C676,'Controle de Contatos'!$AE$5:$AE$1204))</f>
        <v/>
      </c>
      <c r="G676" s="15" t="str">
        <f ca="1">IF($C676="","",SUMIF('Controle de Contatos'!$D$5:$D$1204,$C676,'Controle de Contatos'!$AF$5:$AF$1204))</f>
        <v/>
      </c>
      <c r="H676" s="15" t="str">
        <f ca="1">IF($C676="","",SUMIF('Controle de Contatos'!$D$5:$D$1204,$C676,'Controle de Contatos'!$AG$5:$AG$1204))</f>
        <v/>
      </c>
      <c r="I676" s="15" t="str">
        <f ca="1">IF($C676="","",SUMIF('Controle de Contatos'!$D$5:$D$1204,$C676,'Controle de Contatos'!$AH$5:$AH$1204))</f>
        <v/>
      </c>
      <c r="J676" s="15" t="str">
        <f ca="1">IF($C676="","",SUMIF('Controle de Contatos'!$D$5:$D$1204,$C676,'Controle de Contatos'!$AI$5:$AI$1204))</f>
        <v/>
      </c>
      <c r="K676" s="15" t="str">
        <f ca="1">IF($C676="","",SUMIF('Controle de Contatos'!$D$5:$D$1204,$C676,'Controle de Contatos'!$AJ$5:$AJ$1204))</f>
        <v/>
      </c>
      <c r="L676" s="15" t="str">
        <f ca="1">IF($C676="","",SUMIF('Controle de Contatos'!$D$5:$D$1204,$C676,'Controle de Contatos'!$AK$5:$AK$1204))</f>
        <v/>
      </c>
      <c r="M676" s="15" t="str">
        <f ca="1">IF($C676="","",SUMIF('Controle de Contatos'!$D$5:$D$1204,$C676,'Controle de Contatos'!$AL$5:$AL$1204))</f>
        <v/>
      </c>
      <c r="N676" s="15" t="str">
        <f ca="1">IF($C676="","",SUMIF('Controle de Contatos'!$D$5:$D$1204,$C676,'Controle de Contatos'!$AM$5:$AO$1204))</f>
        <v/>
      </c>
      <c r="O676" s="15" t="str">
        <f ca="1">IF($C676="","",SUMIF('Controle de Contatos'!$D$5:$D$1204,$C676,'Controle de Contatos'!$AN$5:$AN$1204))</f>
        <v/>
      </c>
      <c r="P676" s="15" t="str">
        <f t="shared" ca="1" si="21"/>
        <v/>
      </c>
    </row>
    <row r="677" spans="2:16" ht="30" customHeight="1">
      <c r="B677" s="1">
        <v>673</v>
      </c>
      <c r="C677" s="14" t="str">
        <f t="shared" ca="1" si="20"/>
        <v/>
      </c>
      <c r="D677" s="15" t="str">
        <f ca="1">IF($C677="","",SUMIF('Controle de Contatos'!$D$5:$D$1204,$C677,'Controle de Contatos'!$AC$5:$AC$1204))</f>
        <v/>
      </c>
      <c r="E677" s="15" t="str">
        <f ca="1">IF($C677="","",SUMIF('Controle de Contatos'!$D$5:$D$1204,$C677,'Controle de Contatos'!$AD$5:$AD$1204))</f>
        <v/>
      </c>
      <c r="F677" s="15" t="str">
        <f ca="1">IF($C677="","",SUMIF('Controle de Contatos'!$D$5:$D$1204,$C677,'Controle de Contatos'!$AE$5:$AE$1204))</f>
        <v/>
      </c>
      <c r="G677" s="15" t="str">
        <f ca="1">IF($C677="","",SUMIF('Controle de Contatos'!$D$5:$D$1204,$C677,'Controle de Contatos'!$AF$5:$AF$1204))</f>
        <v/>
      </c>
      <c r="H677" s="15" t="str">
        <f ca="1">IF($C677="","",SUMIF('Controle de Contatos'!$D$5:$D$1204,$C677,'Controle de Contatos'!$AG$5:$AG$1204))</f>
        <v/>
      </c>
      <c r="I677" s="15" t="str">
        <f ca="1">IF($C677="","",SUMIF('Controle de Contatos'!$D$5:$D$1204,$C677,'Controle de Contatos'!$AH$5:$AH$1204))</f>
        <v/>
      </c>
      <c r="J677" s="15" t="str">
        <f ca="1">IF($C677="","",SUMIF('Controle de Contatos'!$D$5:$D$1204,$C677,'Controle de Contatos'!$AI$5:$AI$1204))</f>
        <v/>
      </c>
      <c r="K677" s="15" t="str">
        <f ca="1">IF($C677="","",SUMIF('Controle de Contatos'!$D$5:$D$1204,$C677,'Controle de Contatos'!$AJ$5:$AJ$1204))</f>
        <v/>
      </c>
      <c r="L677" s="15" t="str">
        <f ca="1">IF($C677="","",SUMIF('Controle de Contatos'!$D$5:$D$1204,$C677,'Controle de Contatos'!$AK$5:$AK$1204))</f>
        <v/>
      </c>
      <c r="M677" s="15" t="str">
        <f ca="1">IF($C677="","",SUMIF('Controle de Contatos'!$D$5:$D$1204,$C677,'Controle de Contatos'!$AL$5:$AL$1204))</f>
        <v/>
      </c>
      <c r="N677" s="15" t="str">
        <f ca="1">IF($C677="","",SUMIF('Controle de Contatos'!$D$5:$D$1204,$C677,'Controle de Contatos'!$AM$5:$AO$1204))</f>
        <v/>
      </c>
      <c r="O677" s="15" t="str">
        <f ca="1">IF($C677="","",SUMIF('Controle de Contatos'!$D$5:$D$1204,$C677,'Controle de Contatos'!$AN$5:$AN$1204))</f>
        <v/>
      </c>
      <c r="P677" s="15" t="str">
        <f t="shared" ca="1" si="21"/>
        <v/>
      </c>
    </row>
    <row r="678" spans="2:16" ht="30" customHeight="1">
      <c r="B678" s="1">
        <v>674</v>
      </c>
      <c r="C678" s="14" t="str">
        <f t="shared" ca="1" si="20"/>
        <v/>
      </c>
      <c r="D678" s="15" t="str">
        <f ca="1">IF($C678="","",SUMIF('Controle de Contatos'!$D$5:$D$1204,$C678,'Controle de Contatos'!$AC$5:$AC$1204))</f>
        <v/>
      </c>
      <c r="E678" s="15" t="str">
        <f ca="1">IF($C678="","",SUMIF('Controle de Contatos'!$D$5:$D$1204,$C678,'Controle de Contatos'!$AD$5:$AD$1204))</f>
        <v/>
      </c>
      <c r="F678" s="15" t="str">
        <f ca="1">IF($C678="","",SUMIF('Controle de Contatos'!$D$5:$D$1204,$C678,'Controle de Contatos'!$AE$5:$AE$1204))</f>
        <v/>
      </c>
      <c r="G678" s="15" t="str">
        <f ca="1">IF($C678="","",SUMIF('Controle de Contatos'!$D$5:$D$1204,$C678,'Controle de Contatos'!$AF$5:$AF$1204))</f>
        <v/>
      </c>
      <c r="H678" s="15" t="str">
        <f ca="1">IF($C678="","",SUMIF('Controle de Contatos'!$D$5:$D$1204,$C678,'Controle de Contatos'!$AG$5:$AG$1204))</f>
        <v/>
      </c>
      <c r="I678" s="15" t="str">
        <f ca="1">IF($C678="","",SUMIF('Controle de Contatos'!$D$5:$D$1204,$C678,'Controle de Contatos'!$AH$5:$AH$1204))</f>
        <v/>
      </c>
      <c r="J678" s="15" t="str">
        <f ca="1">IF($C678="","",SUMIF('Controle de Contatos'!$D$5:$D$1204,$C678,'Controle de Contatos'!$AI$5:$AI$1204))</f>
        <v/>
      </c>
      <c r="K678" s="15" t="str">
        <f ca="1">IF($C678="","",SUMIF('Controle de Contatos'!$D$5:$D$1204,$C678,'Controle de Contatos'!$AJ$5:$AJ$1204))</f>
        <v/>
      </c>
      <c r="L678" s="15" t="str">
        <f ca="1">IF($C678="","",SUMIF('Controle de Contatos'!$D$5:$D$1204,$C678,'Controle de Contatos'!$AK$5:$AK$1204))</f>
        <v/>
      </c>
      <c r="M678" s="15" t="str">
        <f ca="1">IF($C678="","",SUMIF('Controle de Contatos'!$D$5:$D$1204,$C678,'Controle de Contatos'!$AL$5:$AL$1204))</f>
        <v/>
      </c>
      <c r="N678" s="15" t="str">
        <f ca="1">IF($C678="","",SUMIF('Controle de Contatos'!$D$5:$D$1204,$C678,'Controle de Contatos'!$AM$5:$AO$1204))</f>
        <v/>
      </c>
      <c r="O678" s="15" t="str">
        <f ca="1">IF($C678="","",SUMIF('Controle de Contatos'!$D$5:$D$1204,$C678,'Controle de Contatos'!$AN$5:$AN$1204))</f>
        <v/>
      </c>
      <c r="P678" s="15" t="str">
        <f t="shared" ca="1" si="21"/>
        <v/>
      </c>
    </row>
    <row r="679" spans="2:16" ht="30" customHeight="1">
      <c r="B679" s="1">
        <v>675</v>
      </c>
      <c r="C679" s="14" t="str">
        <f t="shared" ca="1" si="20"/>
        <v/>
      </c>
      <c r="D679" s="15" t="str">
        <f ca="1">IF($C679="","",SUMIF('Controle de Contatos'!$D$5:$D$1204,$C679,'Controle de Contatos'!$AC$5:$AC$1204))</f>
        <v/>
      </c>
      <c r="E679" s="15" t="str">
        <f ca="1">IF($C679="","",SUMIF('Controle de Contatos'!$D$5:$D$1204,$C679,'Controle de Contatos'!$AD$5:$AD$1204))</f>
        <v/>
      </c>
      <c r="F679" s="15" t="str">
        <f ca="1">IF($C679="","",SUMIF('Controle de Contatos'!$D$5:$D$1204,$C679,'Controle de Contatos'!$AE$5:$AE$1204))</f>
        <v/>
      </c>
      <c r="G679" s="15" t="str">
        <f ca="1">IF($C679="","",SUMIF('Controle de Contatos'!$D$5:$D$1204,$C679,'Controle de Contatos'!$AF$5:$AF$1204))</f>
        <v/>
      </c>
      <c r="H679" s="15" t="str">
        <f ca="1">IF($C679="","",SUMIF('Controle de Contatos'!$D$5:$D$1204,$C679,'Controle de Contatos'!$AG$5:$AG$1204))</f>
        <v/>
      </c>
      <c r="I679" s="15" t="str">
        <f ca="1">IF($C679="","",SUMIF('Controle de Contatos'!$D$5:$D$1204,$C679,'Controle de Contatos'!$AH$5:$AH$1204))</f>
        <v/>
      </c>
      <c r="J679" s="15" t="str">
        <f ca="1">IF($C679="","",SUMIF('Controle de Contatos'!$D$5:$D$1204,$C679,'Controle de Contatos'!$AI$5:$AI$1204))</f>
        <v/>
      </c>
      <c r="K679" s="15" t="str">
        <f ca="1">IF($C679="","",SUMIF('Controle de Contatos'!$D$5:$D$1204,$C679,'Controle de Contatos'!$AJ$5:$AJ$1204))</f>
        <v/>
      </c>
      <c r="L679" s="15" t="str">
        <f ca="1">IF($C679="","",SUMIF('Controle de Contatos'!$D$5:$D$1204,$C679,'Controle de Contatos'!$AK$5:$AK$1204))</f>
        <v/>
      </c>
      <c r="M679" s="15" t="str">
        <f ca="1">IF($C679="","",SUMIF('Controle de Contatos'!$D$5:$D$1204,$C679,'Controle de Contatos'!$AL$5:$AL$1204))</f>
        <v/>
      </c>
      <c r="N679" s="15" t="str">
        <f ca="1">IF($C679="","",SUMIF('Controle de Contatos'!$D$5:$D$1204,$C679,'Controle de Contatos'!$AM$5:$AO$1204))</f>
        <v/>
      </c>
      <c r="O679" s="15" t="str">
        <f ca="1">IF($C679="","",SUMIF('Controle de Contatos'!$D$5:$D$1204,$C679,'Controle de Contatos'!$AN$5:$AN$1204))</f>
        <v/>
      </c>
      <c r="P679" s="15" t="str">
        <f t="shared" ca="1" si="21"/>
        <v/>
      </c>
    </row>
    <row r="680" spans="2:16" ht="30" customHeight="1">
      <c r="B680" s="1">
        <v>676</v>
      </c>
      <c r="C680" s="14" t="str">
        <f t="shared" ca="1" si="20"/>
        <v/>
      </c>
      <c r="D680" s="15" t="str">
        <f ca="1">IF($C680="","",SUMIF('Controle de Contatos'!$D$5:$D$1204,$C680,'Controle de Contatos'!$AC$5:$AC$1204))</f>
        <v/>
      </c>
      <c r="E680" s="15" t="str">
        <f ca="1">IF($C680="","",SUMIF('Controle de Contatos'!$D$5:$D$1204,$C680,'Controle de Contatos'!$AD$5:$AD$1204))</f>
        <v/>
      </c>
      <c r="F680" s="15" t="str">
        <f ca="1">IF($C680="","",SUMIF('Controle de Contatos'!$D$5:$D$1204,$C680,'Controle de Contatos'!$AE$5:$AE$1204))</f>
        <v/>
      </c>
      <c r="G680" s="15" t="str">
        <f ca="1">IF($C680="","",SUMIF('Controle de Contatos'!$D$5:$D$1204,$C680,'Controle de Contatos'!$AF$5:$AF$1204))</f>
        <v/>
      </c>
      <c r="H680" s="15" t="str">
        <f ca="1">IF($C680="","",SUMIF('Controle de Contatos'!$D$5:$D$1204,$C680,'Controle de Contatos'!$AG$5:$AG$1204))</f>
        <v/>
      </c>
      <c r="I680" s="15" t="str">
        <f ca="1">IF($C680="","",SUMIF('Controle de Contatos'!$D$5:$D$1204,$C680,'Controle de Contatos'!$AH$5:$AH$1204))</f>
        <v/>
      </c>
      <c r="J680" s="15" t="str">
        <f ca="1">IF($C680="","",SUMIF('Controle de Contatos'!$D$5:$D$1204,$C680,'Controle de Contatos'!$AI$5:$AI$1204))</f>
        <v/>
      </c>
      <c r="K680" s="15" t="str">
        <f ca="1">IF($C680="","",SUMIF('Controle de Contatos'!$D$5:$D$1204,$C680,'Controle de Contatos'!$AJ$5:$AJ$1204))</f>
        <v/>
      </c>
      <c r="L680" s="15" t="str">
        <f ca="1">IF($C680="","",SUMIF('Controle de Contatos'!$D$5:$D$1204,$C680,'Controle de Contatos'!$AK$5:$AK$1204))</f>
        <v/>
      </c>
      <c r="M680" s="15" t="str">
        <f ca="1">IF($C680="","",SUMIF('Controle de Contatos'!$D$5:$D$1204,$C680,'Controle de Contatos'!$AL$5:$AL$1204))</f>
        <v/>
      </c>
      <c r="N680" s="15" t="str">
        <f ca="1">IF($C680="","",SUMIF('Controle de Contatos'!$D$5:$D$1204,$C680,'Controle de Contatos'!$AM$5:$AO$1204))</f>
        <v/>
      </c>
      <c r="O680" s="15" t="str">
        <f ca="1">IF($C680="","",SUMIF('Controle de Contatos'!$D$5:$D$1204,$C680,'Controle de Contatos'!$AN$5:$AN$1204))</f>
        <v/>
      </c>
      <c r="P680" s="15" t="str">
        <f t="shared" ca="1" si="21"/>
        <v/>
      </c>
    </row>
    <row r="681" spans="2:16" ht="30" customHeight="1">
      <c r="B681" s="1">
        <v>677</v>
      </c>
      <c r="C681" s="14" t="str">
        <f t="shared" ca="1" si="20"/>
        <v/>
      </c>
      <c r="D681" s="15" t="str">
        <f ca="1">IF($C681="","",SUMIF('Controle de Contatos'!$D$5:$D$1204,$C681,'Controle de Contatos'!$AC$5:$AC$1204))</f>
        <v/>
      </c>
      <c r="E681" s="15" t="str">
        <f ca="1">IF($C681="","",SUMIF('Controle de Contatos'!$D$5:$D$1204,$C681,'Controle de Contatos'!$AD$5:$AD$1204))</f>
        <v/>
      </c>
      <c r="F681" s="15" t="str">
        <f ca="1">IF($C681="","",SUMIF('Controle de Contatos'!$D$5:$D$1204,$C681,'Controle de Contatos'!$AE$5:$AE$1204))</f>
        <v/>
      </c>
      <c r="G681" s="15" t="str">
        <f ca="1">IF($C681="","",SUMIF('Controle de Contatos'!$D$5:$D$1204,$C681,'Controle de Contatos'!$AF$5:$AF$1204))</f>
        <v/>
      </c>
      <c r="H681" s="15" t="str">
        <f ca="1">IF($C681="","",SUMIF('Controle de Contatos'!$D$5:$D$1204,$C681,'Controle de Contatos'!$AG$5:$AG$1204))</f>
        <v/>
      </c>
      <c r="I681" s="15" t="str">
        <f ca="1">IF($C681="","",SUMIF('Controle de Contatos'!$D$5:$D$1204,$C681,'Controle de Contatos'!$AH$5:$AH$1204))</f>
        <v/>
      </c>
      <c r="J681" s="15" t="str">
        <f ca="1">IF($C681="","",SUMIF('Controle de Contatos'!$D$5:$D$1204,$C681,'Controle de Contatos'!$AI$5:$AI$1204))</f>
        <v/>
      </c>
      <c r="K681" s="15" t="str">
        <f ca="1">IF($C681="","",SUMIF('Controle de Contatos'!$D$5:$D$1204,$C681,'Controle de Contatos'!$AJ$5:$AJ$1204))</f>
        <v/>
      </c>
      <c r="L681" s="15" t="str">
        <f ca="1">IF($C681="","",SUMIF('Controle de Contatos'!$D$5:$D$1204,$C681,'Controle de Contatos'!$AK$5:$AK$1204))</f>
        <v/>
      </c>
      <c r="M681" s="15" t="str">
        <f ca="1">IF($C681="","",SUMIF('Controle de Contatos'!$D$5:$D$1204,$C681,'Controle de Contatos'!$AL$5:$AL$1204))</f>
        <v/>
      </c>
      <c r="N681" s="15" t="str">
        <f ca="1">IF($C681="","",SUMIF('Controle de Contatos'!$D$5:$D$1204,$C681,'Controle de Contatos'!$AM$5:$AO$1204))</f>
        <v/>
      </c>
      <c r="O681" s="15" t="str">
        <f ca="1">IF($C681="","",SUMIF('Controle de Contatos'!$D$5:$D$1204,$C681,'Controle de Contatos'!$AN$5:$AN$1204))</f>
        <v/>
      </c>
      <c r="P681" s="15" t="str">
        <f t="shared" ca="1" si="21"/>
        <v/>
      </c>
    </row>
    <row r="682" spans="2:16" ht="30" customHeight="1">
      <c r="B682" s="1">
        <v>678</v>
      </c>
      <c r="C682" s="14" t="str">
        <f t="shared" ca="1" si="20"/>
        <v/>
      </c>
      <c r="D682" s="15" t="str">
        <f ca="1">IF($C682="","",SUMIF('Controle de Contatos'!$D$5:$D$1204,$C682,'Controle de Contatos'!$AC$5:$AC$1204))</f>
        <v/>
      </c>
      <c r="E682" s="15" t="str">
        <f ca="1">IF($C682="","",SUMIF('Controle de Contatos'!$D$5:$D$1204,$C682,'Controle de Contatos'!$AD$5:$AD$1204))</f>
        <v/>
      </c>
      <c r="F682" s="15" t="str">
        <f ca="1">IF($C682="","",SUMIF('Controle de Contatos'!$D$5:$D$1204,$C682,'Controle de Contatos'!$AE$5:$AE$1204))</f>
        <v/>
      </c>
      <c r="G682" s="15" t="str">
        <f ca="1">IF($C682="","",SUMIF('Controle de Contatos'!$D$5:$D$1204,$C682,'Controle de Contatos'!$AF$5:$AF$1204))</f>
        <v/>
      </c>
      <c r="H682" s="15" t="str">
        <f ca="1">IF($C682="","",SUMIF('Controle de Contatos'!$D$5:$D$1204,$C682,'Controle de Contatos'!$AG$5:$AG$1204))</f>
        <v/>
      </c>
      <c r="I682" s="15" t="str">
        <f ca="1">IF($C682="","",SUMIF('Controle de Contatos'!$D$5:$D$1204,$C682,'Controle de Contatos'!$AH$5:$AH$1204))</f>
        <v/>
      </c>
      <c r="J682" s="15" t="str">
        <f ca="1">IF($C682="","",SUMIF('Controle de Contatos'!$D$5:$D$1204,$C682,'Controle de Contatos'!$AI$5:$AI$1204))</f>
        <v/>
      </c>
      <c r="K682" s="15" t="str">
        <f ca="1">IF($C682="","",SUMIF('Controle de Contatos'!$D$5:$D$1204,$C682,'Controle de Contatos'!$AJ$5:$AJ$1204))</f>
        <v/>
      </c>
      <c r="L682" s="15" t="str">
        <f ca="1">IF($C682="","",SUMIF('Controle de Contatos'!$D$5:$D$1204,$C682,'Controle de Contatos'!$AK$5:$AK$1204))</f>
        <v/>
      </c>
      <c r="M682" s="15" t="str">
        <f ca="1">IF($C682="","",SUMIF('Controle de Contatos'!$D$5:$D$1204,$C682,'Controle de Contatos'!$AL$5:$AL$1204))</f>
        <v/>
      </c>
      <c r="N682" s="15" t="str">
        <f ca="1">IF($C682="","",SUMIF('Controle de Contatos'!$D$5:$D$1204,$C682,'Controle de Contatos'!$AM$5:$AO$1204))</f>
        <v/>
      </c>
      <c r="O682" s="15" t="str">
        <f ca="1">IF($C682="","",SUMIF('Controle de Contatos'!$D$5:$D$1204,$C682,'Controle de Contatos'!$AN$5:$AN$1204))</f>
        <v/>
      </c>
      <c r="P682" s="15" t="str">
        <f t="shared" ca="1" si="21"/>
        <v/>
      </c>
    </row>
    <row r="683" spans="2:16" ht="30" customHeight="1">
      <c r="B683" s="1">
        <v>679</v>
      </c>
      <c r="C683" s="14" t="str">
        <f t="shared" ca="1" si="20"/>
        <v/>
      </c>
      <c r="D683" s="15" t="str">
        <f ca="1">IF($C683="","",SUMIF('Controle de Contatos'!$D$5:$D$1204,$C683,'Controle de Contatos'!$AC$5:$AC$1204))</f>
        <v/>
      </c>
      <c r="E683" s="15" t="str">
        <f ca="1">IF($C683="","",SUMIF('Controle de Contatos'!$D$5:$D$1204,$C683,'Controle de Contatos'!$AD$5:$AD$1204))</f>
        <v/>
      </c>
      <c r="F683" s="15" t="str">
        <f ca="1">IF($C683="","",SUMIF('Controle de Contatos'!$D$5:$D$1204,$C683,'Controle de Contatos'!$AE$5:$AE$1204))</f>
        <v/>
      </c>
      <c r="G683" s="15" t="str">
        <f ca="1">IF($C683="","",SUMIF('Controle de Contatos'!$D$5:$D$1204,$C683,'Controle de Contatos'!$AF$5:$AF$1204))</f>
        <v/>
      </c>
      <c r="H683" s="15" t="str">
        <f ca="1">IF($C683="","",SUMIF('Controle de Contatos'!$D$5:$D$1204,$C683,'Controle de Contatos'!$AG$5:$AG$1204))</f>
        <v/>
      </c>
      <c r="I683" s="15" t="str">
        <f ca="1">IF($C683="","",SUMIF('Controle de Contatos'!$D$5:$D$1204,$C683,'Controle de Contatos'!$AH$5:$AH$1204))</f>
        <v/>
      </c>
      <c r="J683" s="15" t="str">
        <f ca="1">IF($C683="","",SUMIF('Controle de Contatos'!$D$5:$D$1204,$C683,'Controle de Contatos'!$AI$5:$AI$1204))</f>
        <v/>
      </c>
      <c r="K683" s="15" t="str">
        <f ca="1">IF($C683="","",SUMIF('Controle de Contatos'!$D$5:$D$1204,$C683,'Controle de Contatos'!$AJ$5:$AJ$1204))</f>
        <v/>
      </c>
      <c r="L683" s="15" t="str">
        <f ca="1">IF($C683="","",SUMIF('Controle de Contatos'!$D$5:$D$1204,$C683,'Controle de Contatos'!$AK$5:$AK$1204))</f>
        <v/>
      </c>
      <c r="M683" s="15" t="str">
        <f ca="1">IF($C683="","",SUMIF('Controle de Contatos'!$D$5:$D$1204,$C683,'Controle de Contatos'!$AL$5:$AL$1204))</f>
        <v/>
      </c>
      <c r="N683" s="15" t="str">
        <f ca="1">IF($C683="","",SUMIF('Controle de Contatos'!$D$5:$D$1204,$C683,'Controle de Contatos'!$AM$5:$AO$1204))</f>
        <v/>
      </c>
      <c r="O683" s="15" t="str">
        <f ca="1">IF($C683="","",SUMIF('Controle de Contatos'!$D$5:$D$1204,$C683,'Controle de Contatos'!$AN$5:$AN$1204))</f>
        <v/>
      </c>
      <c r="P683" s="15" t="str">
        <f t="shared" ca="1" si="21"/>
        <v/>
      </c>
    </row>
    <row r="684" spans="2:16" ht="30" customHeight="1">
      <c r="B684" s="1">
        <v>680</v>
      </c>
      <c r="C684" s="14" t="str">
        <f t="shared" ca="1" si="20"/>
        <v/>
      </c>
      <c r="D684" s="15" t="str">
        <f ca="1">IF($C684="","",SUMIF('Controle de Contatos'!$D$5:$D$1204,$C684,'Controle de Contatos'!$AC$5:$AC$1204))</f>
        <v/>
      </c>
      <c r="E684" s="15" t="str">
        <f ca="1">IF($C684="","",SUMIF('Controle de Contatos'!$D$5:$D$1204,$C684,'Controle de Contatos'!$AD$5:$AD$1204))</f>
        <v/>
      </c>
      <c r="F684" s="15" t="str">
        <f ca="1">IF($C684="","",SUMIF('Controle de Contatos'!$D$5:$D$1204,$C684,'Controle de Contatos'!$AE$5:$AE$1204))</f>
        <v/>
      </c>
      <c r="G684" s="15" t="str">
        <f ca="1">IF($C684="","",SUMIF('Controle de Contatos'!$D$5:$D$1204,$C684,'Controle de Contatos'!$AF$5:$AF$1204))</f>
        <v/>
      </c>
      <c r="H684" s="15" t="str">
        <f ca="1">IF($C684="","",SUMIF('Controle de Contatos'!$D$5:$D$1204,$C684,'Controle de Contatos'!$AG$5:$AG$1204))</f>
        <v/>
      </c>
      <c r="I684" s="15" t="str">
        <f ca="1">IF($C684="","",SUMIF('Controle de Contatos'!$D$5:$D$1204,$C684,'Controle de Contatos'!$AH$5:$AH$1204))</f>
        <v/>
      </c>
      <c r="J684" s="15" t="str">
        <f ca="1">IF($C684="","",SUMIF('Controle de Contatos'!$D$5:$D$1204,$C684,'Controle de Contatos'!$AI$5:$AI$1204))</f>
        <v/>
      </c>
      <c r="K684" s="15" t="str">
        <f ca="1">IF($C684="","",SUMIF('Controle de Contatos'!$D$5:$D$1204,$C684,'Controle de Contatos'!$AJ$5:$AJ$1204))</f>
        <v/>
      </c>
      <c r="L684" s="15" t="str">
        <f ca="1">IF($C684="","",SUMIF('Controle de Contatos'!$D$5:$D$1204,$C684,'Controle de Contatos'!$AK$5:$AK$1204))</f>
        <v/>
      </c>
      <c r="M684" s="15" t="str">
        <f ca="1">IF($C684="","",SUMIF('Controle de Contatos'!$D$5:$D$1204,$C684,'Controle de Contatos'!$AL$5:$AL$1204))</f>
        <v/>
      </c>
      <c r="N684" s="15" t="str">
        <f ca="1">IF($C684="","",SUMIF('Controle de Contatos'!$D$5:$D$1204,$C684,'Controle de Contatos'!$AM$5:$AO$1204))</f>
        <v/>
      </c>
      <c r="O684" s="15" t="str">
        <f ca="1">IF($C684="","",SUMIF('Controle de Contatos'!$D$5:$D$1204,$C684,'Controle de Contatos'!$AN$5:$AN$1204))</f>
        <v/>
      </c>
      <c r="P684" s="15" t="str">
        <f t="shared" ca="1" si="21"/>
        <v/>
      </c>
    </row>
    <row r="685" spans="2:16" ht="30" customHeight="1">
      <c r="B685" s="1">
        <v>681</v>
      </c>
      <c r="C685" s="14" t="str">
        <f t="shared" ca="1" si="20"/>
        <v/>
      </c>
      <c r="D685" s="15" t="str">
        <f ca="1">IF($C685="","",SUMIF('Controle de Contatos'!$D$5:$D$1204,$C685,'Controle de Contatos'!$AC$5:$AC$1204))</f>
        <v/>
      </c>
      <c r="E685" s="15" t="str">
        <f ca="1">IF($C685="","",SUMIF('Controle de Contatos'!$D$5:$D$1204,$C685,'Controle de Contatos'!$AD$5:$AD$1204))</f>
        <v/>
      </c>
      <c r="F685" s="15" t="str">
        <f ca="1">IF($C685="","",SUMIF('Controle de Contatos'!$D$5:$D$1204,$C685,'Controle de Contatos'!$AE$5:$AE$1204))</f>
        <v/>
      </c>
      <c r="G685" s="15" t="str">
        <f ca="1">IF($C685="","",SUMIF('Controle de Contatos'!$D$5:$D$1204,$C685,'Controle de Contatos'!$AF$5:$AF$1204))</f>
        <v/>
      </c>
      <c r="H685" s="15" t="str">
        <f ca="1">IF($C685="","",SUMIF('Controle de Contatos'!$D$5:$D$1204,$C685,'Controle de Contatos'!$AG$5:$AG$1204))</f>
        <v/>
      </c>
      <c r="I685" s="15" t="str">
        <f ca="1">IF($C685="","",SUMIF('Controle de Contatos'!$D$5:$D$1204,$C685,'Controle de Contatos'!$AH$5:$AH$1204))</f>
        <v/>
      </c>
      <c r="J685" s="15" t="str">
        <f ca="1">IF($C685="","",SUMIF('Controle de Contatos'!$D$5:$D$1204,$C685,'Controle de Contatos'!$AI$5:$AI$1204))</f>
        <v/>
      </c>
      <c r="K685" s="15" t="str">
        <f ca="1">IF($C685="","",SUMIF('Controle de Contatos'!$D$5:$D$1204,$C685,'Controle de Contatos'!$AJ$5:$AJ$1204))</f>
        <v/>
      </c>
      <c r="L685" s="15" t="str">
        <f ca="1">IF($C685="","",SUMIF('Controle de Contatos'!$D$5:$D$1204,$C685,'Controle de Contatos'!$AK$5:$AK$1204))</f>
        <v/>
      </c>
      <c r="M685" s="15" t="str">
        <f ca="1">IF($C685="","",SUMIF('Controle de Contatos'!$D$5:$D$1204,$C685,'Controle de Contatos'!$AL$5:$AL$1204))</f>
        <v/>
      </c>
      <c r="N685" s="15" t="str">
        <f ca="1">IF($C685="","",SUMIF('Controle de Contatos'!$D$5:$D$1204,$C685,'Controle de Contatos'!$AM$5:$AO$1204))</f>
        <v/>
      </c>
      <c r="O685" s="15" t="str">
        <f ca="1">IF($C685="","",SUMIF('Controle de Contatos'!$D$5:$D$1204,$C685,'Controle de Contatos'!$AN$5:$AN$1204))</f>
        <v/>
      </c>
      <c r="P685" s="15" t="str">
        <f t="shared" ca="1" si="21"/>
        <v/>
      </c>
    </row>
    <row r="686" spans="2:16" ht="30" customHeight="1">
      <c r="B686" s="1">
        <v>682</v>
      </c>
      <c r="C686" s="14" t="str">
        <f t="shared" ca="1" si="20"/>
        <v/>
      </c>
      <c r="D686" s="15" t="str">
        <f ca="1">IF($C686="","",SUMIF('Controle de Contatos'!$D$5:$D$1204,$C686,'Controle de Contatos'!$AC$5:$AC$1204))</f>
        <v/>
      </c>
      <c r="E686" s="15" t="str">
        <f ca="1">IF($C686="","",SUMIF('Controle de Contatos'!$D$5:$D$1204,$C686,'Controle de Contatos'!$AD$5:$AD$1204))</f>
        <v/>
      </c>
      <c r="F686" s="15" t="str">
        <f ca="1">IF($C686="","",SUMIF('Controle de Contatos'!$D$5:$D$1204,$C686,'Controle de Contatos'!$AE$5:$AE$1204))</f>
        <v/>
      </c>
      <c r="G686" s="15" t="str">
        <f ca="1">IF($C686="","",SUMIF('Controle de Contatos'!$D$5:$D$1204,$C686,'Controle de Contatos'!$AF$5:$AF$1204))</f>
        <v/>
      </c>
      <c r="H686" s="15" t="str">
        <f ca="1">IF($C686="","",SUMIF('Controle de Contatos'!$D$5:$D$1204,$C686,'Controle de Contatos'!$AG$5:$AG$1204))</f>
        <v/>
      </c>
      <c r="I686" s="15" t="str">
        <f ca="1">IF($C686="","",SUMIF('Controle de Contatos'!$D$5:$D$1204,$C686,'Controle de Contatos'!$AH$5:$AH$1204))</f>
        <v/>
      </c>
      <c r="J686" s="15" t="str">
        <f ca="1">IF($C686="","",SUMIF('Controle de Contatos'!$D$5:$D$1204,$C686,'Controle de Contatos'!$AI$5:$AI$1204))</f>
        <v/>
      </c>
      <c r="K686" s="15" t="str">
        <f ca="1">IF($C686="","",SUMIF('Controle de Contatos'!$D$5:$D$1204,$C686,'Controle de Contatos'!$AJ$5:$AJ$1204))</f>
        <v/>
      </c>
      <c r="L686" s="15" t="str">
        <f ca="1">IF($C686="","",SUMIF('Controle de Contatos'!$D$5:$D$1204,$C686,'Controle de Contatos'!$AK$5:$AK$1204))</f>
        <v/>
      </c>
      <c r="M686" s="15" t="str">
        <f ca="1">IF($C686="","",SUMIF('Controle de Contatos'!$D$5:$D$1204,$C686,'Controle de Contatos'!$AL$5:$AL$1204))</f>
        <v/>
      </c>
      <c r="N686" s="15" t="str">
        <f ca="1">IF($C686="","",SUMIF('Controle de Contatos'!$D$5:$D$1204,$C686,'Controle de Contatos'!$AM$5:$AO$1204))</f>
        <v/>
      </c>
      <c r="O686" s="15" t="str">
        <f ca="1">IF($C686="","",SUMIF('Controle de Contatos'!$D$5:$D$1204,$C686,'Controle de Contatos'!$AN$5:$AN$1204))</f>
        <v/>
      </c>
      <c r="P686" s="15" t="str">
        <f t="shared" ca="1" si="21"/>
        <v/>
      </c>
    </row>
    <row r="687" spans="2:16" ht="30" customHeight="1">
      <c r="B687" s="1">
        <v>683</v>
      </c>
      <c r="C687" s="14" t="str">
        <f t="shared" ca="1" si="20"/>
        <v/>
      </c>
      <c r="D687" s="15" t="str">
        <f ca="1">IF($C687="","",SUMIF('Controle de Contatos'!$D$5:$D$1204,$C687,'Controle de Contatos'!$AC$5:$AC$1204))</f>
        <v/>
      </c>
      <c r="E687" s="15" t="str">
        <f ca="1">IF($C687="","",SUMIF('Controle de Contatos'!$D$5:$D$1204,$C687,'Controle de Contatos'!$AD$5:$AD$1204))</f>
        <v/>
      </c>
      <c r="F687" s="15" t="str">
        <f ca="1">IF($C687="","",SUMIF('Controle de Contatos'!$D$5:$D$1204,$C687,'Controle de Contatos'!$AE$5:$AE$1204))</f>
        <v/>
      </c>
      <c r="G687" s="15" t="str">
        <f ca="1">IF($C687="","",SUMIF('Controle de Contatos'!$D$5:$D$1204,$C687,'Controle de Contatos'!$AF$5:$AF$1204))</f>
        <v/>
      </c>
      <c r="H687" s="15" t="str">
        <f ca="1">IF($C687="","",SUMIF('Controle de Contatos'!$D$5:$D$1204,$C687,'Controle de Contatos'!$AG$5:$AG$1204))</f>
        <v/>
      </c>
      <c r="I687" s="15" t="str">
        <f ca="1">IF($C687="","",SUMIF('Controle de Contatos'!$D$5:$D$1204,$C687,'Controle de Contatos'!$AH$5:$AH$1204))</f>
        <v/>
      </c>
      <c r="J687" s="15" t="str">
        <f ca="1">IF($C687="","",SUMIF('Controle de Contatos'!$D$5:$D$1204,$C687,'Controle de Contatos'!$AI$5:$AI$1204))</f>
        <v/>
      </c>
      <c r="K687" s="15" t="str">
        <f ca="1">IF($C687="","",SUMIF('Controle de Contatos'!$D$5:$D$1204,$C687,'Controle de Contatos'!$AJ$5:$AJ$1204))</f>
        <v/>
      </c>
      <c r="L687" s="15" t="str">
        <f ca="1">IF($C687="","",SUMIF('Controle de Contatos'!$D$5:$D$1204,$C687,'Controle de Contatos'!$AK$5:$AK$1204))</f>
        <v/>
      </c>
      <c r="M687" s="15" t="str">
        <f ca="1">IF($C687="","",SUMIF('Controle de Contatos'!$D$5:$D$1204,$C687,'Controle de Contatos'!$AL$5:$AL$1204))</f>
        <v/>
      </c>
      <c r="N687" s="15" t="str">
        <f ca="1">IF($C687="","",SUMIF('Controle de Contatos'!$D$5:$D$1204,$C687,'Controle de Contatos'!$AM$5:$AO$1204))</f>
        <v/>
      </c>
      <c r="O687" s="15" t="str">
        <f ca="1">IF($C687="","",SUMIF('Controle de Contatos'!$D$5:$D$1204,$C687,'Controle de Contatos'!$AN$5:$AN$1204))</f>
        <v/>
      </c>
      <c r="P687" s="15" t="str">
        <f t="shared" ca="1" si="21"/>
        <v/>
      </c>
    </row>
    <row r="688" spans="2:16" ht="30" customHeight="1">
      <c r="B688" s="1">
        <v>684</v>
      </c>
      <c r="C688" s="14" t="str">
        <f t="shared" ca="1" si="20"/>
        <v/>
      </c>
      <c r="D688" s="15" t="str">
        <f ca="1">IF($C688="","",SUMIF('Controle de Contatos'!$D$5:$D$1204,$C688,'Controle de Contatos'!$AC$5:$AC$1204))</f>
        <v/>
      </c>
      <c r="E688" s="15" t="str">
        <f ca="1">IF($C688="","",SUMIF('Controle de Contatos'!$D$5:$D$1204,$C688,'Controle de Contatos'!$AD$5:$AD$1204))</f>
        <v/>
      </c>
      <c r="F688" s="15" t="str">
        <f ca="1">IF($C688="","",SUMIF('Controle de Contatos'!$D$5:$D$1204,$C688,'Controle de Contatos'!$AE$5:$AE$1204))</f>
        <v/>
      </c>
      <c r="G688" s="15" t="str">
        <f ca="1">IF($C688="","",SUMIF('Controle de Contatos'!$D$5:$D$1204,$C688,'Controle de Contatos'!$AF$5:$AF$1204))</f>
        <v/>
      </c>
      <c r="H688" s="15" t="str">
        <f ca="1">IF($C688="","",SUMIF('Controle de Contatos'!$D$5:$D$1204,$C688,'Controle de Contatos'!$AG$5:$AG$1204))</f>
        <v/>
      </c>
      <c r="I688" s="15" t="str">
        <f ca="1">IF($C688="","",SUMIF('Controle de Contatos'!$D$5:$D$1204,$C688,'Controle de Contatos'!$AH$5:$AH$1204))</f>
        <v/>
      </c>
      <c r="J688" s="15" t="str">
        <f ca="1">IF($C688="","",SUMIF('Controle de Contatos'!$D$5:$D$1204,$C688,'Controle de Contatos'!$AI$5:$AI$1204))</f>
        <v/>
      </c>
      <c r="K688" s="15" t="str">
        <f ca="1">IF($C688="","",SUMIF('Controle de Contatos'!$D$5:$D$1204,$C688,'Controle de Contatos'!$AJ$5:$AJ$1204))</f>
        <v/>
      </c>
      <c r="L688" s="15" t="str">
        <f ca="1">IF($C688="","",SUMIF('Controle de Contatos'!$D$5:$D$1204,$C688,'Controle de Contatos'!$AK$5:$AK$1204))</f>
        <v/>
      </c>
      <c r="M688" s="15" t="str">
        <f ca="1">IF($C688="","",SUMIF('Controle de Contatos'!$D$5:$D$1204,$C688,'Controle de Contatos'!$AL$5:$AL$1204))</f>
        <v/>
      </c>
      <c r="N688" s="15" t="str">
        <f ca="1">IF($C688="","",SUMIF('Controle de Contatos'!$D$5:$D$1204,$C688,'Controle de Contatos'!$AM$5:$AO$1204))</f>
        <v/>
      </c>
      <c r="O688" s="15" t="str">
        <f ca="1">IF($C688="","",SUMIF('Controle de Contatos'!$D$5:$D$1204,$C688,'Controle de Contatos'!$AN$5:$AN$1204))</f>
        <v/>
      </c>
      <c r="P688" s="15" t="str">
        <f t="shared" ca="1" si="21"/>
        <v/>
      </c>
    </row>
    <row r="689" spans="2:16" ht="30" customHeight="1">
      <c r="B689" s="1">
        <v>685</v>
      </c>
      <c r="C689" s="14" t="str">
        <f t="shared" ca="1" si="20"/>
        <v/>
      </c>
      <c r="D689" s="15" t="str">
        <f ca="1">IF($C689="","",SUMIF('Controle de Contatos'!$D$5:$D$1204,$C689,'Controle de Contatos'!$AC$5:$AC$1204))</f>
        <v/>
      </c>
      <c r="E689" s="15" t="str">
        <f ca="1">IF($C689="","",SUMIF('Controle de Contatos'!$D$5:$D$1204,$C689,'Controle de Contatos'!$AD$5:$AD$1204))</f>
        <v/>
      </c>
      <c r="F689" s="15" t="str">
        <f ca="1">IF($C689="","",SUMIF('Controle de Contatos'!$D$5:$D$1204,$C689,'Controle de Contatos'!$AE$5:$AE$1204))</f>
        <v/>
      </c>
      <c r="G689" s="15" t="str">
        <f ca="1">IF($C689="","",SUMIF('Controle de Contatos'!$D$5:$D$1204,$C689,'Controle de Contatos'!$AF$5:$AF$1204))</f>
        <v/>
      </c>
      <c r="H689" s="15" t="str">
        <f ca="1">IF($C689="","",SUMIF('Controle de Contatos'!$D$5:$D$1204,$C689,'Controle de Contatos'!$AG$5:$AG$1204))</f>
        <v/>
      </c>
      <c r="I689" s="15" t="str">
        <f ca="1">IF($C689="","",SUMIF('Controle de Contatos'!$D$5:$D$1204,$C689,'Controle de Contatos'!$AH$5:$AH$1204))</f>
        <v/>
      </c>
      <c r="J689" s="15" t="str">
        <f ca="1">IF($C689="","",SUMIF('Controle de Contatos'!$D$5:$D$1204,$C689,'Controle de Contatos'!$AI$5:$AI$1204))</f>
        <v/>
      </c>
      <c r="K689" s="15" t="str">
        <f ca="1">IF($C689="","",SUMIF('Controle de Contatos'!$D$5:$D$1204,$C689,'Controle de Contatos'!$AJ$5:$AJ$1204))</f>
        <v/>
      </c>
      <c r="L689" s="15" t="str">
        <f ca="1">IF($C689="","",SUMIF('Controle de Contatos'!$D$5:$D$1204,$C689,'Controle de Contatos'!$AK$5:$AK$1204))</f>
        <v/>
      </c>
      <c r="M689" s="15" t="str">
        <f ca="1">IF($C689="","",SUMIF('Controle de Contatos'!$D$5:$D$1204,$C689,'Controle de Contatos'!$AL$5:$AL$1204))</f>
        <v/>
      </c>
      <c r="N689" s="15" t="str">
        <f ca="1">IF($C689="","",SUMIF('Controle de Contatos'!$D$5:$D$1204,$C689,'Controle de Contatos'!$AM$5:$AO$1204))</f>
        <v/>
      </c>
      <c r="O689" s="15" t="str">
        <f ca="1">IF($C689="","",SUMIF('Controle de Contatos'!$D$5:$D$1204,$C689,'Controle de Contatos'!$AN$5:$AN$1204))</f>
        <v/>
      </c>
      <c r="P689" s="15" t="str">
        <f t="shared" ca="1" si="21"/>
        <v/>
      </c>
    </row>
    <row r="690" spans="2:16" ht="30" customHeight="1">
      <c r="B690" s="1">
        <v>686</v>
      </c>
      <c r="C690" s="14" t="str">
        <f t="shared" ca="1" si="20"/>
        <v/>
      </c>
      <c r="D690" s="15" t="str">
        <f ca="1">IF($C690="","",SUMIF('Controle de Contatos'!$D$5:$D$1204,$C690,'Controle de Contatos'!$AC$5:$AC$1204))</f>
        <v/>
      </c>
      <c r="E690" s="15" t="str">
        <f ca="1">IF($C690="","",SUMIF('Controle de Contatos'!$D$5:$D$1204,$C690,'Controle de Contatos'!$AD$5:$AD$1204))</f>
        <v/>
      </c>
      <c r="F690" s="15" t="str">
        <f ca="1">IF($C690="","",SUMIF('Controle de Contatos'!$D$5:$D$1204,$C690,'Controle de Contatos'!$AE$5:$AE$1204))</f>
        <v/>
      </c>
      <c r="G690" s="15" t="str">
        <f ca="1">IF($C690="","",SUMIF('Controle de Contatos'!$D$5:$D$1204,$C690,'Controle de Contatos'!$AF$5:$AF$1204))</f>
        <v/>
      </c>
      <c r="H690" s="15" t="str">
        <f ca="1">IF($C690="","",SUMIF('Controle de Contatos'!$D$5:$D$1204,$C690,'Controle de Contatos'!$AG$5:$AG$1204))</f>
        <v/>
      </c>
      <c r="I690" s="15" t="str">
        <f ca="1">IF($C690="","",SUMIF('Controle de Contatos'!$D$5:$D$1204,$C690,'Controle de Contatos'!$AH$5:$AH$1204))</f>
        <v/>
      </c>
      <c r="J690" s="15" t="str">
        <f ca="1">IF($C690="","",SUMIF('Controle de Contatos'!$D$5:$D$1204,$C690,'Controle de Contatos'!$AI$5:$AI$1204))</f>
        <v/>
      </c>
      <c r="K690" s="15" t="str">
        <f ca="1">IF($C690="","",SUMIF('Controle de Contatos'!$D$5:$D$1204,$C690,'Controle de Contatos'!$AJ$5:$AJ$1204))</f>
        <v/>
      </c>
      <c r="L690" s="15" t="str">
        <f ca="1">IF($C690="","",SUMIF('Controle de Contatos'!$D$5:$D$1204,$C690,'Controle de Contatos'!$AK$5:$AK$1204))</f>
        <v/>
      </c>
      <c r="M690" s="15" t="str">
        <f ca="1">IF($C690="","",SUMIF('Controle de Contatos'!$D$5:$D$1204,$C690,'Controle de Contatos'!$AL$5:$AL$1204))</f>
        <v/>
      </c>
      <c r="N690" s="15" t="str">
        <f ca="1">IF($C690="","",SUMIF('Controle de Contatos'!$D$5:$D$1204,$C690,'Controle de Contatos'!$AM$5:$AO$1204))</f>
        <v/>
      </c>
      <c r="O690" s="15" t="str">
        <f ca="1">IF($C690="","",SUMIF('Controle de Contatos'!$D$5:$D$1204,$C690,'Controle de Contatos'!$AN$5:$AN$1204))</f>
        <v/>
      </c>
      <c r="P690" s="15" t="str">
        <f t="shared" ca="1" si="21"/>
        <v/>
      </c>
    </row>
    <row r="691" spans="2:16" ht="30" customHeight="1">
      <c r="B691" s="1">
        <v>687</v>
      </c>
      <c r="C691" s="14" t="str">
        <f t="shared" ca="1" si="20"/>
        <v/>
      </c>
      <c r="D691" s="15" t="str">
        <f ca="1">IF($C691="","",SUMIF('Controle de Contatos'!$D$5:$D$1204,$C691,'Controle de Contatos'!$AC$5:$AC$1204))</f>
        <v/>
      </c>
      <c r="E691" s="15" t="str">
        <f ca="1">IF($C691="","",SUMIF('Controle de Contatos'!$D$5:$D$1204,$C691,'Controle de Contatos'!$AD$5:$AD$1204))</f>
        <v/>
      </c>
      <c r="F691" s="15" t="str">
        <f ca="1">IF($C691="","",SUMIF('Controle de Contatos'!$D$5:$D$1204,$C691,'Controle de Contatos'!$AE$5:$AE$1204))</f>
        <v/>
      </c>
      <c r="G691" s="15" t="str">
        <f ca="1">IF($C691="","",SUMIF('Controle de Contatos'!$D$5:$D$1204,$C691,'Controle de Contatos'!$AF$5:$AF$1204))</f>
        <v/>
      </c>
      <c r="H691" s="15" t="str">
        <f ca="1">IF($C691="","",SUMIF('Controle de Contatos'!$D$5:$D$1204,$C691,'Controle de Contatos'!$AG$5:$AG$1204))</f>
        <v/>
      </c>
      <c r="I691" s="15" t="str">
        <f ca="1">IF($C691="","",SUMIF('Controle de Contatos'!$D$5:$D$1204,$C691,'Controle de Contatos'!$AH$5:$AH$1204))</f>
        <v/>
      </c>
      <c r="J691" s="15" t="str">
        <f ca="1">IF($C691="","",SUMIF('Controle de Contatos'!$D$5:$D$1204,$C691,'Controle de Contatos'!$AI$5:$AI$1204))</f>
        <v/>
      </c>
      <c r="K691" s="15" t="str">
        <f ca="1">IF($C691="","",SUMIF('Controle de Contatos'!$D$5:$D$1204,$C691,'Controle de Contatos'!$AJ$5:$AJ$1204))</f>
        <v/>
      </c>
      <c r="L691" s="15" t="str">
        <f ca="1">IF($C691="","",SUMIF('Controle de Contatos'!$D$5:$D$1204,$C691,'Controle de Contatos'!$AK$5:$AK$1204))</f>
        <v/>
      </c>
      <c r="M691" s="15" t="str">
        <f ca="1">IF($C691="","",SUMIF('Controle de Contatos'!$D$5:$D$1204,$C691,'Controle de Contatos'!$AL$5:$AL$1204))</f>
        <v/>
      </c>
      <c r="N691" s="15" t="str">
        <f ca="1">IF($C691="","",SUMIF('Controle de Contatos'!$D$5:$D$1204,$C691,'Controle de Contatos'!$AM$5:$AO$1204))</f>
        <v/>
      </c>
      <c r="O691" s="15" t="str">
        <f ca="1">IF($C691="","",SUMIF('Controle de Contatos'!$D$5:$D$1204,$C691,'Controle de Contatos'!$AN$5:$AN$1204))</f>
        <v/>
      </c>
      <c r="P691" s="15" t="str">
        <f t="shared" ca="1" si="21"/>
        <v/>
      </c>
    </row>
    <row r="692" spans="2:16" ht="30" customHeight="1">
      <c r="B692" s="1">
        <v>688</v>
      </c>
      <c r="C692" s="14" t="str">
        <f t="shared" ca="1" si="20"/>
        <v/>
      </c>
      <c r="D692" s="15" t="str">
        <f ca="1">IF($C692="","",SUMIF('Controle de Contatos'!$D$5:$D$1204,$C692,'Controle de Contatos'!$AC$5:$AC$1204))</f>
        <v/>
      </c>
      <c r="E692" s="15" t="str">
        <f ca="1">IF($C692="","",SUMIF('Controle de Contatos'!$D$5:$D$1204,$C692,'Controle de Contatos'!$AD$5:$AD$1204))</f>
        <v/>
      </c>
      <c r="F692" s="15" t="str">
        <f ca="1">IF($C692="","",SUMIF('Controle de Contatos'!$D$5:$D$1204,$C692,'Controle de Contatos'!$AE$5:$AE$1204))</f>
        <v/>
      </c>
      <c r="G692" s="15" t="str">
        <f ca="1">IF($C692="","",SUMIF('Controle de Contatos'!$D$5:$D$1204,$C692,'Controle de Contatos'!$AF$5:$AF$1204))</f>
        <v/>
      </c>
      <c r="H692" s="15" t="str">
        <f ca="1">IF($C692="","",SUMIF('Controle de Contatos'!$D$5:$D$1204,$C692,'Controle de Contatos'!$AG$5:$AG$1204))</f>
        <v/>
      </c>
      <c r="I692" s="15" t="str">
        <f ca="1">IF($C692="","",SUMIF('Controle de Contatos'!$D$5:$D$1204,$C692,'Controle de Contatos'!$AH$5:$AH$1204))</f>
        <v/>
      </c>
      <c r="J692" s="15" t="str">
        <f ca="1">IF($C692="","",SUMIF('Controle de Contatos'!$D$5:$D$1204,$C692,'Controle de Contatos'!$AI$5:$AI$1204))</f>
        <v/>
      </c>
      <c r="K692" s="15" t="str">
        <f ca="1">IF($C692="","",SUMIF('Controle de Contatos'!$D$5:$D$1204,$C692,'Controle de Contatos'!$AJ$5:$AJ$1204))</f>
        <v/>
      </c>
      <c r="L692" s="15" t="str">
        <f ca="1">IF($C692="","",SUMIF('Controle de Contatos'!$D$5:$D$1204,$C692,'Controle de Contatos'!$AK$5:$AK$1204))</f>
        <v/>
      </c>
      <c r="M692" s="15" t="str">
        <f ca="1">IF($C692="","",SUMIF('Controle de Contatos'!$D$5:$D$1204,$C692,'Controle de Contatos'!$AL$5:$AL$1204))</f>
        <v/>
      </c>
      <c r="N692" s="15" t="str">
        <f ca="1">IF($C692="","",SUMIF('Controle de Contatos'!$D$5:$D$1204,$C692,'Controle de Contatos'!$AM$5:$AO$1204))</f>
        <v/>
      </c>
      <c r="O692" s="15" t="str">
        <f ca="1">IF($C692="","",SUMIF('Controle de Contatos'!$D$5:$D$1204,$C692,'Controle de Contatos'!$AN$5:$AN$1204))</f>
        <v/>
      </c>
      <c r="P692" s="15" t="str">
        <f t="shared" ca="1" si="21"/>
        <v/>
      </c>
    </row>
    <row r="693" spans="2:16" ht="30" customHeight="1">
      <c r="B693" s="1">
        <v>689</v>
      </c>
      <c r="C693" s="14" t="str">
        <f t="shared" ca="1" si="20"/>
        <v/>
      </c>
      <c r="D693" s="15" t="str">
        <f ca="1">IF($C693="","",SUMIF('Controle de Contatos'!$D$5:$D$1204,$C693,'Controle de Contatos'!$AC$5:$AC$1204))</f>
        <v/>
      </c>
      <c r="E693" s="15" t="str">
        <f ca="1">IF($C693="","",SUMIF('Controle de Contatos'!$D$5:$D$1204,$C693,'Controle de Contatos'!$AD$5:$AD$1204))</f>
        <v/>
      </c>
      <c r="F693" s="15" t="str">
        <f ca="1">IF($C693="","",SUMIF('Controle de Contatos'!$D$5:$D$1204,$C693,'Controle de Contatos'!$AE$5:$AE$1204))</f>
        <v/>
      </c>
      <c r="G693" s="15" t="str">
        <f ca="1">IF($C693="","",SUMIF('Controle de Contatos'!$D$5:$D$1204,$C693,'Controle de Contatos'!$AF$5:$AF$1204))</f>
        <v/>
      </c>
      <c r="H693" s="15" t="str">
        <f ca="1">IF($C693="","",SUMIF('Controle de Contatos'!$D$5:$D$1204,$C693,'Controle de Contatos'!$AG$5:$AG$1204))</f>
        <v/>
      </c>
      <c r="I693" s="15" t="str">
        <f ca="1">IF($C693="","",SUMIF('Controle de Contatos'!$D$5:$D$1204,$C693,'Controle de Contatos'!$AH$5:$AH$1204))</f>
        <v/>
      </c>
      <c r="J693" s="15" t="str">
        <f ca="1">IF($C693="","",SUMIF('Controle de Contatos'!$D$5:$D$1204,$C693,'Controle de Contatos'!$AI$5:$AI$1204))</f>
        <v/>
      </c>
      <c r="K693" s="15" t="str">
        <f ca="1">IF($C693="","",SUMIF('Controle de Contatos'!$D$5:$D$1204,$C693,'Controle de Contatos'!$AJ$5:$AJ$1204))</f>
        <v/>
      </c>
      <c r="L693" s="15" t="str">
        <f ca="1">IF($C693="","",SUMIF('Controle de Contatos'!$D$5:$D$1204,$C693,'Controle de Contatos'!$AK$5:$AK$1204))</f>
        <v/>
      </c>
      <c r="M693" s="15" t="str">
        <f ca="1">IF($C693="","",SUMIF('Controle de Contatos'!$D$5:$D$1204,$C693,'Controle de Contatos'!$AL$5:$AL$1204))</f>
        <v/>
      </c>
      <c r="N693" s="15" t="str">
        <f ca="1">IF($C693="","",SUMIF('Controle de Contatos'!$D$5:$D$1204,$C693,'Controle de Contatos'!$AM$5:$AO$1204))</f>
        <v/>
      </c>
      <c r="O693" s="15" t="str">
        <f ca="1">IF($C693="","",SUMIF('Controle de Contatos'!$D$5:$D$1204,$C693,'Controle de Contatos'!$AN$5:$AN$1204))</f>
        <v/>
      </c>
      <c r="P693" s="15" t="str">
        <f t="shared" ca="1" si="21"/>
        <v/>
      </c>
    </row>
    <row r="694" spans="2:16" ht="30" customHeight="1">
      <c r="B694" s="1">
        <v>690</v>
      </c>
      <c r="C694" s="14" t="str">
        <f t="shared" ca="1" si="20"/>
        <v/>
      </c>
      <c r="D694" s="15" t="str">
        <f ca="1">IF($C694="","",SUMIF('Controle de Contatos'!$D$5:$D$1204,$C694,'Controle de Contatos'!$AC$5:$AC$1204))</f>
        <v/>
      </c>
      <c r="E694" s="15" t="str">
        <f ca="1">IF($C694="","",SUMIF('Controle de Contatos'!$D$5:$D$1204,$C694,'Controle de Contatos'!$AD$5:$AD$1204))</f>
        <v/>
      </c>
      <c r="F694" s="15" t="str">
        <f ca="1">IF($C694="","",SUMIF('Controle de Contatos'!$D$5:$D$1204,$C694,'Controle de Contatos'!$AE$5:$AE$1204))</f>
        <v/>
      </c>
      <c r="G694" s="15" t="str">
        <f ca="1">IF($C694="","",SUMIF('Controle de Contatos'!$D$5:$D$1204,$C694,'Controle de Contatos'!$AF$5:$AF$1204))</f>
        <v/>
      </c>
      <c r="H694" s="15" t="str">
        <f ca="1">IF($C694="","",SUMIF('Controle de Contatos'!$D$5:$D$1204,$C694,'Controle de Contatos'!$AG$5:$AG$1204))</f>
        <v/>
      </c>
      <c r="I694" s="15" t="str">
        <f ca="1">IF($C694="","",SUMIF('Controle de Contatos'!$D$5:$D$1204,$C694,'Controle de Contatos'!$AH$5:$AH$1204))</f>
        <v/>
      </c>
      <c r="J694" s="15" t="str">
        <f ca="1">IF($C694="","",SUMIF('Controle de Contatos'!$D$5:$D$1204,$C694,'Controle de Contatos'!$AI$5:$AI$1204))</f>
        <v/>
      </c>
      <c r="K694" s="15" t="str">
        <f ca="1">IF($C694="","",SUMIF('Controle de Contatos'!$D$5:$D$1204,$C694,'Controle de Contatos'!$AJ$5:$AJ$1204))</f>
        <v/>
      </c>
      <c r="L694" s="15" t="str">
        <f ca="1">IF($C694="","",SUMIF('Controle de Contatos'!$D$5:$D$1204,$C694,'Controle de Contatos'!$AK$5:$AK$1204))</f>
        <v/>
      </c>
      <c r="M694" s="15" t="str">
        <f ca="1">IF($C694="","",SUMIF('Controle de Contatos'!$D$5:$D$1204,$C694,'Controle de Contatos'!$AL$5:$AL$1204))</f>
        <v/>
      </c>
      <c r="N694" s="15" t="str">
        <f ca="1">IF($C694="","",SUMIF('Controle de Contatos'!$D$5:$D$1204,$C694,'Controle de Contatos'!$AM$5:$AO$1204))</f>
        <v/>
      </c>
      <c r="O694" s="15" t="str">
        <f ca="1">IF($C694="","",SUMIF('Controle de Contatos'!$D$5:$D$1204,$C694,'Controle de Contatos'!$AN$5:$AN$1204))</f>
        <v/>
      </c>
      <c r="P694" s="15" t="str">
        <f t="shared" ca="1" si="21"/>
        <v/>
      </c>
    </row>
    <row r="695" spans="2:16" ht="30" customHeight="1">
      <c r="B695" s="1">
        <v>691</v>
      </c>
      <c r="C695" s="14" t="str">
        <f t="shared" ca="1" si="20"/>
        <v/>
      </c>
      <c r="D695" s="15" t="str">
        <f ca="1">IF($C695="","",SUMIF('Controle de Contatos'!$D$5:$D$1204,$C695,'Controle de Contatos'!$AC$5:$AC$1204))</f>
        <v/>
      </c>
      <c r="E695" s="15" t="str">
        <f ca="1">IF($C695="","",SUMIF('Controle de Contatos'!$D$5:$D$1204,$C695,'Controle de Contatos'!$AD$5:$AD$1204))</f>
        <v/>
      </c>
      <c r="F695" s="15" t="str">
        <f ca="1">IF($C695="","",SUMIF('Controle de Contatos'!$D$5:$D$1204,$C695,'Controle de Contatos'!$AE$5:$AE$1204))</f>
        <v/>
      </c>
      <c r="G695" s="15" t="str">
        <f ca="1">IF($C695="","",SUMIF('Controle de Contatos'!$D$5:$D$1204,$C695,'Controle de Contatos'!$AF$5:$AF$1204))</f>
        <v/>
      </c>
      <c r="H695" s="15" t="str">
        <f ca="1">IF($C695="","",SUMIF('Controle de Contatos'!$D$5:$D$1204,$C695,'Controle de Contatos'!$AG$5:$AG$1204))</f>
        <v/>
      </c>
      <c r="I695" s="15" t="str">
        <f ca="1">IF($C695="","",SUMIF('Controle de Contatos'!$D$5:$D$1204,$C695,'Controle de Contatos'!$AH$5:$AH$1204))</f>
        <v/>
      </c>
      <c r="J695" s="15" t="str">
        <f ca="1">IF($C695="","",SUMIF('Controle de Contatos'!$D$5:$D$1204,$C695,'Controle de Contatos'!$AI$5:$AI$1204))</f>
        <v/>
      </c>
      <c r="K695" s="15" t="str">
        <f ca="1">IF($C695="","",SUMIF('Controle de Contatos'!$D$5:$D$1204,$C695,'Controle de Contatos'!$AJ$5:$AJ$1204))</f>
        <v/>
      </c>
      <c r="L695" s="15" t="str">
        <f ca="1">IF($C695="","",SUMIF('Controle de Contatos'!$D$5:$D$1204,$C695,'Controle de Contatos'!$AK$5:$AK$1204))</f>
        <v/>
      </c>
      <c r="M695" s="15" t="str">
        <f ca="1">IF($C695="","",SUMIF('Controle de Contatos'!$D$5:$D$1204,$C695,'Controle de Contatos'!$AL$5:$AL$1204))</f>
        <v/>
      </c>
      <c r="N695" s="15" t="str">
        <f ca="1">IF($C695="","",SUMIF('Controle de Contatos'!$D$5:$D$1204,$C695,'Controle de Contatos'!$AM$5:$AO$1204))</f>
        <v/>
      </c>
      <c r="O695" s="15" t="str">
        <f ca="1">IF($C695="","",SUMIF('Controle de Contatos'!$D$5:$D$1204,$C695,'Controle de Contatos'!$AN$5:$AN$1204))</f>
        <v/>
      </c>
      <c r="P695" s="15" t="str">
        <f t="shared" ca="1" si="21"/>
        <v/>
      </c>
    </row>
    <row r="696" spans="2:16" ht="30" customHeight="1">
      <c r="B696" s="1">
        <v>692</v>
      </c>
      <c r="C696" s="14" t="str">
        <f t="shared" ca="1" si="20"/>
        <v/>
      </c>
      <c r="D696" s="15" t="str">
        <f ca="1">IF($C696="","",SUMIF('Controle de Contatos'!$D$5:$D$1204,$C696,'Controle de Contatos'!$AC$5:$AC$1204))</f>
        <v/>
      </c>
      <c r="E696" s="15" t="str">
        <f ca="1">IF($C696="","",SUMIF('Controle de Contatos'!$D$5:$D$1204,$C696,'Controle de Contatos'!$AD$5:$AD$1204))</f>
        <v/>
      </c>
      <c r="F696" s="15" t="str">
        <f ca="1">IF($C696="","",SUMIF('Controle de Contatos'!$D$5:$D$1204,$C696,'Controle de Contatos'!$AE$5:$AE$1204))</f>
        <v/>
      </c>
      <c r="G696" s="15" t="str">
        <f ca="1">IF($C696="","",SUMIF('Controle de Contatos'!$D$5:$D$1204,$C696,'Controle de Contatos'!$AF$5:$AF$1204))</f>
        <v/>
      </c>
      <c r="H696" s="15" t="str">
        <f ca="1">IF($C696="","",SUMIF('Controle de Contatos'!$D$5:$D$1204,$C696,'Controle de Contatos'!$AG$5:$AG$1204))</f>
        <v/>
      </c>
      <c r="I696" s="15" t="str">
        <f ca="1">IF($C696="","",SUMIF('Controle de Contatos'!$D$5:$D$1204,$C696,'Controle de Contatos'!$AH$5:$AH$1204))</f>
        <v/>
      </c>
      <c r="J696" s="15" t="str">
        <f ca="1">IF($C696="","",SUMIF('Controle de Contatos'!$D$5:$D$1204,$C696,'Controle de Contatos'!$AI$5:$AI$1204))</f>
        <v/>
      </c>
      <c r="K696" s="15" t="str">
        <f ca="1">IF($C696="","",SUMIF('Controle de Contatos'!$D$5:$D$1204,$C696,'Controle de Contatos'!$AJ$5:$AJ$1204))</f>
        <v/>
      </c>
      <c r="L696" s="15" t="str">
        <f ca="1">IF($C696="","",SUMIF('Controle de Contatos'!$D$5:$D$1204,$C696,'Controle de Contatos'!$AK$5:$AK$1204))</f>
        <v/>
      </c>
      <c r="M696" s="15" t="str">
        <f ca="1">IF($C696="","",SUMIF('Controle de Contatos'!$D$5:$D$1204,$C696,'Controle de Contatos'!$AL$5:$AL$1204))</f>
        <v/>
      </c>
      <c r="N696" s="15" t="str">
        <f ca="1">IF($C696="","",SUMIF('Controle de Contatos'!$D$5:$D$1204,$C696,'Controle de Contatos'!$AM$5:$AO$1204))</f>
        <v/>
      </c>
      <c r="O696" s="15" t="str">
        <f ca="1">IF($C696="","",SUMIF('Controle de Contatos'!$D$5:$D$1204,$C696,'Controle de Contatos'!$AN$5:$AN$1204))</f>
        <v/>
      </c>
      <c r="P696" s="15" t="str">
        <f t="shared" ca="1" si="21"/>
        <v/>
      </c>
    </row>
    <row r="697" spans="2:16" ht="30" customHeight="1">
      <c r="B697" s="1">
        <v>693</v>
      </c>
      <c r="C697" s="14" t="str">
        <f t="shared" ca="1" si="20"/>
        <v/>
      </c>
      <c r="D697" s="15" t="str">
        <f ca="1">IF($C697="","",SUMIF('Controle de Contatos'!$D$5:$D$1204,$C697,'Controle de Contatos'!$AC$5:$AC$1204))</f>
        <v/>
      </c>
      <c r="E697" s="15" t="str">
        <f ca="1">IF($C697="","",SUMIF('Controle de Contatos'!$D$5:$D$1204,$C697,'Controle de Contatos'!$AD$5:$AD$1204))</f>
        <v/>
      </c>
      <c r="F697" s="15" t="str">
        <f ca="1">IF($C697="","",SUMIF('Controle de Contatos'!$D$5:$D$1204,$C697,'Controle de Contatos'!$AE$5:$AE$1204))</f>
        <v/>
      </c>
      <c r="G697" s="15" t="str">
        <f ca="1">IF($C697="","",SUMIF('Controle de Contatos'!$D$5:$D$1204,$C697,'Controle de Contatos'!$AF$5:$AF$1204))</f>
        <v/>
      </c>
      <c r="H697" s="15" t="str">
        <f ca="1">IF($C697="","",SUMIF('Controle de Contatos'!$D$5:$D$1204,$C697,'Controle de Contatos'!$AG$5:$AG$1204))</f>
        <v/>
      </c>
      <c r="I697" s="15" t="str">
        <f ca="1">IF($C697="","",SUMIF('Controle de Contatos'!$D$5:$D$1204,$C697,'Controle de Contatos'!$AH$5:$AH$1204))</f>
        <v/>
      </c>
      <c r="J697" s="15" t="str">
        <f ca="1">IF($C697="","",SUMIF('Controle de Contatos'!$D$5:$D$1204,$C697,'Controle de Contatos'!$AI$5:$AI$1204))</f>
        <v/>
      </c>
      <c r="K697" s="15" t="str">
        <f ca="1">IF($C697="","",SUMIF('Controle de Contatos'!$D$5:$D$1204,$C697,'Controle de Contatos'!$AJ$5:$AJ$1204))</f>
        <v/>
      </c>
      <c r="L697" s="15" t="str">
        <f ca="1">IF($C697="","",SUMIF('Controle de Contatos'!$D$5:$D$1204,$C697,'Controle de Contatos'!$AK$5:$AK$1204))</f>
        <v/>
      </c>
      <c r="M697" s="15" t="str">
        <f ca="1">IF($C697="","",SUMIF('Controle de Contatos'!$D$5:$D$1204,$C697,'Controle de Contatos'!$AL$5:$AL$1204))</f>
        <v/>
      </c>
      <c r="N697" s="15" t="str">
        <f ca="1">IF($C697="","",SUMIF('Controle de Contatos'!$D$5:$D$1204,$C697,'Controle de Contatos'!$AM$5:$AO$1204))</f>
        <v/>
      </c>
      <c r="O697" s="15" t="str">
        <f ca="1">IF($C697="","",SUMIF('Controle de Contatos'!$D$5:$D$1204,$C697,'Controle de Contatos'!$AN$5:$AN$1204))</f>
        <v/>
      </c>
      <c r="P697" s="15" t="str">
        <f t="shared" ca="1" si="21"/>
        <v/>
      </c>
    </row>
    <row r="698" spans="2:16" ht="30" customHeight="1">
      <c r="B698" s="1">
        <v>694</v>
      </c>
      <c r="C698" s="14" t="str">
        <f t="shared" ca="1" si="20"/>
        <v/>
      </c>
      <c r="D698" s="15" t="str">
        <f ca="1">IF($C698="","",SUMIF('Controle de Contatos'!$D$5:$D$1204,$C698,'Controle de Contatos'!$AC$5:$AC$1204))</f>
        <v/>
      </c>
      <c r="E698" s="15" t="str">
        <f ca="1">IF($C698="","",SUMIF('Controle de Contatos'!$D$5:$D$1204,$C698,'Controle de Contatos'!$AD$5:$AD$1204))</f>
        <v/>
      </c>
      <c r="F698" s="15" t="str">
        <f ca="1">IF($C698="","",SUMIF('Controle de Contatos'!$D$5:$D$1204,$C698,'Controle de Contatos'!$AE$5:$AE$1204))</f>
        <v/>
      </c>
      <c r="G698" s="15" t="str">
        <f ca="1">IF($C698="","",SUMIF('Controle de Contatos'!$D$5:$D$1204,$C698,'Controle de Contatos'!$AF$5:$AF$1204))</f>
        <v/>
      </c>
      <c r="H698" s="15" t="str">
        <f ca="1">IF($C698="","",SUMIF('Controle de Contatos'!$D$5:$D$1204,$C698,'Controle de Contatos'!$AG$5:$AG$1204))</f>
        <v/>
      </c>
      <c r="I698" s="15" t="str">
        <f ca="1">IF($C698="","",SUMIF('Controle de Contatos'!$D$5:$D$1204,$C698,'Controle de Contatos'!$AH$5:$AH$1204))</f>
        <v/>
      </c>
      <c r="J698" s="15" t="str">
        <f ca="1">IF($C698="","",SUMIF('Controle de Contatos'!$D$5:$D$1204,$C698,'Controle de Contatos'!$AI$5:$AI$1204))</f>
        <v/>
      </c>
      <c r="K698" s="15" t="str">
        <f ca="1">IF($C698="","",SUMIF('Controle de Contatos'!$D$5:$D$1204,$C698,'Controle de Contatos'!$AJ$5:$AJ$1204))</f>
        <v/>
      </c>
      <c r="L698" s="15" t="str">
        <f ca="1">IF($C698="","",SUMIF('Controle de Contatos'!$D$5:$D$1204,$C698,'Controle de Contatos'!$AK$5:$AK$1204))</f>
        <v/>
      </c>
      <c r="M698" s="15" t="str">
        <f ca="1">IF($C698="","",SUMIF('Controle de Contatos'!$D$5:$D$1204,$C698,'Controle de Contatos'!$AL$5:$AL$1204))</f>
        <v/>
      </c>
      <c r="N698" s="15" t="str">
        <f ca="1">IF($C698="","",SUMIF('Controle de Contatos'!$D$5:$D$1204,$C698,'Controle de Contatos'!$AM$5:$AO$1204))</f>
        <v/>
      </c>
      <c r="O698" s="15" t="str">
        <f ca="1">IF($C698="","",SUMIF('Controle de Contatos'!$D$5:$D$1204,$C698,'Controle de Contatos'!$AN$5:$AN$1204))</f>
        <v/>
      </c>
      <c r="P698" s="15" t="str">
        <f t="shared" ca="1" si="21"/>
        <v/>
      </c>
    </row>
    <row r="699" spans="2:16" ht="30" customHeight="1">
      <c r="B699" s="1">
        <v>695</v>
      </c>
      <c r="C699" s="14" t="str">
        <f t="shared" ca="1" si="20"/>
        <v/>
      </c>
      <c r="D699" s="15" t="str">
        <f ca="1">IF($C699="","",SUMIF('Controle de Contatos'!$D$5:$D$1204,$C699,'Controle de Contatos'!$AC$5:$AC$1204))</f>
        <v/>
      </c>
      <c r="E699" s="15" t="str">
        <f ca="1">IF($C699="","",SUMIF('Controle de Contatos'!$D$5:$D$1204,$C699,'Controle de Contatos'!$AD$5:$AD$1204))</f>
        <v/>
      </c>
      <c r="F699" s="15" t="str">
        <f ca="1">IF($C699="","",SUMIF('Controle de Contatos'!$D$5:$D$1204,$C699,'Controle de Contatos'!$AE$5:$AE$1204))</f>
        <v/>
      </c>
      <c r="G699" s="15" t="str">
        <f ca="1">IF($C699="","",SUMIF('Controle de Contatos'!$D$5:$D$1204,$C699,'Controle de Contatos'!$AF$5:$AF$1204))</f>
        <v/>
      </c>
      <c r="H699" s="15" t="str">
        <f ca="1">IF($C699="","",SUMIF('Controle de Contatos'!$D$5:$D$1204,$C699,'Controle de Contatos'!$AG$5:$AG$1204))</f>
        <v/>
      </c>
      <c r="I699" s="15" t="str">
        <f ca="1">IF($C699="","",SUMIF('Controle de Contatos'!$D$5:$D$1204,$C699,'Controle de Contatos'!$AH$5:$AH$1204))</f>
        <v/>
      </c>
      <c r="J699" s="15" t="str">
        <f ca="1">IF($C699="","",SUMIF('Controle de Contatos'!$D$5:$D$1204,$C699,'Controle de Contatos'!$AI$5:$AI$1204))</f>
        <v/>
      </c>
      <c r="K699" s="15" t="str">
        <f ca="1">IF($C699="","",SUMIF('Controle de Contatos'!$D$5:$D$1204,$C699,'Controle de Contatos'!$AJ$5:$AJ$1204))</f>
        <v/>
      </c>
      <c r="L699" s="15" t="str">
        <f ca="1">IF($C699="","",SUMIF('Controle de Contatos'!$D$5:$D$1204,$C699,'Controle de Contatos'!$AK$5:$AK$1204))</f>
        <v/>
      </c>
      <c r="M699" s="15" t="str">
        <f ca="1">IF($C699="","",SUMIF('Controle de Contatos'!$D$5:$D$1204,$C699,'Controle de Contatos'!$AL$5:$AL$1204))</f>
        <v/>
      </c>
      <c r="N699" s="15" t="str">
        <f ca="1">IF($C699="","",SUMIF('Controle de Contatos'!$D$5:$D$1204,$C699,'Controle de Contatos'!$AM$5:$AO$1204))</f>
        <v/>
      </c>
      <c r="O699" s="15" t="str">
        <f ca="1">IF($C699="","",SUMIF('Controle de Contatos'!$D$5:$D$1204,$C699,'Controle de Contatos'!$AN$5:$AN$1204))</f>
        <v/>
      </c>
      <c r="P699" s="15" t="str">
        <f t="shared" ca="1" si="21"/>
        <v/>
      </c>
    </row>
    <row r="700" spans="2:16" ht="30" customHeight="1">
      <c r="B700" s="1">
        <v>696</v>
      </c>
      <c r="C700" s="14" t="str">
        <f t="shared" ca="1" si="20"/>
        <v/>
      </c>
      <c r="D700" s="15" t="str">
        <f ca="1">IF($C700="","",SUMIF('Controle de Contatos'!$D$5:$D$1204,$C700,'Controle de Contatos'!$AC$5:$AC$1204))</f>
        <v/>
      </c>
      <c r="E700" s="15" t="str">
        <f ca="1">IF($C700="","",SUMIF('Controle de Contatos'!$D$5:$D$1204,$C700,'Controle de Contatos'!$AD$5:$AD$1204))</f>
        <v/>
      </c>
      <c r="F700" s="15" t="str">
        <f ca="1">IF($C700="","",SUMIF('Controle de Contatos'!$D$5:$D$1204,$C700,'Controle de Contatos'!$AE$5:$AE$1204))</f>
        <v/>
      </c>
      <c r="G700" s="15" t="str">
        <f ca="1">IF($C700="","",SUMIF('Controle de Contatos'!$D$5:$D$1204,$C700,'Controle de Contatos'!$AF$5:$AF$1204))</f>
        <v/>
      </c>
      <c r="H700" s="15" t="str">
        <f ca="1">IF($C700="","",SUMIF('Controle de Contatos'!$D$5:$D$1204,$C700,'Controle de Contatos'!$AG$5:$AG$1204))</f>
        <v/>
      </c>
      <c r="I700" s="15" t="str">
        <f ca="1">IF($C700="","",SUMIF('Controle de Contatos'!$D$5:$D$1204,$C700,'Controle de Contatos'!$AH$5:$AH$1204))</f>
        <v/>
      </c>
      <c r="J700" s="15" t="str">
        <f ca="1">IF($C700="","",SUMIF('Controle de Contatos'!$D$5:$D$1204,$C700,'Controle de Contatos'!$AI$5:$AI$1204))</f>
        <v/>
      </c>
      <c r="K700" s="15" t="str">
        <f ca="1">IF($C700="","",SUMIF('Controle de Contatos'!$D$5:$D$1204,$C700,'Controle de Contatos'!$AJ$5:$AJ$1204))</f>
        <v/>
      </c>
      <c r="L700" s="15" t="str">
        <f ca="1">IF($C700="","",SUMIF('Controle de Contatos'!$D$5:$D$1204,$C700,'Controle de Contatos'!$AK$5:$AK$1204))</f>
        <v/>
      </c>
      <c r="M700" s="15" t="str">
        <f ca="1">IF($C700="","",SUMIF('Controle de Contatos'!$D$5:$D$1204,$C700,'Controle de Contatos'!$AL$5:$AL$1204))</f>
        <v/>
      </c>
      <c r="N700" s="15" t="str">
        <f ca="1">IF($C700="","",SUMIF('Controle de Contatos'!$D$5:$D$1204,$C700,'Controle de Contatos'!$AM$5:$AO$1204))</f>
        <v/>
      </c>
      <c r="O700" s="15" t="str">
        <f ca="1">IF($C700="","",SUMIF('Controle de Contatos'!$D$5:$D$1204,$C700,'Controle de Contatos'!$AN$5:$AN$1204))</f>
        <v/>
      </c>
      <c r="P700" s="15" t="str">
        <f t="shared" ca="1" si="21"/>
        <v/>
      </c>
    </row>
    <row r="701" spans="2:16" ht="30" customHeight="1">
      <c r="B701" s="1">
        <v>697</v>
      </c>
      <c r="C701" s="14" t="str">
        <f t="shared" ca="1" si="20"/>
        <v/>
      </c>
      <c r="D701" s="15" t="str">
        <f ca="1">IF($C701="","",SUMIF('Controle de Contatos'!$D$5:$D$1204,$C701,'Controle de Contatos'!$AC$5:$AC$1204))</f>
        <v/>
      </c>
      <c r="E701" s="15" t="str">
        <f ca="1">IF($C701="","",SUMIF('Controle de Contatos'!$D$5:$D$1204,$C701,'Controle de Contatos'!$AD$5:$AD$1204))</f>
        <v/>
      </c>
      <c r="F701" s="15" t="str">
        <f ca="1">IF($C701="","",SUMIF('Controle de Contatos'!$D$5:$D$1204,$C701,'Controle de Contatos'!$AE$5:$AE$1204))</f>
        <v/>
      </c>
      <c r="G701" s="15" t="str">
        <f ca="1">IF($C701="","",SUMIF('Controle de Contatos'!$D$5:$D$1204,$C701,'Controle de Contatos'!$AF$5:$AF$1204))</f>
        <v/>
      </c>
      <c r="H701" s="15" t="str">
        <f ca="1">IF($C701="","",SUMIF('Controle de Contatos'!$D$5:$D$1204,$C701,'Controle de Contatos'!$AG$5:$AG$1204))</f>
        <v/>
      </c>
      <c r="I701" s="15" t="str">
        <f ca="1">IF($C701="","",SUMIF('Controle de Contatos'!$D$5:$D$1204,$C701,'Controle de Contatos'!$AH$5:$AH$1204))</f>
        <v/>
      </c>
      <c r="J701" s="15" t="str">
        <f ca="1">IF($C701="","",SUMIF('Controle de Contatos'!$D$5:$D$1204,$C701,'Controle de Contatos'!$AI$5:$AI$1204))</f>
        <v/>
      </c>
      <c r="K701" s="15" t="str">
        <f ca="1">IF($C701="","",SUMIF('Controle de Contatos'!$D$5:$D$1204,$C701,'Controle de Contatos'!$AJ$5:$AJ$1204))</f>
        <v/>
      </c>
      <c r="L701" s="15" t="str">
        <f ca="1">IF($C701="","",SUMIF('Controle de Contatos'!$D$5:$D$1204,$C701,'Controle de Contatos'!$AK$5:$AK$1204))</f>
        <v/>
      </c>
      <c r="M701" s="15" t="str">
        <f ca="1">IF($C701="","",SUMIF('Controle de Contatos'!$D$5:$D$1204,$C701,'Controle de Contatos'!$AL$5:$AL$1204))</f>
        <v/>
      </c>
      <c r="N701" s="15" t="str">
        <f ca="1">IF($C701="","",SUMIF('Controle de Contatos'!$D$5:$D$1204,$C701,'Controle de Contatos'!$AM$5:$AO$1204))</f>
        <v/>
      </c>
      <c r="O701" s="15" t="str">
        <f ca="1">IF($C701="","",SUMIF('Controle de Contatos'!$D$5:$D$1204,$C701,'Controle de Contatos'!$AN$5:$AN$1204))</f>
        <v/>
      </c>
      <c r="P701" s="15" t="str">
        <f t="shared" ca="1" si="21"/>
        <v/>
      </c>
    </row>
    <row r="702" spans="2:16" ht="30" customHeight="1">
      <c r="B702" s="1">
        <v>698</v>
      </c>
      <c r="C702" s="14" t="str">
        <f t="shared" ca="1" si="20"/>
        <v/>
      </c>
      <c r="D702" s="15" t="str">
        <f ca="1">IF($C702="","",SUMIF('Controle de Contatos'!$D$5:$D$1204,$C702,'Controle de Contatos'!$AC$5:$AC$1204))</f>
        <v/>
      </c>
      <c r="E702" s="15" t="str">
        <f ca="1">IF($C702="","",SUMIF('Controle de Contatos'!$D$5:$D$1204,$C702,'Controle de Contatos'!$AD$5:$AD$1204))</f>
        <v/>
      </c>
      <c r="F702" s="15" t="str">
        <f ca="1">IF($C702="","",SUMIF('Controle de Contatos'!$D$5:$D$1204,$C702,'Controle de Contatos'!$AE$5:$AE$1204))</f>
        <v/>
      </c>
      <c r="G702" s="15" t="str">
        <f ca="1">IF($C702="","",SUMIF('Controle de Contatos'!$D$5:$D$1204,$C702,'Controle de Contatos'!$AF$5:$AF$1204))</f>
        <v/>
      </c>
      <c r="H702" s="15" t="str">
        <f ca="1">IF($C702="","",SUMIF('Controle de Contatos'!$D$5:$D$1204,$C702,'Controle de Contatos'!$AG$5:$AG$1204))</f>
        <v/>
      </c>
      <c r="I702" s="15" t="str">
        <f ca="1">IF($C702="","",SUMIF('Controle de Contatos'!$D$5:$D$1204,$C702,'Controle de Contatos'!$AH$5:$AH$1204))</f>
        <v/>
      </c>
      <c r="J702" s="15" t="str">
        <f ca="1">IF($C702="","",SUMIF('Controle de Contatos'!$D$5:$D$1204,$C702,'Controle de Contatos'!$AI$5:$AI$1204))</f>
        <v/>
      </c>
      <c r="K702" s="15" t="str">
        <f ca="1">IF($C702="","",SUMIF('Controle de Contatos'!$D$5:$D$1204,$C702,'Controle de Contatos'!$AJ$5:$AJ$1204))</f>
        <v/>
      </c>
      <c r="L702" s="15" t="str">
        <f ca="1">IF($C702="","",SUMIF('Controle de Contatos'!$D$5:$D$1204,$C702,'Controle de Contatos'!$AK$5:$AK$1204))</f>
        <v/>
      </c>
      <c r="M702" s="15" t="str">
        <f ca="1">IF($C702="","",SUMIF('Controle de Contatos'!$D$5:$D$1204,$C702,'Controle de Contatos'!$AL$5:$AL$1204))</f>
        <v/>
      </c>
      <c r="N702" s="15" t="str">
        <f ca="1">IF($C702="","",SUMIF('Controle de Contatos'!$D$5:$D$1204,$C702,'Controle de Contatos'!$AM$5:$AO$1204))</f>
        <v/>
      </c>
      <c r="O702" s="15" t="str">
        <f ca="1">IF($C702="","",SUMIF('Controle de Contatos'!$D$5:$D$1204,$C702,'Controle de Contatos'!$AN$5:$AN$1204))</f>
        <v/>
      </c>
      <c r="P702" s="15" t="str">
        <f t="shared" ca="1" si="21"/>
        <v/>
      </c>
    </row>
    <row r="703" spans="2:16" ht="30" customHeight="1">
      <c r="B703" s="1">
        <v>699</v>
      </c>
      <c r="C703" s="14" t="str">
        <f t="shared" ca="1" si="20"/>
        <v/>
      </c>
      <c r="D703" s="15" t="str">
        <f ca="1">IF($C703="","",SUMIF('Controle de Contatos'!$D$5:$D$1204,$C703,'Controle de Contatos'!$AC$5:$AC$1204))</f>
        <v/>
      </c>
      <c r="E703" s="15" t="str">
        <f ca="1">IF($C703="","",SUMIF('Controle de Contatos'!$D$5:$D$1204,$C703,'Controle de Contatos'!$AD$5:$AD$1204))</f>
        <v/>
      </c>
      <c r="F703" s="15" t="str">
        <f ca="1">IF($C703="","",SUMIF('Controle de Contatos'!$D$5:$D$1204,$C703,'Controle de Contatos'!$AE$5:$AE$1204))</f>
        <v/>
      </c>
      <c r="G703" s="15" t="str">
        <f ca="1">IF($C703="","",SUMIF('Controle de Contatos'!$D$5:$D$1204,$C703,'Controle de Contatos'!$AF$5:$AF$1204))</f>
        <v/>
      </c>
      <c r="H703" s="15" t="str">
        <f ca="1">IF($C703="","",SUMIF('Controle de Contatos'!$D$5:$D$1204,$C703,'Controle de Contatos'!$AG$5:$AG$1204))</f>
        <v/>
      </c>
      <c r="I703" s="15" t="str">
        <f ca="1">IF($C703="","",SUMIF('Controle de Contatos'!$D$5:$D$1204,$C703,'Controle de Contatos'!$AH$5:$AH$1204))</f>
        <v/>
      </c>
      <c r="J703" s="15" t="str">
        <f ca="1">IF($C703="","",SUMIF('Controle de Contatos'!$D$5:$D$1204,$C703,'Controle de Contatos'!$AI$5:$AI$1204))</f>
        <v/>
      </c>
      <c r="K703" s="15" t="str">
        <f ca="1">IF($C703="","",SUMIF('Controle de Contatos'!$D$5:$D$1204,$C703,'Controle de Contatos'!$AJ$5:$AJ$1204))</f>
        <v/>
      </c>
      <c r="L703" s="15" t="str">
        <f ca="1">IF($C703="","",SUMIF('Controle de Contatos'!$D$5:$D$1204,$C703,'Controle de Contatos'!$AK$5:$AK$1204))</f>
        <v/>
      </c>
      <c r="M703" s="15" t="str">
        <f ca="1">IF($C703="","",SUMIF('Controle de Contatos'!$D$5:$D$1204,$C703,'Controle de Contatos'!$AL$5:$AL$1204))</f>
        <v/>
      </c>
      <c r="N703" s="15" t="str">
        <f ca="1">IF($C703="","",SUMIF('Controle de Contatos'!$D$5:$D$1204,$C703,'Controle de Contatos'!$AM$5:$AO$1204))</f>
        <v/>
      </c>
      <c r="O703" s="15" t="str">
        <f ca="1">IF($C703="","",SUMIF('Controle de Contatos'!$D$5:$D$1204,$C703,'Controle de Contatos'!$AN$5:$AN$1204))</f>
        <v/>
      </c>
      <c r="P703" s="15" t="str">
        <f t="shared" ca="1" si="21"/>
        <v/>
      </c>
    </row>
    <row r="704" spans="2:16" ht="30" customHeight="1">
      <c r="B704" s="1">
        <v>700</v>
      </c>
      <c r="C704" s="14" t="str">
        <f t="shared" ca="1" si="20"/>
        <v/>
      </c>
      <c r="D704" s="15" t="str">
        <f ca="1">IF($C704="","",SUMIF('Controle de Contatos'!$D$5:$D$1204,$C704,'Controle de Contatos'!$AC$5:$AC$1204))</f>
        <v/>
      </c>
      <c r="E704" s="15" t="str">
        <f ca="1">IF($C704="","",SUMIF('Controle de Contatos'!$D$5:$D$1204,$C704,'Controle de Contatos'!$AD$5:$AD$1204))</f>
        <v/>
      </c>
      <c r="F704" s="15" t="str">
        <f ca="1">IF($C704="","",SUMIF('Controle de Contatos'!$D$5:$D$1204,$C704,'Controle de Contatos'!$AE$5:$AE$1204))</f>
        <v/>
      </c>
      <c r="G704" s="15" t="str">
        <f ca="1">IF($C704="","",SUMIF('Controle de Contatos'!$D$5:$D$1204,$C704,'Controle de Contatos'!$AF$5:$AF$1204))</f>
        <v/>
      </c>
      <c r="H704" s="15" t="str">
        <f ca="1">IF($C704="","",SUMIF('Controle de Contatos'!$D$5:$D$1204,$C704,'Controle de Contatos'!$AG$5:$AG$1204))</f>
        <v/>
      </c>
      <c r="I704" s="15" t="str">
        <f ca="1">IF($C704="","",SUMIF('Controle de Contatos'!$D$5:$D$1204,$C704,'Controle de Contatos'!$AH$5:$AH$1204))</f>
        <v/>
      </c>
      <c r="J704" s="15" t="str">
        <f ca="1">IF($C704="","",SUMIF('Controle de Contatos'!$D$5:$D$1204,$C704,'Controle de Contatos'!$AI$5:$AI$1204))</f>
        <v/>
      </c>
      <c r="K704" s="15" t="str">
        <f ca="1">IF($C704="","",SUMIF('Controle de Contatos'!$D$5:$D$1204,$C704,'Controle de Contatos'!$AJ$5:$AJ$1204))</f>
        <v/>
      </c>
      <c r="L704" s="15" t="str">
        <f ca="1">IF($C704="","",SUMIF('Controle de Contatos'!$D$5:$D$1204,$C704,'Controle de Contatos'!$AK$5:$AK$1204))</f>
        <v/>
      </c>
      <c r="M704" s="15" t="str">
        <f ca="1">IF($C704="","",SUMIF('Controle de Contatos'!$D$5:$D$1204,$C704,'Controle de Contatos'!$AL$5:$AL$1204))</f>
        <v/>
      </c>
      <c r="N704" s="15" t="str">
        <f ca="1">IF($C704="","",SUMIF('Controle de Contatos'!$D$5:$D$1204,$C704,'Controle de Contatos'!$AM$5:$AO$1204))</f>
        <v/>
      </c>
      <c r="O704" s="15" t="str">
        <f ca="1">IF($C704="","",SUMIF('Controle de Contatos'!$D$5:$D$1204,$C704,'Controle de Contatos'!$AN$5:$AN$1204))</f>
        <v/>
      </c>
      <c r="P704" s="15" t="str">
        <f t="shared" ca="1" si="21"/>
        <v/>
      </c>
    </row>
    <row r="705" spans="2:16" ht="30" customHeight="1">
      <c r="B705" s="1">
        <v>701</v>
      </c>
      <c r="C705" s="14" t="str">
        <f t="shared" ca="1" si="20"/>
        <v/>
      </c>
      <c r="D705" s="15" t="str">
        <f ca="1">IF($C705="","",SUMIF('Controle de Contatos'!$D$5:$D$1204,$C705,'Controle de Contatos'!$AC$5:$AC$1204))</f>
        <v/>
      </c>
      <c r="E705" s="15" t="str">
        <f ca="1">IF($C705="","",SUMIF('Controle de Contatos'!$D$5:$D$1204,$C705,'Controle de Contatos'!$AD$5:$AD$1204))</f>
        <v/>
      </c>
      <c r="F705" s="15" t="str">
        <f ca="1">IF($C705="","",SUMIF('Controle de Contatos'!$D$5:$D$1204,$C705,'Controle de Contatos'!$AE$5:$AE$1204))</f>
        <v/>
      </c>
      <c r="G705" s="15" t="str">
        <f ca="1">IF($C705="","",SUMIF('Controle de Contatos'!$D$5:$D$1204,$C705,'Controle de Contatos'!$AF$5:$AF$1204))</f>
        <v/>
      </c>
      <c r="H705" s="15" t="str">
        <f ca="1">IF($C705="","",SUMIF('Controle de Contatos'!$D$5:$D$1204,$C705,'Controle de Contatos'!$AG$5:$AG$1204))</f>
        <v/>
      </c>
      <c r="I705" s="15" t="str">
        <f ca="1">IF($C705="","",SUMIF('Controle de Contatos'!$D$5:$D$1204,$C705,'Controle de Contatos'!$AH$5:$AH$1204))</f>
        <v/>
      </c>
      <c r="J705" s="15" t="str">
        <f ca="1">IF($C705="","",SUMIF('Controle de Contatos'!$D$5:$D$1204,$C705,'Controle de Contatos'!$AI$5:$AI$1204))</f>
        <v/>
      </c>
      <c r="K705" s="15" t="str">
        <f ca="1">IF($C705="","",SUMIF('Controle de Contatos'!$D$5:$D$1204,$C705,'Controle de Contatos'!$AJ$5:$AJ$1204))</f>
        <v/>
      </c>
      <c r="L705" s="15" t="str">
        <f ca="1">IF($C705="","",SUMIF('Controle de Contatos'!$D$5:$D$1204,$C705,'Controle de Contatos'!$AK$5:$AK$1204))</f>
        <v/>
      </c>
      <c r="M705" s="15" t="str">
        <f ca="1">IF($C705="","",SUMIF('Controle de Contatos'!$D$5:$D$1204,$C705,'Controle de Contatos'!$AL$5:$AL$1204))</f>
        <v/>
      </c>
      <c r="N705" s="15" t="str">
        <f ca="1">IF($C705="","",SUMIF('Controle de Contatos'!$D$5:$D$1204,$C705,'Controle de Contatos'!$AM$5:$AO$1204))</f>
        <v/>
      </c>
      <c r="O705" s="15" t="str">
        <f ca="1">IF($C705="","",SUMIF('Controle de Contatos'!$D$5:$D$1204,$C705,'Controle de Contatos'!$AN$5:$AN$1204))</f>
        <v/>
      </c>
      <c r="P705" s="15" t="str">
        <f t="shared" ca="1" si="21"/>
        <v/>
      </c>
    </row>
    <row r="706" spans="2:16" ht="30" customHeight="1">
      <c r="B706" s="1">
        <v>702</v>
      </c>
      <c r="C706" s="14" t="str">
        <f t="shared" ca="1" si="20"/>
        <v/>
      </c>
      <c r="D706" s="15" t="str">
        <f ca="1">IF($C706="","",SUMIF('Controle de Contatos'!$D$5:$D$1204,$C706,'Controle de Contatos'!$AC$5:$AC$1204))</f>
        <v/>
      </c>
      <c r="E706" s="15" t="str">
        <f ca="1">IF($C706="","",SUMIF('Controle de Contatos'!$D$5:$D$1204,$C706,'Controle de Contatos'!$AD$5:$AD$1204))</f>
        <v/>
      </c>
      <c r="F706" s="15" t="str">
        <f ca="1">IF($C706="","",SUMIF('Controle de Contatos'!$D$5:$D$1204,$C706,'Controle de Contatos'!$AE$5:$AE$1204))</f>
        <v/>
      </c>
      <c r="G706" s="15" t="str">
        <f ca="1">IF($C706="","",SUMIF('Controle de Contatos'!$D$5:$D$1204,$C706,'Controle de Contatos'!$AF$5:$AF$1204))</f>
        <v/>
      </c>
      <c r="H706" s="15" t="str">
        <f ca="1">IF($C706="","",SUMIF('Controle de Contatos'!$D$5:$D$1204,$C706,'Controle de Contatos'!$AG$5:$AG$1204))</f>
        <v/>
      </c>
      <c r="I706" s="15" t="str">
        <f ca="1">IF($C706="","",SUMIF('Controle de Contatos'!$D$5:$D$1204,$C706,'Controle de Contatos'!$AH$5:$AH$1204))</f>
        <v/>
      </c>
      <c r="J706" s="15" t="str">
        <f ca="1">IF($C706="","",SUMIF('Controle de Contatos'!$D$5:$D$1204,$C706,'Controle de Contatos'!$AI$5:$AI$1204))</f>
        <v/>
      </c>
      <c r="K706" s="15" t="str">
        <f ca="1">IF($C706="","",SUMIF('Controle de Contatos'!$D$5:$D$1204,$C706,'Controle de Contatos'!$AJ$5:$AJ$1204))</f>
        <v/>
      </c>
      <c r="L706" s="15" t="str">
        <f ca="1">IF($C706="","",SUMIF('Controle de Contatos'!$D$5:$D$1204,$C706,'Controle de Contatos'!$AK$5:$AK$1204))</f>
        <v/>
      </c>
      <c r="M706" s="15" t="str">
        <f ca="1">IF($C706="","",SUMIF('Controle de Contatos'!$D$5:$D$1204,$C706,'Controle de Contatos'!$AL$5:$AL$1204))</f>
        <v/>
      </c>
      <c r="N706" s="15" t="str">
        <f ca="1">IF($C706="","",SUMIF('Controle de Contatos'!$D$5:$D$1204,$C706,'Controle de Contatos'!$AM$5:$AO$1204))</f>
        <v/>
      </c>
      <c r="O706" s="15" t="str">
        <f ca="1">IF($C706="","",SUMIF('Controle de Contatos'!$D$5:$D$1204,$C706,'Controle de Contatos'!$AN$5:$AN$1204))</f>
        <v/>
      </c>
      <c r="P706" s="15" t="str">
        <f t="shared" ca="1" si="21"/>
        <v/>
      </c>
    </row>
    <row r="707" spans="2:16" ht="30" customHeight="1">
      <c r="B707" s="1">
        <v>703</v>
      </c>
      <c r="C707" s="14" t="str">
        <f t="shared" ca="1" si="20"/>
        <v/>
      </c>
      <c r="D707" s="15" t="str">
        <f ca="1">IF($C707="","",SUMIF('Controle de Contatos'!$D$5:$D$1204,$C707,'Controle de Contatos'!$AC$5:$AC$1204))</f>
        <v/>
      </c>
      <c r="E707" s="15" t="str">
        <f ca="1">IF($C707="","",SUMIF('Controle de Contatos'!$D$5:$D$1204,$C707,'Controle de Contatos'!$AD$5:$AD$1204))</f>
        <v/>
      </c>
      <c r="F707" s="15" t="str">
        <f ca="1">IF($C707="","",SUMIF('Controle de Contatos'!$D$5:$D$1204,$C707,'Controle de Contatos'!$AE$5:$AE$1204))</f>
        <v/>
      </c>
      <c r="G707" s="15" t="str">
        <f ca="1">IF($C707="","",SUMIF('Controle de Contatos'!$D$5:$D$1204,$C707,'Controle de Contatos'!$AF$5:$AF$1204))</f>
        <v/>
      </c>
      <c r="H707" s="15" t="str">
        <f ca="1">IF($C707="","",SUMIF('Controle de Contatos'!$D$5:$D$1204,$C707,'Controle de Contatos'!$AG$5:$AG$1204))</f>
        <v/>
      </c>
      <c r="I707" s="15" t="str">
        <f ca="1">IF($C707="","",SUMIF('Controle de Contatos'!$D$5:$D$1204,$C707,'Controle de Contatos'!$AH$5:$AH$1204))</f>
        <v/>
      </c>
      <c r="J707" s="15" t="str">
        <f ca="1">IF($C707="","",SUMIF('Controle de Contatos'!$D$5:$D$1204,$C707,'Controle de Contatos'!$AI$5:$AI$1204))</f>
        <v/>
      </c>
      <c r="K707" s="15" t="str">
        <f ca="1">IF($C707="","",SUMIF('Controle de Contatos'!$D$5:$D$1204,$C707,'Controle de Contatos'!$AJ$5:$AJ$1204))</f>
        <v/>
      </c>
      <c r="L707" s="15" t="str">
        <f ca="1">IF($C707="","",SUMIF('Controle de Contatos'!$D$5:$D$1204,$C707,'Controle de Contatos'!$AK$5:$AK$1204))</f>
        <v/>
      </c>
      <c r="M707" s="15" t="str">
        <f ca="1">IF($C707="","",SUMIF('Controle de Contatos'!$D$5:$D$1204,$C707,'Controle de Contatos'!$AL$5:$AL$1204))</f>
        <v/>
      </c>
      <c r="N707" s="15" t="str">
        <f ca="1">IF($C707="","",SUMIF('Controle de Contatos'!$D$5:$D$1204,$C707,'Controle de Contatos'!$AM$5:$AO$1204))</f>
        <v/>
      </c>
      <c r="O707" s="15" t="str">
        <f ca="1">IF($C707="","",SUMIF('Controle de Contatos'!$D$5:$D$1204,$C707,'Controle de Contatos'!$AN$5:$AN$1204))</f>
        <v/>
      </c>
      <c r="P707" s="15" t="str">
        <f t="shared" ca="1" si="21"/>
        <v/>
      </c>
    </row>
    <row r="708" spans="2:16" ht="30" customHeight="1">
      <c r="B708" s="1">
        <v>704</v>
      </c>
      <c r="C708" s="14" t="str">
        <f t="shared" ca="1" si="20"/>
        <v/>
      </c>
      <c r="D708" s="15" t="str">
        <f ca="1">IF($C708="","",SUMIF('Controle de Contatos'!$D$5:$D$1204,$C708,'Controle de Contatos'!$AC$5:$AC$1204))</f>
        <v/>
      </c>
      <c r="E708" s="15" t="str">
        <f ca="1">IF($C708="","",SUMIF('Controle de Contatos'!$D$5:$D$1204,$C708,'Controle de Contatos'!$AD$5:$AD$1204))</f>
        <v/>
      </c>
      <c r="F708" s="15" t="str">
        <f ca="1">IF($C708="","",SUMIF('Controle de Contatos'!$D$5:$D$1204,$C708,'Controle de Contatos'!$AE$5:$AE$1204))</f>
        <v/>
      </c>
      <c r="G708" s="15" t="str">
        <f ca="1">IF($C708="","",SUMIF('Controle de Contatos'!$D$5:$D$1204,$C708,'Controle de Contatos'!$AF$5:$AF$1204))</f>
        <v/>
      </c>
      <c r="H708" s="15" t="str">
        <f ca="1">IF($C708="","",SUMIF('Controle de Contatos'!$D$5:$D$1204,$C708,'Controle de Contatos'!$AG$5:$AG$1204))</f>
        <v/>
      </c>
      <c r="I708" s="15" t="str">
        <f ca="1">IF($C708="","",SUMIF('Controle de Contatos'!$D$5:$D$1204,$C708,'Controle de Contatos'!$AH$5:$AH$1204))</f>
        <v/>
      </c>
      <c r="J708" s="15" t="str">
        <f ca="1">IF($C708="","",SUMIF('Controle de Contatos'!$D$5:$D$1204,$C708,'Controle de Contatos'!$AI$5:$AI$1204))</f>
        <v/>
      </c>
      <c r="K708" s="15" t="str">
        <f ca="1">IF($C708="","",SUMIF('Controle de Contatos'!$D$5:$D$1204,$C708,'Controle de Contatos'!$AJ$5:$AJ$1204))</f>
        <v/>
      </c>
      <c r="L708" s="15" t="str">
        <f ca="1">IF($C708="","",SUMIF('Controle de Contatos'!$D$5:$D$1204,$C708,'Controle de Contatos'!$AK$5:$AK$1204))</f>
        <v/>
      </c>
      <c r="M708" s="15" t="str">
        <f ca="1">IF($C708="","",SUMIF('Controle de Contatos'!$D$5:$D$1204,$C708,'Controle de Contatos'!$AL$5:$AL$1204))</f>
        <v/>
      </c>
      <c r="N708" s="15" t="str">
        <f ca="1">IF($C708="","",SUMIF('Controle de Contatos'!$D$5:$D$1204,$C708,'Controle de Contatos'!$AM$5:$AO$1204))</f>
        <v/>
      </c>
      <c r="O708" s="15" t="str">
        <f ca="1">IF($C708="","",SUMIF('Controle de Contatos'!$D$5:$D$1204,$C708,'Controle de Contatos'!$AN$5:$AN$1204))</f>
        <v/>
      </c>
      <c r="P708" s="15" t="str">
        <f t="shared" ca="1" si="21"/>
        <v/>
      </c>
    </row>
    <row r="709" spans="2:16" ht="30" customHeight="1">
      <c r="B709" s="1">
        <v>705</v>
      </c>
      <c r="C709" s="14" t="str">
        <f t="shared" ref="C709:C772" ca="1" si="22">IFERROR(Clientes,"")</f>
        <v/>
      </c>
      <c r="D709" s="15" t="str">
        <f ca="1">IF($C709="","",SUMIF('Controle de Contatos'!$D$5:$D$1204,$C709,'Controle de Contatos'!$AC$5:$AC$1204))</f>
        <v/>
      </c>
      <c r="E709" s="15" t="str">
        <f ca="1">IF($C709="","",SUMIF('Controle de Contatos'!$D$5:$D$1204,$C709,'Controle de Contatos'!$AD$5:$AD$1204))</f>
        <v/>
      </c>
      <c r="F709" s="15" t="str">
        <f ca="1">IF($C709="","",SUMIF('Controle de Contatos'!$D$5:$D$1204,$C709,'Controle de Contatos'!$AE$5:$AE$1204))</f>
        <v/>
      </c>
      <c r="G709" s="15" t="str">
        <f ca="1">IF($C709="","",SUMIF('Controle de Contatos'!$D$5:$D$1204,$C709,'Controle de Contatos'!$AF$5:$AF$1204))</f>
        <v/>
      </c>
      <c r="H709" s="15" t="str">
        <f ca="1">IF($C709="","",SUMIF('Controle de Contatos'!$D$5:$D$1204,$C709,'Controle de Contatos'!$AG$5:$AG$1204))</f>
        <v/>
      </c>
      <c r="I709" s="15" t="str">
        <f ca="1">IF($C709="","",SUMIF('Controle de Contatos'!$D$5:$D$1204,$C709,'Controle de Contatos'!$AH$5:$AH$1204))</f>
        <v/>
      </c>
      <c r="J709" s="15" t="str">
        <f ca="1">IF($C709="","",SUMIF('Controle de Contatos'!$D$5:$D$1204,$C709,'Controle de Contatos'!$AI$5:$AI$1204))</f>
        <v/>
      </c>
      <c r="K709" s="15" t="str">
        <f ca="1">IF($C709="","",SUMIF('Controle de Contatos'!$D$5:$D$1204,$C709,'Controle de Contatos'!$AJ$5:$AJ$1204))</f>
        <v/>
      </c>
      <c r="L709" s="15" t="str">
        <f ca="1">IF($C709="","",SUMIF('Controle de Contatos'!$D$5:$D$1204,$C709,'Controle de Contatos'!$AK$5:$AK$1204))</f>
        <v/>
      </c>
      <c r="M709" s="15" t="str">
        <f ca="1">IF($C709="","",SUMIF('Controle de Contatos'!$D$5:$D$1204,$C709,'Controle de Contatos'!$AL$5:$AL$1204))</f>
        <v/>
      </c>
      <c r="N709" s="15" t="str">
        <f ca="1">IF($C709="","",SUMIF('Controle de Contatos'!$D$5:$D$1204,$C709,'Controle de Contatos'!$AM$5:$AO$1204))</f>
        <v/>
      </c>
      <c r="O709" s="15" t="str">
        <f ca="1">IF($C709="","",SUMIF('Controle de Contatos'!$D$5:$D$1204,$C709,'Controle de Contatos'!$AN$5:$AN$1204))</f>
        <v/>
      </c>
      <c r="P709" s="15" t="str">
        <f t="shared" ca="1" si="21"/>
        <v/>
      </c>
    </row>
    <row r="710" spans="2:16" ht="30" customHeight="1">
      <c r="B710" s="1">
        <v>706</v>
      </c>
      <c r="C710" s="14" t="str">
        <f t="shared" ca="1" si="22"/>
        <v/>
      </c>
      <c r="D710" s="15" t="str">
        <f ca="1">IF($C710="","",SUMIF('Controle de Contatos'!$D$5:$D$1204,$C710,'Controle de Contatos'!$AC$5:$AC$1204))</f>
        <v/>
      </c>
      <c r="E710" s="15" t="str">
        <f ca="1">IF($C710="","",SUMIF('Controle de Contatos'!$D$5:$D$1204,$C710,'Controle de Contatos'!$AD$5:$AD$1204))</f>
        <v/>
      </c>
      <c r="F710" s="15" t="str">
        <f ca="1">IF($C710="","",SUMIF('Controle de Contatos'!$D$5:$D$1204,$C710,'Controle de Contatos'!$AE$5:$AE$1204))</f>
        <v/>
      </c>
      <c r="G710" s="15" t="str">
        <f ca="1">IF($C710="","",SUMIF('Controle de Contatos'!$D$5:$D$1204,$C710,'Controle de Contatos'!$AF$5:$AF$1204))</f>
        <v/>
      </c>
      <c r="H710" s="15" t="str">
        <f ca="1">IF($C710="","",SUMIF('Controle de Contatos'!$D$5:$D$1204,$C710,'Controle de Contatos'!$AG$5:$AG$1204))</f>
        <v/>
      </c>
      <c r="I710" s="15" t="str">
        <f ca="1">IF($C710="","",SUMIF('Controle de Contatos'!$D$5:$D$1204,$C710,'Controle de Contatos'!$AH$5:$AH$1204))</f>
        <v/>
      </c>
      <c r="J710" s="15" t="str">
        <f ca="1">IF($C710="","",SUMIF('Controle de Contatos'!$D$5:$D$1204,$C710,'Controle de Contatos'!$AI$5:$AI$1204))</f>
        <v/>
      </c>
      <c r="K710" s="15" t="str">
        <f ca="1">IF($C710="","",SUMIF('Controle de Contatos'!$D$5:$D$1204,$C710,'Controle de Contatos'!$AJ$5:$AJ$1204))</f>
        <v/>
      </c>
      <c r="L710" s="15" t="str">
        <f ca="1">IF($C710="","",SUMIF('Controle de Contatos'!$D$5:$D$1204,$C710,'Controle de Contatos'!$AK$5:$AK$1204))</f>
        <v/>
      </c>
      <c r="M710" s="15" t="str">
        <f ca="1">IF($C710="","",SUMIF('Controle de Contatos'!$D$5:$D$1204,$C710,'Controle de Contatos'!$AL$5:$AL$1204))</f>
        <v/>
      </c>
      <c r="N710" s="15" t="str">
        <f ca="1">IF($C710="","",SUMIF('Controle de Contatos'!$D$5:$D$1204,$C710,'Controle de Contatos'!$AM$5:$AO$1204))</f>
        <v/>
      </c>
      <c r="O710" s="15" t="str">
        <f ca="1">IF($C710="","",SUMIF('Controle de Contatos'!$D$5:$D$1204,$C710,'Controle de Contatos'!$AN$5:$AN$1204))</f>
        <v/>
      </c>
      <c r="P710" s="15" t="str">
        <f t="shared" ref="P710:P773" ca="1" si="23">IF($C710="","",SUM($D710:$O710))</f>
        <v/>
      </c>
    </row>
    <row r="711" spans="2:16" ht="30" customHeight="1">
      <c r="B711" s="1">
        <v>707</v>
      </c>
      <c r="C711" s="14" t="str">
        <f t="shared" ca="1" si="22"/>
        <v/>
      </c>
      <c r="D711" s="15" t="str">
        <f ca="1">IF($C711="","",SUMIF('Controle de Contatos'!$D$5:$D$1204,$C711,'Controle de Contatos'!$AC$5:$AC$1204))</f>
        <v/>
      </c>
      <c r="E711" s="15" t="str">
        <f ca="1">IF($C711="","",SUMIF('Controle de Contatos'!$D$5:$D$1204,$C711,'Controle de Contatos'!$AD$5:$AD$1204))</f>
        <v/>
      </c>
      <c r="F711" s="15" t="str">
        <f ca="1">IF($C711="","",SUMIF('Controle de Contatos'!$D$5:$D$1204,$C711,'Controle de Contatos'!$AE$5:$AE$1204))</f>
        <v/>
      </c>
      <c r="G711" s="15" t="str">
        <f ca="1">IF($C711="","",SUMIF('Controle de Contatos'!$D$5:$D$1204,$C711,'Controle de Contatos'!$AF$5:$AF$1204))</f>
        <v/>
      </c>
      <c r="H711" s="15" t="str">
        <f ca="1">IF($C711="","",SUMIF('Controle de Contatos'!$D$5:$D$1204,$C711,'Controle de Contatos'!$AG$5:$AG$1204))</f>
        <v/>
      </c>
      <c r="I711" s="15" t="str">
        <f ca="1">IF($C711="","",SUMIF('Controle de Contatos'!$D$5:$D$1204,$C711,'Controle de Contatos'!$AH$5:$AH$1204))</f>
        <v/>
      </c>
      <c r="J711" s="15" t="str">
        <f ca="1">IF($C711="","",SUMIF('Controle de Contatos'!$D$5:$D$1204,$C711,'Controle de Contatos'!$AI$5:$AI$1204))</f>
        <v/>
      </c>
      <c r="K711" s="15" t="str">
        <f ca="1">IF($C711="","",SUMIF('Controle de Contatos'!$D$5:$D$1204,$C711,'Controle de Contatos'!$AJ$5:$AJ$1204))</f>
        <v/>
      </c>
      <c r="L711" s="15" t="str">
        <f ca="1">IF($C711="","",SUMIF('Controle de Contatos'!$D$5:$D$1204,$C711,'Controle de Contatos'!$AK$5:$AK$1204))</f>
        <v/>
      </c>
      <c r="M711" s="15" t="str">
        <f ca="1">IF($C711="","",SUMIF('Controle de Contatos'!$D$5:$D$1204,$C711,'Controle de Contatos'!$AL$5:$AL$1204))</f>
        <v/>
      </c>
      <c r="N711" s="15" t="str">
        <f ca="1">IF($C711="","",SUMIF('Controle de Contatos'!$D$5:$D$1204,$C711,'Controle de Contatos'!$AM$5:$AO$1204))</f>
        <v/>
      </c>
      <c r="O711" s="15" t="str">
        <f ca="1">IF($C711="","",SUMIF('Controle de Contatos'!$D$5:$D$1204,$C711,'Controle de Contatos'!$AN$5:$AN$1204))</f>
        <v/>
      </c>
      <c r="P711" s="15" t="str">
        <f t="shared" ca="1" si="23"/>
        <v/>
      </c>
    </row>
    <row r="712" spans="2:16" ht="30" customHeight="1">
      <c r="B712" s="1">
        <v>708</v>
      </c>
      <c r="C712" s="14" t="str">
        <f t="shared" ca="1" si="22"/>
        <v/>
      </c>
      <c r="D712" s="15" t="str">
        <f ca="1">IF($C712="","",SUMIF('Controle de Contatos'!$D$5:$D$1204,$C712,'Controle de Contatos'!$AC$5:$AC$1204))</f>
        <v/>
      </c>
      <c r="E712" s="15" t="str">
        <f ca="1">IF($C712="","",SUMIF('Controle de Contatos'!$D$5:$D$1204,$C712,'Controle de Contatos'!$AD$5:$AD$1204))</f>
        <v/>
      </c>
      <c r="F712" s="15" t="str">
        <f ca="1">IF($C712="","",SUMIF('Controle de Contatos'!$D$5:$D$1204,$C712,'Controle de Contatos'!$AE$5:$AE$1204))</f>
        <v/>
      </c>
      <c r="G712" s="15" t="str">
        <f ca="1">IF($C712="","",SUMIF('Controle de Contatos'!$D$5:$D$1204,$C712,'Controle de Contatos'!$AF$5:$AF$1204))</f>
        <v/>
      </c>
      <c r="H712" s="15" t="str">
        <f ca="1">IF($C712="","",SUMIF('Controle de Contatos'!$D$5:$D$1204,$C712,'Controle de Contatos'!$AG$5:$AG$1204))</f>
        <v/>
      </c>
      <c r="I712" s="15" t="str">
        <f ca="1">IF($C712="","",SUMIF('Controle de Contatos'!$D$5:$D$1204,$C712,'Controle de Contatos'!$AH$5:$AH$1204))</f>
        <v/>
      </c>
      <c r="J712" s="15" t="str">
        <f ca="1">IF($C712="","",SUMIF('Controle de Contatos'!$D$5:$D$1204,$C712,'Controle de Contatos'!$AI$5:$AI$1204))</f>
        <v/>
      </c>
      <c r="K712" s="15" t="str">
        <f ca="1">IF($C712="","",SUMIF('Controle de Contatos'!$D$5:$D$1204,$C712,'Controle de Contatos'!$AJ$5:$AJ$1204))</f>
        <v/>
      </c>
      <c r="L712" s="15" t="str">
        <f ca="1">IF($C712="","",SUMIF('Controle de Contatos'!$D$5:$D$1204,$C712,'Controle de Contatos'!$AK$5:$AK$1204))</f>
        <v/>
      </c>
      <c r="M712" s="15" t="str">
        <f ca="1">IF($C712="","",SUMIF('Controle de Contatos'!$D$5:$D$1204,$C712,'Controle de Contatos'!$AL$5:$AL$1204))</f>
        <v/>
      </c>
      <c r="N712" s="15" t="str">
        <f ca="1">IF($C712="","",SUMIF('Controle de Contatos'!$D$5:$D$1204,$C712,'Controle de Contatos'!$AM$5:$AO$1204))</f>
        <v/>
      </c>
      <c r="O712" s="15" t="str">
        <f ca="1">IF($C712="","",SUMIF('Controle de Contatos'!$D$5:$D$1204,$C712,'Controle de Contatos'!$AN$5:$AN$1204))</f>
        <v/>
      </c>
      <c r="P712" s="15" t="str">
        <f t="shared" ca="1" si="23"/>
        <v/>
      </c>
    </row>
    <row r="713" spans="2:16" ht="30" customHeight="1">
      <c r="B713" s="1">
        <v>709</v>
      </c>
      <c r="C713" s="14" t="str">
        <f t="shared" ca="1" si="22"/>
        <v/>
      </c>
      <c r="D713" s="15" t="str">
        <f ca="1">IF($C713="","",SUMIF('Controle de Contatos'!$D$5:$D$1204,$C713,'Controle de Contatos'!$AC$5:$AC$1204))</f>
        <v/>
      </c>
      <c r="E713" s="15" t="str">
        <f ca="1">IF($C713="","",SUMIF('Controle de Contatos'!$D$5:$D$1204,$C713,'Controle de Contatos'!$AD$5:$AD$1204))</f>
        <v/>
      </c>
      <c r="F713" s="15" t="str">
        <f ca="1">IF($C713="","",SUMIF('Controle de Contatos'!$D$5:$D$1204,$C713,'Controle de Contatos'!$AE$5:$AE$1204))</f>
        <v/>
      </c>
      <c r="G713" s="15" t="str">
        <f ca="1">IF($C713="","",SUMIF('Controle de Contatos'!$D$5:$D$1204,$C713,'Controle de Contatos'!$AF$5:$AF$1204))</f>
        <v/>
      </c>
      <c r="H713" s="15" t="str">
        <f ca="1">IF($C713="","",SUMIF('Controle de Contatos'!$D$5:$D$1204,$C713,'Controle de Contatos'!$AG$5:$AG$1204))</f>
        <v/>
      </c>
      <c r="I713" s="15" t="str">
        <f ca="1">IF($C713="","",SUMIF('Controle de Contatos'!$D$5:$D$1204,$C713,'Controle de Contatos'!$AH$5:$AH$1204))</f>
        <v/>
      </c>
      <c r="J713" s="15" t="str">
        <f ca="1">IF($C713="","",SUMIF('Controle de Contatos'!$D$5:$D$1204,$C713,'Controle de Contatos'!$AI$5:$AI$1204))</f>
        <v/>
      </c>
      <c r="K713" s="15" t="str">
        <f ca="1">IF($C713="","",SUMIF('Controle de Contatos'!$D$5:$D$1204,$C713,'Controle de Contatos'!$AJ$5:$AJ$1204))</f>
        <v/>
      </c>
      <c r="L713" s="15" t="str">
        <f ca="1">IF($C713="","",SUMIF('Controle de Contatos'!$D$5:$D$1204,$C713,'Controle de Contatos'!$AK$5:$AK$1204))</f>
        <v/>
      </c>
      <c r="M713" s="15" t="str">
        <f ca="1">IF($C713="","",SUMIF('Controle de Contatos'!$D$5:$D$1204,$C713,'Controle de Contatos'!$AL$5:$AL$1204))</f>
        <v/>
      </c>
      <c r="N713" s="15" t="str">
        <f ca="1">IF($C713="","",SUMIF('Controle de Contatos'!$D$5:$D$1204,$C713,'Controle de Contatos'!$AM$5:$AO$1204))</f>
        <v/>
      </c>
      <c r="O713" s="15" t="str">
        <f ca="1">IF($C713="","",SUMIF('Controle de Contatos'!$D$5:$D$1204,$C713,'Controle de Contatos'!$AN$5:$AN$1204))</f>
        <v/>
      </c>
      <c r="P713" s="15" t="str">
        <f t="shared" ca="1" si="23"/>
        <v/>
      </c>
    </row>
    <row r="714" spans="2:16" ht="30" customHeight="1">
      <c r="B714" s="1">
        <v>710</v>
      </c>
      <c r="C714" s="14" t="str">
        <f t="shared" ca="1" si="22"/>
        <v/>
      </c>
      <c r="D714" s="15" t="str">
        <f ca="1">IF($C714="","",SUMIF('Controle de Contatos'!$D$5:$D$1204,$C714,'Controle de Contatos'!$AC$5:$AC$1204))</f>
        <v/>
      </c>
      <c r="E714" s="15" t="str">
        <f ca="1">IF($C714="","",SUMIF('Controle de Contatos'!$D$5:$D$1204,$C714,'Controle de Contatos'!$AD$5:$AD$1204))</f>
        <v/>
      </c>
      <c r="F714" s="15" t="str">
        <f ca="1">IF($C714="","",SUMIF('Controle de Contatos'!$D$5:$D$1204,$C714,'Controle de Contatos'!$AE$5:$AE$1204))</f>
        <v/>
      </c>
      <c r="G714" s="15" t="str">
        <f ca="1">IF($C714="","",SUMIF('Controle de Contatos'!$D$5:$D$1204,$C714,'Controle de Contatos'!$AF$5:$AF$1204))</f>
        <v/>
      </c>
      <c r="H714" s="15" t="str">
        <f ca="1">IF($C714="","",SUMIF('Controle de Contatos'!$D$5:$D$1204,$C714,'Controle de Contatos'!$AG$5:$AG$1204))</f>
        <v/>
      </c>
      <c r="I714" s="15" t="str">
        <f ca="1">IF($C714="","",SUMIF('Controle de Contatos'!$D$5:$D$1204,$C714,'Controle de Contatos'!$AH$5:$AH$1204))</f>
        <v/>
      </c>
      <c r="J714" s="15" t="str">
        <f ca="1">IF($C714="","",SUMIF('Controle de Contatos'!$D$5:$D$1204,$C714,'Controle de Contatos'!$AI$5:$AI$1204))</f>
        <v/>
      </c>
      <c r="K714" s="15" t="str">
        <f ca="1">IF($C714="","",SUMIF('Controle de Contatos'!$D$5:$D$1204,$C714,'Controle de Contatos'!$AJ$5:$AJ$1204))</f>
        <v/>
      </c>
      <c r="L714" s="15" t="str">
        <f ca="1">IF($C714="","",SUMIF('Controle de Contatos'!$D$5:$D$1204,$C714,'Controle de Contatos'!$AK$5:$AK$1204))</f>
        <v/>
      </c>
      <c r="M714" s="15" t="str">
        <f ca="1">IF($C714="","",SUMIF('Controle de Contatos'!$D$5:$D$1204,$C714,'Controle de Contatos'!$AL$5:$AL$1204))</f>
        <v/>
      </c>
      <c r="N714" s="15" t="str">
        <f ca="1">IF($C714="","",SUMIF('Controle de Contatos'!$D$5:$D$1204,$C714,'Controle de Contatos'!$AM$5:$AO$1204))</f>
        <v/>
      </c>
      <c r="O714" s="15" t="str">
        <f ca="1">IF($C714="","",SUMIF('Controle de Contatos'!$D$5:$D$1204,$C714,'Controle de Contatos'!$AN$5:$AN$1204))</f>
        <v/>
      </c>
      <c r="P714" s="15" t="str">
        <f t="shared" ca="1" si="23"/>
        <v/>
      </c>
    </row>
    <row r="715" spans="2:16" ht="30" customHeight="1">
      <c r="B715" s="1">
        <v>711</v>
      </c>
      <c r="C715" s="14" t="str">
        <f t="shared" ca="1" si="22"/>
        <v/>
      </c>
      <c r="D715" s="15" t="str">
        <f ca="1">IF($C715="","",SUMIF('Controle de Contatos'!$D$5:$D$1204,$C715,'Controle de Contatos'!$AC$5:$AC$1204))</f>
        <v/>
      </c>
      <c r="E715" s="15" t="str">
        <f ca="1">IF($C715="","",SUMIF('Controle de Contatos'!$D$5:$D$1204,$C715,'Controle de Contatos'!$AD$5:$AD$1204))</f>
        <v/>
      </c>
      <c r="F715" s="15" t="str">
        <f ca="1">IF($C715="","",SUMIF('Controle de Contatos'!$D$5:$D$1204,$C715,'Controle de Contatos'!$AE$5:$AE$1204))</f>
        <v/>
      </c>
      <c r="G715" s="15" t="str">
        <f ca="1">IF($C715="","",SUMIF('Controle de Contatos'!$D$5:$D$1204,$C715,'Controle de Contatos'!$AF$5:$AF$1204))</f>
        <v/>
      </c>
      <c r="H715" s="15" t="str">
        <f ca="1">IF($C715="","",SUMIF('Controle de Contatos'!$D$5:$D$1204,$C715,'Controle de Contatos'!$AG$5:$AG$1204))</f>
        <v/>
      </c>
      <c r="I715" s="15" t="str">
        <f ca="1">IF($C715="","",SUMIF('Controle de Contatos'!$D$5:$D$1204,$C715,'Controle de Contatos'!$AH$5:$AH$1204))</f>
        <v/>
      </c>
      <c r="J715" s="15" t="str">
        <f ca="1">IF($C715="","",SUMIF('Controle de Contatos'!$D$5:$D$1204,$C715,'Controle de Contatos'!$AI$5:$AI$1204))</f>
        <v/>
      </c>
      <c r="K715" s="15" t="str">
        <f ca="1">IF($C715="","",SUMIF('Controle de Contatos'!$D$5:$D$1204,$C715,'Controle de Contatos'!$AJ$5:$AJ$1204))</f>
        <v/>
      </c>
      <c r="L715" s="15" t="str">
        <f ca="1">IF($C715="","",SUMIF('Controle de Contatos'!$D$5:$D$1204,$C715,'Controle de Contatos'!$AK$5:$AK$1204))</f>
        <v/>
      </c>
      <c r="M715" s="15" t="str">
        <f ca="1">IF($C715="","",SUMIF('Controle de Contatos'!$D$5:$D$1204,$C715,'Controle de Contatos'!$AL$5:$AL$1204))</f>
        <v/>
      </c>
      <c r="N715" s="15" t="str">
        <f ca="1">IF($C715="","",SUMIF('Controle de Contatos'!$D$5:$D$1204,$C715,'Controle de Contatos'!$AM$5:$AO$1204))</f>
        <v/>
      </c>
      <c r="O715" s="15" t="str">
        <f ca="1">IF($C715="","",SUMIF('Controle de Contatos'!$D$5:$D$1204,$C715,'Controle de Contatos'!$AN$5:$AN$1204))</f>
        <v/>
      </c>
      <c r="P715" s="15" t="str">
        <f t="shared" ca="1" si="23"/>
        <v/>
      </c>
    </row>
    <row r="716" spans="2:16" ht="30" customHeight="1">
      <c r="B716" s="1">
        <v>712</v>
      </c>
      <c r="C716" s="14" t="str">
        <f t="shared" ca="1" si="22"/>
        <v/>
      </c>
      <c r="D716" s="15" t="str">
        <f ca="1">IF($C716="","",SUMIF('Controle de Contatos'!$D$5:$D$1204,$C716,'Controle de Contatos'!$AC$5:$AC$1204))</f>
        <v/>
      </c>
      <c r="E716" s="15" t="str">
        <f ca="1">IF($C716="","",SUMIF('Controle de Contatos'!$D$5:$D$1204,$C716,'Controle de Contatos'!$AD$5:$AD$1204))</f>
        <v/>
      </c>
      <c r="F716" s="15" t="str">
        <f ca="1">IF($C716="","",SUMIF('Controle de Contatos'!$D$5:$D$1204,$C716,'Controle de Contatos'!$AE$5:$AE$1204))</f>
        <v/>
      </c>
      <c r="G716" s="15" t="str">
        <f ca="1">IF($C716="","",SUMIF('Controle de Contatos'!$D$5:$D$1204,$C716,'Controle de Contatos'!$AF$5:$AF$1204))</f>
        <v/>
      </c>
      <c r="H716" s="15" t="str">
        <f ca="1">IF($C716="","",SUMIF('Controle de Contatos'!$D$5:$D$1204,$C716,'Controle de Contatos'!$AG$5:$AG$1204))</f>
        <v/>
      </c>
      <c r="I716" s="15" t="str">
        <f ca="1">IF($C716="","",SUMIF('Controle de Contatos'!$D$5:$D$1204,$C716,'Controle de Contatos'!$AH$5:$AH$1204))</f>
        <v/>
      </c>
      <c r="J716" s="15" t="str">
        <f ca="1">IF($C716="","",SUMIF('Controle de Contatos'!$D$5:$D$1204,$C716,'Controle de Contatos'!$AI$5:$AI$1204))</f>
        <v/>
      </c>
      <c r="K716" s="15" t="str">
        <f ca="1">IF($C716="","",SUMIF('Controle de Contatos'!$D$5:$D$1204,$C716,'Controle de Contatos'!$AJ$5:$AJ$1204))</f>
        <v/>
      </c>
      <c r="L716" s="15" t="str">
        <f ca="1">IF($C716="","",SUMIF('Controle de Contatos'!$D$5:$D$1204,$C716,'Controle de Contatos'!$AK$5:$AK$1204))</f>
        <v/>
      </c>
      <c r="M716" s="15" t="str">
        <f ca="1">IF($C716="","",SUMIF('Controle de Contatos'!$D$5:$D$1204,$C716,'Controle de Contatos'!$AL$5:$AL$1204))</f>
        <v/>
      </c>
      <c r="N716" s="15" t="str">
        <f ca="1">IF($C716="","",SUMIF('Controle de Contatos'!$D$5:$D$1204,$C716,'Controle de Contatos'!$AM$5:$AO$1204))</f>
        <v/>
      </c>
      <c r="O716" s="15" t="str">
        <f ca="1">IF($C716="","",SUMIF('Controle de Contatos'!$D$5:$D$1204,$C716,'Controle de Contatos'!$AN$5:$AN$1204))</f>
        <v/>
      </c>
      <c r="P716" s="15" t="str">
        <f t="shared" ca="1" si="23"/>
        <v/>
      </c>
    </row>
    <row r="717" spans="2:16" ht="30" customHeight="1">
      <c r="B717" s="1">
        <v>713</v>
      </c>
      <c r="C717" s="14" t="str">
        <f t="shared" ca="1" si="22"/>
        <v/>
      </c>
      <c r="D717" s="15" t="str">
        <f ca="1">IF($C717="","",SUMIF('Controle de Contatos'!$D$5:$D$1204,$C717,'Controle de Contatos'!$AC$5:$AC$1204))</f>
        <v/>
      </c>
      <c r="E717" s="15" t="str">
        <f ca="1">IF($C717="","",SUMIF('Controle de Contatos'!$D$5:$D$1204,$C717,'Controle de Contatos'!$AD$5:$AD$1204))</f>
        <v/>
      </c>
      <c r="F717" s="15" t="str">
        <f ca="1">IF($C717="","",SUMIF('Controle de Contatos'!$D$5:$D$1204,$C717,'Controle de Contatos'!$AE$5:$AE$1204))</f>
        <v/>
      </c>
      <c r="G717" s="15" t="str">
        <f ca="1">IF($C717="","",SUMIF('Controle de Contatos'!$D$5:$D$1204,$C717,'Controle de Contatos'!$AF$5:$AF$1204))</f>
        <v/>
      </c>
      <c r="H717" s="15" t="str">
        <f ca="1">IF($C717="","",SUMIF('Controle de Contatos'!$D$5:$D$1204,$C717,'Controle de Contatos'!$AG$5:$AG$1204))</f>
        <v/>
      </c>
      <c r="I717" s="15" t="str">
        <f ca="1">IF($C717="","",SUMIF('Controle de Contatos'!$D$5:$D$1204,$C717,'Controle de Contatos'!$AH$5:$AH$1204))</f>
        <v/>
      </c>
      <c r="J717" s="15" t="str">
        <f ca="1">IF($C717="","",SUMIF('Controle de Contatos'!$D$5:$D$1204,$C717,'Controle de Contatos'!$AI$5:$AI$1204))</f>
        <v/>
      </c>
      <c r="K717" s="15" t="str">
        <f ca="1">IF($C717="","",SUMIF('Controle de Contatos'!$D$5:$D$1204,$C717,'Controle de Contatos'!$AJ$5:$AJ$1204))</f>
        <v/>
      </c>
      <c r="L717" s="15" t="str">
        <f ca="1">IF($C717="","",SUMIF('Controle de Contatos'!$D$5:$D$1204,$C717,'Controle de Contatos'!$AK$5:$AK$1204))</f>
        <v/>
      </c>
      <c r="M717" s="15" t="str">
        <f ca="1">IF($C717="","",SUMIF('Controle de Contatos'!$D$5:$D$1204,$C717,'Controle de Contatos'!$AL$5:$AL$1204))</f>
        <v/>
      </c>
      <c r="N717" s="15" t="str">
        <f ca="1">IF($C717="","",SUMIF('Controle de Contatos'!$D$5:$D$1204,$C717,'Controle de Contatos'!$AM$5:$AO$1204))</f>
        <v/>
      </c>
      <c r="O717" s="15" t="str">
        <f ca="1">IF($C717="","",SUMIF('Controle de Contatos'!$D$5:$D$1204,$C717,'Controle de Contatos'!$AN$5:$AN$1204))</f>
        <v/>
      </c>
      <c r="P717" s="15" t="str">
        <f t="shared" ca="1" si="23"/>
        <v/>
      </c>
    </row>
    <row r="718" spans="2:16" ht="30" customHeight="1">
      <c r="B718" s="1">
        <v>714</v>
      </c>
      <c r="C718" s="14" t="str">
        <f t="shared" ca="1" si="22"/>
        <v/>
      </c>
      <c r="D718" s="15" t="str">
        <f ca="1">IF($C718="","",SUMIF('Controle de Contatos'!$D$5:$D$1204,$C718,'Controle de Contatos'!$AC$5:$AC$1204))</f>
        <v/>
      </c>
      <c r="E718" s="15" t="str">
        <f ca="1">IF($C718="","",SUMIF('Controle de Contatos'!$D$5:$D$1204,$C718,'Controle de Contatos'!$AD$5:$AD$1204))</f>
        <v/>
      </c>
      <c r="F718" s="15" t="str">
        <f ca="1">IF($C718="","",SUMIF('Controle de Contatos'!$D$5:$D$1204,$C718,'Controle de Contatos'!$AE$5:$AE$1204))</f>
        <v/>
      </c>
      <c r="G718" s="15" t="str">
        <f ca="1">IF($C718="","",SUMIF('Controle de Contatos'!$D$5:$D$1204,$C718,'Controle de Contatos'!$AF$5:$AF$1204))</f>
        <v/>
      </c>
      <c r="H718" s="15" t="str">
        <f ca="1">IF($C718="","",SUMIF('Controle de Contatos'!$D$5:$D$1204,$C718,'Controle de Contatos'!$AG$5:$AG$1204))</f>
        <v/>
      </c>
      <c r="I718" s="15" t="str">
        <f ca="1">IF($C718="","",SUMIF('Controle de Contatos'!$D$5:$D$1204,$C718,'Controle de Contatos'!$AH$5:$AH$1204))</f>
        <v/>
      </c>
      <c r="J718" s="15" t="str">
        <f ca="1">IF($C718="","",SUMIF('Controle de Contatos'!$D$5:$D$1204,$C718,'Controle de Contatos'!$AI$5:$AI$1204))</f>
        <v/>
      </c>
      <c r="K718" s="15" t="str">
        <f ca="1">IF($C718="","",SUMIF('Controle de Contatos'!$D$5:$D$1204,$C718,'Controle de Contatos'!$AJ$5:$AJ$1204))</f>
        <v/>
      </c>
      <c r="L718" s="15" t="str">
        <f ca="1">IF($C718="","",SUMIF('Controle de Contatos'!$D$5:$D$1204,$C718,'Controle de Contatos'!$AK$5:$AK$1204))</f>
        <v/>
      </c>
      <c r="M718" s="15" t="str">
        <f ca="1">IF($C718="","",SUMIF('Controle de Contatos'!$D$5:$D$1204,$C718,'Controle de Contatos'!$AL$5:$AL$1204))</f>
        <v/>
      </c>
      <c r="N718" s="15" t="str">
        <f ca="1">IF($C718="","",SUMIF('Controle de Contatos'!$D$5:$D$1204,$C718,'Controle de Contatos'!$AM$5:$AO$1204))</f>
        <v/>
      </c>
      <c r="O718" s="15" t="str">
        <f ca="1">IF($C718="","",SUMIF('Controle de Contatos'!$D$5:$D$1204,$C718,'Controle de Contatos'!$AN$5:$AN$1204))</f>
        <v/>
      </c>
      <c r="P718" s="15" t="str">
        <f t="shared" ca="1" si="23"/>
        <v/>
      </c>
    </row>
    <row r="719" spans="2:16" ht="30" customHeight="1">
      <c r="B719" s="1">
        <v>715</v>
      </c>
      <c r="C719" s="14" t="str">
        <f t="shared" ca="1" si="22"/>
        <v/>
      </c>
      <c r="D719" s="15" t="str">
        <f ca="1">IF($C719="","",SUMIF('Controle de Contatos'!$D$5:$D$1204,$C719,'Controle de Contatos'!$AC$5:$AC$1204))</f>
        <v/>
      </c>
      <c r="E719" s="15" t="str">
        <f ca="1">IF($C719="","",SUMIF('Controle de Contatos'!$D$5:$D$1204,$C719,'Controle de Contatos'!$AD$5:$AD$1204))</f>
        <v/>
      </c>
      <c r="F719" s="15" t="str">
        <f ca="1">IF($C719="","",SUMIF('Controle de Contatos'!$D$5:$D$1204,$C719,'Controle de Contatos'!$AE$5:$AE$1204))</f>
        <v/>
      </c>
      <c r="G719" s="15" t="str">
        <f ca="1">IF($C719="","",SUMIF('Controle de Contatos'!$D$5:$D$1204,$C719,'Controle de Contatos'!$AF$5:$AF$1204))</f>
        <v/>
      </c>
      <c r="H719" s="15" t="str">
        <f ca="1">IF($C719="","",SUMIF('Controle de Contatos'!$D$5:$D$1204,$C719,'Controle de Contatos'!$AG$5:$AG$1204))</f>
        <v/>
      </c>
      <c r="I719" s="15" t="str">
        <f ca="1">IF($C719="","",SUMIF('Controle de Contatos'!$D$5:$D$1204,$C719,'Controle de Contatos'!$AH$5:$AH$1204))</f>
        <v/>
      </c>
      <c r="J719" s="15" t="str">
        <f ca="1">IF($C719="","",SUMIF('Controle de Contatos'!$D$5:$D$1204,$C719,'Controle de Contatos'!$AI$5:$AI$1204))</f>
        <v/>
      </c>
      <c r="K719" s="15" t="str">
        <f ca="1">IF($C719="","",SUMIF('Controle de Contatos'!$D$5:$D$1204,$C719,'Controle de Contatos'!$AJ$5:$AJ$1204))</f>
        <v/>
      </c>
      <c r="L719" s="15" t="str">
        <f ca="1">IF($C719="","",SUMIF('Controle de Contatos'!$D$5:$D$1204,$C719,'Controle de Contatos'!$AK$5:$AK$1204))</f>
        <v/>
      </c>
      <c r="M719" s="15" t="str">
        <f ca="1">IF($C719="","",SUMIF('Controle de Contatos'!$D$5:$D$1204,$C719,'Controle de Contatos'!$AL$5:$AL$1204))</f>
        <v/>
      </c>
      <c r="N719" s="15" t="str">
        <f ca="1">IF($C719="","",SUMIF('Controle de Contatos'!$D$5:$D$1204,$C719,'Controle de Contatos'!$AM$5:$AO$1204))</f>
        <v/>
      </c>
      <c r="O719" s="15" t="str">
        <f ca="1">IF($C719="","",SUMIF('Controle de Contatos'!$D$5:$D$1204,$C719,'Controle de Contatos'!$AN$5:$AN$1204))</f>
        <v/>
      </c>
      <c r="P719" s="15" t="str">
        <f t="shared" ca="1" si="23"/>
        <v/>
      </c>
    </row>
    <row r="720" spans="2:16" ht="30" customHeight="1">
      <c r="B720" s="1">
        <v>716</v>
      </c>
      <c r="C720" s="14" t="str">
        <f t="shared" ca="1" si="22"/>
        <v/>
      </c>
      <c r="D720" s="15" t="str">
        <f ca="1">IF($C720="","",SUMIF('Controle de Contatos'!$D$5:$D$1204,$C720,'Controle de Contatos'!$AC$5:$AC$1204))</f>
        <v/>
      </c>
      <c r="E720" s="15" t="str">
        <f ca="1">IF($C720="","",SUMIF('Controle de Contatos'!$D$5:$D$1204,$C720,'Controle de Contatos'!$AD$5:$AD$1204))</f>
        <v/>
      </c>
      <c r="F720" s="15" t="str">
        <f ca="1">IF($C720="","",SUMIF('Controle de Contatos'!$D$5:$D$1204,$C720,'Controle de Contatos'!$AE$5:$AE$1204))</f>
        <v/>
      </c>
      <c r="G720" s="15" t="str">
        <f ca="1">IF($C720="","",SUMIF('Controle de Contatos'!$D$5:$D$1204,$C720,'Controle de Contatos'!$AF$5:$AF$1204))</f>
        <v/>
      </c>
      <c r="H720" s="15" t="str">
        <f ca="1">IF($C720="","",SUMIF('Controle de Contatos'!$D$5:$D$1204,$C720,'Controle de Contatos'!$AG$5:$AG$1204))</f>
        <v/>
      </c>
      <c r="I720" s="15" t="str">
        <f ca="1">IF($C720="","",SUMIF('Controle de Contatos'!$D$5:$D$1204,$C720,'Controle de Contatos'!$AH$5:$AH$1204))</f>
        <v/>
      </c>
      <c r="J720" s="15" t="str">
        <f ca="1">IF($C720="","",SUMIF('Controle de Contatos'!$D$5:$D$1204,$C720,'Controle de Contatos'!$AI$5:$AI$1204))</f>
        <v/>
      </c>
      <c r="K720" s="15" t="str">
        <f ca="1">IF($C720="","",SUMIF('Controle de Contatos'!$D$5:$D$1204,$C720,'Controle de Contatos'!$AJ$5:$AJ$1204))</f>
        <v/>
      </c>
      <c r="L720" s="15" t="str">
        <f ca="1">IF($C720="","",SUMIF('Controle de Contatos'!$D$5:$D$1204,$C720,'Controle de Contatos'!$AK$5:$AK$1204))</f>
        <v/>
      </c>
      <c r="M720" s="15" t="str">
        <f ca="1">IF($C720="","",SUMIF('Controle de Contatos'!$D$5:$D$1204,$C720,'Controle de Contatos'!$AL$5:$AL$1204))</f>
        <v/>
      </c>
      <c r="N720" s="15" t="str">
        <f ca="1">IF($C720="","",SUMIF('Controle de Contatos'!$D$5:$D$1204,$C720,'Controle de Contatos'!$AM$5:$AO$1204))</f>
        <v/>
      </c>
      <c r="O720" s="15" t="str">
        <f ca="1">IF($C720="","",SUMIF('Controle de Contatos'!$D$5:$D$1204,$C720,'Controle de Contatos'!$AN$5:$AN$1204))</f>
        <v/>
      </c>
      <c r="P720" s="15" t="str">
        <f t="shared" ca="1" si="23"/>
        <v/>
      </c>
    </row>
    <row r="721" spans="2:16" ht="30" customHeight="1">
      <c r="B721" s="1">
        <v>717</v>
      </c>
      <c r="C721" s="14" t="str">
        <f t="shared" ca="1" si="22"/>
        <v/>
      </c>
      <c r="D721" s="15" t="str">
        <f ca="1">IF($C721="","",SUMIF('Controle de Contatos'!$D$5:$D$1204,$C721,'Controle de Contatos'!$AC$5:$AC$1204))</f>
        <v/>
      </c>
      <c r="E721" s="15" t="str">
        <f ca="1">IF($C721="","",SUMIF('Controle de Contatos'!$D$5:$D$1204,$C721,'Controle de Contatos'!$AD$5:$AD$1204))</f>
        <v/>
      </c>
      <c r="F721" s="15" t="str">
        <f ca="1">IF($C721="","",SUMIF('Controle de Contatos'!$D$5:$D$1204,$C721,'Controle de Contatos'!$AE$5:$AE$1204))</f>
        <v/>
      </c>
      <c r="G721" s="15" t="str">
        <f ca="1">IF($C721="","",SUMIF('Controle de Contatos'!$D$5:$D$1204,$C721,'Controle de Contatos'!$AF$5:$AF$1204))</f>
        <v/>
      </c>
      <c r="H721" s="15" t="str">
        <f ca="1">IF($C721="","",SUMIF('Controle de Contatos'!$D$5:$D$1204,$C721,'Controle de Contatos'!$AG$5:$AG$1204))</f>
        <v/>
      </c>
      <c r="I721" s="15" t="str">
        <f ca="1">IF($C721="","",SUMIF('Controle de Contatos'!$D$5:$D$1204,$C721,'Controle de Contatos'!$AH$5:$AH$1204))</f>
        <v/>
      </c>
      <c r="J721" s="15" t="str">
        <f ca="1">IF($C721="","",SUMIF('Controle de Contatos'!$D$5:$D$1204,$C721,'Controle de Contatos'!$AI$5:$AI$1204))</f>
        <v/>
      </c>
      <c r="K721" s="15" t="str">
        <f ca="1">IF($C721="","",SUMIF('Controle de Contatos'!$D$5:$D$1204,$C721,'Controle de Contatos'!$AJ$5:$AJ$1204))</f>
        <v/>
      </c>
      <c r="L721" s="15" t="str">
        <f ca="1">IF($C721="","",SUMIF('Controle de Contatos'!$D$5:$D$1204,$C721,'Controle de Contatos'!$AK$5:$AK$1204))</f>
        <v/>
      </c>
      <c r="M721" s="15" t="str">
        <f ca="1">IF($C721="","",SUMIF('Controle de Contatos'!$D$5:$D$1204,$C721,'Controle de Contatos'!$AL$5:$AL$1204))</f>
        <v/>
      </c>
      <c r="N721" s="15" t="str">
        <f ca="1">IF($C721="","",SUMIF('Controle de Contatos'!$D$5:$D$1204,$C721,'Controle de Contatos'!$AM$5:$AO$1204))</f>
        <v/>
      </c>
      <c r="O721" s="15" t="str">
        <f ca="1">IF($C721="","",SUMIF('Controle de Contatos'!$D$5:$D$1204,$C721,'Controle de Contatos'!$AN$5:$AN$1204))</f>
        <v/>
      </c>
      <c r="P721" s="15" t="str">
        <f t="shared" ca="1" si="23"/>
        <v/>
      </c>
    </row>
    <row r="722" spans="2:16" ht="30" customHeight="1">
      <c r="B722" s="1">
        <v>718</v>
      </c>
      <c r="C722" s="14" t="str">
        <f t="shared" ca="1" si="22"/>
        <v/>
      </c>
      <c r="D722" s="15" t="str">
        <f ca="1">IF($C722="","",SUMIF('Controle de Contatos'!$D$5:$D$1204,$C722,'Controle de Contatos'!$AC$5:$AC$1204))</f>
        <v/>
      </c>
      <c r="E722" s="15" t="str">
        <f ca="1">IF($C722="","",SUMIF('Controle de Contatos'!$D$5:$D$1204,$C722,'Controle de Contatos'!$AD$5:$AD$1204))</f>
        <v/>
      </c>
      <c r="F722" s="15" t="str">
        <f ca="1">IF($C722="","",SUMIF('Controle de Contatos'!$D$5:$D$1204,$C722,'Controle de Contatos'!$AE$5:$AE$1204))</f>
        <v/>
      </c>
      <c r="G722" s="15" t="str">
        <f ca="1">IF($C722="","",SUMIF('Controle de Contatos'!$D$5:$D$1204,$C722,'Controle de Contatos'!$AF$5:$AF$1204))</f>
        <v/>
      </c>
      <c r="H722" s="15" t="str">
        <f ca="1">IF($C722="","",SUMIF('Controle de Contatos'!$D$5:$D$1204,$C722,'Controle de Contatos'!$AG$5:$AG$1204))</f>
        <v/>
      </c>
      <c r="I722" s="15" t="str">
        <f ca="1">IF($C722="","",SUMIF('Controle de Contatos'!$D$5:$D$1204,$C722,'Controle de Contatos'!$AH$5:$AH$1204))</f>
        <v/>
      </c>
      <c r="J722" s="15" t="str">
        <f ca="1">IF($C722="","",SUMIF('Controle de Contatos'!$D$5:$D$1204,$C722,'Controle de Contatos'!$AI$5:$AI$1204))</f>
        <v/>
      </c>
      <c r="K722" s="15" t="str">
        <f ca="1">IF($C722="","",SUMIF('Controle de Contatos'!$D$5:$D$1204,$C722,'Controle de Contatos'!$AJ$5:$AJ$1204))</f>
        <v/>
      </c>
      <c r="L722" s="15" t="str">
        <f ca="1">IF($C722="","",SUMIF('Controle de Contatos'!$D$5:$D$1204,$C722,'Controle de Contatos'!$AK$5:$AK$1204))</f>
        <v/>
      </c>
      <c r="M722" s="15" t="str">
        <f ca="1">IF($C722="","",SUMIF('Controle de Contatos'!$D$5:$D$1204,$C722,'Controle de Contatos'!$AL$5:$AL$1204))</f>
        <v/>
      </c>
      <c r="N722" s="15" t="str">
        <f ca="1">IF($C722="","",SUMIF('Controle de Contatos'!$D$5:$D$1204,$C722,'Controle de Contatos'!$AM$5:$AO$1204))</f>
        <v/>
      </c>
      <c r="O722" s="15" t="str">
        <f ca="1">IF($C722="","",SUMIF('Controle de Contatos'!$D$5:$D$1204,$C722,'Controle de Contatos'!$AN$5:$AN$1204))</f>
        <v/>
      </c>
      <c r="P722" s="15" t="str">
        <f t="shared" ca="1" si="23"/>
        <v/>
      </c>
    </row>
    <row r="723" spans="2:16" ht="30" customHeight="1">
      <c r="B723" s="1">
        <v>719</v>
      </c>
      <c r="C723" s="14" t="str">
        <f t="shared" ca="1" si="22"/>
        <v/>
      </c>
      <c r="D723" s="15" t="str">
        <f ca="1">IF($C723="","",SUMIF('Controle de Contatos'!$D$5:$D$1204,$C723,'Controle de Contatos'!$AC$5:$AC$1204))</f>
        <v/>
      </c>
      <c r="E723" s="15" t="str">
        <f ca="1">IF($C723="","",SUMIF('Controle de Contatos'!$D$5:$D$1204,$C723,'Controle de Contatos'!$AD$5:$AD$1204))</f>
        <v/>
      </c>
      <c r="F723" s="15" t="str">
        <f ca="1">IF($C723="","",SUMIF('Controle de Contatos'!$D$5:$D$1204,$C723,'Controle de Contatos'!$AE$5:$AE$1204))</f>
        <v/>
      </c>
      <c r="G723" s="15" t="str">
        <f ca="1">IF($C723="","",SUMIF('Controle de Contatos'!$D$5:$D$1204,$C723,'Controle de Contatos'!$AF$5:$AF$1204))</f>
        <v/>
      </c>
      <c r="H723" s="15" t="str">
        <f ca="1">IF($C723="","",SUMIF('Controle de Contatos'!$D$5:$D$1204,$C723,'Controle de Contatos'!$AG$5:$AG$1204))</f>
        <v/>
      </c>
      <c r="I723" s="15" t="str">
        <f ca="1">IF($C723="","",SUMIF('Controle de Contatos'!$D$5:$D$1204,$C723,'Controle de Contatos'!$AH$5:$AH$1204))</f>
        <v/>
      </c>
      <c r="J723" s="15" t="str">
        <f ca="1">IF($C723="","",SUMIF('Controle de Contatos'!$D$5:$D$1204,$C723,'Controle de Contatos'!$AI$5:$AI$1204))</f>
        <v/>
      </c>
      <c r="K723" s="15" t="str">
        <f ca="1">IF($C723="","",SUMIF('Controle de Contatos'!$D$5:$D$1204,$C723,'Controle de Contatos'!$AJ$5:$AJ$1204))</f>
        <v/>
      </c>
      <c r="L723" s="15" t="str">
        <f ca="1">IF($C723="","",SUMIF('Controle de Contatos'!$D$5:$D$1204,$C723,'Controle de Contatos'!$AK$5:$AK$1204))</f>
        <v/>
      </c>
      <c r="M723" s="15" t="str">
        <f ca="1">IF($C723="","",SUMIF('Controle de Contatos'!$D$5:$D$1204,$C723,'Controle de Contatos'!$AL$5:$AL$1204))</f>
        <v/>
      </c>
      <c r="N723" s="15" t="str">
        <f ca="1">IF($C723="","",SUMIF('Controle de Contatos'!$D$5:$D$1204,$C723,'Controle de Contatos'!$AM$5:$AO$1204))</f>
        <v/>
      </c>
      <c r="O723" s="15" t="str">
        <f ca="1">IF($C723="","",SUMIF('Controle de Contatos'!$D$5:$D$1204,$C723,'Controle de Contatos'!$AN$5:$AN$1204))</f>
        <v/>
      </c>
      <c r="P723" s="15" t="str">
        <f t="shared" ca="1" si="23"/>
        <v/>
      </c>
    </row>
    <row r="724" spans="2:16" ht="30" customHeight="1">
      <c r="B724" s="1">
        <v>720</v>
      </c>
      <c r="C724" s="14" t="str">
        <f t="shared" ca="1" si="22"/>
        <v/>
      </c>
      <c r="D724" s="15" t="str">
        <f ca="1">IF($C724="","",SUMIF('Controle de Contatos'!$D$5:$D$1204,$C724,'Controle de Contatos'!$AC$5:$AC$1204))</f>
        <v/>
      </c>
      <c r="E724" s="15" t="str">
        <f ca="1">IF($C724="","",SUMIF('Controle de Contatos'!$D$5:$D$1204,$C724,'Controle de Contatos'!$AD$5:$AD$1204))</f>
        <v/>
      </c>
      <c r="F724" s="15" t="str">
        <f ca="1">IF($C724="","",SUMIF('Controle de Contatos'!$D$5:$D$1204,$C724,'Controle de Contatos'!$AE$5:$AE$1204))</f>
        <v/>
      </c>
      <c r="G724" s="15" t="str">
        <f ca="1">IF($C724="","",SUMIF('Controle de Contatos'!$D$5:$D$1204,$C724,'Controle de Contatos'!$AF$5:$AF$1204))</f>
        <v/>
      </c>
      <c r="H724" s="15" t="str">
        <f ca="1">IF($C724="","",SUMIF('Controle de Contatos'!$D$5:$D$1204,$C724,'Controle de Contatos'!$AG$5:$AG$1204))</f>
        <v/>
      </c>
      <c r="I724" s="15" t="str">
        <f ca="1">IF($C724="","",SUMIF('Controle de Contatos'!$D$5:$D$1204,$C724,'Controle de Contatos'!$AH$5:$AH$1204))</f>
        <v/>
      </c>
      <c r="J724" s="15" t="str">
        <f ca="1">IF($C724="","",SUMIF('Controle de Contatos'!$D$5:$D$1204,$C724,'Controle de Contatos'!$AI$5:$AI$1204))</f>
        <v/>
      </c>
      <c r="K724" s="15" t="str">
        <f ca="1">IF($C724="","",SUMIF('Controle de Contatos'!$D$5:$D$1204,$C724,'Controle de Contatos'!$AJ$5:$AJ$1204))</f>
        <v/>
      </c>
      <c r="L724" s="15" t="str">
        <f ca="1">IF($C724="","",SUMIF('Controle de Contatos'!$D$5:$D$1204,$C724,'Controle de Contatos'!$AK$5:$AK$1204))</f>
        <v/>
      </c>
      <c r="M724" s="15" t="str">
        <f ca="1">IF($C724="","",SUMIF('Controle de Contatos'!$D$5:$D$1204,$C724,'Controle de Contatos'!$AL$5:$AL$1204))</f>
        <v/>
      </c>
      <c r="N724" s="15" t="str">
        <f ca="1">IF($C724="","",SUMIF('Controle de Contatos'!$D$5:$D$1204,$C724,'Controle de Contatos'!$AM$5:$AO$1204))</f>
        <v/>
      </c>
      <c r="O724" s="15" t="str">
        <f ca="1">IF($C724="","",SUMIF('Controle de Contatos'!$D$5:$D$1204,$C724,'Controle de Contatos'!$AN$5:$AN$1204))</f>
        <v/>
      </c>
      <c r="P724" s="15" t="str">
        <f t="shared" ca="1" si="23"/>
        <v/>
      </c>
    </row>
    <row r="725" spans="2:16" ht="30" customHeight="1">
      <c r="B725" s="1">
        <v>721</v>
      </c>
      <c r="C725" s="14" t="str">
        <f t="shared" ca="1" si="22"/>
        <v/>
      </c>
      <c r="D725" s="15" t="str">
        <f ca="1">IF($C725="","",SUMIF('Controle de Contatos'!$D$5:$D$1204,$C725,'Controle de Contatos'!$AC$5:$AC$1204))</f>
        <v/>
      </c>
      <c r="E725" s="15" t="str">
        <f ca="1">IF($C725="","",SUMIF('Controle de Contatos'!$D$5:$D$1204,$C725,'Controle de Contatos'!$AD$5:$AD$1204))</f>
        <v/>
      </c>
      <c r="F725" s="15" t="str">
        <f ca="1">IF($C725="","",SUMIF('Controle de Contatos'!$D$5:$D$1204,$C725,'Controle de Contatos'!$AE$5:$AE$1204))</f>
        <v/>
      </c>
      <c r="G725" s="15" t="str">
        <f ca="1">IF($C725="","",SUMIF('Controle de Contatos'!$D$5:$D$1204,$C725,'Controle de Contatos'!$AF$5:$AF$1204))</f>
        <v/>
      </c>
      <c r="H725" s="15" t="str">
        <f ca="1">IF($C725="","",SUMIF('Controle de Contatos'!$D$5:$D$1204,$C725,'Controle de Contatos'!$AG$5:$AG$1204))</f>
        <v/>
      </c>
      <c r="I725" s="15" t="str">
        <f ca="1">IF($C725="","",SUMIF('Controle de Contatos'!$D$5:$D$1204,$C725,'Controle de Contatos'!$AH$5:$AH$1204))</f>
        <v/>
      </c>
      <c r="J725" s="15" t="str">
        <f ca="1">IF($C725="","",SUMIF('Controle de Contatos'!$D$5:$D$1204,$C725,'Controle de Contatos'!$AI$5:$AI$1204))</f>
        <v/>
      </c>
      <c r="K725" s="15" t="str">
        <f ca="1">IF($C725="","",SUMIF('Controle de Contatos'!$D$5:$D$1204,$C725,'Controle de Contatos'!$AJ$5:$AJ$1204))</f>
        <v/>
      </c>
      <c r="L725" s="15" t="str">
        <f ca="1">IF($C725="","",SUMIF('Controle de Contatos'!$D$5:$D$1204,$C725,'Controle de Contatos'!$AK$5:$AK$1204))</f>
        <v/>
      </c>
      <c r="M725" s="15" t="str">
        <f ca="1">IF($C725="","",SUMIF('Controle de Contatos'!$D$5:$D$1204,$C725,'Controle de Contatos'!$AL$5:$AL$1204))</f>
        <v/>
      </c>
      <c r="N725" s="15" t="str">
        <f ca="1">IF($C725="","",SUMIF('Controle de Contatos'!$D$5:$D$1204,$C725,'Controle de Contatos'!$AM$5:$AO$1204))</f>
        <v/>
      </c>
      <c r="O725" s="15" t="str">
        <f ca="1">IF($C725="","",SUMIF('Controle de Contatos'!$D$5:$D$1204,$C725,'Controle de Contatos'!$AN$5:$AN$1204))</f>
        <v/>
      </c>
      <c r="P725" s="15" t="str">
        <f t="shared" ca="1" si="23"/>
        <v/>
      </c>
    </row>
    <row r="726" spans="2:16" ht="30" customHeight="1">
      <c r="B726" s="1">
        <v>722</v>
      </c>
      <c r="C726" s="14" t="str">
        <f t="shared" ca="1" si="22"/>
        <v/>
      </c>
      <c r="D726" s="15" t="str">
        <f ca="1">IF($C726="","",SUMIF('Controle de Contatos'!$D$5:$D$1204,$C726,'Controle de Contatos'!$AC$5:$AC$1204))</f>
        <v/>
      </c>
      <c r="E726" s="15" t="str">
        <f ca="1">IF($C726="","",SUMIF('Controle de Contatos'!$D$5:$D$1204,$C726,'Controle de Contatos'!$AD$5:$AD$1204))</f>
        <v/>
      </c>
      <c r="F726" s="15" t="str">
        <f ca="1">IF($C726="","",SUMIF('Controle de Contatos'!$D$5:$D$1204,$C726,'Controle de Contatos'!$AE$5:$AE$1204))</f>
        <v/>
      </c>
      <c r="G726" s="15" t="str">
        <f ca="1">IF($C726="","",SUMIF('Controle de Contatos'!$D$5:$D$1204,$C726,'Controle de Contatos'!$AF$5:$AF$1204))</f>
        <v/>
      </c>
      <c r="H726" s="15" t="str">
        <f ca="1">IF($C726="","",SUMIF('Controle de Contatos'!$D$5:$D$1204,$C726,'Controle de Contatos'!$AG$5:$AG$1204))</f>
        <v/>
      </c>
      <c r="I726" s="15" t="str">
        <f ca="1">IF($C726="","",SUMIF('Controle de Contatos'!$D$5:$D$1204,$C726,'Controle de Contatos'!$AH$5:$AH$1204))</f>
        <v/>
      </c>
      <c r="J726" s="15" t="str">
        <f ca="1">IF($C726="","",SUMIF('Controle de Contatos'!$D$5:$D$1204,$C726,'Controle de Contatos'!$AI$5:$AI$1204))</f>
        <v/>
      </c>
      <c r="K726" s="15" t="str">
        <f ca="1">IF($C726="","",SUMIF('Controle de Contatos'!$D$5:$D$1204,$C726,'Controle de Contatos'!$AJ$5:$AJ$1204))</f>
        <v/>
      </c>
      <c r="L726" s="15" t="str">
        <f ca="1">IF($C726="","",SUMIF('Controle de Contatos'!$D$5:$D$1204,$C726,'Controle de Contatos'!$AK$5:$AK$1204))</f>
        <v/>
      </c>
      <c r="M726" s="15" t="str">
        <f ca="1">IF($C726="","",SUMIF('Controle de Contatos'!$D$5:$D$1204,$C726,'Controle de Contatos'!$AL$5:$AL$1204))</f>
        <v/>
      </c>
      <c r="N726" s="15" t="str">
        <f ca="1">IF($C726="","",SUMIF('Controle de Contatos'!$D$5:$D$1204,$C726,'Controle de Contatos'!$AM$5:$AO$1204))</f>
        <v/>
      </c>
      <c r="O726" s="15" t="str">
        <f ca="1">IF($C726="","",SUMIF('Controle de Contatos'!$D$5:$D$1204,$C726,'Controle de Contatos'!$AN$5:$AN$1204))</f>
        <v/>
      </c>
      <c r="P726" s="15" t="str">
        <f t="shared" ca="1" si="23"/>
        <v/>
      </c>
    </row>
    <row r="727" spans="2:16" ht="30" customHeight="1">
      <c r="B727" s="1">
        <v>723</v>
      </c>
      <c r="C727" s="14" t="str">
        <f t="shared" ca="1" si="22"/>
        <v/>
      </c>
      <c r="D727" s="15" t="str">
        <f ca="1">IF($C727="","",SUMIF('Controle de Contatos'!$D$5:$D$1204,$C727,'Controle de Contatos'!$AC$5:$AC$1204))</f>
        <v/>
      </c>
      <c r="E727" s="15" t="str">
        <f ca="1">IF($C727="","",SUMIF('Controle de Contatos'!$D$5:$D$1204,$C727,'Controle de Contatos'!$AD$5:$AD$1204))</f>
        <v/>
      </c>
      <c r="F727" s="15" t="str">
        <f ca="1">IF($C727="","",SUMIF('Controle de Contatos'!$D$5:$D$1204,$C727,'Controle de Contatos'!$AE$5:$AE$1204))</f>
        <v/>
      </c>
      <c r="G727" s="15" t="str">
        <f ca="1">IF($C727="","",SUMIF('Controle de Contatos'!$D$5:$D$1204,$C727,'Controle de Contatos'!$AF$5:$AF$1204))</f>
        <v/>
      </c>
      <c r="H727" s="15" t="str">
        <f ca="1">IF($C727="","",SUMIF('Controle de Contatos'!$D$5:$D$1204,$C727,'Controle de Contatos'!$AG$5:$AG$1204))</f>
        <v/>
      </c>
      <c r="I727" s="15" t="str">
        <f ca="1">IF($C727="","",SUMIF('Controle de Contatos'!$D$5:$D$1204,$C727,'Controle de Contatos'!$AH$5:$AH$1204))</f>
        <v/>
      </c>
      <c r="J727" s="15" t="str">
        <f ca="1">IF($C727="","",SUMIF('Controle de Contatos'!$D$5:$D$1204,$C727,'Controle de Contatos'!$AI$5:$AI$1204))</f>
        <v/>
      </c>
      <c r="K727" s="15" t="str">
        <f ca="1">IF($C727="","",SUMIF('Controle de Contatos'!$D$5:$D$1204,$C727,'Controle de Contatos'!$AJ$5:$AJ$1204))</f>
        <v/>
      </c>
      <c r="L727" s="15" t="str">
        <f ca="1">IF($C727="","",SUMIF('Controle de Contatos'!$D$5:$D$1204,$C727,'Controle de Contatos'!$AK$5:$AK$1204))</f>
        <v/>
      </c>
      <c r="M727" s="15" t="str">
        <f ca="1">IF($C727="","",SUMIF('Controle de Contatos'!$D$5:$D$1204,$C727,'Controle de Contatos'!$AL$5:$AL$1204))</f>
        <v/>
      </c>
      <c r="N727" s="15" t="str">
        <f ca="1">IF($C727="","",SUMIF('Controle de Contatos'!$D$5:$D$1204,$C727,'Controle de Contatos'!$AM$5:$AO$1204))</f>
        <v/>
      </c>
      <c r="O727" s="15" t="str">
        <f ca="1">IF($C727="","",SUMIF('Controle de Contatos'!$D$5:$D$1204,$C727,'Controle de Contatos'!$AN$5:$AN$1204))</f>
        <v/>
      </c>
      <c r="P727" s="15" t="str">
        <f t="shared" ca="1" si="23"/>
        <v/>
      </c>
    </row>
    <row r="728" spans="2:16" ht="30" customHeight="1">
      <c r="B728" s="1">
        <v>724</v>
      </c>
      <c r="C728" s="14" t="str">
        <f t="shared" ca="1" si="22"/>
        <v/>
      </c>
      <c r="D728" s="15" t="str">
        <f ca="1">IF($C728="","",SUMIF('Controle de Contatos'!$D$5:$D$1204,$C728,'Controle de Contatos'!$AC$5:$AC$1204))</f>
        <v/>
      </c>
      <c r="E728" s="15" t="str">
        <f ca="1">IF($C728="","",SUMIF('Controle de Contatos'!$D$5:$D$1204,$C728,'Controle de Contatos'!$AD$5:$AD$1204))</f>
        <v/>
      </c>
      <c r="F728" s="15" t="str">
        <f ca="1">IF($C728="","",SUMIF('Controle de Contatos'!$D$5:$D$1204,$C728,'Controle de Contatos'!$AE$5:$AE$1204))</f>
        <v/>
      </c>
      <c r="G728" s="15" t="str">
        <f ca="1">IF($C728="","",SUMIF('Controle de Contatos'!$D$5:$D$1204,$C728,'Controle de Contatos'!$AF$5:$AF$1204))</f>
        <v/>
      </c>
      <c r="H728" s="15" t="str">
        <f ca="1">IF($C728="","",SUMIF('Controle de Contatos'!$D$5:$D$1204,$C728,'Controle de Contatos'!$AG$5:$AG$1204))</f>
        <v/>
      </c>
      <c r="I728" s="15" t="str">
        <f ca="1">IF($C728="","",SUMIF('Controle de Contatos'!$D$5:$D$1204,$C728,'Controle de Contatos'!$AH$5:$AH$1204))</f>
        <v/>
      </c>
      <c r="J728" s="15" t="str">
        <f ca="1">IF($C728="","",SUMIF('Controle de Contatos'!$D$5:$D$1204,$C728,'Controle de Contatos'!$AI$5:$AI$1204))</f>
        <v/>
      </c>
      <c r="K728" s="15" t="str">
        <f ca="1">IF($C728="","",SUMIF('Controle de Contatos'!$D$5:$D$1204,$C728,'Controle de Contatos'!$AJ$5:$AJ$1204))</f>
        <v/>
      </c>
      <c r="L728" s="15" t="str">
        <f ca="1">IF($C728="","",SUMIF('Controle de Contatos'!$D$5:$D$1204,$C728,'Controle de Contatos'!$AK$5:$AK$1204))</f>
        <v/>
      </c>
      <c r="M728" s="15" t="str">
        <f ca="1">IF($C728="","",SUMIF('Controle de Contatos'!$D$5:$D$1204,$C728,'Controle de Contatos'!$AL$5:$AL$1204))</f>
        <v/>
      </c>
      <c r="N728" s="15" t="str">
        <f ca="1">IF($C728="","",SUMIF('Controle de Contatos'!$D$5:$D$1204,$C728,'Controle de Contatos'!$AM$5:$AO$1204))</f>
        <v/>
      </c>
      <c r="O728" s="15" t="str">
        <f ca="1">IF($C728="","",SUMIF('Controle de Contatos'!$D$5:$D$1204,$C728,'Controle de Contatos'!$AN$5:$AN$1204))</f>
        <v/>
      </c>
      <c r="P728" s="15" t="str">
        <f t="shared" ca="1" si="23"/>
        <v/>
      </c>
    </row>
    <row r="729" spans="2:16" ht="30" customHeight="1">
      <c r="B729" s="1">
        <v>725</v>
      </c>
      <c r="C729" s="14" t="str">
        <f t="shared" ca="1" si="22"/>
        <v/>
      </c>
      <c r="D729" s="15" t="str">
        <f ca="1">IF($C729="","",SUMIF('Controle de Contatos'!$D$5:$D$1204,$C729,'Controle de Contatos'!$AC$5:$AC$1204))</f>
        <v/>
      </c>
      <c r="E729" s="15" t="str">
        <f ca="1">IF($C729="","",SUMIF('Controle de Contatos'!$D$5:$D$1204,$C729,'Controle de Contatos'!$AD$5:$AD$1204))</f>
        <v/>
      </c>
      <c r="F729" s="15" t="str">
        <f ca="1">IF($C729="","",SUMIF('Controle de Contatos'!$D$5:$D$1204,$C729,'Controle de Contatos'!$AE$5:$AE$1204))</f>
        <v/>
      </c>
      <c r="G729" s="15" t="str">
        <f ca="1">IF($C729="","",SUMIF('Controle de Contatos'!$D$5:$D$1204,$C729,'Controle de Contatos'!$AF$5:$AF$1204))</f>
        <v/>
      </c>
      <c r="H729" s="15" t="str">
        <f ca="1">IF($C729="","",SUMIF('Controle de Contatos'!$D$5:$D$1204,$C729,'Controle de Contatos'!$AG$5:$AG$1204))</f>
        <v/>
      </c>
      <c r="I729" s="15" t="str">
        <f ca="1">IF($C729="","",SUMIF('Controle de Contatos'!$D$5:$D$1204,$C729,'Controle de Contatos'!$AH$5:$AH$1204))</f>
        <v/>
      </c>
      <c r="J729" s="15" t="str">
        <f ca="1">IF($C729="","",SUMIF('Controle de Contatos'!$D$5:$D$1204,$C729,'Controle de Contatos'!$AI$5:$AI$1204))</f>
        <v/>
      </c>
      <c r="K729" s="15" t="str">
        <f ca="1">IF($C729="","",SUMIF('Controle de Contatos'!$D$5:$D$1204,$C729,'Controle de Contatos'!$AJ$5:$AJ$1204))</f>
        <v/>
      </c>
      <c r="L729" s="15" t="str">
        <f ca="1">IF($C729="","",SUMIF('Controle de Contatos'!$D$5:$D$1204,$C729,'Controle de Contatos'!$AK$5:$AK$1204))</f>
        <v/>
      </c>
      <c r="M729" s="15" t="str">
        <f ca="1">IF($C729="","",SUMIF('Controle de Contatos'!$D$5:$D$1204,$C729,'Controle de Contatos'!$AL$5:$AL$1204))</f>
        <v/>
      </c>
      <c r="N729" s="15" t="str">
        <f ca="1">IF($C729="","",SUMIF('Controle de Contatos'!$D$5:$D$1204,$C729,'Controle de Contatos'!$AM$5:$AO$1204))</f>
        <v/>
      </c>
      <c r="O729" s="15" t="str">
        <f ca="1">IF($C729="","",SUMIF('Controle de Contatos'!$D$5:$D$1204,$C729,'Controle de Contatos'!$AN$5:$AN$1204))</f>
        <v/>
      </c>
      <c r="P729" s="15" t="str">
        <f t="shared" ca="1" si="23"/>
        <v/>
      </c>
    </row>
    <row r="730" spans="2:16" ht="30" customHeight="1">
      <c r="B730" s="1">
        <v>726</v>
      </c>
      <c r="C730" s="14" t="str">
        <f t="shared" ca="1" si="22"/>
        <v/>
      </c>
      <c r="D730" s="15" t="str">
        <f ca="1">IF($C730="","",SUMIF('Controle de Contatos'!$D$5:$D$1204,$C730,'Controle de Contatos'!$AC$5:$AC$1204))</f>
        <v/>
      </c>
      <c r="E730" s="15" t="str">
        <f ca="1">IF($C730="","",SUMIF('Controle de Contatos'!$D$5:$D$1204,$C730,'Controle de Contatos'!$AD$5:$AD$1204))</f>
        <v/>
      </c>
      <c r="F730" s="15" t="str">
        <f ca="1">IF($C730="","",SUMIF('Controle de Contatos'!$D$5:$D$1204,$C730,'Controle de Contatos'!$AE$5:$AE$1204))</f>
        <v/>
      </c>
      <c r="G730" s="15" t="str">
        <f ca="1">IF($C730="","",SUMIF('Controle de Contatos'!$D$5:$D$1204,$C730,'Controle de Contatos'!$AF$5:$AF$1204))</f>
        <v/>
      </c>
      <c r="H730" s="15" t="str">
        <f ca="1">IF($C730="","",SUMIF('Controle de Contatos'!$D$5:$D$1204,$C730,'Controle de Contatos'!$AG$5:$AG$1204))</f>
        <v/>
      </c>
      <c r="I730" s="15" t="str">
        <f ca="1">IF($C730="","",SUMIF('Controle de Contatos'!$D$5:$D$1204,$C730,'Controle de Contatos'!$AH$5:$AH$1204))</f>
        <v/>
      </c>
      <c r="J730" s="15" t="str">
        <f ca="1">IF($C730="","",SUMIF('Controle de Contatos'!$D$5:$D$1204,$C730,'Controle de Contatos'!$AI$5:$AI$1204))</f>
        <v/>
      </c>
      <c r="K730" s="15" t="str">
        <f ca="1">IF($C730="","",SUMIF('Controle de Contatos'!$D$5:$D$1204,$C730,'Controle de Contatos'!$AJ$5:$AJ$1204))</f>
        <v/>
      </c>
      <c r="L730" s="15" t="str">
        <f ca="1">IF($C730="","",SUMIF('Controle de Contatos'!$D$5:$D$1204,$C730,'Controle de Contatos'!$AK$5:$AK$1204))</f>
        <v/>
      </c>
      <c r="M730" s="15" t="str">
        <f ca="1">IF($C730="","",SUMIF('Controle de Contatos'!$D$5:$D$1204,$C730,'Controle de Contatos'!$AL$5:$AL$1204))</f>
        <v/>
      </c>
      <c r="N730" s="15" t="str">
        <f ca="1">IF($C730="","",SUMIF('Controle de Contatos'!$D$5:$D$1204,$C730,'Controle de Contatos'!$AM$5:$AO$1204))</f>
        <v/>
      </c>
      <c r="O730" s="15" t="str">
        <f ca="1">IF($C730="","",SUMIF('Controle de Contatos'!$D$5:$D$1204,$C730,'Controle de Contatos'!$AN$5:$AN$1204))</f>
        <v/>
      </c>
      <c r="P730" s="15" t="str">
        <f t="shared" ca="1" si="23"/>
        <v/>
      </c>
    </row>
    <row r="731" spans="2:16" ht="30" customHeight="1">
      <c r="B731" s="1">
        <v>727</v>
      </c>
      <c r="C731" s="14" t="str">
        <f t="shared" ca="1" si="22"/>
        <v/>
      </c>
      <c r="D731" s="15" t="str">
        <f ca="1">IF($C731="","",SUMIF('Controle de Contatos'!$D$5:$D$1204,$C731,'Controle de Contatos'!$AC$5:$AC$1204))</f>
        <v/>
      </c>
      <c r="E731" s="15" t="str">
        <f ca="1">IF($C731="","",SUMIF('Controle de Contatos'!$D$5:$D$1204,$C731,'Controle de Contatos'!$AD$5:$AD$1204))</f>
        <v/>
      </c>
      <c r="F731" s="15" t="str">
        <f ca="1">IF($C731="","",SUMIF('Controle de Contatos'!$D$5:$D$1204,$C731,'Controle de Contatos'!$AE$5:$AE$1204))</f>
        <v/>
      </c>
      <c r="G731" s="15" t="str">
        <f ca="1">IF($C731="","",SUMIF('Controle de Contatos'!$D$5:$D$1204,$C731,'Controle de Contatos'!$AF$5:$AF$1204))</f>
        <v/>
      </c>
      <c r="H731" s="15" t="str">
        <f ca="1">IF($C731="","",SUMIF('Controle de Contatos'!$D$5:$D$1204,$C731,'Controle de Contatos'!$AG$5:$AG$1204))</f>
        <v/>
      </c>
      <c r="I731" s="15" t="str">
        <f ca="1">IF($C731="","",SUMIF('Controle de Contatos'!$D$5:$D$1204,$C731,'Controle de Contatos'!$AH$5:$AH$1204))</f>
        <v/>
      </c>
      <c r="J731" s="15" t="str">
        <f ca="1">IF($C731="","",SUMIF('Controle de Contatos'!$D$5:$D$1204,$C731,'Controle de Contatos'!$AI$5:$AI$1204))</f>
        <v/>
      </c>
      <c r="K731" s="15" t="str">
        <f ca="1">IF($C731="","",SUMIF('Controle de Contatos'!$D$5:$D$1204,$C731,'Controle de Contatos'!$AJ$5:$AJ$1204))</f>
        <v/>
      </c>
      <c r="L731" s="15" t="str">
        <f ca="1">IF($C731="","",SUMIF('Controle de Contatos'!$D$5:$D$1204,$C731,'Controle de Contatos'!$AK$5:$AK$1204))</f>
        <v/>
      </c>
      <c r="M731" s="15" t="str">
        <f ca="1">IF($C731="","",SUMIF('Controle de Contatos'!$D$5:$D$1204,$C731,'Controle de Contatos'!$AL$5:$AL$1204))</f>
        <v/>
      </c>
      <c r="N731" s="15" t="str">
        <f ca="1">IF($C731="","",SUMIF('Controle de Contatos'!$D$5:$D$1204,$C731,'Controle de Contatos'!$AM$5:$AO$1204))</f>
        <v/>
      </c>
      <c r="O731" s="15" t="str">
        <f ca="1">IF($C731="","",SUMIF('Controle de Contatos'!$D$5:$D$1204,$C731,'Controle de Contatos'!$AN$5:$AN$1204))</f>
        <v/>
      </c>
      <c r="P731" s="15" t="str">
        <f t="shared" ca="1" si="23"/>
        <v/>
      </c>
    </row>
    <row r="732" spans="2:16" ht="30" customHeight="1">
      <c r="B732" s="1">
        <v>728</v>
      </c>
      <c r="C732" s="14" t="str">
        <f t="shared" ca="1" si="22"/>
        <v/>
      </c>
      <c r="D732" s="15" t="str">
        <f ca="1">IF($C732="","",SUMIF('Controle de Contatos'!$D$5:$D$1204,$C732,'Controle de Contatos'!$AC$5:$AC$1204))</f>
        <v/>
      </c>
      <c r="E732" s="15" t="str">
        <f ca="1">IF($C732="","",SUMIF('Controle de Contatos'!$D$5:$D$1204,$C732,'Controle de Contatos'!$AD$5:$AD$1204))</f>
        <v/>
      </c>
      <c r="F732" s="15" t="str">
        <f ca="1">IF($C732="","",SUMIF('Controle de Contatos'!$D$5:$D$1204,$C732,'Controle de Contatos'!$AE$5:$AE$1204))</f>
        <v/>
      </c>
      <c r="G732" s="15" t="str">
        <f ca="1">IF($C732="","",SUMIF('Controle de Contatos'!$D$5:$D$1204,$C732,'Controle de Contatos'!$AF$5:$AF$1204))</f>
        <v/>
      </c>
      <c r="H732" s="15" t="str">
        <f ca="1">IF($C732="","",SUMIF('Controle de Contatos'!$D$5:$D$1204,$C732,'Controle de Contatos'!$AG$5:$AG$1204))</f>
        <v/>
      </c>
      <c r="I732" s="15" t="str">
        <f ca="1">IF($C732="","",SUMIF('Controle de Contatos'!$D$5:$D$1204,$C732,'Controle de Contatos'!$AH$5:$AH$1204))</f>
        <v/>
      </c>
      <c r="J732" s="15" t="str">
        <f ca="1">IF($C732="","",SUMIF('Controle de Contatos'!$D$5:$D$1204,$C732,'Controle de Contatos'!$AI$5:$AI$1204))</f>
        <v/>
      </c>
      <c r="K732" s="15" t="str">
        <f ca="1">IF($C732="","",SUMIF('Controle de Contatos'!$D$5:$D$1204,$C732,'Controle de Contatos'!$AJ$5:$AJ$1204))</f>
        <v/>
      </c>
      <c r="L732" s="15" t="str">
        <f ca="1">IF($C732="","",SUMIF('Controle de Contatos'!$D$5:$D$1204,$C732,'Controle de Contatos'!$AK$5:$AK$1204))</f>
        <v/>
      </c>
      <c r="M732" s="15" t="str">
        <f ca="1">IF($C732="","",SUMIF('Controle de Contatos'!$D$5:$D$1204,$C732,'Controle de Contatos'!$AL$5:$AL$1204))</f>
        <v/>
      </c>
      <c r="N732" s="15" t="str">
        <f ca="1">IF($C732="","",SUMIF('Controle de Contatos'!$D$5:$D$1204,$C732,'Controle de Contatos'!$AM$5:$AO$1204))</f>
        <v/>
      </c>
      <c r="O732" s="15" t="str">
        <f ca="1">IF($C732="","",SUMIF('Controle de Contatos'!$D$5:$D$1204,$C732,'Controle de Contatos'!$AN$5:$AN$1204))</f>
        <v/>
      </c>
      <c r="P732" s="15" t="str">
        <f t="shared" ca="1" si="23"/>
        <v/>
      </c>
    </row>
    <row r="733" spans="2:16" ht="30" customHeight="1">
      <c r="B733" s="1">
        <v>729</v>
      </c>
      <c r="C733" s="14" t="str">
        <f t="shared" ca="1" si="22"/>
        <v/>
      </c>
      <c r="D733" s="15" t="str">
        <f ca="1">IF($C733="","",SUMIF('Controle de Contatos'!$D$5:$D$1204,$C733,'Controle de Contatos'!$AC$5:$AC$1204))</f>
        <v/>
      </c>
      <c r="E733" s="15" t="str">
        <f ca="1">IF($C733="","",SUMIF('Controle de Contatos'!$D$5:$D$1204,$C733,'Controle de Contatos'!$AD$5:$AD$1204))</f>
        <v/>
      </c>
      <c r="F733" s="15" t="str">
        <f ca="1">IF($C733="","",SUMIF('Controle de Contatos'!$D$5:$D$1204,$C733,'Controle de Contatos'!$AE$5:$AE$1204))</f>
        <v/>
      </c>
      <c r="G733" s="15" t="str">
        <f ca="1">IF($C733="","",SUMIF('Controle de Contatos'!$D$5:$D$1204,$C733,'Controle de Contatos'!$AF$5:$AF$1204))</f>
        <v/>
      </c>
      <c r="H733" s="15" t="str">
        <f ca="1">IF($C733="","",SUMIF('Controle de Contatos'!$D$5:$D$1204,$C733,'Controle de Contatos'!$AG$5:$AG$1204))</f>
        <v/>
      </c>
      <c r="I733" s="15" t="str">
        <f ca="1">IF($C733="","",SUMIF('Controle de Contatos'!$D$5:$D$1204,$C733,'Controle de Contatos'!$AH$5:$AH$1204))</f>
        <v/>
      </c>
      <c r="J733" s="15" t="str">
        <f ca="1">IF($C733="","",SUMIF('Controle de Contatos'!$D$5:$D$1204,$C733,'Controle de Contatos'!$AI$5:$AI$1204))</f>
        <v/>
      </c>
      <c r="K733" s="15" t="str">
        <f ca="1">IF($C733="","",SUMIF('Controle de Contatos'!$D$5:$D$1204,$C733,'Controle de Contatos'!$AJ$5:$AJ$1204))</f>
        <v/>
      </c>
      <c r="L733" s="15" t="str">
        <f ca="1">IF($C733="","",SUMIF('Controle de Contatos'!$D$5:$D$1204,$C733,'Controle de Contatos'!$AK$5:$AK$1204))</f>
        <v/>
      </c>
      <c r="M733" s="15" t="str">
        <f ca="1">IF($C733="","",SUMIF('Controle de Contatos'!$D$5:$D$1204,$C733,'Controle de Contatos'!$AL$5:$AL$1204))</f>
        <v/>
      </c>
      <c r="N733" s="15" t="str">
        <f ca="1">IF($C733="","",SUMIF('Controle de Contatos'!$D$5:$D$1204,$C733,'Controle de Contatos'!$AM$5:$AO$1204))</f>
        <v/>
      </c>
      <c r="O733" s="15" t="str">
        <f ca="1">IF($C733="","",SUMIF('Controle de Contatos'!$D$5:$D$1204,$C733,'Controle de Contatos'!$AN$5:$AN$1204))</f>
        <v/>
      </c>
      <c r="P733" s="15" t="str">
        <f t="shared" ca="1" si="23"/>
        <v/>
      </c>
    </row>
    <row r="734" spans="2:16" ht="30" customHeight="1">
      <c r="B734" s="1">
        <v>730</v>
      </c>
      <c r="C734" s="14" t="str">
        <f t="shared" ca="1" si="22"/>
        <v/>
      </c>
      <c r="D734" s="15" t="str">
        <f ca="1">IF($C734="","",SUMIF('Controle de Contatos'!$D$5:$D$1204,$C734,'Controle de Contatos'!$AC$5:$AC$1204))</f>
        <v/>
      </c>
      <c r="E734" s="15" t="str">
        <f ca="1">IF($C734="","",SUMIF('Controle de Contatos'!$D$5:$D$1204,$C734,'Controle de Contatos'!$AD$5:$AD$1204))</f>
        <v/>
      </c>
      <c r="F734" s="15" t="str">
        <f ca="1">IF($C734="","",SUMIF('Controle de Contatos'!$D$5:$D$1204,$C734,'Controle de Contatos'!$AE$5:$AE$1204))</f>
        <v/>
      </c>
      <c r="G734" s="15" t="str">
        <f ca="1">IF($C734="","",SUMIF('Controle de Contatos'!$D$5:$D$1204,$C734,'Controle de Contatos'!$AF$5:$AF$1204))</f>
        <v/>
      </c>
      <c r="H734" s="15" t="str">
        <f ca="1">IF($C734="","",SUMIF('Controle de Contatos'!$D$5:$D$1204,$C734,'Controle de Contatos'!$AG$5:$AG$1204))</f>
        <v/>
      </c>
      <c r="I734" s="15" t="str">
        <f ca="1">IF($C734="","",SUMIF('Controle de Contatos'!$D$5:$D$1204,$C734,'Controle de Contatos'!$AH$5:$AH$1204))</f>
        <v/>
      </c>
      <c r="J734" s="15" t="str">
        <f ca="1">IF($C734="","",SUMIF('Controle de Contatos'!$D$5:$D$1204,$C734,'Controle de Contatos'!$AI$5:$AI$1204))</f>
        <v/>
      </c>
      <c r="K734" s="15" t="str">
        <f ca="1">IF($C734="","",SUMIF('Controle de Contatos'!$D$5:$D$1204,$C734,'Controle de Contatos'!$AJ$5:$AJ$1204))</f>
        <v/>
      </c>
      <c r="L734" s="15" t="str">
        <f ca="1">IF($C734="","",SUMIF('Controle de Contatos'!$D$5:$D$1204,$C734,'Controle de Contatos'!$AK$5:$AK$1204))</f>
        <v/>
      </c>
      <c r="M734" s="15" t="str">
        <f ca="1">IF($C734="","",SUMIF('Controle de Contatos'!$D$5:$D$1204,$C734,'Controle de Contatos'!$AL$5:$AL$1204))</f>
        <v/>
      </c>
      <c r="N734" s="15" t="str">
        <f ca="1">IF($C734="","",SUMIF('Controle de Contatos'!$D$5:$D$1204,$C734,'Controle de Contatos'!$AM$5:$AO$1204))</f>
        <v/>
      </c>
      <c r="O734" s="15" t="str">
        <f ca="1">IF($C734="","",SUMIF('Controle de Contatos'!$D$5:$D$1204,$C734,'Controle de Contatos'!$AN$5:$AN$1204))</f>
        <v/>
      </c>
      <c r="P734" s="15" t="str">
        <f t="shared" ca="1" si="23"/>
        <v/>
      </c>
    </row>
    <row r="735" spans="2:16" ht="30" customHeight="1">
      <c r="B735" s="1">
        <v>731</v>
      </c>
      <c r="C735" s="14" t="str">
        <f t="shared" ca="1" si="22"/>
        <v/>
      </c>
      <c r="D735" s="15" t="str">
        <f ca="1">IF($C735="","",SUMIF('Controle de Contatos'!$D$5:$D$1204,$C735,'Controle de Contatos'!$AC$5:$AC$1204))</f>
        <v/>
      </c>
      <c r="E735" s="15" t="str">
        <f ca="1">IF($C735="","",SUMIF('Controle de Contatos'!$D$5:$D$1204,$C735,'Controle de Contatos'!$AD$5:$AD$1204))</f>
        <v/>
      </c>
      <c r="F735" s="15" t="str">
        <f ca="1">IF($C735="","",SUMIF('Controle de Contatos'!$D$5:$D$1204,$C735,'Controle de Contatos'!$AE$5:$AE$1204))</f>
        <v/>
      </c>
      <c r="G735" s="15" t="str">
        <f ca="1">IF($C735="","",SUMIF('Controle de Contatos'!$D$5:$D$1204,$C735,'Controle de Contatos'!$AF$5:$AF$1204))</f>
        <v/>
      </c>
      <c r="H735" s="15" t="str">
        <f ca="1">IF($C735="","",SUMIF('Controle de Contatos'!$D$5:$D$1204,$C735,'Controle de Contatos'!$AG$5:$AG$1204))</f>
        <v/>
      </c>
      <c r="I735" s="15" t="str">
        <f ca="1">IF($C735="","",SUMIF('Controle de Contatos'!$D$5:$D$1204,$C735,'Controle de Contatos'!$AH$5:$AH$1204))</f>
        <v/>
      </c>
      <c r="J735" s="15" t="str">
        <f ca="1">IF($C735="","",SUMIF('Controle de Contatos'!$D$5:$D$1204,$C735,'Controle de Contatos'!$AI$5:$AI$1204))</f>
        <v/>
      </c>
      <c r="K735" s="15" t="str">
        <f ca="1">IF($C735="","",SUMIF('Controle de Contatos'!$D$5:$D$1204,$C735,'Controle de Contatos'!$AJ$5:$AJ$1204))</f>
        <v/>
      </c>
      <c r="L735" s="15" t="str">
        <f ca="1">IF($C735="","",SUMIF('Controle de Contatos'!$D$5:$D$1204,$C735,'Controle de Contatos'!$AK$5:$AK$1204))</f>
        <v/>
      </c>
      <c r="M735" s="15" t="str">
        <f ca="1">IF($C735="","",SUMIF('Controle de Contatos'!$D$5:$D$1204,$C735,'Controle de Contatos'!$AL$5:$AL$1204))</f>
        <v/>
      </c>
      <c r="N735" s="15" t="str">
        <f ca="1">IF($C735="","",SUMIF('Controle de Contatos'!$D$5:$D$1204,$C735,'Controle de Contatos'!$AM$5:$AO$1204))</f>
        <v/>
      </c>
      <c r="O735" s="15" t="str">
        <f ca="1">IF($C735="","",SUMIF('Controle de Contatos'!$D$5:$D$1204,$C735,'Controle de Contatos'!$AN$5:$AN$1204))</f>
        <v/>
      </c>
      <c r="P735" s="15" t="str">
        <f t="shared" ca="1" si="23"/>
        <v/>
      </c>
    </row>
    <row r="736" spans="2:16" ht="30" customHeight="1">
      <c r="B736" s="1">
        <v>732</v>
      </c>
      <c r="C736" s="14" t="str">
        <f t="shared" ca="1" si="22"/>
        <v/>
      </c>
      <c r="D736" s="15" t="str">
        <f ca="1">IF($C736="","",SUMIF('Controle de Contatos'!$D$5:$D$1204,$C736,'Controle de Contatos'!$AC$5:$AC$1204))</f>
        <v/>
      </c>
      <c r="E736" s="15" t="str">
        <f ca="1">IF($C736="","",SUMIF('Controle de Contatos'!$D$5:$D$1204,$C736,'Controle de Contatos'!$AD$5:$AD$1204))</f>
        <v/>
      </c>
      <c r="F736" s="15" t="str">
        <f ca="1">IF($C736="","",SUMIF('Controle de Contatos'!$D$5:$D$1204,$C736,'Controle de Contatos'!$AE$5:$AE$1204))</f>
        <v/>
      </c>
      <c r="G736" s="15" t="str">
        <f ca="1">IF($C736="","",SUMIF('Controle de Contatos'!$D$5:$D$1204,$C736,'Controle de Contatos'!$AF$5:$AF$1204))</f>
        <v/>
      </c>
      <c r="H736" s="15" t="str">
        <f ca="1">IF($C736="","",SUMIF('Controle de Contatos'!$D$5:$D$1204,$C736,'Controle de Contatos'!$AG$5:$AG$1204))</f>
        <v/>
      </c>
      <c r="I736" s="15" t="str">
        <f ca="1">IF($C736="","",SUMIF('Controle de Contatos'!$D$5:$D$1204,$C736,'Controle de Contatos'!$AH$5:$AH$1204))</f>
        <v/>
      </c>
      <c r="J736" s="15" t="str">
        <f ca="1">IF($C736="","",SUMIF('Controle de Contatos'!$D$5:$D$1204,$C736,'Controle de Contatos'!$AI$5:$AI$1204))</f>
        <v/>
      </c>
      <c r="K736" s="15" t="str">
        <f ca="1">IF($C736="","",SUMIF('Controle de Contatos'!$D$5:$D$1204,$C736,'Controle de Contatos'!$AJ$5:$AJ$1204))</f>
        <v/>
      </c>
      <c r="L736" s="15" t="str">
        <f ca="1">IF($C736="","",SUMIF('Controle de Contatos'!$D$5:$D$1204,$C736,'Controle de Contatos'!$AK$5:$AK$1204))</f>
        <v/>
      </c>
      <c r="M736" s="15" t="str">
        <f ca="1">IF($C736="","",SUMIF('Controle de Contatos'!$D$5:$D$1204,$C736,'Controle de Contatos'!$AL$5:$AL$1204))</f>
        <v/>
      </c>
      <c r="N736" s="15" t="str">
        <f ca="1">IF($C736="","",SUMIF('Controle de Contatos'!$D$5:$D$1204,$C736,'Controle de Contatos'!$AM$5:$AO$1204))</f>
        <v/>
      </c>
      <c r="O736" s="15" t="str">
        <f ca="1">IF($C736="","",SUMIF('Controle de Contatos'!$D$5:$D$1204,$C736,'Controle de Contatos'!$AN$5:$AN$1204))</f>
        <v/>
      </c>
      <c r="P736" s="15" t="str">
        <f t="shared" ca="1" si="23"/>
        <v/>
      </c>
    </row>
    <row r="737" spans="2:16" ht="30" customHeight="1">
      <c r="B737" s="1">
        <v>733</v>
      </c>
      <c r="C737" s="14" t="str">
        <f t="shared" ca="1" si="22"/>
        <v/>
      </c>
      <c r="D737" s="15" t="str">
        <f ca="1">IF($C737="","",SUMIF('Controle de Contatos'!$D$5:$D$1204,$C737,'Controle de Contatos'!$AC$5:$AC$1204))</f>
        <v/>
      </c>
      <c r="E737" s="15" t="str">
        <f ca="1">IF($C737="","",SUMIF('Controle de Contatos'!$D$5:$D$1204,$C737,'Controle de Contatos'!$AD$5:$AD$1204))</f>
        <v/>
      </c>
      <c r="F737" s="15" t="str">
        <f ca="1">IF($C737="","",SUMIF('Controle de Contatos'!$D$5:$D$1204,$C737,'Controle de Contatos'!$AE$5:$AE$1204))</f>
        <v/>
      </c>
      <c r="G737" s="15" t="str">
        <f ca="1">IF($C737="","",SUMIF('Controle de Contatos'!$D$5:$D$1204,$C737,'Controle de Contatos'!$AF$5:$AF$1204))</f>
        <v/>
      </c>
      <c r="H737" s="15" t="str">
        <f ca="1">IF($C737="","",SUMIF('Controle de Contatos'!$D$5:$D$1204,$C737,'Controle de Contatos'!$AG$5:$AG$1204))</f>
        <v/>
      </c>
      <c r="I737" s="15" t="str">
        <f ca="1">IF($C737="","",SUMIF('Controle de Contatos'!$D$5:$D$1204,$C737,'Controle de Contatos'!$AH$5:$AH$1204))</f>
        <v/>
      </c>
      <c r="J737" s="15" t="str">
        <f ca="1">IF($C737="","",SUMIF('Controle de Contatos'!$D$5:$D$1204,$C737,'Controle de Contatos'!$AI$5:$AI$1204))</f>
        <v/>
      </c>
      <c r="K737" s="15" t="str">
        <f ca="1">IF($C737="","",SUMIF('Controle de Contatos'!$D$5:$D$1204,$C737,'Controle de Contatos'!$AJ$5:$AJ$1204))</f>
        <v/>
      </c>
      <c r="L737" s="15" t="str">
        <f ca="1">IF($C737="","",SUMIF('Controle de Contatos'!$D$5:$D$1204,$C737,'Controle de Contatos'!$AK$5:$AK$1204))</f>
        <v/>
      </c>
      <c r="M737" s="15" t="str">
        <f ca="1">IF($C737="","",SUMIF('Controle de Contatos'!$D$5:$D$1204,$C737,'Controle de Contatos'!$AL$5:$AL$1204))</f>
        <v/>
      </c>
      <c r="N737" s="15" t="str">
        <f ca="1">IF($C737="","",SUMIF('Controle de Contatos'!$D$5:$D$1204,$C737,'Controle de Contatos'!$AM$5:$AO$1204))</f>
        <v/>
      </c>
      <c r="O737" s="15" t="str">
        <f ca="1">IF($C737="","",SUMIF('Controle de Contatos'!$D$5:$D$1204,$C737,'Controle de Contatos'!$AN$5:$AN$1204))</f>
        <v/>
      </c>
      <c r="P737" s="15" t="str">
        <f t="shared" ca="1" si="23"/>
        <v/>
      </c>
    </row>
    <row r="738" spans="2:16" ht="30" customHeight="1">
      <c r="B738" s="1">
        <v>734</v>
      </c>
      <c r="C738" s="14" t="str">
        <f t="shared" ca="1" si="22"/>
        <v/>
      </c>
      <c r="D738" s="15" t="str">
        <f ca="1">IF($C738="","",SUMIF('Controle de Contatos'!$D$5:$D$1204,$C738,'Controle de Contatos'!$AC$5:$AC$1204))</f>
        <v/>
      </c>
      <c r="E738" s="15" t="str">
        <f ca="1">IF($C738="","",SUMIF('Controle de Contatos'!$D$5:$D$1204,$C738,'Controle de Contatos'!$AD$5:$AD$1204))</f>
        <v/>
      </c>
      <c r="F738" s="15" t="str">
        <f ca="1">IF($C738="","",SUMIF('Controle de Contatos'!$D$5:$D$1204,$C738,'Controle de Contatos'!$AE$5:$AE$1204))</f>
        <v/>
      </c>
      <c r="G738" s="15" t="str">
        <f ca="1">IF($C738="","",SUMIF('Controle de Contatos'!$D$5:$D$1204,$C738,'Controle de Contatos'!$AF$5:$AF$1204))</f>
        <v/>
      </c>
      <c r="H738" s="15" t="str">
        <f ca="1">IF($C738="","",SUMIF('Controle de Contatos'!$D$5:$D$1204,$C738,'Controle de Contatos'!$AG$5:$AG$1204))</f>
        <v/>
      </c>
      <c r="I738" s="15" t="str">
        <f ca="1">IF($C738="","",SUMIF('Controle de Contatos'!$D$5:$D$1204,$C738,'Controle de Contatos'!$AH$5:$AH$1204))</f>
        <v/>
      </c>
      <c r="J738" s="15" t="str">
        <f ca="1">IF($C738="","",SUMIF('Controle de Contatos'!$D$5:$D$1204,$C738,'Controle de Contatos'!$AI$5:$AI$1204))</f>
        <v/>
      </c>
      <c r="K738" s="15" t="str">
        <f ca="1">IF($C738="","",SUMIF('Controle de Contatos'!$D$5:$D$1204,$C738,'Controle de Contatos'!$AJ$5:$AJ$1204))</f>
        <v/>
      </c>
      <c r="L738" s="15" t="str">
        <f ca="1">IF($C738="","",SUMIF('Controle de Contatos'!$D$5:$D$1204,$C738,'Controle de Contatos'!$AK$5:$AK$1204))</f>
        <v/>
      </c>
      <c r="M738" s="15" t="str">
        <f ca="1">IF($C738="","",SUMIF('Controle de Contatos'!$D$5:$D$1204,$C738,'Controle de Contatos'!$AL$5:$AL$1204))</f>
        <v/>
      </c>
      <c r="N738" s="15" t="str">
        <f ca="1">IF($C738="","",SUMIF('Controle de Contatos'!$D$5:$D$1204,$C738,'Controle de Contatos'!$AM$5:$AO$1204))</f>
        <v/>
      </c>
      <c r="O738" s="15" t="str">
        <f ca="1">IF($C738="","",SUMIF('Controle de Contatos'!$D$5:$D$1204,$C738,'Controle de Contatos'!$AN$5:$AN$1204))</f>
        <v/>
      </c>
      <c r="P738" s="15" t="str">
        <f t="shared" ca="1" si="23"/>
        <v/>
      </c>
    </row>
    <row r="739" spans="2:16" ht="30" customHeight="1">
      <c r="B739" s="1">
        <v>735</v>
      </c>
      <c r="C739" s="14" t="str">
        <f t="shared" ca="1" si="22"/>
        <v/>
      </c>
      <c r="D739" s="15" t="str">
        <f ca="1">IF($C739="","",SUMIF('Controle de Contatos'!$D$5:$D$1204,$C739,'Controle de Contatos'!$AC$5:$AC$1204))</f>
        <v/>
      </c>
      <c r="E739" s="15" t="str">
        <f ca="1">IF($C739="","",SUMIF('Controle de Contatos'!$D$5:$D$1204,$C739,'Controle de Contatos'!$AD$5:$AD$1204))</f>
        <v/>
      </c>
      <c r="F739" s="15" t="str">
        <f ca="1">IF($C739="","",SUMIF('Controle de Contatos'!$D$5:$D$1204,$C739,'Controle de Contatos'!$AE$5:$AE$1204))</f>
        <v/>
      </c>
      <c r="G739" s="15" t="str">
        <f ca="1">IF($C739="","",SUMIF('Controle de Contatos'!$D$5:$D$1204,$C739,'Controle de Contatos'!$AF$5:$AF$1204))</f>
        <v/>
      </c>
      <c r="H739" s="15" t="str">
        <f ca="1">IF($C739="","",SUMIF('Controle de Contatos'!$D$5:$D$1204,$C739,'Controle de Contatos'!$AG$5:$AG$1204))</f>
        <v/>
      </c>
      <c r="I739" s="15" t="str">
        <f ca="1">IF($C739="","",SUMIF('Controle de Contatos'!$D$5:$D$1204,$C739,'Controle de Contatos'!$AH$5:$AH$1204))</f>
        <v/>
      </c>
      <c r="J739" s="15" t="str">
        <f ca="1">IF($C739="","",SUMIF('Controle de Contatos'!$D$5:$D$1204,$C739,'Controle de Contatos'!$AI$5:$AI$1204))</f>
        <v/>
      </c>
      <c r="K739" s="15" t="str">
        <f ca="1">IF($C739="","",SUMIF('Controle de Contatos'!$D$5:$D$1204,$C739,'Controle de Contatos'!$AJ$5:$AJ$1204))</f>
        <v/>
      </c>
      <c r="L739" s="15" t="str">
        <f ca="1">IF($C739="","",SUMIF('Controle de Contatos'!$D$5:$D$1204,$C739,'Controle de Contatos'!$AK$5:$AK$1204))</f>
        <v/>
      </c>
      <c r="M739" s="15" t="str">
        <f ca="1">IF($C739="","",SUMIF('Controle de Contatos'!$D$5:$D$1204,$C739,'Controle de Contatos'!$AL$5:$AL$1204))</f>
        <v/>
      </c>
      <c r="N739" s="15" t="str">
        <f ca="1">IF($C739="","",SUMIF('Controle de Contatos'!$D$5:$D$1204,$C739,'Controle de Contatos'!$AM$5:$AO$1204))</f>
        <v/>
      </c>
      <c r="O739" s="15" t="str">
        <f ca="1">IF($C739="","",SUMIF('Controle de Contatos'!$D$5:$D$1204,$C739,'Controle de Contatos'!$AN$5:$AN$1204))</f>
        <v/>
      </c>
      <c r="P739" s="15" t="str">
        <f t="shared" ca="1" si="23"/>
        <v/>
      </c>
    </row>
    <row r="740" spans="2:16" ht="30" customHeight="1">
      <c r="B740" s="1">
        <v>736</v>
      </c>
      <c r="C740" s="14" t="str">
        <f t="shared" ca="1" si="22"/>
        <v/>
      </c>
      <c r="D740" s="15" t="str">
        <f ca="1">IF($C740="","",SUMIF('Controle de Contatos'!$D$5:$D$1204,$C740,'Controle de Contatos'!$AC$5:$AC$1204))</f>
        <v/>
      </c>
      <c r="E740" s="15" t="str">
        <f ca="1">IF($C740="","",SUMIF('Controle de Contatos'!$D$5:$D$1204,$C740,'Controle de Contatos'!$AD$5:$AD$1204))</f>
        <v/>
      </c>
      <c r="F740" s="15" t="str">
        <f ca="1">IF($C740="","",SUMIF('Controle de Contatos'!$D$5:$D$1204,$C740,'Controle de Contatos'!$AE$5:$AE$1204))</f>
        <v/>
      </c>
      <c r="G740" s="15" t="str">
        <f ca="1">IF($C740="","",SUMIF('Controle de Contatos'!$D$5:$D$1204,$C740,'Controle de Contatos'!$AF$5:$AF$1204))</f>
        <v/>
      </c>
      <c r="H740" s="15" t="str">
        <f ca="1">IF($C740="","",SUMIF('Controle de Contatos'!$D$5:$D$1204,$C740,'Controle de Contatos'!$AG$5:$AG$1204))</f>
        <v/>
      </c>
      <c r="I740" s="15" t="str">
        <f ca="1">IF($C740="","",SUMIF('Controle de Contatos'!$D$5:$D$1204,$C740,'Controle de Contatos'!$AH$5:$AH$1204))</f>
        <v/>
      </c>
      <c r="J740" s="15" t="str">
        <f ca="1">IF($C740="","",SUMIF('Controle de Contatos'!$D$5:$D$1204,$C740,'Controle de Contatos'!$AI$5:$AI$1204))</f>
        <v/>
      </c>
      <c r="K740" s="15" t="str">
        <f ca="1">IF($C740="","",SUMIF('Controle de Contatos'!$D$5:$D$1204,$C740,'Controle de Contatos'!$AJ$5:$AJ$1204))</f>
        <v/>
      </c>
      <c r="L740" s="15" t="str">
        <f ca="1">IF($C740="","",SUMIF('Controle de Contatos'!$D$5:$D$1204,$C740,'Controle de Contatos'!$AK$5:$AK$1204))</f>
        <v/>
      </c>
      <c r="M740" s="15" t="str">
        <f ca="1">IF($C740="","",SUMIF('Controle de Contatos'!$D$5:$D$1204,$C740,'Controle de Contatos'!$AL$5:$AL$1204))</f>
        <v/>
      </c>
      <c r="N740" s="15" t="str">
        <f ca="1">IF($C740="","",SUMIF('Controle de Contatos'!$D$5:$D$1204,$C740,'Controle de Contatos'!$AM$5:$AO$1204))</f>
        <v/>
      </c>
      <c r="O740" s="15" t="str">
        <f ca="1">IF($C740="","",SUMIF('Controle de Contatos'!$D$5:$D$1204,$C740,'Controle de Contatos'!$AN$5:$AN$1204))</f>
        <v/>
      </c>
      <c r="P740" s="15" t="str">
        <f t="shared" ca="1" si="23"/>
        <v/>
      </c>
    </row>
    <row r="741" spans="2:16" ht="30" customHeight="1">
      <c r="B741" s="1">
        <v>737</v>
      </c>
      <c r="C741" s="14" t="str">
        <f t="shared" ca="1" si="22"/>
        <v/>
      </c>
      <c r="D741" s="15" t="str">
        <f ca="1">IF($C741="","",SUMIF('Controle de Contatos'!$D$5:$D$1204,$C741,'Controle de Contatos'!$AC$5:$AC$1204))</f>
        <v/>
      </c>
      <c r="E741" s="15" t="str">
        <f ca="1">IF($C741="","",SUMIF('Controle de Contatos'!$D$5:$D$1204,$C741,'Controle de Contatos'!$AD$5:$AD$1204))</f>
        <v/>
      </c>
      <c r="F741" s="15" t="str">
        <f ca="1">IF($C741="","",SUMIF('Controle de Contatos'!$D$5:$D$1204,$C741,'Controle de Contatos'!$AE$5:$AE$1204))</f>
        <v/>
      </c>
      <c r="G741" s="15" t="str">
        <f ca="1">IF($C741="","",SUMIF('Controle de Contatos'!$D$5:$D$1204,$C741,'Controle de Contatos'!$AF$5:$AF$1204))</f>
        <v/>
      </c>
      <c r="H741" s="15" t="str">
        <f ca="1">IF($C741="","",SUMIF('Controle de Contatos'!$D$5:$D$1204,$C741,'Controle de Contatos'!$AG$5:$AG$1204))</f>
        <v/>
      </c>
      <c r="I741" s="15" t="str">
        <f ca="1">IF($C741="","",SUMIF('Controle de Contatos'!$D$5:$D$1204,$C741,'Controle de Contatos'!$AH$5:$AH$1204))</f>
        <v/>
      </c>
      <c r="J741" s="15" t="str">
        <f ca="1">IF($C741="","",SUMIF('Controle de Contatos'!$D$5:$D$1204,$C741,'Controle de Contatos'!$AI$5:$AI$1204))</f>
        <v/>
      </c>
      <c r="K741" s="15" t="str">
        <f ca="1">IF($C741="","",SUMIF('Controle de Contatos'!$D$5:$D$1204,$C741,'Controle de Contatos'!$AJ$5:$AJ$1204))</f>
        <v/>
      </c>
      <c r="L741" s="15" t="str">
        <f ca="1">IF($C741="","",SUMIF('Controle de Contatos'!$D$5:$D$1204,$C741,'Controle de Contatos'!$AK$5:$AK$1204))</f>
        <v/>
      </c>
      <c r="M741" s="15" t="str">
        <f ca="1">IF($C741="","",SUMIF('Controle de Contatos'!$D$5:$D$1204,$C741,'Controle de Contatos'!$AL$5:$AL$1204))</f>
        <v/>
      </c>
      <c r="N741" s="15" t="str">
        <f ca="1">IF($C741="","",SUMIF('Controle de Contatos'!$D$5:$D$1204,$C741,'Controle de Contatos'!$AM$5:$AO$1204))</f>
        <v/>
      </c>
      <c r="O741" s="15" t="str">
        <f ca="1">IF($C741="","",SUMIF('Controle de Contatos'!$D$5:$D$1204,$C741,'Controle de Contatos'!$AN$5:$AN$1204))</f>
        <v/>
      </c>
      <c r="P741" s="15" t="str">
        <f t="shared" ca="1" si="23"/>
        <v/>
      </c>
    </row>
    <row r="742" spans="2:16" ht="30" customHeight="1">
      <c r="B742" s="1">
        <v>738</v>
      </c>
      <c r="C742" s="14" t="str">
        <f t="shared" ca="1" si="22"/>
        <v/>
      </c>
      <c r="D742" s="15" t="str">
        <f ca="1">IF($C742="","",SUMIF('Controle de Contatos'!$D$5:$D$1204,$C742,'Controle de Contatos'!$AC$5:$AC$1204))</f>
        <v/>
      </c>
      <c r="E742" s="15" t="str">
        <f ca="1">IF($C742="","",SUMIF('Controle de Contatos'!$D$5:$D$1204,$C742,'Controle de Contatos'!$AD$5:$AD$1204))</f>
        <v/>
      </c>
      <c r="F742" s="15" t="str">
        <f ca="1">IF($C742="","",SUMIF('Controle de Contatos'!$D$5:$D$1204,$C742,'Controle de Contatos'!$AE$5:$AE$1204))</f>
        <v/>
      </c>
      <c r="G742" s="15" t="str">
        <f ca="1">IF($C742="","",SUMIF('Controle de Contatos'!$D$5:$D$1204,$C742,'Controle de Contatos'!$AF$5:$AF$1204))</f>
        <v/>
      </c>
      <c r="H742" s="15" t="str">
        <f ca="1">IF($C742="","",SUMIF('Controle de Contatos'!$D$5:$D$1204,$C742,'Controle de Contatos'!$AG$5:$AG$1204))</f>
        <v/>
      </c>
      <c r="I742" s="15" t="str">
        <f ca="1">IF($C742="","",SUMIF('Controle de Contatos'!$D$5:$D$1204,$C742,'Controle de Contatos'!$AH$5:$AH$1204))</f>
        <v/>
      </c>
      <c r="J742" s="15" t="str">
        <f ca="1">IF($C742="","",SUMIF('Controle de Contatos'!$D$5:$D$1204,$C742,'Controle de Contatos'!$AI$5:$AI$1204))</f>
        <v/>
      </c>
      <c r="K742" s="15" t="str">
        <f ca="1">IF($C742="","",SUMIF('Controle de Contatos'!$D$5:$D$1204,$C742,'Controle de Contatos'!$AJ$5:$AJ$1204))</f>
        <v/>
      </c>
      <c r="L742" s="15" t="str">
        <f ca="1">IF($C742="","",SUMIF('Controle de Contatos'!$D$5:$D$1204,$C742,'Controle de Contatos'!$AK$5:$AK$1204))</f>
        <v/>
      </c>
      <c r="M742" s="15" t="str">
        <f ca="1">IF($C742="","",SUMIF('Controle de Contatos'!$D$5:$D$1204,$C742,'Controle de Contatos'!$AL$5:$AL$1204))</f>
        <v/>
      </c>
      <c r="N742" s="15" t="str">
        <f ca="1">IF($C742="","",SUMIF('Controle de Contatos'!$D$5:$D$1204,$C742,'Controle de Contatos'!$AM$5:$AO$1204))</f>
        <v/>
      </c>
      <c r="O742" s="15" t="str">
        <f ca="1">IF($C742="","",SUMIF('Controle de Contatos'!$D$5:$D$1204,$C742,'Controle de Contatos'!$AN$5:$AN$1204))</f>
        <v/>
      </c>
      <c r="P742" s="15" t="str">
        <f t="shared" ca="1" si="23"/>
        <v/>
      </c>
    </row>
    <row r="743" spans="2:16" ht="30" customHeight="1">
      <c r="B743" s="1">
        <v>739</v>
      </c>
      <c r="C743" s="14" t="str">
        <f t="shared" ca="1" si="22"/>
        <v/>
      </c>
      <c r="D743" s="15" t="str">
        <f ca="1">IF($C743="","",SUMIF('Controle de Contatos'!$D$5:$D$1204,$C743,'Controle de Contatos'!$AC$5:$AC$1204))</f>
        <v/>
      </c>
      <c r="E743" s="15" t="str">
        <f ca="1">IF($C743="","",SUMIF('Controle de Contatos'!$D$5:$D$1204,$C743,'Controle de Contatos'!$AD$5:$AD$1204))</f>
        <v/>
      </c>
      <c r="F743" s="15" t="str">
        <f ca="1">IF($C743="","",SUMIF('Controle de Contatos'!$D$5:$D$1204,$C743,'Controle de Contatos'!$AE$5:$AE$1204))</f>
        <v/>
      </c>
      <c r="G743" s="15" t="str">
        <f ca="1">IF($C743="","",SUMIF('Controle de Contatos'!$D$5:$D$1204,$C743,'Controle de Contatos'!$AF$5:$AF$1204))</f>
        <v/>
      </c>
      <c r="H743" s="15" t="str">
        <f ca="1">IF($C743="","",SUMIF('Controle de Contatos'!$D$5:$D$1204,$C743,'Controle de Contatos'!$AG$5:$AG$1204))</f>
        <v/>
      </c>
      <c r="I743" s="15" t="str">
        <f ca="1">IF($C743="","",SUMIF('Controle de Contatos'!$D$5:$D$1204,$C743,'Controle de Contatos'!$AH$5:$AH$1204))</f>
        <v/>
      </c>
      <c r="J743" s="15" t="str">
        <f ca="1">IF($C743="","",SUMIF('Controle de Contatos'!$D$5:$D$1204,$C743,'Controle de Contatos'!$AI$5:$AI$1204))</f>
        <v/>
      </c>
      <c r="K743" s="15" t="str">
        <f ca="1">IF($C743="","",SUMIF('Controle de Contatos'!$D$5:$D$1204,$C743,'Controle de Contatos'!$AJ$5:$AJ$1204))</f>
        <v/>
      </c>
      <c r="L743" s="15" t="str">
        <f ca="1">IF($C743="","",SUMIF('Controle de Contatos'!$D$5:$D$1204,$C743,'Controle de Contatos'!$AK$5:$AK$1204))</f>
        <v/>
      </c>
      <c r="M743" s="15" t="str">
        <f ca="1">IF($C743="","",SUMIF('Controle de Contatos'!$D$5:$D$1204,$C743,'Controle de Contatos'!$AL$5:$AL$1204))</f>
        <v/>
      </c>
      <c r="N743" s="15" t="str">
        <f ca="1">IF($C743="","",SUMIF('Controle de Contatos'!$D$5:$D$1204,$C743,'Controle de Contatos'!$AM$5:$AO$1204))</f>
        <v/>
      </c>
      <c r="O743" s="15" t="str">
        <f ca="1">IF($C743="","",SUMIF('Controle de Contatos'!$D$5:$D$1204,$C743,'Controle de Contatos'!$AN$5:$AN$1204))</f>
        <v/>
      </c>
      <c r="P743" s="15" t="str">
        <f t="shared" ca="1" si="23"/>
        <v/>
      </c>
    </row>
    <row r="744" spans="2:16" ht="30" customHeight="1">
      <c r="B744" s="1">
        <v>740</v>
      </c>
      <c r="C744" s="14" t="str">
        <f t="shared" ca="1" si="22"/>
        <v/>
      </c>
      <c r="D744" s="15" t="str">
        <f ca="1">IF($C744="","",SUMIF('Controle de Contatos'!$D$5:$D$1204,$C744,'Controle de Contatos'!$AC$5:$AC$1204))</f>
        <v/>
      </c>
      <c r="E744" s="15" t="str">
        <f ca="1">IF($C744="","",SUMIF('Controle de Contatos'!$D$5:$D$1204,$C744,'Controle de Contatos'!$AD$5:$AD$1204))</f>
        <v/>
      </c>
      <c r="F744" s="15" t="str">
        <f ca="1">IF($C744="","",SUMIF('Controle de Contatos'!$D$5:$D$1204,$C744,'Controle de Contatos'!$AE$5:$AE$1204))</f>
        <v/>
      </c>
      <c r="G744" s="15" t="str">
        <f ca="1">IF($C744="","",SUMIF('Controle de Contatos'!$D$5:$D$1204,$C744,'Controle de Contatos'!$AF$5:$AF$1204))</f>
        <v/>
      </c>
      <c r="H744" s="15" t="str">
        <f ca="1">IF($C744="","",SUMIF('Controle de Contatos'!$D$5:$D$1204,$C744,'Controle de Contatos'!$AG$5:$AG$1204))</f>
        <v/>
      </c>
      <c r="I744" s="15" t="str">
        <f ca="1">IF($C744="","",SUMIF('Controle de Contatos'!$D$5:$D$1204,$C744,'Controle de Contatos'!$AH$5:$AH$1204))</f>
        <v/>
      </c>
      <c r="J744" s="15" t="str">
        <f ca="1">IF($C744="","",SUMIF('Controle de Contatos'!$D$5:$D$1204,$C744,'Controle de Contatos'!$AI$5:$AI$1204))</f>
        <v/>
      </c>
      <c r="K744" s="15" t="str">
        <f ca="1">IF($C744="","",SUMIF('Controle de Contatos'!$D$5:$D$1204,$C744,'Controle de Contatos'!$AJ$5:$AJ$1204))</f>
        <v/>
      </c>
      <c r="L744" s="15" t="str">
        <f ca="1">IF($C744="","",SUMIF('Controle de Contatos'!$D$5:$D$1204,$C744,'Controle de Contatos'!$AK$5:$AK$1204))</f>
        <v/>
      </c>
      <c r="M744" s="15" t="str">
        <f ca="1">IF($C744="","",SUMIF('Controle de Contatos'!$D$5:$D$1204,$C744,'Controle de Contatos'!$AL$5:$AL$1204))</f>
        <v/>
      </c>
      <c r="N744" s="15" t="str">
        <f ca="1">IF($C744="","",SUMIF('Controle de Contatos'!$D$5:$D$1204,$C744,'Controle de Contatos'!$AM$5:$AO$1204))</f>
        <v/>
      </c>
      <c r="O744" s="15" t="str">
        <f ca="1">IF($C744="","",SUMIF('Controle de Contatos'!$D$5:$D$1204,$C744,'Controle de Contatos'!$AN$5:$AN$1204))</f>
        <v/>
      </c>
      <c r="P744" s="15" t="str">
        <f t="shared" ca="1" si="23"/>
        <v/>
      </c>
    </row>
    <row r="745" spans="2:16" ht="30" customHeight="1">
      <c r="B745" s="1">
        <v>741</v>
      </c>
      <c r="C745" s="14" t="str">
        <f t="shared" ca="1" si="22"/>
        <v/>
      </c>
      <c r="D745" s="15" t="str">
        <f ca="1">IF($C745="","",SUMIF('Controle de Contatos'!$D$5:$D$1204,$C745,'Controle de Contatos'!$AC$5:$AC$1204))</f>
        <v/>
      </c>
      <c r="E745" s="15" t="str">
        <f ca="1">IF($C745="","",SUMIF('Controle de Contatos'!$D$5:$D$1204,$C745,'Controle de Contatos'!$AD$5:$AD$1204))</f>
        <v/>
      </c>
      <c r="F745" s="15" t="str">
        <f ca="1">IF($C745="","",SUMIF('Controle de Contatos'!$D$5:$D$1204,$C745,'Controle de Contatos'!$AE$5:$AE$1204))</f>
        <v/>
      </c>
      <c r="G745" s="15" t="str">
        <f ca="1">IF($C745="","",SUMIF('Controle de Contatos'!$D$5:$D$1204,$C745,'Controle de Contatos'!$AF$5:$AF$1204))</f>
        <v/>
      </c>
      <c r="H745" s="15" t="str">
        <f ca="1">IF($C745="","",SUMIF('Controle de Contatos'!$D$5:$D$1204,$C745,'Controle de Contatos'!$AG$5:$AG$1204))</f>
        <v/>
      </c>
      <c r="I745" s="15" t="str">
        <f ca="1">IF($C745="","",SUMIF('Controle de Contatos'!$D$5:$D$1204,$C745,'Controle de Contatos'!$AH$5:$AH$1204))</f>
        <v/>
      </c>
      <c r="J745" s="15" t="str">
        <f ca="1">IF($C745="","",SUMIF('Controle de Contatos'!$D$5:$D$1204,$C745,'Controle de Contatos'!$AI$5:$AI$1204))</f>
        <v/>
      </c>
      <c r="K745" s="15" t="str">
        <f ca="1">IF($C745="","",SUMIF('Controle de Contatos'!$D$5:$D$1204,$C745,'Controle de Contatos'!$AJ$5:$AJ$1204))</f>
        <v/>
      </c>
      <c r="L745" s="15" t="str">
        <f ca="1">IF($C745="","",SUMIF('Controle de Contatos'!$D$5:$D$1204,$C745,'Controle de Contatos'!$AK$5:$AK$1204))</f>
        <v/>
      </c>
      <c r="M745" s="15" t="str">
        <f ca="1">IF($C745="","",SUMIF('Controle de Contatos'!$D$5:$D$1204,$C745,'Controle de Contatos'!$AL$5:$AL$1204))</f>
        <v/>
      </c>
      <c r="N745" s="15" t="str">
        <f ca="1">IF($C745="","",SUMIF('Controle de Contatos'!$D$5:$D$1204,$C745,'Controle de Contatos'!$AM$5:$AO$1204))</f>
        <v/>
      </c>
      <c r="O745" s="15" t="str">
        <f ca="1">IF($C745="","",SUMIF('Controle de Contatos'!$D$5:$D$1204,$C745,'Controle de Contatos'!$AN$5:$AN$1204))</f>
        <v/>
      </c>
      <c r="P745" s="15" t="str">
        <f t="shared" ca="1" si="23"/>
        <v/>
      </c>
    </row>
    <row r="746" spans="2:16" ht="30" customHeight="1">
      <c r="B746" s="1">
        <v>742</v>
      </c>
      <c r="C746" s="14" t="str">
        <f t="shared" ca="1" si="22"/>
        <v/>
      </c>
      <c r="D746" s="15" t="str">
        <f ca="1">IF($C746="","",SUMIF('Controle de Contatos'!$D$5:$D$1204,$C746,'Controle de Contatos'!$AC$5:$AC$1204))</f>
        <v/>
      </c>
      <c r="E746" s="15" t="str">
        <f ca="1">IF($C746="","",SUMIF('Controle de Contatos'!$D$5:$D$1204,$C746,'Controle de Contatos'!$AD$5:$AD$1204))</f>
        <v/>
      </c>
      <c r="F746" s="15" t="str">
        <f ca="1">IF($C746="","",SUMIF('Controle de Contatos'!$D$5:$D$1204,$C746,'Controle de Contatos'!$AE$5:$AE$1204))</f>
        <v/>
      </c>
      <c r="G746" s="15" t="str">
        <f ca="1">IF($C746="","",SUMIF('Controle de Contatos'!$D$5:$D$1204,$C746,'Controle de Contatos'!$AF$5:$AF$1204))</f>
        <v/>
      </c>
      <c r="H746" s="15" t="str">
        <f ca="1">IF($C746="","",SUMIF('Controle de Contatos'!$D$5:$D$1204,$C746,'Controle de Contatos'!$AG$5:$AG$1204))</f>
        <v/>
      </c>
      <c r="I746" s="15" t="str">
        <f ca="1">IF($C746="","",SUMIF('Controle de Contatos'!$D$5:$D$1204,$C746,'Controle de Contatos'!$AH$5:$AH$1204))</f>
        <v/>
      </c>
      <c r="J746" s="15" t="str">
        <f ca="1">IF($C746="","",SUMIF('Controle de Contatos'!$D$5:$D$1204,$C746,'Controle de Contatos'!$AI$5:$AI$1204))</f>
        <v/>
      </c>
      <c r="K746" s="15" t="str">
        <f ca="1">IF($C746="","",SUMIF('Controle de Contatos'!$D$5:$D$1204,$C746,'Controle de Contatos'!$AJ$5:$AJ$1204))</f>
        <v/>
      </c>
      <c r="L746" s="15" t="str">
        <f ca="1">IF($C746="","",SUMIF('Controle de Contatos'!$D$5:$D$1204,$C746,'Controle de Contatos'!$AK$5:$AK$1204))</f>
        <v/>
      </c>
      <c r="M746" s="15" t="str">
        <f ca="1">IF($C746="","",SUMIF('Controle de Contatos'!$D$5:$D$1204,$C746,'Controle de Contatos'!$AL$5:$AL$1204))</f>
        <v/>
      </c>
      <c r="N746" s="15" t="str">
        <f ca="1">IF($C746="","",SUMIF('Controle de Contatos'!$D$5:$D$1204,$C746,'Controle de Contatos'!$AM$5:$AO$1204))</f>
        <v/>
      </c>
      <c r="O746" s="15" t="str">
        <f ca="1">IF($C746="","",SUMIF('Controle de Contatos'!$D$5:$D$1204,$C746,'Controle de Contatos'!$AN$5:$AN$1204))</f>
        <v/>
      </c>
      <c r="P746" s="15" t="str">
        <f t="shared" ca="1" si="23"/>
        <v/>
      </c>
    </row>
    <row r="747" spans="2:16" ht="30" customHeight="1">
      <c r="B747" s="1">
        <v>743</v>
      </c>
      <c r="C747" s="14" t="str">
        <f t="shared" ca="1" si="22"/>
        <v/>
      </c>
      <c r="D747" s="15" t="str">
        <f ca="1">IF($C747="","",SUMIF('Controle de Contatos'!$D$5:$D$1204,$C747,'Controle de Contatos'!$AC$5:$AC$1204))</f>
        <v/>
      </c>
      <c r="E747" s="15" t="str">
        <f ca="1">IF($C747="","",SUMIF('Controle de Contatos'!$D$5:$D$1204,$C747,'Controle de Contatos'!$AD$5:$AD$1204))</f>
        <v/>
      </c>
      <c r="F747" s="15" t="str">
        <f ca="1">IF($C747="","",SUMIF('Controle de Contatos'!$D$5:$D$1204,$C747,'Controle de Contatos'!$AE$5:$AE$1204))</f>
        <v/>
      </c>
      <c r="G747" s="15" t="str">
        <f ca="1">IF($C747="","",SUMIF('Controle de Contatos'!$D$5:$D$1204,$C747,'Controle de Contatos'!$AF$5:$AF$1204))</f>
        <v/>
      </c>
      <c r="H747" s="15" t="str">
        <f ca="1">IF($C747="","",SUMIF('Controle de Contatos'!$D$5:$D$1204,$C747,'Controle de Contatos'!$AG$5:$AG$1204))</f>
        <v/>
      </c>
      <c r="I747" s="15" t="str">
        <f ca="1">IF($C747="","",SUMIF('Controle de Contatos'!$D$5:$D$1204,$C747,'Controle de Contatos'!$AH$5:$AH$1204))</f>
        <v/>
      </c>
      <c r="J747" s="15" t="str">
        <f ca="1">IF($C747="","",SUMIF('Controle de Contatos'!$D$5:$D$1204,$C747,'Controle de Contatos'!$AI$5:$AI$1204))</f>
        <v/>
      </c>
      <c r="K747" s="15" t="str">
        <f ca="1">IF($C747="","",SUMIF('Controle de Contatos'!$D$5:$D$1204,$C747,'Controle de Contatos'!$AJ$5:$AJ$1204))</f>
        <v/>
      </c>
      <c r="L747" s="15" t="str">
        <f ca="1">IF($C747="","",SUMIF('Controle de Contatos'!$D$5:$D$1204,$C747,'Controle de Contatos'!$AK$5:$AK$1204))</f>
        <v/>
      </c>
      <c r="M747" s="15" t="str">
        <f ca="1">IF($C747="","",SUMIF('Controle de Contatos'!$D$5:$D$1204,$C747,'Controle de Contatos'!$AL$5:$AL$1204))</f>
        <v/>
      </c>
      <c r="N747" s="15" t="str">
        <f ca="1">IF($C747="","",SUMIF('Controle de Contatos'!$D$5:$D$1204,$C747,'Controle de Contatos'!$AM$5:$AO$1204))</f>
        <v/>
      </c>
      <c r="O747" s="15" t="str">
        <f ca="1">IF($C747="","",SUMIF('Controle de Contatos'!$D$5:$D$1204,$C747,'Controle de Contatos'!$AN$5:$AN$1204))</f>
        <v/>
      </c>
      <c r="P747" s="15" t="str">
        <f t="shared" ca="1" si="23"/>
        <v/>
      </c>
    </row>
    <row r="748" spans="2:16" ht="30" customHeight="1">
      <c r="B748" s="1">
        <v>744</v>
      </c>
      <c r="C748" s="14" t="str">
        <f t="shared" ca="1" si="22"/>
        <v/>
      </c>
      <c r="D748" s="15" t="str">
        <f ca="1">IF($C748="","",SUMIF('Controle de Contatos'!$D$5:$D$1204,$C748,'Controle de Contatos'!$AC$5:$AC$1204))</f>
        <v/>
      </c>
      <c r="E748" s="15" t="str">
        <f ca="1">IF($C748="","",SUMIF('Controle de Contatos'!$D$5:$D$1204,$C748,'Controle de Contatos'!$AD$5:$AD$1204))</f>
        <v/>
      </c>
      <c r="F748" s="15" t="str">
        <f ca="1">IF($C748="","",SUMIF('Controle de Contatos'!$D$5:$D$1204,$C748,'Controle de Contatos'!$AE$5:$AE$1204))</f>
        <v/>
      </c>
      <c r="G748" s="15" t="str">
        <f ca="1">IF($C748="","",SUMIF('Controle de Contatos'!$D$5:$D$1204,$C748,'Controle de Contatos'!$AF$5:$AF$1204))</f>
        <v/>
      </c>
      <c r="H748" s="15" t="str">
        <f ca="1">IF($C748="","",SUMIF('Controle de Contatos'!$D$5:$D$1204,$C748,'Controle de Contatos'!$AG$5:$AG$1204))</f>
        <v/>
      </c>
      <c r="I748" s="15" t="str">
        <f ca="1">IF($C748="","",SUMIF('Controle de Contatos'!$D$5:$D$1204,$C748,'Controle de Contatos'!$AH$5:$AH$1204))</f>
        <v/>
      </c>
      <c r="J748" s="15" t="str">
        <f ca="1">IF($C748="","",SUMIF('Controle de Contatos'!$D$5:$D$1204,$C748,'Controle de Contatos'!$AI$5:$AI$1204))</f>
        <v/>
      </c>
      <c r="K748" s="15" t="str">
        <f ca="1">IF($C748="","",SUMIF('Controle de Contatos'!$D$5:$D$1204,$C748,'Controle de Contatos'!$AJ$5:$AJ$1204))</f>
        <v/>
      </c>
      <c r="L748" s="15" t="str">
        <f ca="1">IF($C748="","",SUMIF('Controle de Contatos'!$D$5:$D$1204,$C748,'Controle de Contatos'!$AK$5:$AK$1204))</f>
        <v/>
      </c>
      <c r="M748" s="15" t="str">
        <f ca="1">IF($C748="","",SUMIF('Controle de Contatos'!$D$5:$D$1204,$C748,'Controle de Contatos'!$AL$5:$AL$1204))</f>
        <v/>
      </c>
      <c r="N748" s="15" t="str">
        <f ca="1">IF($C748="","",SUMIF('Controle de Contatos'!$D$5:$D$1204,$C748,'Controle de Contatos'!$AM$5:$AO$1204))</f>
        <v/>
      </c>
      <c r="O748" s="15" t="str">
        <f ca="1">IF($C748="","",SUMIF('Controle de Contatos'!$D$5:$D$1204,$C748,'Controle de Contatos'!$AN$5:$AN$1204))</f>
        <v/>
      </c>
      <c r="P748" s="15" t="str">
        <f t="shared" ca="1" si="23"/>
        <v/>
      </c>
    </row>
    <row r="749" spans="2:16" ht="30" customHeight="1">
      <c r="B749" s="1">
        <v>745</v>
      </c>
      <c r="C749" s="14" t="str">
        <f t="shared" ca="1" si="22"/>
        <v/>
      </c>
      <c r="D749" s="15" t="str">
        <f ca="1">IF($C749="","",SUMIF('Controle de Contatos'!$D$5:$D$1204,$C749,'Controle de Contatos'!$AC$5:$AC$1204))</f>
        <v/>
      </c>
      <c r="E749" s="15" t="str">
        <f ca="1">IF($C749="","",SUMIF('Controle de Contatos'!$D$5:$D$1204,$C749,'Controle de Contatos'!$AD$5:$AD$1204))</f>
        <v/>
      </c>
      <c r="F749" s="15" t="str">
        <f ca="1">IF($C749="","",SUMIF('Controle de Contatos'!$D$5:$D$1204,$C749,'Controle de Contatos'!$AE$5:$AE$1204))</f>
        <v/>
      </c>
      <c r="G749" s="15" t="str">
        <f ca="1">IF($C749="","",SUMIF('Controle de Contatos'!$D$5:$D$1204,$C749,'Controle de Contatos'!$AF$5:$AF$1204))</f>
        <v/>
      </c>
      <c r="H749" s="15" t="str">
        <f ca="1">IF($C749="","",SUMIF('Controle de Contatos'!$D$5:$D$1204,$C749,'Controle de Contatos'!$AG$5:$AG$1204))</f>
        <v/>
      </c>
      <c r="I749" s="15" t="str">
        <f ca="1">IF($C749="","",SUMIF('Controle de Contatos'!$D$5:$D$1204,$C749,'Controle de Contatos'!$AH$5:$AH$1204))</f>
        <v/>
      </c>
      <c r="J749" s="15" t="str">
        <f ca="1">IF($C749="","",SUMIF('Controle de Contatos'!$D$5:$D$1204,$C749,'Controle de Contatos'!$AI$5:$AI$1204))</f>
        <v/>
      </c>
      <c r="K749" s="15" t="str">
        <f ca="1">IF($C749="","",SUMIF('Controle de Contatos'!$D$5:$D$1204,$C749,'Controle de Contatos'!$AJ$5:$AJ$1204))</f>
        <v/>
      </c>
      <c r="L749" s="15" t="str">
        <f ca="1">IF($C749="","",SUMIF('Controle de Contatos'!$D$5:$D$1204,$C749,'Controle de Contatos'!$AK$5:$AK$1204))</f>
        <v/>
      </c>
      <c r="M749" s="15" t="str">
        <f ca="1">IF($C749="","",SUMIF('Controle de Contatos'!$D$5:$D$1204,$C749,'Controle de Contatos'!$AL$5:$AL$1204))</f>
        <v/>
      </c>
      <c r="N749" s="15" t="str">
        <f ca="1">IF($C749="","",SUMIF('Controle de Contatos'!$D$5:$D$1204,$C749,'Controle de Contatos'!$AM$5:$AO$1204))</f>
        <v/>
      </c>
      <c r="O749" s="15" t="str">
        <f ca="1">IF($C749="","",SUMIF('Controle de Contatos'!$D$5:$D$1204,$C749,'Controle de Contatos'!$AN$5:$AN$1204))</f>
        <v/>
      </c>
      <c r="P749" s="15" t="str">
        <f t="shared" ca="1" si="23"/>
        <v/>
      </c>
    </row>
    <row r="750" spans="2:16" ht="30" customHeight="1">
      <c r="B750" s="1">
        <v>746</v>
      </c>
      <c r="C750" s="14" t="str">
        <f t="shared" ca="1" si="22"/>
        <v/>
      </c>
      <c r="D750" s="15" t="str">
        <f ca="1">IF($C750="","",SUMIF('Controle de Contatos'!$D$5:$D$1204,$C750,'Controle de Contatos'!$AC$5:$AC$1204))</f>
        <v/>
      </c>
      <c r="E750" s="15" t="str">
        <f ca="1">IF($C750="","",SUMIF('Controle de Contatos'!$D$5:$D$1204,$C750,'Controle de Contatos'!$AD$5:$AD$1204))</f>
        <v/>
      </c>
      <c r="F750" s="15" t="str">
        <f ca="1">IF($C750="","",SUMIF('Controle de Contatos'!$D$5:$D$1204,$C750,'Controle de Contatos'!$AE$5:$AE$1204))</f>
        <v/>
      </c>
      <c r="G750" s="15" t="str">
        <f ca="1">IF($C750="","",SUMIF('Controle de Contatos'!$D$5:$D$1204,$C750,'Controle de Contatos'!$AF$5:$AF$1204))</f>
        <v/>
      </c>
      <c r="H750" s="15" t="str">
        <f ca="1">IF($C750="","",SUMIF('Controle de Contatos'!$D$5:$D$1204,$C750,'Controle de Contatos'!$AG$5:$AG$1204))</f>
        <v/>
      </c>
      <c r="I750" s="15" t="str">
        <f ca="1">IF($C750="","",SUMIF('Controle de Contatos'!$D$5:$D$1204,$C750,'Controle de Contatos'!$AH$5:$AH$1204))</f>
        <v/>
      </c>
      <c r="J750" s="15" t="str">
        <f ca="1">IF($C750="","",SUMIF('Controle de Contatos'!$D$5:$D$1204,$C750,'Controle de Contatos'!$AI$5:$AI$1204))</f>
        <v/>
      </c>
      <c r="K750" s="15" t="str">
        <f ca="1">IF($C750="","",SUMIF('Controle de Contatos'!$D$5:$D$1204,$C750,'Controle de Contatos'!$AJ$5:$AJ$1204))</f>
        <v/>
      </c>
      <c r="L750" s="15" t="str">
        <f ca="1">IF($C750="","",SUMIF('Controle de Contatos'!$D$5:$D$1204,$C750,'Controle de Contatos'!$AK$5:$AK$1204))</f>
        <v/>
      </c>
      <c r="M750" s="15" t="str">
        <f ca="1">IF($C750="","",SUMIF('Controle de Contatos'!$D$5:$D$1204,$C750,'Controle de Contatos'!$AL$5:$AL$1204))</f>
        <v/>
      </c>
      <c r="N750" s="15" t="str">
        <f ca="1">IF($C750="","",SUMIF('Controle de Contatos'!$D$5:$D$1204,$C750,'Controle de Contatos'!$AM$5:$AO$1204))</f>
        <v/>
      </c>
      <c r="O750" s="15" t="str">
        <f ca="1">IF($C750="","",SUMIF('Controle de Contatos'!$D$5:$D$1204,$C750,'Controle de Contatos'!$AN$5:$AN$1204))</f>
        <v/>
      </c>
      <c r="P750" s="15" t="str">
        <f t="shared" ca="1" si="23"/>
        <v/>
      </c>
    </row>
    <row r="751" spans="2:16" ht="30" customHeight="1">
      <c r="B751" s="1">
        <v>747</v>
      </c>
      <c r="C751" s="14" t="str">
        <f t="shared" ca="1" si="22"/>
        <v/>
      </c>
      <c r="D751" s="15" t="str">
        <f ca="1">IF($C751="","",SUMIF('Controle de Contatos'!$D$5:$D$1204,$C751,'Controle de Contatos'!$AC$5:$AC$1204))</f>
        <v/>
      </c>
      <c r="E751" s="15" t="str">
        <f ca="1">IF($C751="","",SUMIF('Controle de Contatos'!$D$5:$D$1204,$C751,'Controle de Contatos'!$AD$5:$AD$1204))</f>
        <v/>
      </c>
      <c r="F751" s="15" t="str">
        <f ca="1">IF($C751="","",SUMIF('Controle de Contatos'!$D$5:$D$1204,$C751,'Controle de Contatos'!$AE$5:$AE$1204))</f>
        <v/>
      </c>
      <c r="G751" s="15" t="str">
        <f ca="1">IF($C751="","",SUMIF('Controle de Contatos'!$D$5:$D$1204,$C751,'Controle de Contatos'!$AF$5:$AF$1204))</f>
        <v/>
      </c>
      <c r="H751" s="15" t="str">
        <f ca="1">IF($C751="","",SUMIF('Controle de Contatos'!$D$5:$D$1204,$C751,'Controle de Contatos'!$AG$5:$AG$1204))</f>
        <v/>
      </c>
      <c r="I751" s="15" t="str">
        <f ca="1">IF($C751="","",SUMIF('Controle de Contatos'!$D$5:$D$1204,$C751,'Controle de Contatos'!$AH$5:$AH$1204))</f>
        <v/>
      </c>
      <c r="J751" s="15" t="str">
        <f ca="1">IF($C751="","",SUMIF('Controle de Contatos'!$D$5:$D$1204,$C751,'Controle de Contatos'!$AI$5:$AI$1204))</f>
        <v/>
      </c>
      <c r="K751" s="15" t="str">
        <f ca="1">IF($C751="","",SUMIF('Controle de Contatos'!$D$5:$D$1204,$C751,'Controle de Contatos'!$AJ$5:$AJ$1204))</f>
        <v/>
      </c>
      <c r="L751" s="15" t="str">
        <f ca="1">IF($C751="","",SUMIF('Controle de Contatos'!$D$5:$D$1204,$C751,'Controle de Contatos'!$AK$5:$AK$1204))</f>
        <v/>
      </c>
      <c r="M751" s="15" t="str">
        <f ca="1">IF($C751="","",SUMIF('Controle de Contatos'!$D$5:$D$1204,$C751,'Controle de Contatos'!$AL$5:$AL$1204))</f>
        <v/>
      </c>
      <c r="N751" s="15" t="str">
        <f ca="1">IF($C751="","",SUMIF('Controle de Contatos'!$D$5:$D$1204,$C751,'Controle de Contatos'!$AM$5:$AO$1204))</f>
        <v/>
      </c>
      <c r="O751" s="15" t="str">
        <f ca="1">IF($C751="","",SUMIF('Controle de Contatos'!$D$5:$D$1204,$C751,'Controle de Contatos'!$AN$5:$AN$1204))</f>
        <v/>
      </c>
      <c r="P751" s="15" t="str">
        <f t="shared" ca="1" si="23"/>
        <v/>
      </c>
    </row>
    <row r="752" spans="2:16" ht="30" customHeight="1">
      <c r="B752" s="1">
        <v>748</v>
      </c>
      <c r="C752" s="14" t="str">
        <f t="shared" ca="1" si="22"/>
        <v/>
      </c>
      <c r="D752" s="15" t="str">
        <f ca="1">IF($C752="","",SUMIF('Controle de Contatos'!$D$5:$D$1204,$C752,'Controle de Contatos'!$AC$5:$AC$1204))</f>
        <v/>
      </c>
      <c r="E752" s="15" t="str">
        <f ca="1">IF($C752="","",SUMIF('Controle de Contatos'!$D$5:$D$1204,$C752,'Controle de Contatos'!$AD$5:$AD$1204))</f>
        <v/>
      </c>
      <c r="F752" s="15" t="str">
        <f ca="1">IF($C752="","",SUMIF('Controle de Contatos'!$D$5:$D$1204,$C752,'Controle de Contatos'!$AE$5:$AE$1204))</f>
        <v/>
      </c>
      <c r="G752" s="15" t="str">
        <f ca="1">IF($C752="","",SUMIF('Controle de Contatos'!$D$5:$D$1204,$C752,'Controle de Contatos'!$AF$5:$AF$1204))</f>
        <v/>
      </c>
      <c r="H752" s="15" t="str">
        <f ca="1">IF($C752="","",SUMIF('Controle de Contatos'!$D$5:$D$1204,$C752,'Controle de Contatos'!$AG$5:$AG$1204))</f>
        <v/>
      </c>
      <c r="I752" s="15" t="str">
        <f ca="1">IF($C752="","",SUMIF('Controle de Contatos'!$D$5:$D$1204,$C752,'Controle de Contatos'!$AH$5:$AH$1204))</f>
        <v/>
      </c>
      <c r="J752" s="15" t="str">
        <f ca="1">IF($C752="","",SUMIF('Controle de Contatos'!$D$5:$D$1204,$C752,'Controle de Contatos'!$AI$5:$AI$1204))</f>
        <v/>
      </c>
      <c r="K752" s="15" t="str">
        <f ca="1">IF($C752="","",SUMIF('Controle de Contatos'!$D$5:$D$1204,$C752,'Controle de Contatos'!$AJ$5:$AJ$1204))</f>
        <v/>
      </c>
      <c r="L752" s="15" t="str">
        <f ca="1">IF($C752="","",SUMIF('Controle de Contatos'!$D$5:$D$1204,$C752,'Controle de Contatos'!$AK$5:$AK$1204))</f>
        <v/>
      </c>
      <c r="M752" s="15" t="str">
        <f ca="1">IF($C752="","",SUMIF('Controle de Contatos'!$D$5:$D$1204,$C752,'Controle de Contatos'!$AL$5:$AL$1204))</f>
        <v/>
      </c>
      <c r="N752" s="15" t="str">
        <f ca="1">IF($C752="","",SUMIF('Controle de Contatos'!$D$5:$D$1204,$C752,'Controle de Contatos'!$AM$5:$AO$1204))</f>
        <v/>
      </c>
      <c r="O752" s="15" t="str">
        <f ca="1">IF($C752="","",SUMIF('Controle de Contatos'!$D$5:$D$1204,$C752,'Controle de Contatos'!$AN$5:$AN$1204))</f>
        <v/>
      </c>
      <c r="P752" s="15" t="str">
        <f t="shared" ca="1" si="23"/>
        <v/>
      </c>
    </row>
    <row r="753" spans="2:16" ht="30" customHeight="1">
      <c r="B753" s="1">
        <v>749</v>
      </c>
      <c r="C753" s="14" t="str">
        <f t="shared" ca="1" si="22"/>
        <v/>
      </c>
      <c r="D753" s="15" t="str">
        <f ca="1">IF($C753="","",SUMIF('Controle de Contatos'!$D$5:$D$1204,$C753,'Controle de Contatos'!$AC$5:$AC$1204))</f>
        <v/>
      </c>
      <c r="E753" s="15" t="str">
        <f ca="1">IF($C753="","",SUMIF('Controle de Contatos'!$D$5:$D$1204,$C753,'Controle de Contatos'!$AD$5:$AD$1204))</f>
        <v/>
      </c>
      <c r="F753" s="15" t="str">
        <f ca="1">IF($C753="","",SUMIF('Controle de Contatos'!$D$5:$D$1204,$C753,'Controle de Contatos'!$AE$5:$AE$1204))</f>
        <v/>
      </c>
      <c r="G753" s="15" t="str">
        <f ca="1">IF($C753="","",SUMIF('Controle de Contatos'!$D$5:$D$1204,$C753,'Controle de Contatos'!$AF$5:$AF$1204))</f>
        <v/>
      </c>
      <c r="H753" s="15" t="str">
        <f ca="1">IF($C753="","",SUMIF('Controle de Contatos'!$D$5:$D$1204,$C753,'Controle de Contatos'!$AG$5:$AG$1204))</f>
        <v/>
      </c>
      <c r="I753" s="15" t="str">
        <f ca="1">IF($C753="","",SUMIF('Controle de Contatos'!$D$5:$D$1204,$C753,'Controle de Contatos'!$AH$5:$AH$1204))</f>
        <v/>
      </c>
      <c r="J753" s="15" t="str">
        <f ca="1">IF($C753="","",SUMIF('Controle de Contatos'!$D$5:$D$1204,$C753,'Controle de Contatos'!$AI$5:$AI$1204))</f>
        <v/>
      </c>
      <c r="K753" s="15" t="str">
        <f ca="1">IF($C753="","",SUMIF('Controle de Contatos'!$D$5:$D$1204,$C753,'Controle de Contatos'!$AJ$5:$AJ$1204))</f>
        <v/>
      </c>
      <c r="L753" s="15" t="str">
        <f ca="1">IF($C753="","",SUMIF('Controle de Contatos'!$D$5:$D$1204,$C753,'Controle de Contatos'!$AK$5:$AK$1204))</f>
        <v/>
      </c>
      <c r="M753" s="15" t="str">
        <f ca="1">IF($C753="","",SUMIF('Controle de Contatos'!$D$5:$D$1204,$C753,'Controle de Contatos'!$AL$5:$AL$1204))</f>
        <v/>
      </c>
      <c r="N753" s="15" t="str">
        <f ca="1">IF($C753="","",SUMIF('Controle de Contatos'!$D$5:$D$1204,$C753,'Controle de Contatos'!$AM$5:$AO$1204))</f>
        <v/>
      </c>
      <c r="O753" s="15" t="str">
        <f ca="1">IF($C753="","",SUMIF('Controle de Contatos'!$D$5:$D$1204,$C753,'Controle de Contatos'!$AN$5:$AN$1204))</f>
        <v/>
      </c>
      <c r="P753" s="15" t="str">
        <f t="shared" ca="1" si="23"/>
        <v/>
      </c>
    </row>
    <row r="754" spans="2:16" ht="30" customHeight="1">
      <c r="B754" s="1">
        <v>750</v>
      </c>
      <c r="C754" s="14" t="str">
        <f t="shared" ca="1" si="22"/>
        <v/>
      </c>
      <c r="D754" s="15" t="str">
        <f ca="1">IF($C754="","",SUMIF('Controle de Contatos'!$D$5:$D$1204,$C754,'Controle de Contatos'!$AC$5:$AC$1204))</f>
        <v/>
      </c>
      <c r="E754" s="15" t="str">
        <f ca="1">IF($C754="","",SUMIF('Controle de Contatos'!$D$5:$D$1204,$C754,'Controle de Contatos'!$AD$5:$AD$1204))</f>
        <v/>
      </c>
      <c r="F754" s="15" t="str">
        <f ca="1">IF($C754="","",SUMIF('Controle de Contatos'!$D$5:$D$1204,$C754,'Controle de Contatos'!$AE$5:$AE$1204))</f>
        <v/>
      </c>
      <c r="G754" s="15" t="str">
        <f ca="1">IF($C754="","",SUMIF('Controle de Contatos'!$D$5:$D$1204,$C754,'Controle de Contatos'!$AF$5:$AF$1204))</f>
        <v/>
      </c>
      <c r="H754" s="15" t="str">
        <f ca="1">IF($C754="","",SUMIF('Controle de Contatos'!$D$5:$D$1204,$C754,'Controle de Contatos'!$AG$5:$AG$1204))</f>
        <v/>
      </c>
      <c r="I754" s="15" t="str">
        <f ca="1">IF($C754="","",SUMIF('Controle de Contatos'!$D$5:$D$1204,$C754,'Controle de Contatos'!$AH$5:$AH$1204))</f>
        <v/>
      </c>
      <c r="J754" s="15" t="str">
        <f ca="1">IF($C754="","",SUMIF('Controle de Contatos'!$D$5:$D$1204,$C754,'Controle de Contatos'!$AI$5:$AI$1204))</f>
        <v/>
      </c>
      <c r="K754" s="15" t="str">
        <f ca="1">IF($C754="","",SUMIF('Controle de Contatos'!$D$5:$D$1204,$C754,'Controle de Contatos'!$AJ$5:$AJ$1204))</f>
        <v/>
      </c>
      <c r="L754" s="15" t="str">
        <f ca="1">IF($C754="","",SUMIF('Controle de Contatos'!$D$5:$D$1204,$C754,'Controle de Contatos'!$AK$5:$AK$1204))</f>
        <v/>
      </c>
      <c r="M754" s="15" t="str">
        <f ca="1">IF($C754="","",SUMIF('Controle de Contatos'!$D$5:$D$1204,$C754,'Controle de Contatos'!$AL$5:$AL$1204))</f>
        <v/>
      </c>
      <c r="N754" s="15" t="str">
        <f ca="1">IF($C754="","",SUMIF('Controle de Contatos'!$D$5:$D$1204,$C754,'Controle de Contatos'!$AM$5:$AO$1204))</f>
        <v/>
      </c>
      <c r="O754" s="15" t="str">
        <f ca="1">IF($C754="","",SUMIF('Controle de Contatos'!$D$5:$D$1204,$C754,'Controle de Contatos'!$AN$5:$AN$1204))</f>
        <v/>
      </c>
      <c r="P754" s="15" t="str">
        <f t="shared" ca="1" si="23"/>
        <v/>
      </c>
    </row>
    <row r="755" spans="2:16" ht="30" customHeight="1">
      <c r="B755" s="1">
        <v>751</v>
      </c>
      <c r="C755" s="14" t="str">
        <f t="shared" ca="1" si="22"/>
        <v/>
      </c>
      <c r="D755" s="15" t="str">
        <f ca="1">IF($C755="","",SUMIF('Controle de Contatos'!$D$5:$D$1204,$C755,'Controle de Contatos'!$AC$5:$AC$1204))</f>
        <v/>
      </c>
      <c r="E755" s="15" t="str">
        <f ca="1">IF($C755="","",SUMIF('Controle de Contatos'!$D$5:$D$1204,$C755,'Controle de Contatos'!$AD$5:$AD$1204))</f>
        <v/>
      </c>
      <c r="F755" s="15" t="str">
        <f ca="1">IF($C755="","",SUMIF('Controle de Contatos'!$D$5:$D$1204,$C755,'Controle de Contatos'!$AE$5:$AE$1204))</f>
        <v/>
      </c>
      <c r="G755" s="15" t="str">
        <f ca="1">IF($C755="","",SUMIF('Controle de Contatos'!$D$5:$D$1204,$C755,'Controle de Contatos'!$AF$5:$AF$1204))</f>
        <v/>
      </c>
      <c r="H755" s="15" t="str">
        <f ca="1">IF($C755="","",SUMIF('Controle de Contatos'!$D$5:$D$1204,$C755,'Controle de Contatos'!$AG$5:$AG$1204))</f>
        <v/>
      </c>
      <c r="I755" s="15" t="str">
        <f ca="1">IF($C755="","",SUMIF('Controle de Contatos'!$D$5:$D$1204,$C755,'Controle de Contatos'!$AH$5:$AH$1204))</f>
        <v/>
      </c>
      <c r="J755" s="15" t="str">
        <f ca="1">IF($C755="","",SUMIF('Controle de Contatos'!$D$5:$D$1204,$C755,'Controle de Contatos'!$AI$5:$AI$1204))</f>
        <v/>
      </c>
      <c r="K755" s="15" t="str">
        <f ca="1">IF($C755="","",SUMIF('Controle de Contatos'!$D$5:$D$1204,$C755,'Controle de Contatos'!$AJ$5:$AJ$1204))</f>
        <v/>
      </c>
      <c r="L755" s="15" t="str">
        <f ca="1">IF($C755="","",SUMIF('Controle de Contatos'!$D$5:$D$1204,$C755,'Controle de Contatos'!$AK$5:$AK$1204))</f>
        <v/>
      </c>
      <c r="M755" s="15" t="str">
        <f ca="1">IF($C755="","",SUMIF('Controle de Contatos'!$D$5:$D$1204,$C755,'Controle de Contatos'!$AL$5:$AL$1204))</f>
        <v/>
      </c>
      <c r="N755" s="15" t="str">
        <f ca="1">IF($C755="","",SUMIF('Controle de Contatos'!$D$5:$D$1204,$C755,'Controle de Contatos'!$AM$5:$AO$1204))</f>
        <v/>
      </c>
      <c r="O755" s="15" t="str">
        <f ca="1">IF($C755="","",SUMIF('Controle de Contatos'!$D$5:$D$1204,$C755,'Controle de Contatos'!$AN$5:$AN$1204))</f>
        <v/>
      </c>
      <c r="P755" s="15" t="str">
        <f t="shared" ca="1" si="23"/>
        <v/>
      </c>
    </row>
    <row r="756" spans="2:16" ht="30" customHeight="1">
      <c r="B756" s="1">
        <v>752</v>
      </c>
      <c r="C756" s="14" t="str">
        <f t="shared" ca="1" si="22"/>
        <v/>
      </c>
      <c r="D756" s="15" t="str">
        <f ca="1">IF($C756="","",SUMIF('Controle de Contatos'!$D$5:$D$1204,$C756,'Controle de Contatos'!$AC$5:$AC$1204))</f>
        <v/>
      </c>
      <c r="E756" s="15" t="str">
        <f ca="1">IF($C756="","",SUMIF('Controle de Contatos'!$D$5:$D$1204,$C756,'Controle de Contatos'!$AD$5:$AD$1204))</f>
        <v/>
      </c>
      <c r="F756" s="15" t="str">
        <f ca="1">IF($C756="","",SUMIF('Controle de Contatos'!$D$5:$D$1204,$C756,'Controle de Contatos'!$AE$5:$AE$1204))</f>
        <v/>
      </c>
      <c r="G756" s="15" t="str">
        <f ca="1">IF($C756="","",SUMIF('Controle de Contatos'!$D$5:$D$1204,$C756,'Controle de Contatos'!$AF$5:$AF$1204))</f>
        <v/>
      </c>
      <c r="H756" s="15" t="str">
        <f ca="1">IF($C756="","",SUMIF('Controle de Contatos'!$D$5:$D$1204,$C756,'Controle de Contatos'!$AG$5:$AG$1204))</f>
        <v/>
      </c>
      <c r="I756" s="15" t="str">
        <f ca="1">IF($C756="","",SUMIF('Controle de Contatos'!$D$5:$D$1204,$C756,'Controle de Contatos'!$AH$5:$AH$1204))</f>
        <v/>
      </c>
      <c r="J756" s="15" t="str">
        <f ca="1">IF($C756="","",SUMIF('Controle de Contatos'!$D$5:$D$1204,$C756,'Controle de Contatos'!$AI$5:$AI$1204))</f>
        <v/>
      </c>
      <c r="K756" s="15" t="str">
        <f ca="1">IF($C756="","",SUMIF('Controle de Contatos'!$D$5:$D$1204,$C756,'Controle de Contatos'!$AJ$5:$AJ$1204))</f>
        <v/>
      </c>
      <c r="L756" s="15" t="str">
        <f ca="1">IF($C756="","",SUMIF('Controle de Contatos'!$D$5:$D$1204,$C756,'Controle de Contatos'!$AK$5:$AK$1204))</f>
        <v/>
      </c>
      <c r="M756" s="15" t="str">
        <f ca="1">IF($C756="","",SUMIF('Controle de Contatos'!$D$5:$D$1204,$C756,'Controle de Contatos'!$AL$5:$AL$1204))</f>
        <v/>
      </c>
      <c r="N756" s="15" t="str">
        <f ca="1">IF($C756="","",SUMIF('Controle de Contatos'!$D$5:$D$1204,$C756,'Controle de Contatos'!$AM$5:$AO$1204))</f>
        <v/>
      </c>
      <c r="O756" s="15" t="str">
        <f ca="1">IF($C756="","",SUMIF('Controle de Contatos'!$D$5:$D$1204,$C756,'Controle de Contatos'!$AN$5:$AN$1204))</f>
        <v/>
      </c>
      <c r="P756" s="15" t="str">
        <f t="shared" ca="1" si="23"/>
        <v/>
      </c>
    </row>
    <row r="757" spans="2:16" ht="30" customHeight="1">
      <c r="B757" s="1">
        <v>753</v>
      </c>
      <c r="C757" s="14" t="str">
        <f t="shared" ca="1" si="22"/>
        <v/>
      </c>
      <c r="D757" s="15" t="str">
        <f ca="1">IF($C757="","",SUMIF('Controle de Contatos'!$D$5:$D$1204,$C757,'Controle de Contatos'!$AC$5:$AC$1204))</f>
        <v/>
      </c>
      <c r="E757" s="15" t="str">
        <f ca="1">IF($C757="","",SUMIF('Controle de Contatos'!$D$5:$D$1204,$C757,'Controle de Contatos'!$AD$5:$AD$1204))</f>
        <v/>
      </c>
      <c r="F757" s="15" t="str">
        <f ca="1">IF($C757="","",SUMIF('Controle de Contatos'!$D$5:$D$1204,$C757,'Controle de Contatos'!$AE$5:$AE$1204))</f>
        <v/>
      </c>
      <c r="G757" s="15" t="str">
        <f ca="1">IF($C757="","",SUMIF('Controle de Contatos'!$D$5:$D$1204,$C757,'Controle de Contatos'!$AF$5:$AF$1204))</f>
        <v/>
      </c>
      <c r="H757" s="15" t="str">
        <f ca="1">IF($C757="","",SUMIF('Controle de Contatos'!$D$5:$D$1204,$C757,'Controle de Contatos'!$AG$5:$AG$1204))</f>
        <v/>
      </c>
      <c r="I757" s="15" t="str">
        <f ca="1">IF($C757="","",SUMIF('Controle de Contatos'!$D$5:$D$1204,$C757,'Controle de Contatos'!$AH$5:$AH$1204))</f>
        <v/>
      </c>
      <c r="J757" s="15" t="str">
        <f ca="1">IF($C757="","",SUMIF('Controle de Contatos'!$D$5:$D$1204,$C757,'Controle de Contatos'!$AI$5:$AI$1204))</f>
        <v/>
      </c>
      <c r="K757" s="15" t="str">
        <f ca="1">IF($C757="","",SUMIF('Controle de Contatos'!$D$5:$D$1204,$C757,'Controle de Contatos'!$AJ$5:$AJ$1204))</f>
        <v/>
      </c>
      <c r="L757" s="15" t="str">
        <f ca="1">IF($C757="","",SUMIF('Controle de Contatos'!$D$5:$D$1204,$C757,'Controle de Contatos'!$AK$5:$AK$1204))</f>
        <v/>
      </c>
      <c r="M757" s="15" t="str">
        <f ca="1">IF($C757="","",SUMIF('Controle de Contatos'!$D$5:$D$1204,$C757,'Controle de Contatos'!$AL$5:$AL$1204))</f>
        <v/>
      </c>
      <c r="N757" s="15" t="str">
        <f ca="1">IF($C757="","",SUMIF('Controle de Contatos'!$D$5:$D$1204,$C757,'Controle de Contatos'!$AM$5:$AO$1204))</f>
        <v/>
      </c>
      <c r="O757" s="15" t="str">
        <f ca="1">IF($C757="","",SUMIF('Controle de Contatos'!$D$5:$D$1204,$C757,'Controle de Contatos'!$AN$5:$AN$1204))</f>
        <v/>
      </c>
      <c r="P757" s="15" t="str">
        <f t="shared" ca="1" si="23"/>
        <v/>
      </c>
    </row>
    <row r="758" spans="2:16" ht="30" customHeight="1">
      <c r="B758" s="1">
        <v>754</v>
      </c>
      <c r="C758" s="14" t="str">
        <f t="shared" ca="1" si="22"/>
        <v/>
      </c>
      <c r="D758" s="15" t="str">
        <f ca="1">IF($C758="","",SUMIF('Controle de Contatos'!$D$5:$D$1204,$C758,'Controle de Contatos'!$AC$5:$AC$1204))</f>
        <v/>
      </c>
      <c r="E758" s="15" t="str">
        <f ca="1">IF($C758="","",SUMIF('Controle de Contatos'!$D$5:$D$1204,$C758,'Controle de Contatos'!$AD$5:$AD$1204))</f>
        <v/>
      </c>
      <c r="F758" s="15" t="str">
        <f ca="1">IF($C758="","",SUMIF('Controle de Contatos'!$D$5:$D$1204,$C758,'Controle de Contatos'!$AE$5:$AE$1204))</f>
        <v/>
      </c>
      <c r="G758" s="15" t="str">
        <f ca="1">IF($C758="","",SUMIF('Controle de Contatos'!$D$5:$D$1204,$C758,'Controle de Contatos'!$AF$5:$AF$1204))</f>
        <v/>
      </c>
      <c r="H758" s="15" t="str">
        <f ca="1">IF($C758="","",SUMIF('Controle de Contatos'!$D$5:$D$1204,$C758,'Controle de Contatos'!$AG$5:$AG$1204))</f>
        <v/>
      </c>
      <c r="I758" s="15" t="str">
        <f ca="1">IF($C758="","",SUMIF('Controle de Contatos'!$D$5:$D$1204,$C758,'Controle de Contatos'!$AH$5:$AH$1204))</f>
        <v/>
      </c>
      <c r="J758" s="15" t="str">
        <f ca="1">IF($C758="","",SUMIF('Controle de Contatos'!$D$5:$D$1204,$C758,'Controle de Contatos'!$AI$5:$AI$1204))</f>
        <v/>
      </c>
      <c r="K758" s="15" t="str">
        <f ca="1">IF($C758="","",SUMIF('Controle de Contatos'!$D$5:$D$1204,$C758,'Controle de Contatos'!$AJ$5:$AJ$1204))</f>
        <v/>
      </c>
      <c r="L758" s="15" t="str">
        <f ca="1">IF($C758="","",SUMIF('Controle de Contatos'!$D$5:$D$1204,$C758,'Controle de Contatos'!$AK$5:$AK$1204))</f>
        <v/>
      </c>
      <c r="M758" s="15" t="str">
        <f ca="1">IF($C758="","",SUMIF('Controle de Contatos'!$D$5:$D$1204,$C758,'Controle de Contatos'!$AL$5:$AL$1204))</f>
        <v/>
      </c>
      <c r="N758" s="15" t="str">
        <f ca="1">IF($C758="","",SUMIF('Controle de Contatos'!$D$5:$D$1204,$C758,'Controle de Contatos'!$AM$5:$AO$1204))</f>
        <v/>
      </c>
      <c r="O758" s="15" t="str">
        <f ca="1">IF($C758="","",SUMIF('Controle de Contatos'!$D$5:$D$1204,$C758,'Controle de Contatos'!$AN$5:$AN$1204))</f>
        <v/>
      </c>
      <c r="P758" s="15" t="str">
        <f t="shared" ca="1" si="23"/>
        <v/>
      </c>
    </row>
    <row r="759" spans="2:16" ht="30" customHeight="1">
      <c r="B759" s="1">
        <v>755</v>
      </c>
      <c r="C759" s="14" t="str">
        <f t="shared" ca="1" si="22"/>
        <v/>
      </c>
      <c r="D759" s="15" t="str">
        <f ca="1">IF($C759="","",SUMIF('Controle de Contatos'!$D$5:$D$1204,$C759,'Controle de Contatos'!$AC$5:$AC$1204))</f>
        <v/>
      </c>
      <c r="E759" s="15" t="str">
        <f ca="1">IF($C759="","",SUMIF('Controle de Contatos'!$D$5:$D$1204,$C759,'Controle de Contatos'!$AD$5:$AD$1204))</f>
        <v/>
      </c>
      <c r="F759" s="15" t="str">
        <f ca="1">IF($C759="","",SUMIF('Controle de Contatos'!$D$5:$D$1204,$C759,'Controle de Contatos'!$AE$5:$AE$1204))</f>
        <v/>
      </c>
      <c r="G759" s="15" t="str">
        <f ca="1">IF($C759="","",SUMIF('Controle de Contatos'!$D$5:$D$1204,$C759,'Controle de Contatos'!$AF$5:$AF$1204))</f>
        <v/>
      </c>
      <c r="H759" s="15" t="str">
        <f ca="1">IF($C759="","",SUMIF('Controle de Contatos'!$D$5:$D$1204,$C759,'Controle de Contatos'!$AG$5:$AG$1204))</f>
        <v/>
      </c>
      <c r="I759" s="15" t="str">
        <f ca="1">IF($C759="","",SUMIF('Controle de Contatos'!$D$5:$D$1204,$C759,'Controle de Contatos'!$AH$5:$AH$1204))</f>
        <v/>
      </c>
      <c r="J759" s="15" t="str">
        <f ca="1">IF($C759="","",SUMIF('Controle de Contatos'!$D$5:$D$1204,$C759,'Controle de Contatos'!$AI$5:$AI$1204))</f>
        <v/>
      </c>
      <c r="K759" s="15" t="str">
        <f ca="1">IF($C759="","",SUMIF('Controle de Contatos'!$D$5:$D$1204,$C759,'Controle de Contatos'!$AJ$5:$AJ$1204))</f>
        <v/>
      </c>
      <c r="L759" s="15" t="str">
        <f ca="1">IF($C759="","",SUMIF('Controle de Contatos'!$D$5:$D$1204,$C759,'Controle de Contatos'!$AK$5:$AK$1204))</f>
        <v/>
      </c>
      <c r="M759" s="15" t="str">
        <f ca="1">IF($C759="","",SUMIF('Controle de Contatos'!$D$5:$D$1204,$C759,'Controle de Contatos'!$AL$5:$AL$1204))</f>
        <v/>
      </c>
      <c r="N759" s="15" t="str">
        <f ca="1">IF($C759="","",SUMIF('Controle de Contatos'!$D$5:$D$1204,$C759,'Controle de Contatos'!$AM$5:$AO$1204))</f>
        <v/>
      </c>
      <c r="O759" s="15" t="str">
        <f ca="1">IF($C759="","",SUMIF('Controle de Contatos'!$D$5:$D$1204,$C759,'Controle de Contatos'!$AN$5:$AN$1204))</f>
        <v/>
      </c>
      <c r="P759" s="15" t="str">
        <f t="shared" ca="1" si="23"/>
        <v/>
      </c>
    </row>
    <row r="760" spans="2:16" ht="30" customHeight="1">
      <c r="B760" s="1">
        <v>756</v>
      </c>
      <c r="C760" s="14" t="str">
        <f t="shared" ca="1" si="22"/>
        <v/>
      </c>
      <c r="D760" s="15" t="str">
        <f ca="1">IF($C760="","",SUMIF('Controle de Contatos'!$D$5:$D$1204,$C760,'Controle de Contatos'!$AC$5:$AC$1204))</f>
        <v/>
      </c>
      <c r="E760" s="15" t="str">
        <f ca="1">IF($C760="","",SUMIF('Controle de Contatos'!$D$5:$D$1204,$C760,'Controle de Contatos'!$AD$5:$AD$1204))</f>
        <v/>
      </c>
      <c r="F760" s="15" t="str">
        <f ca="1">IF($C760="","",SUMIF('Controle de Contatos'!$D$5:$D$1204,$C760,'Controle de Contatos'!$AE$5:$AE$1204))</f>
        <v/>
      </c>
      <c r="G760" s="15" t="str">
        <f ca="1">IF($C760="","",SUMIF('Controle de Contatos'!$D$5:$D$1204,$C760,'Controle de Contatos'!$AF$5:$AF$1204))</f>
        <v/>
      </c>
      <c r="H760" s="15" t="str">
        <f ca="1">IF($C760="","",SUMIF('Controle de Contatos'!$D$5:$D$1204,$C760,'Controle de Contatos'!$AG$5:$AG$1204))</f>
        <v/>
      </c>
      <c r="I760" s="15" t="str">
        <f ca="1">IF($C760="","",SUMIF('Controle de Contatos'!$D$5:$D$1204,$C760,'Controle de Contatos'!$AH$5:$AH$1204))</f>
        <v/>
      </c>
      <c r="J760" s="15" t="str">
        <f ca="1">IF($C760="","",SUMIF('Controle de Contatos'!$D$5:$D$1204,$C760,'Controle de Contatos'!$AI$5:$AI$1204))</f>
        <v/>
      </c>
      <c r="K760" s="15" t="str">
        <f ca="1">IF($C760="","",SUMIF('Controle de Contatos'!$D$5:$D$1204,$C760,'Controle de Contatos'!$AJ$5:$AJ$1204))</f>
        <v/>
      </c>
      <c r="L760" s="15" t="str">
        <f ca="1">IF($C760="","",SUMIF('Controle de Contatos'!$D$5:$D$1204,$C760,'Controle de Contatos'!$AK$5:$AK$1204))</f>
        <v/>
      </c>
      <c r="M760" s="15" t="str">
        <f ca="1">IF($C760="","",SUMIF('Controle de Contatos'!$D$5:$D$1204,$C760,'Controle de Contatos'!$AL$5:$AL$1204))</f>
        <v/>
      </c>
      <c r="N760" s="15" t="str">
        <f ca="1">IF($C760="","",SUMIF('Controle de Contatos'!$D$5:$D$1204,$C760,'Controle de Contatos'!$AM$5:$AO$1204))</f>
        <v/>
      </c>
      <c r="O760" s="15" t="str">
        <f ca="1">IF($C760="","",SUMIF('Controle de Contatos'!$D$5:$D$1204,$C760,'Controle de Contatos'!$AN$5:$AN$1204))</f>
        <v/>
      </c>
      <c r="P760" s="15" t="str">
        <f t="shared" ca="1" si="23"/>
        <v/>
      </c>
    </row>
    <row r="761" spans="2:16" ht="30" customHeight="1">
      <c r="B761" s="1">
        <v>757</v>
      </c>
      <c r="C761" s="14" t="str">
        <f t="shared" ca="1" si="22"/>
        <v/>
      </c>
      <c r="D761" s="15" t="str">
        <f ca="1">IF($C761="","",SUMIF('Controle de Contatos'!$D$5:$D$1204,$C761,'Controle de Contatos'!$AC$5:$AC$1204))</f>
        <v/>
      </c>
      <c r="E761" s="15" t="str">
        <f ca="1">IF($C761="","",SUMIF('Controle de Contatos'!$D$5:$D$1204,$C761,'Controle de Contatos'!$AD$5:$AD$1204))</f>
        <v/>
      </c>
      <c r="F761" s="15" t="str">
        <f ca="1">IF($C761="","",SUMIF('Controle de Contatos'!$D$5:$D$1204,$C761,'Controle de Contatos'!$AE$5:$AE$1204))</f>
        <v/>
      </c>
      <c r="G761" s="15" t="str">
        <f ca="1">IF($C761="","",SUMIF('Controle de Contatos'!$D$5:$D$1204,$C761,'Controle de Contatos'!$AF$5:$AF$1204))</f>
        <v/>
      </c>
      <c r="H761" s="15" t="str">
        <f ca="1">IF($C761="","",SUMIF('Controle de Contatos'!$D$5:$D$1204,$C761,'Controle de Contatos'!$AG$5:$AG$1204))</f>
        <v/>
      </c>
      <c r="I761" s="15" t="str">
        <f ca="1">IF($C761="","",SUMIF('Controle de Contatos'!$D$5:$D$1204,$C761,'Controle de Contatos'!$AH$5:$AH$1204))</f>
        <v/>
      </c>
      <c r="J761" s="15" t="str">
        <f ca="1">IF($C761="","",SUMIF('Controle de Contatos'!$D$5:$D$1204,$C761,'Controle de Contatos'!$AI$5:$AI$1204))</f>
        <v/>
      </c>
      <c r="K761" s="15" t="str">
        <f ca="1">IF($C761="","",SUMIF('Controle de Contatos'!$D$5:$D$1204,$C761,'Controle de Contatos'!$AJ$5:$AJ$1204))</f>
        <v/>
      </c>
      <c r="L761" s="15" t="str">
        <f ca="1">IF($C761="","",SUMIF('Controle de Contatos'!$D$5:$D$1204,$C761,'Controle de Contatos'!$AK$5:$AK$1204))</f>
        <v/>
      </c>
      <c r="M761" s="15" t="str">
        <f ca="1">IF($C761="","",SUMIF('Controle de Contatos'!$D$5:$D$1204,$C761,'Controle de Contatos'!$AL$5:$AL$1204))</f>
        <v/>
      </c>
      <c r="N761" s="15" t="str">
        <f ca="1">IF($C761="","",SUMIF('Controle de Contatos'!$D$5:$D$1204,$C761,'Controle de Contatos'!$AM$5:$AO$1204))</f>
        <v/>
      </c>
      <c r="O761" s="15" t="str">
        <f ca="1">IF($C761="","",SUMIF('Controle de Contatos'!$D$5:$D$1204,$C761,'Controle de Contatos'!$AN$5:$AN$1204))</f>
        <v/>
      </c>
      <c r="P761" s="15" t="str">
        <f t="shared" ca="1" si="23"/>
        <v/>
      </c>
    </row>
    <row r="762" spans="2:16" ht="30" customHeight="1">
      <c r="B762" s="1">
        <v>758</v>
      </c>
      <c r="C762" s="14" t="str">
        <f t="shared" ca="1" si="22"/>
        <v/>
      </c>
      <c r="D762" s="15" t="str">
        <f ca="1">IF($C762="","",SUMIF('Controle de Contatos'!$D$5:$D$1204,$C762,'Controle de Contatos'!$AC$5:$AC$1204))</f>
        <v/>
      </c>
      <c r="E762" s="15" t="str">
        <f ca="1">IF($C762="","",SUMIF('Controle de Contatos'!$D$5:$D$1204,$C762,'Controle de Contatos'!$AD$5:$AD$1204))</f>
        <v/>
      </c>
      <c r="F762" s="15" t="str">
        <f ca="1">IF($C762="","",SUMIF('Controle de Contatos'!$D$5:$D$1204,$C762,'Controle de Contatos'!$AE$5:$AE$1204))</f>
        <v/>
      </c>
      <c r="G762" s="15" t="str">
        <f ca="1">IF($C762="","",SUMIF('Controle de Contatos'!$D$5:$D$1204,$C762,'Controle de Contatos'!$AF$5:$AF$1204))</f>
        <v/>
      </c>
      <c r="H762" s="15" t="str">
        <f ca="1">IF($C762="","",SUMIF('Controle de Contatos'!$D$5:$D$1204,$C762,'Controle de Contatos'!$AG$5:$AG$1204))</f>
        <v/>
      </c>
      <c r="I762" s="15" t="str">
        <f ca="1">IF($C762="","",SUMIF('Controle de Contatos'!$D$5:$D$1204,$C762,'Controle de Contatos'!$AH$5:$AH$1204))</f>
        <v/>
      </c>
      <c r="J762" s="15" t="str">
        <f ca="1">IF($C762="","",SUMIF('Controle de Contatos'!$D$5:$D$1204,$C762,'Controle de Contatos'!$AI$5:$AI$1204))</f>
        <v/>
      </c>
      <c r="K762" s="15" t="str">
        <f ca="1">IF($C762="","",SUMIF('Controle de Contatos'!$D$5:$D$1204,$C762,'Controle de Contatos'!$AJ$5:$AJ$1204))</f>
        <v/>
      </c>
      <c r="L762" s="15" t="str">
        <f ca="1">IF($C762="","",SUMIF('Controle de Contatos'!$D$5:$D$1204,$C762,'Controle de Contatos'!$AK$5:$AK$1204))</f>
        <v/>
      </c>
      <c r="M762" s="15" t="str">
        <f ca="1">IF($C762="","",SUMIF('Controle de Contatos'!$D$5:$D$1204,$C762,'Controle de Contatos'!$AL$5:$AL$1204))</f>
        <v/>
      </c>
      <c r="N762" s="15" t="str">
        <f ca="1">IF($C762="","",SUMIF('Controle de Contatos'!$D$5:$D$1204,$C762,'Controle de Contatos'!$AM$5:$AO$1204))</f>
        <v/>
      </c>
      <c r="O762" s="15" t="str">
        <f ca="1">IF($C762="","",SUMIF('Controle de Contatos'!$D$5:$D$1204,$C762,'Controle de Contatos'!$AN$5:$AN$1204))</f>
        <v/>
      </c>
      <c r="P762" s="15" t="str">
        <f t="shared" ca="1" si="23"/>
        <v/>
      </c>
    </row>
    <row r="763" spans="2:16" ht="30" customHeight="1">
      <c r="B763" s="1">
        <v>759</v>
      </c>
      <c r="C763" s="14" t="str">
        <f t="shared" ca="1" si="22"/>
        <v/>
      </c>
      <c r="D763" s="15" t="str">
        <f ca="1">IF($C763="","",SUMIF('Controle de Contatos'!$D$5:$D$1204,$C763,'Controle de Contatos'!$AC$5:$AC$1204))</f>
        <v/>
      </c>
      <c r="E763" s="15" t="str">
        <f ca="1">IF($C763="","",SUMIF('Controle de Contatos'!$D$5:$D$1204,$C763,'Controle de Contatos'!$AD$5:$AD$1204))</f>
        <v/>
      </c>
      <c r="F763" s="15" t="str">
        <f ca="1">IF($C763="","",SUMIF('Controle de Contatos'!$D$5:$D$1204,$C763,'Controle de Contatos'!$AE$5:$AE$1204))</f>
        <v/>
      </c>
      <c r="G763" s="15" t="str">
        <f ca="1">IF($C763="","",SUMIF('Controle de Contatos'!$D$5:$D$1204,$C763,'Controle de Contatos'!$AF$5:$AF$1204))</f>
        <v/>
      </c>
      <c r="H763" s="15" t="str">
        <f ca="1">IF($C763="","",SUMIF('Controle de Contatos'!$D$5:$D$1204,$C763,'Controle de Contatos'!$AG$5:$AG$1204))</f>
        <v/>
      </c>
      <c r="I763" s="15" t="str">
        <f ca="1">IF($C763="","",SUMIF('Controle de Contatos'!$D$5:$D$1204,$C763,'Controle de Contatos'!$AH$5:$AH$1204))</f>
        <v/>
      </c>
      <c r="J763" s="15" t="str">
        <f ca="1">IF($C763="","",SUMIF('Controle de Contatos'!$D$5:$D$1204,$C763,'Controle de Contatos'!$AI$5:$AI$1204))</f>
        <v/>
      </c>
      <c r="K763" s="15" t="str">
        <f ca="1">IF($C763="","",SUMIF('Controle de Contatos'!$D$5:$D$1204,$C763,'Controle de Contatos'!$AJ$5:$AJ$1204))</f>
        <v/>
      </c>
      <c r="L763" s="15" t="str">
        <f ca="1">IF($C763="","",SUMIF('Controle de Contatos'!$D$5:$D$1204,$C763,'Controle de Contatos'!$AK$5:$AK$1204))</f>
        <v/>
      </c>
      <c r="M763" s="15" t="str">
        <f ca="1">IF($C763="","",SUMIF('Controle de Contatos'!$D$5:$D$1204,$C763,'Controle de Contatos'!$AL$5:$AL$1204))</f>
        <v/>
      </c>
      <c r="N763" s="15" t="str">
        <f ca="1">IF($C763="","",SUMIF('Controle de Contatos'!$D$5:$D$1204,$C763,'Controle de Contatos'!$AM$5:$AO$1204))</f>
        <v/>
      </c>
      <c r="O763" s="15" t="str">
        <f ca="1">IF($C763="","",SUMIF('Controle de Contatos'!$D$5:$D$1204,$C763,'Controle de Contatos'!$AN$5:$AN$1204))</f>
        <v/>
      </c>
      <c r="P763" s="15" t="str">
        <f t="shared" ca="1" si="23"/>
        <v/>
      </c>
    </row>
    <row r="764" spans="2:16" ht="30" customHeight="1">
      <c r="B764" s="1">
        <v>760</v>
      </c>
      <c r="C764" s="14" t="str">
        <f t="shared" ca="1" si="22"/>
        <v/>
      </c>
      <c r="D764" s="15" t="str">
        <f ca="1">IF($C764="","",SUMIF('Controle de Contatos'!$D$5:$D$1204,$C764,'Controle de Contatos'!$AC$5:$AC$1204))</f>
        <v/>
      </c>
      <c r="E764" s="15" t="str">
        <f ca="1">IF($C764="","",SUMIF('Controle de Contatos'!$D$5:$D$1204,$C764,'Controle de Contatos'!$AD$5:$AD$1204))</f>
        <v/>
      </c>
      <c r="F764" s="15" t="str">
        <f ca="1">IF($C764="","",SUMIF('Controle de Contatos'!$D$5:$D$1204,$C764,'Controle de Contatos'!$AE$5:$AE$1204))</f>
        <v/>
      </c>
      <c r="G764" s="15" t="str">
        <f ca="1">IF($C764="","",SUMIF('Controle de Contatos'!$D$5:$D$1204,$C764,'Controle de Contatos'!$AF$5:$AF$1204))</f>
        <v/>
      </c>
      <c r="H764" s="15" t="str">
        <f ca="1">IF($C764="","",SUMIF('Controle de Contatos'!$D$5:$D$1204,$C764,'Controle de Contatos'!$AG$5:$AG$1204))</f>
        <v/>
      </c>
      <c r="I764" s="15" t="str">
        <f ca="1">IF($C764="","",SUMIF('Controle de Contatos'!$D$5:$D$1204,$C764,'Controle de Contatos'!$AH$5:$AH$1204))</f>
        <v/>
      </c>
      <c r="J764" s="15" t="str">
        <f ca="1">IF($C764="","",SUMIF('Controle de Contatos'!$D$5:$D$1204,$C764,'Controle de Contatos'!$AI$5:$AI$1204))</f>
        <v/>
      </c>
      <c r="K764" s="15" t="str">
        <f ca="1">IF($C764="","",SUMIF('Controle de Contatos'!$D$5:$D$1204,$C764,'Controle de Contatos'!$AJ$5:$AJ$1204))</f>
        <v/>
      </c>
      <c r="L764" s="15" t="str">
        <f ca="1">IF($C764="","",SUMIF('Controle de Contatos'!$D$5:$D$1204,$C764,'Controle de Contatos'!$AK$5:$AK$1204))</f>
        <v/>
      </c>
      <c r="M764" s="15" t="str">
        <f ca="1">IF($C764="","",SUMIF('Controle de Contatos'!$D$5:$D$1204,$C764,'Controle de Contatos'!$AL$5:$AL$1204))</f>
        <v/>
      </c>
      <c r="N764" s="15" t="str">
        <f ca="1">IF($C764="","",SUMIF('Controle de Contatos'!$D$5:$D$1204,$C764,'Controle de Contatos'!$AM$5:$AO$1204))</f>
        <v/>
      </c>
      <c r="O764" s="15" t="str">
        <f ca="1">IF($C764="","",SUMIF('Controle de Contatos'!$D$5:$D$1204,$C764,'Controle de Contatos'!$AN$5:$AN$1204))</f>
        <v/>
      </c>
      <c r="P764" s="15" t="str">
        <f t="shared" ca="1" si="23"/>
        <v/>
      </c>
    </row>
    <row r="765" spans="2:16" ht="30" customHeight="1">
      <c r="B765" s="1">
        <v>761</v>
      </c>
      <c r="C765" s="14" t="str">
        <f t="shared" ca="1" si="22"/>
        <v/>
      </c>
      <c r="D765" s="15" t="str">
        <f ca="1">IF($C765="","",SUMIF('Controle de Contatos'!$D$5:$D$1204,$C765,'Controle de Contatos'!$AC$5:$AC$1204))</f>
        <v/>
      </c>
      <c r="E765" s="15" t="str">
        <f ca="1">IF($C765="","",SUMIF('Controle de Contatos'!$D$5:$D$1204,$C765,'Controle de Contatos'!$AD$5:$AD$1204))</f>
        <v/>
      </c>
      <c r="F765" s="15" t="str">
        <f ca="1">IF($C765="","",SUMIF('Controle de Contatos'!$D$5:$D$1204,$C765,'Controle de Contatos'!$AE$5:$AE$1204))</f>
        <v/>
      </c>
      <c r="G765" s="15" t="str">
        <f ca="1">IF($C765="","",SUMIF('Controle de Contatos'!$D$5:$D$1204,$C765,'Controle de Contatos'!$AF$5:$AF$1204))</f>
        <v/>
      </c>
      <c r="H765" s="15" t="str">
        <f ca="1">IF($C765="","",SUMIF('Controle de Contatos'!$D$5:$D$1204,$C765,'Controle de Contatos'!$AG$5:$AG$1204))</f>
        <v/>
      </c>
      <c r="I765" s="15" t="str">
        <f ca="1">IF($C765="","",SUMIF('Controle de Contatos'!$D$5:$D$1204,$C765,'Controle de Contatos'!$AH$5:$AH$1204))</f>
        <v/>
      </c>
      <c r="J765" s="15" t="str">
        <f ca="1">IF($C765="","",SUMIF('Controle de Contatos'!$D$5:$D$1204,$C765,'Controle de Contatos'!$AI$5:$AI$1204))</f>
        <v/>
      </c>
      <c r="K765" s="15" t="str">
        <f ca="1">IF($C765="","",SUMIF('Controle de Contatos'!$D$5:$D$1204,$C765,'Controle de Contatos'!$AJ$5:$AJ$1204))</f>
        <v/>
      </c>
      <c r="L765" s="15" t="str">
        <f ca="1">IF($C765="","",SUMIF('Controle de Contatos'!$D$5:$D$1204,$C765,'Controle de Contatos'!$AK$5:$AK$1204))</f>
        <v/>
      </c>
      <c r="M765" s="15" t="str">
        <f ca="1">IF($C765="","",SUMIF('Controle de Contatos'!$D$5:$D$1204,$C765,'Controle de Contatos'!$AL$5:$AL$1204))</f>
        <v/>
      </c>
      <c r="N765" s="15" t="str">
        <f ca="1">IF($C765="","",SUMIF('Controle de Contatos'!$D$5:$D$1204,$C765,'Controle de Contatos'!$AM$5:$AO$1204))</f>
        <v/>
      </c>
      <c r="O765" s="15" t="str">
        <f ca="1">IF($C765="","",SUMIF('Controle de Contatos'!$D$5:$D$1204,$C765,'Controle de Contatos'!$AN$5:$AN$1204))</f>
        <v/>
      </c>
      <c r="P765" s="15" t="str">
        <f t="shared" ca="1" si="23"/>
        <v/>
      </c>
    </row>
    <row r="766" spans="2:16" ht="30" customHeight="1">
      <c r="B766" s="1">
        <v>762</v>
      </c>
      <c r="C766" s="14" t="str">
        <f t="shared" ca="1" si="22"/>
        <v/>
      </c>
      <c r="D766" s="15" t="str">
        <f ca="1">IF($C766="","",SUMIF('Controle de Contatos'!$D$5:$D$1204,$C766,'Controle de Contatos'!$AC$5:$AC$1204))</f>
        <v/>
      </c>
      <c r="E766" s="15" t="str">
        <f ca="1">IF($C766="","",SUMIF('Controle de Contatos'!$D$5:$D$1204,$C766,'Controle de Contatos'!$AD$5:$AD$1204))</f>
        <v/>
      </c>
      <c r="F766" s="15" t="str">
        <f ca="1">IF($C766="","",SUMIF('Controle de Contatos'!$D$5:$D$1204,$C766,'Controle de Contatos'!$AE$5:$AE$1204))</f>
        <v/>
      </c>
      <c r="G766" s="15" t="str">
        <f ca="1">IF($C766="","",SUMIF('Controle de Contatos'!$D$5:$D$1204,$C766,'Controle de Contatos'!$AF$5:$AF$1204))</f>
        <v/>
      </c>
      <c r="H766" s="15" t="str">
        <f ca="1">IF($C766="","",SUMIF('Controle de Contatos'!$D$5:$D$1204,$C766,'Controle de Contatos'!$AG$5:$AG$1204))</f>
        <v/>
      </c>
      <c r="I766" s="15" t="str">
        <f ca="1">IF($C766="","",SUMIF('Controle de Contatos'!$D$5:$D$1204,$C766,'Controle de Contatos'!$AH$5:$AH$1204))</f>
        <v/>
      </c>
      <c r="J766" s="15" t="str">
        <f ca="1">IF($C766="","",SUMIF('Controle de Contatos'!$D$5:$D$1204,$C766,'Controle de Contatos'!$AI$5:$AI$1204))</f>
        <v/>
      </c>
      <c r="K766" s="15" t="str">
        <f ca="1">IF($C766="","",SUMIF('Controle de Contatos'!$D$5:$D$1204,$C766,'Controle de Contatos'!$AJ$5:$AJ$1204))</f>
        <v/>
      </c>
      <c r="L766" s="15" t="str">
        <f ca="1">IF($C766="","",SUMIF('Controle de Contatos'!$D$5:$D$1204,$C766,'Controle de Contatos'!$AK$5:$AK$1204))</f>
        <v/>
      </c>
      <c r="M766" s="15" t="str">
        <f ca="1">IF($C766="","",SUMIF('Controle de Contatos'!$D$5:$D$1204,$C766,'Controle de Contatos'!$AL$5:$AL$1204))</f>
        <v/>
      </c>
      <c r="N766" s="15" t="str">
        <f ca="1">IF($C766="","",SUMIF('Controle de Contatos'!$D$5:$D$1204,$C766,'Controle de Contatos'!$AM$5:$AO$1204))</f>
        <v/>
      </c>
      <c r="O766" s="15" t="str">
        <f ca="1">IF($C766="","",SUMIF('Controle de Contatos'!$D$5:$D$1204,$C766,'Controle de Contatos'!$AN$5:$AN$1204))</f>
        <v/>
      </c>
      <c r="P766" s="15" t="str">
        <f t="shared" ca="1" si="23"/>
        <v/>
      </c>
    </row>
    <row r="767" spans="2:16" ht="30" customHeight="1">
      <c r="B767" s="1">
        <v>763</v>
      </c>
      <c r="C767" s="14" t="str">
        <f t="shared" ca="1" si="22"/>
        <v/>
      </c>
      <c r="D767" s="15" t="str">
        <f ca="1">IF($C767="","",SUMIF('Controle de Contatos'!$D$5:$D$1204,$C767,'Controle de Contatos'!$AC$5:$AC$1204))</f>
        <v/>
      </c>
      <c r="E767" s="15" t="str">
        <f ca="1">IF($C767="","",SUMIF('Controle de Contatos'!$D$5:$D$1204,$C767,'Controle de Contatos'!$AD$5:$AD$1204))</f>
        <v/>
      </c>
      <c r="F767" s="15" t="str">
        <f ca="1">IF($C767="","",SUMIF('Controle de Contatos'!$D$5:$D$1204,$C767,'Controle de Contatos'!$AE$5:$AE$1204))</f>
        <v/>
      </c>
      <c r="G767" s="15" t="str">
        <f ca="1">IF($C767="","",SUMIF('Controle de Contatos'!$D$5:$D$1204,$C767,'Controle de Contatos'!$AF$5:$AF$1204))</f>
        <v/>
      </c>
      <c r="H767" s="15" t="str">
        <f ca="1">IF($C767="","",SUMIF('Controle de Contatos'!$D$5:$D$1204,$C767,'Controle de Contatos'!$AG$5:$AG$1204))</f>
        <v/>
      </c>
      <c r="I767" s="15" t="str">
        <f ca="1">IF($C767="","",SUMIF('Controle de Contatos'!$D$5:$D$1204,$C767,'Controle de Contatos'!$AH$5:$AH$1204))</f>
        <v/>
      </c>
      <c r="J767" s="15" t="str">
        <f ca="1">IF($C767="","",SUMIF('Controle de Contatos'!$D$5:$D$1204,$C767,'Controle de Contatos'!$AI$5:$AI$1204))</f>
        <v/>
      </c>
      <c r="K767" s="15" t="str">
        <f ca="1">IF($C767="","",SUMIF('Controle de Contatos'!$D$5:$D$1204,$C767,'Controle de Contatos'!$AJ$5:$AJ$1204))</f>
        <v/>
      </c>
      <c r="L767" s="15" t="str">
        <f ca="1">IF($C767="","",SUMIF('Controle de Contatos'!$D$5:$D$1204,$C767,'Controle de Contatos'!$AK$5:$AK$1204))</f>
        <v/>
      </c>
      <c r="M767" s="15" t="str">
        <f ca="1">IF($C767="","",SUMIF('Controle de Contatos'!$D$5:$D$1204,$C767,'Controle de Contatos'!$AL$5:$AL$1204))</f>
        <v/>
      </c>
      <c r="N767" s="15" t="str">
        <f ca="1">IF($C767="","",SUMIF('Controle de Contatos'!$D$5:$D$1204,$C767,'Controle de Contatos'!$AM$5:$AO$1204))</f>
        <v/>
      </c>
      <c r="O767" s="15" t="str">
        <f ca="1">IF($C767="","",SUMIF('Controle de Contatos'!$D$5:$D$1204,$C767,'Controle de Contatos'!$AN$5:$AN$1204))</f>
        <v/>
      </c>
      <c r="P767" s="15" t="str">
        <f t="shared" ca="1" si="23"/>
        <v/>
      </c>
    </row>
    <row r="768" spans="2:16" ht="30" customHeight="1">
      <c r="B768" s="1">
        <v>764</v>
      </c>
      <c r="C768" s="14" t="str">
        <f t="shared" ca="1" si="22"/>
        <v/>
      </c>
      <c r="D768" s="15" t="str">
        <f ca="1">IF($C768="","",SUMIF('Controle de Contatos'!$D$5:$D$1204,$C768,'Controle de Contatos'!$AC$5:$AC$1204))</f>
        <v/>
      </c>
      <c r="E768" s="15" t="str">
        <f ca="1">IF($C768="","",SUMIF('Controle de Contatos'!$D$5:$D$1204,$C768,'Controle de Contatos'!$AD$5:$AD$1204))</f>
        <v/>
      </c>
      <c r="F768" s="15" t="str">
        <f ca="1">IF($C768="","",SUMIF('Controle de Contatos'!$D$5:$D$1204,$C768,'Controle de Contatos'!$AE$5:$AE$1204))</f>
        <v/>
      </c>
      <c r="G768" s="15" t="str">
        <f ca="1">IF($C768="","",SUMIF('Controle de Contatos'!$D$5:$D$1204,$C768,'Controle de Contatos'!$AF$5:$AF$1204))</f>
        <v/>
      </c>
      <c r="H768" s="15" t="str">
        <f ca="1">IF($C768="","",SUMIF('Controle de Contatos'!$D$5:$D$1204,$C768,'Controle de Contatos'!$AG$5:$AG$1204))</f>
        <v/>
      </c>
      <c r="I768" s="15" t="str">
        <f ca="1">IF($C768="","",SUMIF('Controle de Contatos'!$D$5:$D$1204,$C768,'Controle de Contatos'!$AH$5:$AH$1204))</f>
        <v/>
      </c>
      <c r="J768" s="15" t="str">
        <f ca="1">IF($C768="","",SUMIF('Controle de Contatos'!$D$5:$D$1204,$C768,'Controle de Contatos'!$AI$5:$AI$1204))</f>
        <v/>
      </c>
      <c r="K768" s="15" t="str">
        <f ca="1">IF($C768="","",SUMIF('Controle de Contatos'!$D$5:$D$1204,$C768,'Controle de Contatos'!$AJ$5:$AJ$1204))</f>
        <v/>
      </c>
      <c r="L768" s="15" t="str">
        <f ca="1">IF($C768="","",SUMIF('Controle de Contatos'!$D$5:$D$1204,$C768,'Controle de Contatos'!$AK$5:$AK$1204))</f>
        <v/>
      </c>
      <c r="M768" s="15" t="str">
        <f ca="1">IF($C768="","",SUMIF('Controle de Contatos'!$D$5:$D$1204,$C768,'Controle de Contatos'!$AL$5:$AL$1204))</f>
        <v/>
      </c>
      <c r="N768" s="15" t="str">
        <f ca="1">IF($C768="","",SUMIF('Controle de Contatos'!$D$5:$D$1204,$C768,'Controle de Contatos'!$AM$5:$AO$1204))</f>
        <v/>
      </c>
      <c r="O768" s="15" t="str">
        <f ca="1">IF($C768="","",SUMIF('Controle de Contatos'!$D$5:$D$1204,$C768,'Controle de Contatos'!$AN$5:$AN$1204))</f>
        <v/>
      </c>
      <c r="P768" s="15" t="str">
        <f t="shared" ca="1" si="23"/>
        <v/>
      </c>
    </row>
    <row r="769" spans="2:16" ht="30" customHeight="1">
      <c r="B769" s="1">
        <v>765</v>
      </c>
      <c r="C769" s="14" t="str">
        <f t="shared" ca="1" si="22"/>
        <v/>
      </c>
      <c r="D769" s="15" t="str">
        <f ca="1">IF($C769="","",SUMIF('Controle de Contatos'!$D$5:$D$1204,$C769,'Controle de Contatos'!$AC$5:$AC$1204))</f>
        <v/>
      </c>
      <c r="E769" s="15" t="str">
        <f ca="1">IF($C769="","",SUMIF('Controle de Contatos'!$D$5:$D$1204,$C769,'Controle de Contatos'!$AD$5:$AD$1204))</f>
        <v/>
      </c>
      <c r="F769" s="15" t="str">
        <f ca="1">IF($C769="","",SUMIF('Controle de Contatos'!$D$5:$D$1204,$C769,'Controle de Contatos'!$AE$5:$AE$1204))</f>
        <v/>
      </c>
      <c r="G769" s="15" t="str">
        <f ca="1">IF($C769="","",SUMIF('Controle de Contatos'!$D$5:$D$1204,$C769,'Controle de Contatos'!$AF$5:$AF$1204))</f>
        <v/>
      </c>
      <c r="H769" s="15" t="str">
        <f ca="1">IF($C769="","",SUMIF('Controle de Contatos'!$D$5:$D$1204,$C769,'Controle de Contatos'!$AG$5:$AG$1204))</f>
        <v/>
      </c>
      <c r="I769" s="15" t="str">
        <f ca="1">IF($C769="","",SUMIF('Controle de Contatos'!$D$5:$D$1204,$C769,'Controle de Contatos'!$AH$5:$AH$1204))</f>
        <v/>
      </c>
      <c r="J769" s="15" t="str">
        <f ca="1">IF($C769="","",SUMIF('Controle de Contatos'!$D$5:$D$1204,$C769,'Controle de Contatos'!$AI$5:$AI$1204))</f>
        <v/>
      </c>
      <c r="K769" s="15" t="str">
        <f ca="1">IF($C769="","",SUMIF('Controle de Contatos'!$D$5:$D$1204,$C769,'Controle de Contatos'!$AJ$5:$AJ$1204))</f>
        <v/>
      </c>
      <c r="L769" s="15" t="str">
        <f ca="1">IF($C769="","",SUMIF('Controle de Contatos'!$D$5:$D$1204,$C769,'Controle de Contatos'!$AK$5:$AK$1204))</f>
        <v/>
      </c>
      <c r="M769" s="15" t="str">
        <f ca="1">IF($C769="","",SUMIF('Controle de Contatos'!$D$5:$D$1204,$C769,'Controle de Contatos'!$AL$5:$AL$1204))</f>
        <v/>
      </c>
      <c r="N769" s="15" t="str">
        <f ca="1">IF($C769="","",SUMIF('Controle de Contatos'!$D$5:$D$1204,$C769,'Controle de Contatos'!$AM$5:$AO$1204))</f>
        <v/>
      </c>
      <c r="O769" s="15" t="str">
        <f ca="1">IF($C769="","",SUMIF('Controle de Contatos'!$D$5:$D$1204,$C769,'Controle de Contatos'!$AN$5:$AN$1204))</f>
        <v/>
      </c>
      <c r="P769" s="15" t="str">
        <f t="shared" ca="1" si="23"/>
        <v/>
      </c>
    </row>
    <row r="770" spans="2:16" ht="30" customHeight="1">
      <c r="B770" s="1">
        <v>766</v>
      </c>
      <c r="C770" s="14" t="str">
        <f t="shared" ca="1" si="22"/>
        <v/>
      </c>
      <c r="D770" s="15" t="str">
        <f ca="1">IF($C770="","",SUMIF('Controle de Contatos'!$D$5:$D$1204,$C770,'Controle de Contatos'!$AC$5:$AC$1204))</f>
        <v/>
      </c>
      <c r="E770" s="15" t="str">
        <f ca="1">IF($C770="","",SUMIF('Controle de Contatos'!$D$5:$D$1204,$C770,'Controle de Contatos'!$AD$5:$AD$1204))</f>
        <v/>
      </c>
      <c r="F770" s="15" t="str">
        <f ca="1">IF($C770="","",SUMIF('Controle de Contatos'!$D$5:$D$1204,$C770,'Controle de Contatos'!$AE$5:$AE$1204))</f>
        <v/>
      </c>
      <c r="G770" s="15" t="str">
        <f ca="1">IF($C770="","",SUMIF('Controle de Contatos'!$D$5:$D$1204,$C770,'Controle de Contatos'!$AF$5:$AF$1204))</f>
        <v/>
      </c>
      <c r="H770" s="15" t="str">
        <f ca="1">IF($C770="","",SUMIF('Controle de Contatos'!$D$5:$D$1204,$C770,'Controle de Contatos'!$AG$5:$AG$1204))</f>
        <v/>
      </c>
      <c r="I770" s="15" t="str">
        <f ca="1">IF($C770="","",SUMIF('Controle de Contatos'!$D$5:$D$1204,$C770,'Controle de Contatos'!$AH$5:$AH$1204))</f>
        <v/>
      </c>
      <c r="J770" s="15" t="str">
        <f ca="1">IF($C770="","",SUMIF('Controle de Contatos'!$D$5:$D$1204,$C770,'Controle de Contatos'!$AI$5:$AI$1204))</f>
        <v/>
      </c>
      <c r="K770" s="15" t="str">
        <f ca="1">IF($C770="","",SUMIF('Controle de Contatos'!$D$5:$D$1204,$C770,'Controle de Contatos'!$AJ$5:$AJ$1204))</f>
        <v/>
      </c>
      <c r="L770" s="15" t="str">
        <f ca="1">IF($C770="","",SUMIF('Controle de Contatos'!$D$5:$D$1204,$C770,'Controle de Contatos'!$AK$5:$AK$1204))</f>
        <v/>
      </c>
      <c r="M770" s="15" t="str">
        <f ca="1">IF($C770="","",SUMIF('Controle de Contatos'!$D$5:$D$1204,$C770,'Controle de Contatos'!$AL$5:$AL$1204))</f>
        <v/>
      </c>
      <c r="N770" s="15" t="str">
        <f ca="1">IF($C770="","",SUMIF('Controle de Contatos'!$D$5:$D$1204,$C770,'Controle de Contatos'!$AM$5:$AO$1204))</f>
        <v/>
      </c>
      <c r="O770" s="15" t="str">
        <f ca="1">IF($C770="","",SUMIF('Controle de Contatos'!$D$5:$D$1204,$C770,'Controle de Contatos'!$AN$5:$AN$1204))</f>
        <v/>
      </c>
      <c r="P770" s="15" t="str">
        <f t="shared" ca="1" si="23"/>
        <v/>
      </c>
    </row>
    <row r="771" spans="2:16" ht="30" customHeight="1">
      <c r="B771" s="1">
        <v>767</v>
      </c>
      <c r="C771" s="14" t="str">
        <f t="shared" ca="1" si="22"/>
        <v/>
      </c>
      <c r="D771" s="15" t="str">
        <f ca="1">IF($C771="","",SUMIF('Controle de Contatos'!$D$5:$D$1204,$C771,'Controle de Contatos'!$AC$5:$AC$1204))</f>
        <v/>
      </c>
      <c r="E771" s="15" t="str">
        <f ca="1">IF($C771="","",SUMIF('Controle de Contatos'!$D$5:$D$1204,$C771,'Controle de Contatos'!$AD$5:$AD$1204))</f>
        <v/>
      </c>
      <c r="F771" s="15" t="str">
        <f ca="1">IF($C771="","",SUMIF('Controle de Contatos'!$D$5:$D$1204,$C771,'Controle de Contatos'!$AE$5:$AE$1204))</f>
        <v/>
      </c>
      <c r="G771" s="15" t="str">
        <f ca="1">IF($C771="","",SUMIF('Controle de Contatos'!$D$5:$D$1204,$C771,'Controle de Contatos'!$AF$5:$AF$1204))</f>
        <v/>
      </c>
      <c r="H771" s="15" t="str">
        <f ca="1">IF($C771="","",SUMIF('Controle de Contatos'!$D$5:$D$1204,$C771,'Controle de Contatos'!$AG$5:$AG$1204))</f>
        <v/>
      </c>
      <c r="I771" s="15" t="str">
        <f ca="1">IF($C771="","",SUMIF('Controle de Contatos'!$D$5:$D$1204,$C771,'Controle de Contatos'!$AH$5:$AH$1204))</f>
        <v/>
      </c>
      <c r="J771" s="15" t="str">
        <f ca="1">IF($C771="","",SUMIF('Controle de Contatos'!$D$5:$D$1204,$C771,'Controle de Contatos'!$AI$5:$AI$1204))</f>
        <v/>
      </c>
      <c r="K771" s="15" t="str">
        <f ca="1">IF($C771="","",SUMIF('Controle de Contatos'!$D$5:$D$1204,$C771,'Controle de Contatos'!$AJ$5:$AJ$1204))</f>
        <v/>
      </c>
      <c r="L771" s="15" t="str">
        <f ca="1">IF($C771="","",SUMIF('Controle de Contatos'!$D$5:$D$1204,$C771,'Controle de Contatos'!$AK$5:$AK$1204))</f>
        <v/>
      </c>
      <c r="M771" s="15" t="str">
        <f ca="1">IF($C771="","",SUMIF('Controle de Contatos'!$D$5:$D$1204,$C771,'Controle de Contatos'!$AL$5:$AL$1204))</f>
        <v/>
      </c>
      <c r="N771" s="15" t="str">
        <f ca="1">IF($C771="","",SUMIF('Controle de Contatos'!$D$5:$D$1204,$C771,'Controle de Contatos'!$AM$5:$AO$1204))</f>
        <v/>
      </c>
      <c r="O771" s="15" t="str">
        <f ca="1">IF($C771="","",SUMIF('Controle de Contatos'!$D$5:$D$1204,$C771,'Controle de Contatos'!$AN$5:$AN$1204))</f>
        <v/>
      </c>
      <c r="P771" s="15" t="str">
        <f t="shared" ca="1" si="23"/>
        <v/>
      </c>
    </row>
    <row r="772" spans="2:16" ht="30" customHeight="1">
      <c r="B772" s="1">
        <v>768</v>
      </c>
      <c r="C772" s="14" t="str">
        <f t="shared" ca="1" si="22"/>
        <v/>
      </c>
      <c r="D772" s="15" t="str">
        <f ca="1">IF($C772="","",SUMIF('Controle de Contatos'!$D$5:$D$1204,$C772,'Controle de Contatos'!$AC$5:$AC$1204))</f>
        <v/>
      </c>
      <c r="E772" s="15" t="str">
        <f ca="1">IF($C772="","",SUMIF('Controle de Contatos'!$D$5:$D$1204,$C772,'Controle de Contatos'!$AD$5:$AD$1204))</f>
        <v/>
      </c>
      <c r="F772" s="15" t="str">
        <f ca="1">IF($C772="","",SUMIF('Controle de Contatos'!$D$5:$D$1204,$C772,'Controle de Contatos'!$AE$5:$AE$1204))</f>
        <v/>
      </c>
      <c r="G772" s="15" t="str">
        <f ca="1">IF($C772="","",SUMIF('Controle de Contatos'!$D$5:$D$1204,$C772,'Controle de Contatos'!$AF$5:$AF$1204))</f>
        <v/>
      </c>
      <c r="H772" s="15" t="str">
        <f ca="1">IF($C772="","",SUMIF('Controle de Contatos'!$D$5:$D$1204,$C772,'Controle de Contatos'!$AG$5:$AG$1204))</f>
        <v/>
      </c>
      <c r="I772" s="15" t="str">
        <f ca="1">IF($C772="","",SUMIF('Controle de Contatos'!$D$5:$D$1204,$C772,'Controle de Contatos'!$AH$5:$AH$1204))</f>
        <v/>
      </c>
      <c r="J772" s="15" t="str">
        <f ca="1">IF($C772="","",SUMIF('Controle de Contatos'!$D$5:$D$1204,$C772,'Controle de Contatos'!$AI$5:$AI$1204))</f>
        <v/>
      </c>
      <c r="K772" s="15" t="str">
        <f ca="1">IF($C772="","",SUMIF('Controle de Contatos'!$D$5:$D$1204,$C772,'Controle de Contatos'!$AJ$5:$AJ$1204))</f>
        <v/>
      </c>
      <c r="L772" s="15" t="str">
        <f ca="1">IF($C772="","",SUMIF('Controle de Contatos'!$D$5:$D$1204,$C772,'Controle de Contatos'!$AK$5:$AK$1204))</f>
        <v/>
      </c>
      <c r="M772" s="15" t="str">
        <f ca="1">IF($C772="","",SUMIF('Controle de Contatos'!$D$5:$D$1204,$C772,'Controle de Contatos'!$AL$5:$AL$1204))</f>
        <v/>
      </c>
      <c r="N772" s="15" t="str">
        <f ca="1">IF($C772="","",SUMIF('Controle de Contatos'!$D$5:$D$1204,$C772,'Controle de Contatos'!$AM$5:$AO$1204))</f>
        <v/>
      </c>
      <c r="O772" s="15" t="str">
        <f ca="1">IF($C772="","",SUMIF('Controle de Contatos'!$D$5:$D$1204,$C772,'Controle de Contatos'!$AN$5:$AN$1204))</f>
        <v/>
      </c>
      <c r="P772" s="15" t="str">
        <f t="shared" ca="1" si="23"/>
        <v/>
      </c>
    </row>
    <row r="773" spans="2:16" ht="30" customHeight="1">
      <c r="B773" s="1">
        <v>769</v>
      </c>
      <c r="C773" s="14" t="str">
        <f t="shared" ref="C773:C804" ca="1" si="24">IFERROR(Clientes,"")</f>
        <v/>
      </c>
      <c r="D773" s="15" t="str">
        <f ca="1">IF($C773="","",SUMIF('Controle de Contatos'!$D$5:$D$1204,$C773,'Controle de Contatos'!$AC$5:$AC$1204))</f>
        <v/>
      </c>
      <c r="E773" s="15" t="str">
        <f ca="1">IF($C773="","",SUMIF('Controle de Contatos'!$D$5:$D$1204,$C773,'Controle de Contatos'!$AD$5:$AD$1204))</f>
        <v/>
      </c>
      <c r="F773" s="15" t="str">
        <f ca="1">IF($C773="","",SUMIF('Controle de Contatos'!$D$5:$D$1204,$C773,'Controle de Contatos'!$AE$5:$AE$1204))</f>
        <v/>
      </c>
      <c r="G773" s="15" t="str">
        <f ca="1">IF($C773="","",SUMIF('Controle de Contatos'!$D$5:$D$1204,$C773,'Controle de Contatos'!$AF$5:$AF$1204))</f>
        <v/>
      </c>
      <c r="H773" s="15" t="str">
        <f ca="1">IF($C773="","",SUMIF('Controle de Contatos'!$D$5:$D$1204,$C773,'Controle de Contatos'!$AG$5:$AG$1204))</f>
        <v/>
      </c>
      <c r="I773" s="15" t="str">
        <f ca="1">IF($C773="","",SUMIF('Controle de Contatos'!$D$5:$D$1204,$C773,'Controle de Contatos'!$AH$5:$AH$1204))</f>
        <v/>
      </c>
      <c r="J773" s="15" t="str">
        <f ca="1">IF($C773="","",SUMIF('Controle de Contatos'!$D$5:$D$1204,$C773,'Controle de Contatos'!$AI$5:$AI$1204))</f>
        <v/>
      </c>
      <c r="K773" s="15" t="str">
        <f ca="1">IF($C773="","",SUMIF('Controle de Contatos'!$D$5:$D$1204,$C773,'Controle de Contatos'!$AJ$5:$AJ$1204))</f>
        <v/>
      </c>
      <c r="L773" s="15" t="str">
        <f ca="1">IF($C773="","",SUMIF('Controle de Contatos'!$D$5:$D$1204,$C773,'Controle de Contatos'!$AK$5:$AK$1204))</f>
        <v/>
      </c>
      <c r="M773" s="15" t="str">
        <f ca="1">IF($C773="","",SUMIF('Controle de Contatos'!$D$5:$D$1204,$C773,'Controle de Contatos'!$AL$5:$AL$1204))</f>
        <v/>
      </c>
      <c r="N773" s="15" t="str">
        <f ca="1">IF($C773="","",SUMIF('Controle de Contatos'!$D$5:$D$1204,$C773,'Controle de Contatos'!$AM$5:$AO$1204))</f>
        <v/>
      </c>
      <c r="O773" s="15" t="str">
        <f ca="1">IF($C773="","",SUMIF('Controle de Contatos'!$D$5:$D$1204,$C773,'Controle de Contatos'!$AN$5:$AN$1204))</f>
        <v/>
      </c>
      <c r="P773" s="15" t="str">
        <f t="shared" ca="1" si="23"/>
        <v/>
      </c>
    </row>
    <row r="774" spans="2:16" ht="30" customHeight="1">
      <c r="B774" s="1">
        <v>770</v>
      </c>
      <c r="C774" s="14" t="str">
        <f t="shared" ca="1" si="24"/>
        <v/>
      </c>
      <c r="D774" s="15" t="str">
        <f ca="1">IF($C774="","",SUMIF('Controle de Contatos'!$D$5:$D$1204,$C774,'Controle de Contatos'!$AC$5:$AC$1204))</f>
        <v/>
      </c>
      <c r="E774" s="15" t="str">
        <f ca="1">IF($C774="","",SUMIF('Controle de Contatos'!$D$5:$D$1204,$C774,'Controle de Contatos'!$AD$5:$AD$1204))</f>
        <v/>
      </c>
      <c r="F774" s="15" t="str">
        <f ca="1">IF($C774="","",SUMIF('Controle de Contatos'!$D$5:$D$1204,$C774,'Controle de Contatos'!$AE$5:$AE$1204))</f>
        <v/>
      </c>
      <c r="G774" s="15" t="str">
        <f ca="1">IF($C774="","",SUMIF('Controle de Contatos'!$D$5:$D$1204,$C774,'Controle de Contatos'!$AF$5:$AF$1204))</f>
        <v/>
      </c>
      <c r="H774" s="15" t="str">
        <f ca="1">IF($C774="","",SUMIF('Controle de Contatos'!$D$5:$D$1204,$C774,'Controle de Contatos'!$AG$5:$AG$1204))</f>
        <v/>
      </c>
      <c r="I774" s="15" t="str">
        <f ca="1">IF($C774="","",SUMIF('Controle de Contatos'!$D$5:$D$1204,$C774,'Controle de Contatos'!$AH$5:$AH$1204))</f>
        <v/>
      </c>
      <c r="J774" s="15" t="str">
        <f ca="1">IF($C774="","",SUMIF('Controle de Contatos'!$D$5:$D$1204,$C774,'Controle de Contatos'!$AI$5:$AI$1204))</f>
        <v/>
      </c>
      <c r="K774" s="15" t="str">
        <f ca="1">IF($C774="","",SUMIF('Controle de Contatos'!$D$5:$D$1204,$C774,'Controle de Contatos'!$AJ$5:$AJ$1204))</f>
        <v/>
      </c>
      <c r="L774" s="15" t="str">
        <f ca="1">IF($C774="","",SUMIF('Controle de Contatos'!$D$5:$D$1204,$C774,'Controle de Contatos'!$AK$5:$AK$1204))</f>
        <v/>
      </c>
      <c r="M774" s="15" t="str">
        <f ca="1">IF($C774="","",SUMIF('Controle de Contatos'!$D$5:$D$1204,$C774,'Controle de Contatos'!$AL$5:$AL$1204))</f>
        <v/>
      </c>
      <c r="N774" s="15" t="str">
        <f ca="1">IF($C774="","",SUMIF('Controle de Contatos'!$D$5:$D$1204,$C774,'Controle de Contatos'!$AM$5:$AO$1204))</f>
        <v/>
      </c>
      <c r="O774" s="15" t="str">
        <f ca="1">IF($C774="","",SUMIF('Controle de Contatos'!$D$5:$D$1204,$C774,'Controle de Contatos'!$AN$5:$AN$1204))</f>
        <v/>
      </c>
      <c r="P774" s="15" t="str">
        <f t="shared" ref="P774:P804" ca="1" si="25">IF($C774="","",SUM($D774:$O774))</f>
        <v/>
      </c>
    </row>
    <row r="775" spans="2:16" ht="30" customHeight="1">
      <c r="B775" s="1">
        <v>771</v>
      </c>
      <c r="C775" s="14" t="str">
        <f t="shared" ca="1" si="24"/>
        <v/>
      </c>
      <c r="D775" s="15" t="str">
        <f ca="1">IF($C775="","",SUMIF('Controle de Contatos'!$D$5:$D$1204,$C775,'Controle de Contatos'!$AC$5:$AC$1204))</f>
        <v/>
      </c>
      <c r="E775" s="15" t="str">
        <f ca="1">IF($C775="","",SUMIF('Controle de Contatos'!$D$5:$D$1204,$C775,'Controle de Contatos'!$AD$5:$AD$1204))</f>
        <v/>
      </c>
      <c r="F775" s="15" t="str">
        <f ca="1">IF($C775="","",SUMIF('Controle de Contatos'!$D$5:$D$1204,$C775,'Controle de Contatos'!$AE$5:$AE$1204))</f>
        <v/>
      </c>
      <c r="G775" s="15" t="str">
        <f ca="1">IF($C775="","",SUMIF('Controle de Contatos'!$D$5:$D$1204,$C775,'Controle de Contatos'!$AF$5:$AF$1204))</f>
        <v/>
      </c>
      <c r="H775" s="15" t="str">
        <f ca="1">IF($C775="","",SUMIF('Controle de Contatos'!$D$5:$D$1204,$C775,'Controle de Contatos'!$AG$5:$AG$1204))</f>
        <v/>
      </c>
      <c r="I775" s="15" t="str">
        <f ca="1">IF($C775="","",SUMIF('Controle de Contatos'!$D$5:$D$1204,$C775,'Controle de Contatos'!$AH$5:$AH$1204))</f>
        <v/>
      </c>
      <c r="J775" s="15" t="str">
        <f ca="1">IF($C775="","",SUMIF('Controle de Contatos'!$D$5:$D$1204,$C775,'Controle de Contatos'!$AI$5:$AI$1204))</f>
        <v/>
      </c>
      <c r="K775" s="15" t="str">
        <f ca="1">IF($C775="","",SUMIF('Controle de Contatos'!$D$5:$D$1204,$C775,'Controle de Contatos'!$AJ$5:$AJ$1204))</f>
        <v/>
      </c>
      <c r="L775" s="15" t="str">
        <f ca="1">IF($C775="","",SUMIF('Controle de Contatos'!$D$5:$D$1204,$C775,'Controle de Contatos'!$AK$5:$AK$1204))</f>
        <v/>
      </c>
      <c r="M775" s="15" t="str">
        <f ca="1">IF($C775="","",SUMIF('Controle de Contatos'!$D$5:$D$1204,$C775,'Controle de Contatos'!$AL$5:$AL$1204))</f>
        <v/>
      </c>
      <c r="N775" s="15" t="str">
        <f ca="1">IF($C775="","",SUMIF('Controle de Contatos'!$D$5:$D$1204,$C775,'Controle de Contatos'!$AM$5:$AO$1204))</f>
        <v/>
      </c>
      <c r="O775" s="15" t="str">
        <f ca="1">IF($C775="","",SUMIF('Controle de Contatos'!$D$5:$D$1204,$C775,'Controle de Contatos'!$AN$5:$AN$1204))</f>
        <v/>
      </c>
      <c r="P775" s="15" t="str">
        <f t="shared" ca="1" si="25"/>
        <v/>
      </c>
    </row>
    <row r="776" spans="2:16" ht="30" customHeight="1">
      <c r="B776" s="1">
        <v>772</v>
      </c>
      <c r="C776" s="14" t="str">
        <f t="shared" ca="1" si="24"/>
        <v/>
      </c>
      <c r="D776" s="15" t="str">
        <f ca="1">IF($C776="","",SUMIF('Controle de Contatos'!$D$5:$D$1204,$C776,'Controle de Contatos'!$AC$5:$AC$1204))</f>
        <v/>
      </c>
      <c r="E776" s="15" t="str">
        <f ca="1">IF($C776="","",SUMIF('Controle de Contatos'!$D$5:$D$1204,$C776,'Controle de Contatos'!$AD$5:$AD$1204))</f>
        <v/>
      </c>
      <c r="F776" s="15" t="str">
        <f ca="1">IF($C776="","",SUMIF('Controle de Contatos'!$D$5:$D$1204,$C776,'Controle de Contatos'!$AE$5:$AE$1204))</f>
        <v/>
      </c>
      <c r="G776" s="15" t="str">
        <f ca="1">IF($C776="","",SUMIF('Controle de Contatos'!$D$5:$D$1204,$C776,'Controle de Contatos'!$AF$5:$AF$1204))</f>
        <v/>
      </c>
      <c r="H776" s="15" t="str">
        <f ca="1">IF($C776="","",SUMIF('Controle de Contatos'!$D$5:$D$1204,$C776,'Controle de Contatos'!$AG$5:$AG$1204))</f>
        <v/>
      </c>
      <c r="I776" s="15" t="str">
        <f ca="1">IF($C776="","",SUMIF('Controle de Contatos'!$D$5:$D$1204,$C776,'Controle de Contatos'!$AH$5:$AH$1204))</f>
        <v/>
      </c>
      <c r="J776" s="15" t="str">
        <f ca="1">IF($C776="","",SUMIF('Controle de Contatos'!$D$5:$D$1204,$C776,'Controle de Contatos'!$AI$5:$AI$1204))</f>
        <v/>
      </c>
      <c r="K776" s="15" t="str">
        <f ca="1">IF($C776="","",SUMIF('Controle de Contatos'!$D$5:$D$1204,$C776,'Controle de Contatos'!$AJ$5:$AJ$1204))</f>
        <v/>
      </c>
      <c r="L776" s="15" t="str">
        <f ca="1">IF($C776="","",SUMIF('Controle de Contatos'!$D$5:$D$1204,$C776,'Controle de Contatos'!$AK$5:$AK$1204))</f>
        <v/>
      </c>
      <c r="M776" s="15" t="str">
        <f ca="1">IF($C776="","",SUMIF('Controle de Contatos'!$D$5:$D$1204,$C776,'Controle de Contatos'!$AL$5:$AL$1204))</f>
        <v/>
      </c>
      <c r="N776" s="15" t="str">
        <f ca="1">IF($C776="","",SUMIF('Controle de Contatos'!$D$5:$D$1204,$C776,'Controle de Contatos'!$AM$5:$AO$1204))</f>
        <v/>
      </c>
      <c r="O776" s="15" t="str">
        <f ca="1">IF($C776="","",SUMIF('Controle de Contatos'!$D$5:$D$1204,$C776,'Controle de Contatos'!$AN$5:$AN$1204))</f>
        <v/>
      </c>
      <c r="P776" s="15" t="str">
        <f t="shared" ca="1" si="25"/>
        <v/>
      </c>
    </row>
    <row r="777" spans="2:16" ht="30" customHeight="1">
      <c r="B777" s="1">
        <v>773</v>
      </c>
      <c r="C777" s="14" t="str">
        <f t="shared" ca="1" si="24"/>
        <v/>
      </c>
      <c r="D777" s="15" t="str">
        <f ca="1">IF($C777="","",SUMIF('Controle de Contatos'!$D$5:$D$1204,$C777,'Controle de Contatos'!$AC$5:$AC$1204))</f>
        <v/>
      </c>
      <c r="E777" s="15" t="str">
        <f ca="1">IF($C777="","",SUMIF('Controle de Contatos'!$D$5:$D$1204,$C777,'Controle de Contatos'!$AD$5:$AD$1204))</f>
        <v/>
      </c>
      <c r="F777" s="15" t="str">
        <f ca="1">IF($C777="","",SUMIF('Controle de Contatos'!$D$5:$D$1204,$C777,'Controle de Contatos'!$AE$5:$AE$1204))</f>
        <v/>
      </c>
      <c r="G777" s="15" t="str">
        <f ca="1">IF($C777="","",SUMIF('Controle de Contatos'!$D$5:$D$1204,$C777,'Controle de Contatos'!$AF$5:$AF$1204))</f>
        <v/>
      </c>
      <c r="H777" s="15" t="str">
        <f ca="1">IF($C777="","",SUMIF('Controle de Contatos'!$D$5:$D$1204,$C777,'Controle de Contatos'!$AG$5:$AG$1204))</f>
        <v/>
      </c>
      <c r="I777" s="15" t="str">
        <f ca="1">IF($C777="","",SUMIF('Controle de Contatos'!$D$5:$D$1204,$C777,'Controle de Contatos'!$AH$5:$AH$1204))</f>
        <v/>
      </c>
      <c r="J777" s="15" t="str">
        <f ca="1">IF($C777="","",SUMIF('Controle de Contatos'!$D$5:$D$1204,$C777,'Controle de Contatos'!$AI$5:$AI$1204))</f>
        <v/>
      </c>
      <c r="K777" s="15" t="str">
        <f ca="1">IF($C777="","",SUMIF('Controle de Contatos'!$D$5:$D$1204,$C777,'Controle de Contatos'!$AJ$5:$AJ$1204))</f>
        <v/>
      </c>
      <c r="L777" s="15" t="str">
        <f ca="1">IF($C777="","",SUMIF('Controle de Contatos'!$D$5:$D$1204,$C777,'Controle de Contatos'!$AK$5:$AK$1204))</f>
        <v/>
      </c>
      <c r="M777" s="15" t="str">
        <f ca="1">IF($C777="","",SUMIF('Controle de Contatos'!$D$5:$D$1204,$C777,'Controle de Contatos'!$AL$5:$AL$1204))</f>
        <v/>
      </c>
      <c r="N777" s="15" t="str">
        <f ca="1">IF($C777="","",SUMIF('Controle de Contatos'!$D$5:$D$1204,$C777,'Controle de Contatos'!$AM$5:$AO$1204))</f>
        <v/>
      </c>
      <c r="O777" s="15" t="str">
        <f ca="1">IF($C777="","",SUMIF('Controle de Contatos'!$D$5:$D$1204,$C777,'Controle de Contatos'!$AN$5:$AN$1204))</f>
        <v/>
      </c>
      <c r="P777" s="15" t="str">
        <f t="shared" ca="1" si="25"/>
        <v/>
      </c>
    </row>
    <row r="778" spans="2:16" ht="30" customHeight="1">
      <c r="B778" s="1">
        <v>774</v>
      </c>
      <c r="C778" s="14" t="str">
        <f t="shared" ca="1" si="24"/>
        <v/>
      </c>
      <c r="D778" s="15" t="str">
        <f ca="1">IF($C778="","",SUMIF('Controle de Contatos'!$D$5:$D$1204,$C778,'Controle de Contatos'!$AC$5:$AC$1204))</f>
        <v/>
      </c>
      <c r="E778" s="15" t="str">
        <f ca="1">IF($C778="","",SUMIF('Controle de Contatos'!$D$5:$D$1204,$C778,'Controle de Contatos'!$AD$5:$AD$1204))</f>
        <v/>
      </c>
      <c r="F778" s="15" t="str">
        <f ca="1">IF($C778="","",SUMIF('Controle de Contatos'!$D$5:$D$1204,$C778,'Controle de Contatos'!$AE$5:$AE$1204))</f>
        <v/>
      </c>
      <c r="G778" s="15" t="str">
        <f ca="1">IF($C778="","",SUMIF('Controle de Contatos'!$D$5:$D$1204,$C778,'Controle de Contatos'!$AF$5:$AF$1204))</f>
        <v/>
      </c>
      <c r="H778" s="15" t="str">
        <f ca="1">IF($C778="","",SUMIF('Controle de Contatos'!$D$5:$D$1204,$C778,'Controle de Contatos'!$AG$5:$AG$1204))</f>
        <v/>
      </c>
      <c r="I778" s="15" t="str">
        <f ca="1">IF($C778="","",SUMIF('Controle de Contatos'!$D$5:$D$1204,$C778,'Controle de Contatos'!$AH$5:$AH$1204))</f>
        <v/>
      </c>
      <c r="J778" s="15" t="str">
        <f ca="1">IF($C778="","",SUMIF('Controle de Contatos'!$D$5:$D$1204,$C778,'Controle de Contatos'!$AI$5:$AI$1204))</f>
        <v/>
      </c>
      <c r="K778" s="15" t="str">
        <f ca="1">IF($C778="","",SUMIF('Controle de Contatos'!$D$5:$D$1204,$C778,'Controle de Contatos'!$AJ$5:$AJ$1204))</f>
        <v/>
      </c>
      <c r="L778" s="15" t="str">
        <f ca="1">IF($C778="","",SUMIF('Controle de Contatos'!$D$5:$D$1204,$C778,'Controle de Contatos'!$AK$5:$AK$1204))</f>
        <v/>
      </c>
      <c r="M778" s="15" t="str">
        <f ca="1">IF($C778="","",SUMIF('Controle de Contatos'!$D$5:$D$1204,$C778,'Controle de Contatos'!$AL$5:$AL$1204))</f>
        <v/>
      </c>
      <c r="N778" s="15" t="str">
        <f ca="1">IF($C778="","",SUMIF('Controle de Contatos'!$D$5:$D$1204,$C778,'Controle de Contatos'!$AM$5:$AO$1204))</f>
        <v/>
      </c>
      <c r="O778" s="15" t="str">
        <f ca="1">IF($C778="","",SUMIF('Controle de Contatos'!$D$5:$D$1204,$C778,'Controle de Contatos'!$AN$5:$AN$1204))</f>
        <v/>
      </c>
      <c r="P778" s="15" t="str">
        <f t="shared" ca="1" si="25"/>
        <v/>
      </c>
    </row>
    <row r="779" spans="2:16" ht="30" customHeight="1">
      <c r="B779" s="1">
        <v>775</v>
      </c>
      <c r="C779" s="14" t="str">
        <f t="shared" ca="1" si="24"/>
        <v/>
      </c>
      <c r="D779" s="15" t="str">
        <f ca="1">IF($C779="","",SUMIF('Controle de Contatos'!$D$5:$D$1204,$C779,'Controle de Contatos'!$AC$5:$AC$1204))</f>
        <v/>
      </c>
      <c r="E779" s="15" t="str">
        <f ca="1">IF($C779="","",SUMIF('Controle de Contatos'!$D$5:$D$1204,$C779,'Controle de Contatos'!$AD$5:$AD$1204))</f>
        <v/>
      </c>
      <c r="F779" s="15" t="str">
        <f ca="1">IF($C779="","",SUMIF('Controle de Contatos'!$D$5:$D$1204,$C779,'Controle de Contatos'!$AE$5:$AE$1204))</f>
        <v/>
      </c>
      <c r="G779" s="15" t="str">
        <f ca="1">IF($C779="","",SUMIF('Controle de Contatos'!$D$5:$D$1204,$C779,'Controle de Contatos'!$AF$5:$AF$1204))</f>
        <v/>
      </c>
      <c r="H779" s="15" t="str">
        <f ca="1">IF($C779="","",SUMIF('Controle de Contatos'!$D$5:$D$1204,$C779,'Controle de Contatos'!$AG$5:$AG$1204))</f>
        <v/>
      </c>
      <c r="I779" s="15" t="str">
        <f ca="1">IF($C779="","",SUMIF('Controle de Contatos'!$D$5:$D$1204,$C779,'Controle de Contatos'!$AH$5:$AH$1204))</f>
        <v/>
      </c>
      <c r="J779" s="15" t="str">
        <f ca="1">IF($C779="","",SUMIF('Controle de Contatos'!$D$5:$D$1204,$C779,'Controle de Contatos'!$AI$5:$AI$1204))</f>
        <v/>
      </c>
      <c r="K779" s="15" t="str">
        <f ca="1">IF($C779="","",SUMIF('Controle de Contatos'!$D$5:$D$1204,$C779,'Controle de Contatos'!$AJ$5:$AJ$1204))</f>
        <v/>
      </c>
      <c r="L779" s="15" t="str">
        <f ca="1">IF($C779="","",SUMIF('Controle de Contatos'!$D$5:$D$1204,$C779,'Controle de Contatos'!$AK$5:$AK$1204))</f>
        <v/>
      </c>
      <c r="M779" s="15" t="str">
        <f ca="1">IF($C779="","",SUMIF('Controle de Contatos'!$D$5:$D$1204,$C779,'Controle de Contatos'!$AL$5:$AL$1204))</f>
        <v/>
      </c>
      <c r="N779" s="15" t="str">
        <f ca="1">IF($C779="","",SUMIF('Controle de Contatos'!$D$5:$D$1204,$C779,'Controle de Contatos'!$AM$5:$AO$1204))</f>
        <v/>
      </c>
      <c r="O779" s="15" t="str">
        <f ca="1">IF($C779="","",SUMIF('Controle de Contatos'!$D$5:$D$1204,$C779,'Controle de Contatos'!$AN$5:$AN$1204))</f>
        <v/>
      </c>
      <c r="P779" s="15" t="str">
        <f t="shared" ca="1" si="25"/>
        <v/>
      </c>
    </row>
    <row r="780" spans="2:16" ht="30" customHeight="1">
      <c r="B780" s="1">
        <v>776</v>
      </c>
      <c r="C780" s="14" t="str">
        <f t="shared" ca="1" si="24"/>
        <v/>
      </c>
      <c r="D780" s="15" t="str">
        <f ca="1">IF($C780="","",SUMIF('Controle de Contatos'!$D$5:$D$1204,$C780,'Controle de Contatos'!$AC$5:$AC$1204))</f>
        <v/>
      </c>
      <c r="E780" s="15" t="str">
        <f ca="1">IF($C780="","",SUMIF('Controle de Contatos'!$D$5:$D$1204,$C780,'Controle de Contatos'!$AD$5:$AD$1204))</f>
        <v/>
      </c>
      <c r="F780" s="15" t="str">
        <f ca="1">IF($C780="","",SUMIF('Controle de Contatos'!$D$5:$D$1204,$C780,'Controle de Contatos'!$AE$5:$AE$1204))</f>
        <v/>
      </c>
      <c r="G780" s="15" t="str">
        <f ca="1">IF($C780="","",SUMIF('Controle de Contatos'!$D$5:$D$1204,$C780,'Controle de Contatos'!$AF$5:$AF$1204))</f>
        <v/>
      </c>
      <c r="H780" s="15" t="str">
        <f ca="1">IF($C780="","",SUMIF('Controle de Contatos'!$D$5:$D$1204,$C780,'Controle de Contatos'!$AG$5:$AG$1204))</f>
        <v/>
      </c>
      <c r="I780" s="15" t="str">
        <f ca="1">IF($C780="","",SUMIF('Controle de Contatos'!$D$5:$D$1204,$C780,'Controle de Contatos'!$AH$5:$AH$1204))</f>
        <v/>
      </c>
      <c r="J780" s="15" t="str">
        <f ca="1">IF($C780="","",SUMIF('Controle de Contatos'!$D$5:$D$1204,$C780,'Controle de Contatos'!$AI$5:$AI$1204))</f>
        <v/>
      </c>
      <c r="K780" s="15" t="str">
        <f ca="1">IF($C780="","",SUMIF('Controle de Contatos'!$D$5:$D$1204,$C780,'Controle de Contatos'!$AJ$5:$AJ$1204))</f>
        <v/>
      </c>
      <c r="L780" s="15" t="str">
        <f ca="1">IF($C780="","",SUMIF('Controle de Contatos'!$D$5:$D$1204,$C780,'Controle de Contatos'!$AK$5:$AK$1204))</f>
        <v/>
      </c>
      <c r="M780" s="15" t="str">
        <f ca="1">IF($C780="","",SUMIF('Controle de Contatos'!$D$5:$D$1204,$C780,'Controle de Contatos'!$AL$5:$AL$1204))</f>
        <v/>
      </c>
      <c r="N780" s="15" t="str">
        <f ca="1">IF($C780="","",SUMIF('Controle de Contatos'!$D$5:$D$1204,$C780,'Controle de Contatos'!$AM$5:$AO$1204))</f>
        <v/>
      </c>
      <c r="O780" s="15" t="str">
        <f ca="1">IF($C780="","",SUMIF('Controle de Contatos'!$D$5:$D$1204,$C780,'Controle de Contatos'!$AN$5:$AN$1204))</f>
        <v/>
      </c>
      <c r="P780" s="15" t="str">
        <f t="shared" ca="1" si="25"/>
        <v/>
      </c>
    </row>
    <row r="781" spans="2:16" ht="30" customHeight="1">
      <c r="B781" s="1">
        <v>777</v>
      </c>
      <c r="C781" s="14" t="str">
        <f t="shared" ca="1" si="24"/>
        <v/>
      </c>
      <c r="D781" s="15" t="str">
        <f ca="1">IF($C781="","",SUMIF('Controle de Contatos'!$D$5:$D$1204,$C781,'Controle de Contatos'!$AC$5:$AC$1204))</f>
        <v/>
      </c>
      <c r="E781" s="15" t="str">
        <f ca="1">IF($C781="","",SUMIF('Controle de Contatos'!$D$5:$D$1204,$C781,'Controle de Contatos'!$AD$5:$AD$1204))</f>
        <v/>
      </c>
      <c r="F781" s="15" t="str">
        <f ca="1">IF($C781="","",SUMIF('Controle de Contatos'!$D$5:$D$1204,$C781,'Controle de Contatos'!$AE$5:$AE$1204))</f>
        <v/>
      </c>
      <c r="G781" s="15" t="str">
        <f ca="1">IF($C781="","",SUMIF('Controle de Contatos'!$D$5:$D$1204,$C781,'Controle de Contatos'!$AF$5:$AF$1204))</f>
        <v/>
      </c>
      <c r="H781" s="15" t="str">
        <f ca="1">IF($C781="","",SUMIF('Controle de Contatos'!$D$5:$D$1204,$C781,'Controle de Contatos'!$AG$5:$AG$1204))</f>
        <v/>
      </c>
      <c r="I781" s="15" t="str">
        <f ca="1">IF($C781="","",SUMIF('Controle de Contatos'!$D$5:$D$1204,$C781,'Controle de Contatos'!$AH$5:$AH$1204))</f>
        <v/>
      </c>
      <c r="J781" s="15" t="str">
        <f ca="1">IF($C781="","",SUMIF('Controle de Contatos'!$D$5:$D$1204,$C781,'Controle de Contatos'!$AI$5:$AI$1204))</f>
        <v/>
      </c>
      <c r="K781" s="15" t="str">
        <f ca="1">IF($C781="","",SUMIF('Controle de Contatos'!$D$5:$D$1204,$C781,'Controle de Contatos'!$AJ$5:$AJ$1204))</f>
        <v/>
      </c>
      <c r="L781" s="15" t="str">
        <f ca="1">IF($C781="","",SUMIF('Controle de Contatos'!$D$5:$D$1204,$C781,'Controle de Contatos'!$AK$5:$AK$1204))</f>
        <v/>
      </c>
      <c r="M781" s="15" t="str">
        <f ca="1">IF($C781="","",SUMIF('Controle de Contatos'!$D$5:$D$1204,$C781,'Controle de Contatos'!$AL$5:$AL$1204))</f>
        <v/>
      </c>
      <c r="N781" s="15" t="str">
        <f ca="1">IF($C781="","",SUMIF('Controle de Contatos'!$D$5:$D$1204,$C781,'Controle de Contatos'!$AM$5:$AO$1204))</f>
        <v/>
      </c>
      <c r="O781" s="15" t="str">
        <f ca="1">IF($C781="","",SUMIF('Controle de Contatos'!$D$5:$D$1204,$C781,'Controle de Contatos'!$AN$5:$AN$1204))</f>
        <v/>
      </c>
      <c r="P781" s="15" t="str">
        <f t="shared" ca="1" si="25"/>
        <v/>
      </c>
    </row>
    <row r="782" spans="2:16" ht="30" customHeight="1">
      <c r="B782" s="1">
        <v>778</v>
      </c>
      <c r="C782" s="14" t="str">
        <f t="shared" ca="1" si="24"/>
        <v/>
      </c>
      <c r="D782" s="15" t="str">
        <f ca="1">IF($C782="","",SUMIF('Controle de Contatos'!$D$5:$D$1204,$C782,'Controle de Contatos'!$AC$5:$AC$1204))</f>
        <v/>
      </c>
      <c r="E782" s="15" t="str">
        <f ca="1">IF($C782="","",SUMIF('Controle de Contatos'!$D$5:$D$1204,$C782,'Controle de Contatos'!$AD$5:$AD$1204))</f>
        <v/>
      </c>
      <c r="F782" s="15" t="str">
        <f ca="1">IF($C782="","",SUMIF('Controle de Contatos'!$D$5:$D$1204,$C782,'Controle de Contatos'!$AE$5:$AE$1204))</f>
        <v/>
      </c>
      <c r="G782" s="15" t="str">
        <f ca="1">IF($C782="","",SUMIF('Controle de Contatos'!$D$5:$D$1204,$C782,'Controle de Contatos'!$AF$5:$AF$1204))</f>
        <v/>
      </c>
      <c r="H782" s="15" t="str">
        <f ca="1">IF($C782="","",SUMIF('Controle de Contatos'!$D$5:$D$1204,$C782,'Controle de Contatos'!$AG$5:$AG$1204))</f>
        <v/>
      </c>
      <c r="I782" s="15" t="str">
        <f ca="1">IF($C782="","",SUMIF('Controle de Contatos'!$D$5:$D$1204,$C782,'Controle de Contatos'!$AH$5:$AH$1204))</f>
        <v/>
      </c>
      <c r="J782" s="15" t="str">
        <f ca="1">IF($C782="","",SUMIF('Controle de Contatos'!$D$5:$D$1204,$C782,'Controle de Contatos'!$AI$5:$AI$1204))</f>
        <v/>
      </c>
      <c r="K782" s="15" t="str">
        <f ca="1">IF($C782="","",SUMIF('Controle de Contatos'!$D$5:$D$1204,$C782,'Controle de Contatos'!$AJ$5:$AJ$1204))</f>
        <v/>
      </c>
      <c r="L782" s="15" t="str">
        <f ca="1">IF($C782="","",SUMIF('Controle de Contatos'!$D$5:$D$1204,$C782,'Controle de Contatos'!$AK$5:$AK$1204))</f>
        <v/>
      </c>
      <c r="M782" s="15" t="str">
        <f ca="1">IF($C782="","",SUMIF('Controle de Contatos'!$D$5:$D$1204,$C782,'Controle de Contatos'!$AL$5:$AL$1204))</f>
        <v/>
      </c>
      <c r="N782" s="15" t="str">
        <f ca="1">IF($C782="","",SUMIF('Controle de Contatos'!$D$5:$D$1204,$C782,'Controle de Contatos'!$AM$5:$AO$1204))</f>
        <v/>
      </c>
      <c r="O782" s="15" t="str">
        <f ca="1">IF($C782="","",SUMIF('Controle de Contatos'!$D$5:$D$1204,$C782,'Controle de Contatos'!$AN$5:$AN$1204))</f>
        <v/>
      </c>
      <c r="P782" s="15" t="str">
        <f t="shared" ca="1" si="25"/>
        <v/>
      </c>
    </row>
    <row r="783" spans="2:16" ht="30" customHeight="1">
      <c r="B783" s="1">
        <v>779</v>
      </c>
      <c r="C783" s="14" t="str">
        <f t="shared" ca="1" si="24"/>
        <v/>
      </c>
      <c r="D783" s="15" t="str">
        <f ca="1">IF($C783="","",SUMIF('Controle de Contatos'!$D$5:$D$1204,$C783,'Controle de Contatos'!$AC$5:$AC$1204))</f>
        <v/>
      </c>
      <c r="E783" s="15" t="str">
        <f ca="1">IF($C783="","",SUMIF('Controle de Contatos'!$D$5:$D$1204,$C783,'Controle de Contatos'!$AD$5:$AD$1204))</f>
        <v/>
      </c>
      <c r="F783" s="15" t="str">
        <f ca="1">IF($C783="","",SUMIF('Controle de Contatos'!$D$5:$D$1204,$C783,'Controle de Contatos'!$AE$5:$AE$1204))</f>
        <v/>
      </c>
      <c r="G783" s="15" t="str">
        <f ca="1">IF($C783="","",SUMIF('Controle de Contatos'!$D$5:$D$1204,$C783,'Controle de Contatos'!$AF$5:$AF$1204))</f>
        <v/>
      </c>
      <c r="H783" s="15" t="str">
        <f ca="1">IF($C783="","",SUMIF('Controle de Contatos'!$D$5:$D$1204,$C783,'Controle de Contatos'!$AG$5:$AG$1204))</f>
        <v/>
      </c>
      <c r="I783" s="15" t="str">
        <f ca="1">IF($C783="","",SUMIF('Controle de Contatos'!$D$5:$D$1204,$C783,'Controle de Contatos'!$AH$5:$AH$1204))</f>
        <v/>
      </c>
      <c r="J783" s="15" t="str">
        <f ca="1">IF($C783="","",SUMIF('Controle de Contatos'!$D$5:$D$1204,$C783,'Controle de Contatos'!$AI$5:$AI$1204))</f>
        <v/>
      </c>
      <c r="K783" s="15" t="str">
        <f ca="1">IF($C783="","",SUMIF('Controle de Contatos'!$D$5:$D$1204,$C783,'Controle de Contatos'!$AJ$5:$AJ$1204))</f>
        <v/>
      </c>
      <c r="L783" s="15" t="str">
        <f ca="1">IF($C783="","",SUMIF('Controle de Contatos'!$D$5:$D$1204,$C783,'Controle de Contatos'!$AK$5:$AK$1204))</f>
        <v/>
      </c>
      <c r="M783" s="15" t="str">
        <f ca="1">IF($C783="","",SUMIF('Controle de Contatos'!$D$5:$D$1204,$C783,'Controle de Contatos'!$AL$5:$AL$1204))</f>
        <v/>
      </c>
      <c r="N783" s="15" t="str">
        <f ca="1">IF($C783="","",SUMIF('Controle de Contatos'!$D$5:$D$1204,$C783,'Controle de Contatos'!$AM$5:$AO$1204))</f>
        <v/>
      </c>
      <c r="O783" s="15" t="str">
        <f ca="1">IF($C783="","",SUMIF('Controle de Contatos'!$D$5:$D$1204,$C783,'Controle de Contatos'!$AN$5:$AN$1204))</f>
        <v/>
      </c>
      <c r="P783" s="15" t="str">
        <f t="shared" ca="1" si="25"/>
        <v/>
      </c>
    </row>
    <row r="784" spans="2:16" ht="30" customHeight="1">
      <c r="B784" s="1">
        <v>780</v>
      </c>
      <c r="C784" s="14" t="str">
        <f t="shared" ca="1" si="24"/>
        <v/>
      </c>
      <c r="D784" s="15" t="str">
        <f ca="1">IF($C784="","",SUMIF('Controle de Contatos'!$D$5:$D$1204,$C784,'Controle de Contatos'!$AC$5:$AC$1204))</f>
        <v/>
      </c>
      <c r="E784" s="15" t="str">
        <f ca="1">IF($C784="","",SUMIF('Controle de Contatos'!$D$5:$D$1204,$C784,'Controle de Contatos'!$AD$5:$AD$1204))</f>
        <v/>
      </c>
      <c r="F784" s="15" t="str">
        <f ca="1">IF($C784="","",SUMIF('Controle de Contatos'!$D$5:$D$1204,$C784,'Controle de Contatos'!$AE$5:$AE$1204))</f>
        <v/>
      </c>
      <c r="G784" s="15" t="str">
        <f ca="1">IF($C784="","",SUMIF('Controle de Contatos'!$D$5:$D$1204,$C784,'Controle de Contatos'!$AF$5:$AF$1204))</f>
        <v/>
      </c>
      <c r="H784" s="15" t="str">
        <f ca="1">IF($C784="","",SUMIF('Controle de Contatos'!$D$5:$D$1204,$C784,'Controle de Contatos'!$AG$5:$AG$1204))</f>
        <v/>
      </c>
      <c r="I784" s="15" t="str">
        <f ca="1">IF($C784="","",SUMIF('Controle de Contatos'!$D$5:$D$1204,$C784,'Controle de Contatos'!$AH$5:$AH$1204))</f>
        <v/>
      </c>
      <c r="J784" s="15" t="str">
        <f ca="1">IF($C784="","",SUMIF('Controle de Contatos'!$D$5:$D$1204,$C784,'Controle de Contatos'!$AI$5:$AI$1204))</f>
        <v/>
      </c>
      <c r="K784" s="15" t="str">
        <f ca="1">IF($C784="","",SUMIF('Controle de Contatos'!$D$5:$D$1204,$C784,'Controle de Contatos'!$AJ$5:$AJ$1204))</f>
        <v/>
      </c>
      <c r="L784" s="15" t="str">
        <f ca="1">IF($C784="","",SUMIF('Controle de Contatos'!$D$5:$D$1204,$C784,'Controle de Contatos'!$AK$5:$AK$1204))</f>
        <v/>
      </c>
      <c r="M784" s="15" t="str">
        <f ca="1">IF($C784="","",SUMIF('Controle de Contatos'!$D$5:$D$1204,$C784,'Controle de Contatos'!$AL$5:$AL$1204))</f>
        <v/>
      </c>
      <c r="N784" s="15" t="str">
        <f ca="1">IF($C784="","",SUMIF('Controle de Contatos'!$D$5:$D$1204,$C784,'Controle de Contatos'!$AM$5:$AO$1204))</f>
        <v/>
      </c>
      <c r="O784" s="15" t="str">
        <f ca="1">IF($C784="","",SUMIF('Controle de Contatos'!$D$5:$D$1204,$C784,'Controle de Contatos'!$AN$5:$AN$1204))</f>
        <v/>
      </c>
      <c r="P784" s="15" t="str">
        <f t="shared" ca="1" si="25"/>
        <v/>
      </c>
    </row>
    <row r="785" spans="2:16" ht="30" customHeight="1">
      <c r="B785" s="1">
        <v>781</v>
      </c>
      <c r="C785" s="14" t="str">
        <f t="shared" ca="1" si="24"/>
        <v/>
      </c>
      <c r="D785" s="15" t="str">
        <f ca="1">IF($C785="","",SUMIF('Controle de Contatos'!$D$5:$D$1204,$C785,'Controle de Contatos'!$AC$5:$AC$1204))</f>
        <v/>
      </c>
      <c r="E785" s="15" t="str">
        <f ca="1">IF($C785="","",SUMIF('Controle de Contatos'!$D$5:$D$1204,$C785,'Controle de Contatos'!$AD$5:$AD$1204))</f>
        <v/>
      </c>
      <c r="F785" s="15" t="str">
        <f ca="1">IF($C785="","",SUMIF('Controle de Contatos'!$D$5:$D$1204,$C785,'Controle de Contatos'!$AE$5:$AE$1204))</f>
        <v/>
      </c>
      <c r="G785" s="15" t="str">
        <f ca="1">IF($C785="","",SUMIF('Controle de Contatos'!$D$5:$D$1204,$C785,'Controle de Contatos'!$AF$5:$AF$1204))</f>
        <v/>
      </c>
      <c r="H785" s="15" t="str">
        <f ca="1">IF($C785="","",SUMIF('Controle de Contatos'!$D$5:$D$1204,$C785,'Controle de Contatos'!$AG$5:$AG$1204))</f>
        <v/>
      </c>
      <c r="I785" s="15" t="str">
        <f ca="1">IF($C785="","",SUMIF('Controle de Contatos'!$D$5:$D$1204,$C785,'Controle de Contatos'!$AH$5:$AH$1204))</f>
        <v/>
      </c>
      <c r="J785" s="15" t="str">
        <f ca="1">IF($C785="","",SUMIF('Controle de Contatos'!$D$5:$D$1204,$C785,'Controle de Contatos'!$AI$5:$AI$1204))</f>
        <v/>
      </c>
      <c r="K785" s="15" t="str">
        <f ca="1">IF($C785="","",SUMIF('Controle de Contatos'!$D$5:$D$1204,$C785,'Controle de Contatos'!$AJ$5:$AJ$1204))</f>
        <v/>
      </c>
      <c r="L785" s="15" t="str">
        <f ca="1">IF($C785="","",SUMIF('Controle de Contatos'!$D$5:$D$1204,$C785,'Controle de Contatos'!$AK$5:$AK$1204))</f>
        <v/>
      </c>
      <c r="M785" s="15" t="str">
        <f ca="1">IF($C785="","",SUMIF('Controle de Contatos'!$D$5:$D$1204,$C785,'Controle de Contatos'!$AL$5:$AL$1204))</f>
        <v/>
      </c>
      <c r="N785" s="15" t="str">
        <f ca="1">IF($C785="","",SUMIF('Controle de Contatos'!$D$5:$D$1204,$C785,'Controle de Contatos'!$AM$5:$AO$1204))</f>
        <v/>
      </c>
      <c r="O785" s="15" t="str">
        <f ca="1">IF($C785="","",SUMIF('Controle de Contatos'!$D$5:$D$1204,$C785,'Controle de Contatos'!$AN$5:$AN$1204))</f>
        <v/>
      </c>
      <c r="P785" s="15" t="str">
        <f t="shared" ca="1" si="25"/>
        <v/>
      </c>
    </row>
    <row r="786" spans="2:16" ht="30" customHeight="1">
      <c r="B786" s="1">
        <v>782</v>
      </c>
      <c r="C786" s="14" t="str">
        <f t="shared" ca="1" si="24"/>
        <v/>
      </c>
      <c r="D786" s="15" t="str">
        <f ca="1">IF($C786="","",SUMIF('Controle de Contatos'!$D$5:$D$1204,$C786,'Controle de Contatos'!$AC$5:$AC$1204))</f>
        <v/>
      </c>
      <c r="E786" s="15" t="str">
        <f ca="1">IF($C786="","",SUMIF('Controle de Contatos'!$D$5:$D$1204,$C786,'Controle de Contatos'!$AD$5:$AD$1204))</f>
        <v/>
      </c>
      <c r="F786" s="15" t="str">
        <f ca="1">IF($C786="","",SUMIF('Controle de Contatos'!$D$5:$D$1204,$C786,'Controle de Contatos'!$AE$5:$AE$1204))</f>
        <v/>
      </c>
      <c r="G786" s="15" t="str">
        <f ca="1">IF($C786="","",SUMIF('Controle de Contatos'!$D$5:$D$1204,$C786,'Controle de Contatos'!$AF$5:$AF$1204))</f>
        <v/>
      </c>
      <c r="H786" s="15" t="str">
        <f ca="1">IF($C786="","",SUMIF('Controle de Contatos'!$D$5:$D$1204,$C786,'Controle de Contatos'!$AG$5:$AG$1204))</f>
        <v/>
      </c>
      <c r="I786" s="15" t="str">
        <f ca="1">IF($C786="","",SUMIF('Controle de Contatos'!$D$5:$D$1204,$C786,'Controle de Contatos'!$AH$5:$AH$1204))</f>
        <v/>
      </c>
      <c r="J786" s="15" t="str">
        <f ca="1">IF($C786="","",SUMIF('Controle de Contatos'!$D$5:$D$1204,$C786,'Controle de Contatos'!$AI$5:$AI$1204))</f>
        <v/>
      </c>
      <c r="K786" s="15" t="str">
        <f ca="1">IF($C786="","",SUMIF('Controle de Contatos'!$D$5:$D$1204,$C786,'Controle de Contatos'!$AJ$5:$AJ$1204))</f>
        <v/>
      </c>
      <c r="L786" s="15" t="str">
        <f ca="1">IF($C786="","",SUMIF('Controle de Contatos'!$D$5:$D$1204,$C786,'Controle de Contatos'!$AK$5:$AK$1204))</f>
        <v/>
      </c>
      <c r="M786" s="15" t="str">
        <f ca="1">IF($C786="","",SUMIF('Controle de Contatos'!$D$5:$D$1204,$C786,'Controle de Contatos'!$AL$5:$AL$1204))</f>
        <v/>
      </c>
      <c r="N786" s="15" t="str">
        <f ca="1">IF($C786="","",SUMIF('Controle de Contatos'!$D$5:$D$1204,$C786,'Controle de Contatos'!$AM$5:$AO$1204))</f>
        <v/>
      </c>
      <c r="O786" s="15" t="str">
        <f ca="1">IF($C786="","",SUMIF('Controle de Contatos'!$D$5:$D$1204,$C786,'Controle de Contatos'!$AN$5:$AN$1204))</f>
        <v/>
      </c>
      <c r="P786" s="15" t="str">
        <f t="shared" ca="1" si="25"/>
        <v/>
      </c>
    </row>
    <row r="787" spans="2:16" ht="30" customHeight="1">
      <c r="B787" s="1">
        <v>783</v>
      </c>
      <c r="C787" s="14" t="str">
        <f t="shared" ca="1" si="24"/>
        <v/>
      </c>
      <c r="D787" s="15" t="str">
        <f ca="1">IF($C787="","",SUMIF('Controle de Contatos'!$D$5:$D$1204,$C787,'Controle de Contatos'!$AC$5:$AC$1204))</f>
        <v/>
      </c>
      <c r="E787" s="15" t="str">
        <f ca="1">IF($C787="","",SUMIF('Controle de Contatos'!$D$5:$D$1204,$C787,'Controle de Contatos'!$AD$5:$AD$1204))</f>
        <v/>
      </c>
      <c r="F787" s="15" t="str">
        <f ca="1">IF($C787="","",SUMIF('Controle de Contatos'!$D$5:$D$1204,$C787,'Controle de Contatos'!$AE$5:$AE$1204))</f>
        <v/>
      </c>
      <c r="G787" s="15" t="str">
        <f ca="1">IF($C787="","",SUMIF('Controle de Contatos'!$D$5:$D$1204,$C787,'Controle de Contatos'!$AF$5:$AF$1204))</f>
        <v/>
      </c>
      <c r="H787" s="15" t="str">
        <f ca="1">IF($C787="","",SUMIF('Controle de Contatos'!$D$5:$D$1204,$C787,'Controle de Contatos'!$AG$5:$AG$1204))</f>
        <v/>
      </c>
      <c r="I787" s="15" t="str">
        <f ca="1">IF($C787="","",SUMIF('Controle de Contatos'!$D$5:$D$1204,$C787,'Controle de Contatos'!$AH$5:$AH$1204))</f>
        <v/>
      </c>
      <c r="J787" s="15" t="str">
        <f ca="1">IF($C787="","",SUMIF('Controle de Contatos'!$D$5:$D$1204,$C787,'Controle de Contatos'!$AI$5:$AI$1204))</f>
        <v/>
      </c>
      <c r="K787" s="15" t="str">
        <f ca="1">IF($C787="","",SUMIF('Controle de Contatos'!$D$5:$D$1204,$C787,'Controle de Contatos'!$AJ$5:$AJ$1204))</f>
        <v/>
      </c>
      <c r="L787" s="15" t="str">
        <f ca="1">IF($C787="","",SUMIF('Controle de Contatos'!$D$5:$D$1204,$C787,'Controle de Contatos'!$AK$5:$AK$1204))</f>
        <v/>
      </c>
      <c r="M787" s="15" t="str">
        <f ca="1">IF($C787="","",SUMIF('Controle de Contatos'!$D$5:$D$1204,$C787,'Controle de Contatos'!$AL$5:$AL$1204))</f>
        <v/>
      </c>
      <c r="N787" s="15" t="str">
        <f ca="1">IF($C787="","",SUMIF('Controle de Contatos'!$D$5:$D$1204,$C787,'Controle de Contatos'!$AM$5:$AO$1204))</f>
        <v/>
      </c>
      <c r="O787" s="15" t="str">
        <f ca="1">IF($C787="","",SUMIF('Controle de Contatos'!$D$5:$D$1204,$C787,'Controle de Contatos'!$AN$5:$AN$1204))</f>
        <v/>
      </c>
      <c r="P787" s="15" t="str">
        <f t="shared" ca="1" si="25"/>
        <v/>
      </c>
    </row>
    <row r="788" spans="2:16" ht="30" customHeight="1">
      <c r="B788" s="1">
        <v>784</v>
      </c>
      <c r="C788" s="14" t="str">
        <f t="shared" ca="1" si="24"/>
        <v/>
      </c>
      <c r="D788" s="15" t="str">
        <f ca="1">IF($C788="","",SUMIF('Controle de Contatos'!$D$5:$D$1204,$C788,'Controle de Contatos'!$AC$5:$AC$1204))</f>
        <v/>
      </c>
      <c r="E788" s="15" t="str">
        <f ca="1">IF($C788="","",SUMIF('Controle de Contatos'!$D$5:$D$1204,$C788,'Controle de Contatos'!$AD$5:$AD$1204))</f>
        <v/>
      </c>
      <c r="F788" s="15" t="str">
        <f ca="1">IF($C788="","",SUMIF('Controle de Contatos'!$D$5:$D$1204,$C788,'Controle de Contatos'!$AE$5:$AE$1204))</f>
        <v/>
      </c>
      <c r="G788" s="15" t="str">
        <f ca="1">IF($C788="","",SUMIF('Controle de Contatos'!$D$5:$D$1204,$C788,'Controle de Contatos'!$AF$5:$AF$1204))</f>
        <v/>
      </c>
      <c r="H788" s="15" t="str">
        <f ca="1">IF($C788="","",SUMIF('Controle de Contatos'!$D$5:$D$1204,$C788,'Controle de Contatos'!$AG$5:$AG$1204))</f>
        <v/>
      </c>
      <c r="I788" s="15" t="str">
        <f ca="1">IF($C788="","",SUMIF('Controle de Contatos'!$D$5:$D$1204,$C788,'Controle de Contatos'!$AH$5:$AH$1204))</f>
        <v/>
      </c>
      <c r="J788" s="15" t="str">
        <f ca="1">IF($C788="","",SUMIF('Controle de Contatos'!$D$5:$D$1204,$C788,'Controle de Contatos'!$AI$5:$AI$1204))</f>
        <v/>
      </c>
      <c r="K788" s="15" t="str">
        <f ca="1">IF($C788="","",SUMIF('Controle de Contatos'!$D$5:$D$1204,$C788,'Controle de Contatos'!$AJ$5:$AJ$1204))</f>
        <v/>
      </c>
      <c r="L788" s="15" t="str">
        <f ca="1">IF($C788="","",SUMIF('Controle de Contatos'!$D$5:$D$1204,$C788,'Controle de Contatos'!$AK$5:$AK$1204))</f>
        <v/>
      </c>
      <c r="M788" s="15" t="str">
        <f ca="1">IF($C788="","",SUMIF('Controle de Contatos'!$D$5:$D$1204,$C788,'Controle de Contatos'!$AL$5:$AL$1204))</f>
        <v/>
      </c>
      <c r="N788" s="15" t="str">
        <f ca="1">IF($C788="","",SUMIF('Controle de Contatos'!$D$5:$D$1204,$C788,'Controle de Contatos'!$AM$5:$AO$1204))</f>
        <v/>
      </c>
      <c r="O788" s="15" t="str">
        <f ca="1">IF($C788="","",SUMIF('Controle de Contatos'!$D$5:$D$1204,$C788,'Controle de Contatos'!$AN$5:$AN$1204))</f>
        <v/>
      </c>
      <c r="P788" s="15" t="str">
        <f t="shared" ca="1" si="25"/>
        <v/>
      </c>
    </row>
    <row r="789" spans="2:16" ht="30" customHeight="1">
      <c r="B789" s="1">
        <v>785</v>
      </c>
      <c r="C789" s="14" t="str">
        <f t="shared" ca="1" si="24"/>
        <v/>
      </c>
      <c r="D789" s="15" t="str">
        <f ca="1">IF($C789="","",SUMIF('Controle de Contatos'!$D$5:$D$1204,$C789,'Controle de Contatos'!$AC$5:$AC$1204))</f>
        <v/>
      </c>
      <c r="E789" s="15" t="str">
        <f ca="1">IF($C789="","",SUMIF('Controle de Contatos'!$D$5:$D$1204,$C789,'Controle de Contatos'!$AD$5:$AD$1204))</f>
        <v/>
      </c>
      <c r="F789" s="15" t="str">
        <f ca="1">IF($C789="","",SUMIF('Controle de Contatos'!$D$5:$D$1204,$C789,'Controle de Contatos'!$AE$5:$AE$1204))</f>
        <v/>
      </c>
      <c r="G789" s="15" t="str">
        <f ca="1">IF($C789="","",SUMIF('Controle de Contatos'!$D$5:$D$1204,$C789,'Controle de Contatos'!$AF$5:$AF$1204))</f>
        <v/>
      </c>
      <c r="H789" s="15" t="str">
        <f ca="1">IF($C789="","",SUMIF('Controle de Contatos'!$D$5:$D$1204,$C789,'Controle de Contatos'!$AG$5:$AG$1204))</f>
        <v/>
      </c>
      <c r="I789" s="15" t="str">
        <f ca="1">IF($C789="","",SUMIF('Controle de Contatos'!$D$5:$D$1204,$C789,'Controle de Contatos'!$AH$5:$AH$1204))</f>
        <v/>
      </c>
      <c r="J789" s="15" t="str">
        <f ca="1">IF($C789="","",SUMIF('Controle de Contatos'!$D$5:$D$1204,$C789,'Controle de Contatos'!$AI$5:$AI$1204))</f>
        <v/>
      </c>
      <c r="K789" s="15" t="str">
        <f ca="1">IF($C789="","",SUMIF('Controle de Contatos'!$D$5:$D$1204,$C789,'Controle de Contatos'!$AJ$5:$AJ$1204))</f>
        <v/>
      </c>
      <c r="L789" s="15" t="str">
        <f ca="1">IF($C789="","",SUMIF('Controle de Contatos'!$D$5:$D$1204,$C789,'Controle de Contatos'!$AK$5:$AK$1204))</f>
        <v/>
      </c>
      <c r="M789" s="15" t="str">
        <f ca="1">IF($C789="","",SUMIF('Controle de Contatos'!$D$5:$D$1204,$C789,'Controle de Contatos'!$AL$5:$AL$1204))</f>
        <v/>
      </c>
      <c r="N789" s="15" t="str">
        <f ca="1">IF($C789="","",SUMIF('Controle de Contatos'!$D$5:$D$1204,$C789,'Controle de Contatos'!$AM$5:$AO$1204))</f>
        <v/>
      </c>
      <c r="O789" s="15" t="str">
        <f ca="1">IF($C789="","",SUMIF('Controle de Contatos'!$D$5:$D$1204,$C789,'Controle de Contatos'!$AN$5:$AN$1204))</f>
        <v/>
      </c>
      <c r="P789" s="15" t="str">
        <f t="shared" ca="1" si="25"/>
        <v/>
      </c>
    </row>
    <row r="790" spans="2:16" ht="30" customHeight="1">
      <c r="B790" s="1">
        <v>786</v>
      </c>
      <c r="C790" s="14" t="str">
        <f t="shared" ca="1" si="24"/>
        <v/>
      </c>
      <c r="D790" s="15" t="str">
        <f ca="1">IF($C790="","",SUMIF('Controle de Contatos'!$D$5:$D$1204,$C790,'Controle de Contatos'!$AC$5:$AC$1204))</f>
        <v/>
      </c>
      <c r="E790" s="15" t="str">
        <f ca="1">IF($C790="","",SUMIF('Controle de Contatos'!$D$5:$D$1204,$C790,'Controle de Contatos'!$AD$5:$AD$1204))</f>
        <v/>
      </c>
      <c r="F790" s="15" t="str">
        <f ca="1">IF($C790="","",SUMIF('Controle de Contatos'!$D$5:$D$1204,$C790,'Controle de Contatos'!$AE$5:$AE$1204))</f>
        <v/>
      </c>
      <c r="G790" s="15" t="str">
        <f ca="1">IF($C790="","",SUMIF('Controle de Contatos'!$D$5:$D$1204,$C790,'Controle de Contatos'!$AF$5:$AF$1204))</f>
        <v/>
      </c>
      <c r="H790" s="15" t="str">
        <f ca="1">IF($C790="","",SUMIF('Controle de Contatos'!$D$5:$D$1204,$C790,'Controle de Contatos'!$AG$5:$AG$1204))</f>
        <v/>
      </c>
      <c r="I790" s="15" t="str">
        <f ca="1">IF($C790="","",SUMIF('Controle de Contatos'!$D$5:$D$1204,$C790,'Controle de Contatos'!$AH$5:$AH$1204))</f>
        <v/>
      </c>
      <c r="J790" s="15" t="str">
        <f ca="1">IF($C790="","",SUMIF('Controle de Contatos'!$D$5:$D$1204,$C790,'Controle de Contatos'!$AI$5:$AI$1204))</f>
        <v/>
      </c>
      <c r="K790" s="15" t="str">
        <f ca="1">IF($C790="","",SUMIF('Controle de Contatos'!$D$5:$D$1204,$C790,'Controle de Contatos'!$AJ$5:$AJ$1204))</f>
        <v/>
      </c>
      <c r="L790" s="15" t="str">
        <f ca="1">IF($C790="","",SUMIF('Controle de Contatos'!$D$5:$D$1204,$C790,'Controle de Contatos'!$AK$5:$AK$1204))</f>
        <v/>
      </c>
      <c r="M790" s="15" t="str">
        <f ca="1">IF($C790="","",SUMIF('Controle de Contatos'!$D$5:$D$1204,$C790,'Controle de Contatos'!$AL$5:$AL$1204))</f>
        <v/>
      </c>
      <c r="N790" s="15" t="str">
        <f ca="1">IF($C790="","",SUMIF('Controle de Contatos'!$D$5:$D$1204,$C790,'Controle de Contatos'!$AM$5:$AO$1204))</f>
        <v/>
      </c>
      <c r="O790" s="15" t="str">
        <f ca="1">IF($C790="","",SUMIF('Controle de Contatos'!$D$5:$D$1204,$C790,'Controle de Contatos'!$AN$5:$AN$1204))</f>
        <v/>
      </c>
      <c r="P790" s="15" t="str">
        <f t="shared" ca="1" si="25"/>
        <v/>
      </c>
    </row>
    <row r="791" spans="2:16" ht="30" customHeight="1">
      <c r="B791" s="1">
        <v>787</v>
      </c>
      <c r="C791" s="14" t="str">
        <f t="shared" ca="1" si="24"/>
        <v/>
      </c>
      <c r="D791" s="15" t="str">
        <f ca="1">IF($C791="","",SUMIF('Controle de Contatos'!$D$5:$D$1204,$C791,'Controle de Contatos'!$AC$5:$AC$1204))</f>
        <v/>
      </c>
      <c r="E791" s="15" t="str">
        <f ca="1">IF($C791="","",SUMIF('Controle de Contatos'!$D$5:$D$1204,$C791,'Controle de Contatos'!$AD$5:$AD$1204))</f>
        <v/>
      </c>
      <c r="F791" s="15" t="str">
        <f ca="1">IF($C791="","",SUMIF('Controle de Contatos'!$D$5:$D$1204,$C791,'Controle de Contatos'!$AE$5:$AE$1204))</f>
        <v/>
      </c>
      <c r="G791" s="15" t="str">
        <f ca="1">IF($C791="","",SUMIF('Controle de Contatos'!$D$5:$D$1204,$C791,'Controle de Contatos'!$AF$5:$AF$1204))</f>
        <v/>
      </c>
      <c r="H791" s="15" t="str">
        <f ca="1">IF($C791="","",SUMIF('Controle de Contatos'!$D$5:$D$1204,$C791,'Controle de Contatos'!$AG$5:$AG$1204))</f>
        <v/>
      </c>
      <c r="I791" s="15" t="str">
        <f ca="1">IF($C791="","",SUMIF('Controle de Contatos'!$D$5:$D$1204,$C791,'Controle de Contatos'!$AH$5:$AH$1204))</f>
        <v/>
      </c>
      <c r="J791" s="15" t="str">
        <f ca="1">IF($C791="","",SUMIF('Controle de Contatos'!$D$5:$D$1204,$C791,'Controle de Contatos'!$AI$5:$AI$1204))</f>
        <v/>
      </c>
      <c r="K791" s="15" t="str">
        <f ca="1">IF($C791="","",SUMIF('Controle de Contatos'!$D$5:$D$1204,$C791,'Controle de Contatos'!$AJ$5:$AJ$1204))</f>
        <v/>
      </c>
      <c r="L791" s="15" t="str">
        <f ca="1">IF($C791="","",SUMIF('Controle de Contatos'!$D$5:$D$1204,$C791,'Controle de Contatos'!$AK$5:$AK$1204))</f>
        <v/>
      </c>
      <c r="M791" s="15" t="str">
        <f ca="1">IF($C791="","",SUMIF('Controle de Contatos'!$D$5:$D$1204,$C791,'Controle de Contatos'!$AL$5:$AL$1204))</f>
        <v/>
      </c>
      <c r="N791" s="15" t="str">
        <f ca="1">IF($C791="","",SUMIF('Controle de Contatos'!$D$5:$D$1204,$C791,'Controle de Contatos'!$AM$5:$AO$1204))</f>
        <v/>
      </c>
      <c r="O791" s="15" t="str">
        <f ca="1">IF($C791="","",SUMIF('Controle de Contatos'!$D$5:$D$1204,$C791,'Controle de Contatos'!$AN$5:$AN$1204))</f>
        <v/>
      </c>
      <c r="P791" s="15" t="str">
        <f t="shared" ca="1" si="25"/>
        <v/>
      </c>
    </row>
    <row r="792" spans="2:16" ht="30" customHeight="1">
      <c r="B792" s="1">
        <v>788</v>
      </c>
      <c r="C792" s="14" t="str">
        <f t="shared" ca="1" si="24"/>
        <v/>
      </c>
      <c r="D792" s="15" t="str">
        <f ca="1">IF($C792="","",SUMIF('Controle de Contatos'!$D$5:$D$1204,$C792,'Controle de Contatos'!$AC$5:$AC$1204))</f>
        <v/>
      </c>
      <c r="E792" s="15" t="str">
        <f ca="1">IF($C792="","",SUMIF('Controle de Contatos'!$D$5:$D$1204,$C792,'Controle de Contatos'!$AD$5:$AD$1204))</f>
        <v/>
      </c>
      <c r="F792" s="15" t="str">
        <f ca="1">IF($C792="","",SUMIF('Controle de Contatos'!$D$5:$D$1204,$C792,'Controle de Contatos'!$AE$5:$AE$1204))</f>
        <v/>
      </c>
      <c r="G792" s="15" t="str">
        <f ca="1">IF($C792="","",SUMIF('Controle de Contatos'!$D$5:$D$1204,$C792,'Controle de Contatos'!$AF$5:$AF$1204))</f>
        <v/>
      </c>
      <c r="H792" s="15" t="str">
        <f ca="1">IF($C792="","",SUMIF('Controle de Contatos'!$D$5:$D$1204,$C792,'Controle de Contatos'!$AG$5:$AG$1204))</f>
        <v/>
      </c>
      <c r="I792" s="15" t="str">
        <f ca="1">IF($C792="","",SUMIF('Controle de Contatos'!$D$5:$D$1204,$C792,'Controle de Contatos'!$AH$5:$AH$1204))</f>
        <v/>
      </c>
      <c r="J792" s="15" t="str">
        <f ca="1">IF($C792="","",SUMIF('Controle de Contatos'!$D$5:$D$1204,$C792,'Controle de Contatos'!$AI$5:$AI$1204))</f>
        <v/>
      </c>
      <c r="K792" s="15" t="str">
        <f ca="1">IF($C792="","",SUMIF('Controle de Contatos'!$D$5:$D$1204,$C792,'Controle de Contatos'!$AJ$5:$AJ$1204))</f>
        <v/>
      </c>
      <c r="L792" s="15" t="str">
        <f ca="1">IF($C792="","",SUMIF('Controle de Contatos'!$D$5:$D$1204,$C792,'Controle de Contatos'!$AK$5:$AK$1204))</f>
        <v/>
      </c>
      <c r="M792" s="15" t="str">
        <f ca="1">IF($C792="","",SUMIF('Controle de Contatos'!$D$5:$D$1204,$C792,'Controle de Contatos'!$AL$5:$AL$1204))</f>
        <v/>
      </c>
      <c r="N792" s="15" t="str">
        <f ca="1">IF($C792="","",SUMIF('Controle de Contatos'!$D$5:$D$1204,$C792,'Controle de Contatos'!$AM$5:$AO$1204))</f>
        <v/>
      </c>
      <c r="O792" s="15" t="str">
        <f ca="1">IF($C792="","",SUMIF('Controle de Contatos'!$D$5:$D$1204,$C792,'Controle de Contatos'!$AN$5:$AN$1204))</f>
        <v/>
      </c>
      <c r="P792" s="15" t="str">
        <f t="shared" ca="1" si="25"/>
        <v/>
      </c>
    </row>
    <row r="793" spans="2:16" ht="30" customHeight="1">
      <c r="B793" s="1">
        <v>789</v>
      </c>
      <c r="C793" s="14" t="str">
        <f t="shared" ca="1" si="24"/>
        <v/>
      </c>
      <c r="D793" s="15" t="str">
        <f ca="1">IF($C793="","",SUMIF('Controle de Contatos'!$D$5:$D$1204,$C793,'Controle de Contatos'!$AC$5:$AC$1204))</f>
        <v/>
      </c>
      <c r="E793" s="15" t="str">
        <f ca="1">IF($C793="","",SUMIF('Controle de Contatos'!$D$5:$D$1204,$C793,'Controle de Contatos'!$AD$5:$AD$1204))</f>
        <v/>
      </c>
      <c r="F793" s="15" t="str">
        <f ca="1">IF($C793="","",SUMIF('Controle de Contatos'!$D$5:$D$1204,$C793,'Controle de Contatos'!$AE$5:$AE$1204))</f>
        <v/>
      </c>
      <c r="G793" s="15" t="str">
        <f ca="1">IF($C793="","",SUMIF('Controle de Contatos'!$D$5:$D$1204,$C793,'Controle de Contatos'!$AF$5:$AF$1204))</f>
        <v/>
      </c>
      <c r="H793" s="15" t="str">
        <f ca="1">IF($C793="","",SUMIF('Controle de Contatos'!$D$5:$D$1204,$C793,'Controle de Contatos'!$AG$5:$AG$1204))</f>
        <v/>
      </c>
      <c r="I793" s="15" t="str">
        <f ca="1">IF($C793="","",SUMIF('Controle de Contatos'!$D$5:$D$1204,$C793,'Controle de Contatos'!$AH$5:$AH$1204))</f>
        <v/>
      </c>
      <c r="J793" s="15" t="str">
        <f ca="1">IF($C793="","",SUMIF('Controle de Contatos'!$D$5:$D$1204,$C793,'Controle de Contatos'!$AI$5:$AI$1204))</f>
        <v/>
      </c>
      <c r="K793" s="15" t="str">
        <f ca="1">IF($C793="","",SUMIF('Controle de Contatos'!$D$5:$D$1204,$C793,'Controle de Contatos'!$AJ$5:$AJ$1204))</f>
        <v/>
      </c>
      <c r="L793" s="15" t="str">
        <f ca="1">IF($C793="","",SUMIF('Controle de Contatos'!$D$5:$D$1204,$C793,'Controle de Contatos'!$AK$5:$AK$1204))</f>
        <v/>
      </c>
      <c r="M793" s="15" t="str">
        <f ca="1">IF($C793="","",SUMIF('Controle de Contatos'!$D$5:$D$1204,$C793,'Controle de Contatos'!$AL$5:$AL$1204))</f>
        <v/>
      </c>
      <c r="N793" s="15" t="str">
        <f ca="1">IF($C793="","",SUMIF('Controle de Contatos'!$D$5:$D$1204,$C793,'Controle de Contatos'!$AM$5:$AO$1204))</f>
        <v/>
      </c>
      <c r="O793" s="15" t="str">
        <f ca="1">IF($C793="","",SUMIF('Controle de Contatos'!$D$5:$D$1204,$C793,'Controle de Contatos'!$AN$5:$AN$1204))</f>
        <v/>
      </c>
      <c r="P793" s="15" t="str">
        <f t="shared" ca="1" si="25"/>
        <v/>
      </c>
    </row>
    <row r="794" spans="2:16" ht="30" customHeight="1">
      <c r="B794" s="1">
        <v>790</v>
      </c>
      <c r="C794" s="14" t="str">
        <f t="shared" ca="1" si="24"/>
        <v/>
      </c>
      <c r="D794" s="15" t="str">
        <f ca="1">IF($C794="","",SUMIF('Controle de Contatos'!$D$5:$D$1204,$C794,'Controle de Contatos'!$AC$5:$AC$1204))</f>
        <v/>
      </c>
      <c r="E794" s="15" t="str">
        <f ca="1">IF($C794="","",SUMIF('Controle de Contatos'!$D$5:$D$1204,$C794,'Controle de Contatos'!$AD$5:$AD$1204))</f>
        <v/>
      </c>
      <c r="F794" s="15" t="str">
        <f ca="1">IF($C794="","",SUMIF('Controle de Contatos'!$D$5:$D$1204,$C794,'Controle de Contatos'!$AE$5:$AE$1204))</f>
        <v/>
      </c>
      <c r="G794" s="15" t="str">
        <f ca="1">IF($C794="","",SUMIF('Controle de Contatos'!$D$5:$D$1204,$C794,'Controle de Contatos'!$AF$5:$AF$1204))</f>
        <v/>
      </c>
      <c r="H794" s="15" t="str">
        <f ca="1">IF($C794="","",SUMIF('Controle de Contatos'!$D$5:$D$1204,$C794,'Controle de Contatos'!$AG$5:$AG$1204))</f>
        <v/>
      </c>
      <c r="I794" s="15" t="str">
        <f ca="1">IF($C794="","",SUMIF('Controle de Contatos'!$D$5:$D$1204,$C794,'Controle de Contatos'!$AH$5:$AH$1204))</f>
        <v/>
      </c>
      <c r="J794" s="15" t="str">
        <f ca="1">IF($C794="","",SUMIF('Controle de Contatos'!$D$5:$D$1204,$C794,'Controle de Contatos'!$AI$5:$AI$1204))</f>
        <v/>
      </c>
      <c r="K794" s="15" t="str">
        <f ca="1">IF($C794="","",SUMIF('Controle de Contatos'!$D$5:$D$1204,$C794,'Controle de Contatos'!$AJ$5:$AJ$1204))</f>
        <v/>
      </c>
      <c r="L794" s="15" t="str">
        <f ca="1">IF($C794="","",SUMIF('Controle de Contatos'!$D$5:$D$1204,$C794,'Controle de Contatos'!$AK$5:$AK$1204))</f>
        <v/>
      </c>
      <c r="M794" s="15" t="str">
        <f ca="1">IF($C794="","",SUMIF('Controle de Contatos'!$D$5:$D$1204,$C794,'Controle de Contatos'!$AL$5:$AL$1204))</f>
        <v/>
      </c>
      <c r="N794" s="15" t="str">
        <f ca="1">IF($C794="","",SUMIF('Controle de Contatos'!$D$5:$D$1204,$C794,'Controle de Contatos'!$AM$5:$AO$1204))</f>
        <v/>
      </c>
      <c r="O794" s="15" t="str">
        <f ca="1">IF($C794="","",SUMIF('Controle de Contatos'!$D$5:$D$1204,$C794,'Controle de Contatos'!$AN$5:$AN$1204))</f>
        <v/>
      </c>
      <c r="P794" s="15" t="str">
        <f t="shared" ca="1" si="25"/>
        <v/>
      </c>
    </row>
    <row r="795" spans="2:16" ht="30" customHeight="1">
      <c r="B795" s="1">
        <v>791</v>
      </c>
      <c r="C795" s="14" t="str">
        <f t="shared" ca="1" si="24"/>
        <v/>
      </c>
      <c r="D795" s="15" t="str">
        <f ca="1">IF($C795="","",SUMIF('Controle de Contatos'!$D$5:$D$1204,$C795,'Controle de Contatos'!$AC$5:$AC$1204))</f>
        <v/>
      </c>
      <c r="E795" s="15" t="str">
        <f ca="1">IF($C795="","",SUMIF('Controle de Contatos'!$D$5:$D$1204,$C795,'Controle de Contatos'!$AD$5:$AD$1204))</f>
        <v/>
      </c>
      <c r="F795" s="15" t="str">
        <f ca="1">IF($C795="","",SUMIF('Controle de Contatos'!$D$5:$D$1204,$C795,'Controle de Contatos'!$AE$5:$AE$1204))</f>
        <v/>
      </c>
      <c r="G795" s="15" t="str">
        <f ca="1">IF($C795="","",SUMIF('Controle de Contatos'!$D$5:$D$1204,$C795,'Controle de Contatos'!$AF$5:$AF$1204))</f>
        <v/>
      </c>
      <c r="H795" s="15" t="str">
        <f ca="1">IF($C795="","",SUMIF('Controle de Contatos'!$D$5:$D$1204,$C795,'Controle de Contatos'!$AG$5:$AG$1204))</f>
        <v/>
      </c>
      <c r="I795" s="15" t="str">
        <f ca="1">IF($C795="","",SUMIF('Controle de Contatos'!$D$5:$D$1204,$C795,'Controle de Contatos'!$AH$5:$AH$1204))</f>
        <v/>
      </c>
      <c r="J795" s="15" t="str">
        <f ca="1">IF($C795="","",SUMIF('Controle de Contatos'!$D$5:$D$1204,$C795,'Controle de Contatos'!$AI$5:$AI$1204))</f>
        <v/>
      </c>
      <c r="K795" s="15" t="str">
        <f ca="1">IF($C795="","",SUMIF('Controle de Contatos'!$D$5:$D$1204,$C795,'Controle de Contatos'!$AJ$5:$AJ$1204))</f>
        <v/>
      </c>
      <c r="L795" s="15" t="str">
        <f ca="1">IF($C795="","",SUMIF('Controle de Contatos'!$D$5:$D$1204,$C795,'Controle de Contatos'!$AK$5:$AK$1204))</f>
        <v/>
      </c>
      <c r="M795" s="15" t="str">
        <f ca="1">IF($C795="","",SUMIF('Controle de Contatos'!$D$5:$D$1204,$C795,'Controle de Contatos'!$AL$5:$AL$1204))</f>
        <v/>
      </c>
      <c r="N795" s="15" t="str">
        <f ca="1">IF($C795="","",SUMIF('Controle de Contatos'!$D$5:$D$1204,$C795,'Controle de Contatos'!$AM$5:$AO$1204))</f>
        <v/>
      </c>
      <c r="O795" s="15" t="str">
        <f ca="1">IF($C795="","",SUMIF('Controle de Contatos'!$D$5:$D$1204,$C795,'Controle de Contatos'!$AN$5:$AN$1204))</f>
        <v/>
      </c>
      <c r="P795" s="15" t="str">
        <f t="shared" ca="1" si="25"/>
        <v/>
      </c>
    </row>
    <row r="796" spans="2:16" ht="30" customHeight="1">
      <c r="B796" s="1">
        <v>792</v>
      </c>
      <c r="C796" s="14" t="str">
        <f t="shared" ca="1" si="24"/>
        <v/>
      </c>
      <c r="D796" s="15" t="str">
        <f ca="1">IF($C796="","",SUMIF('Controle de Contatos'!$D$5:$D$1204,$C796,'Controle de Contatos'!$AC$5:$AC$1204))</f>
        <v/>
      </c>
      <c r="E796" s="15" t="str">
        <f ca="1">IF($C796="","",SUMIF('Controle de Contatos'!$D$5:$D$1204,$C796,'Controle de Contatos'!$AD$5:$AD$1204))</f>
        <v/>
      </c>
      <c r="F796" s="15" t="str">
        <f ca="1">IF($C796="","",SUMIF('Controle de Contatos'!$D$5:$D$1204,$C796,'Controle de Contatos'!$AE$5:$AE$1204))</f>
        <v/>
      </c>
      <c r="G796" s="15" t="str">
        <f ca="1">IF($C796="","",SUMIF('Controle de Contatos'!$D$5:$D$1204,$C796,'Controle de Contatos'!$AF$5:$AF$1204))</f>
        <v/>
      </c>
      <c r="H796" s="15" t="str">
        <f ca="1">IF($C796="","",SUMIF('Controle de Contatos'!$D$5:$D$1204,$C796,'Controle de Contatos'!$AG$5:$AG$1204))</f>
        <v/>
      </c>
      <c r="I796" s="15" t="str">
        <f ca="1">IF($C796="","",SUMIF('Controle de Contatos'!$D$5:$D$1204,$C796,'Controle de Contatos'!$AH$5:$AH$1204))</f>
        <v/>
      </c>
      <c r="J796" s="15" t="str">
        <f ca="1">IF($C796="","",SUMIF('Controle de Contatos'!$D$5:$D$1204,$C796,'Controle de Contatos'!$AI$5:$AI$1204))</f>
        <v/>
      </c>
      <c r="K796" s="15" t="str">
        <f ca="1">IF($C796="","",SUMIF('Controle de Contatos'!$D$5:$D$1204,$C796,'Controle de Contatos'!$AJ$5:$AJ$1204))</f>
        <v/>
      </c>
      <c r="L796" s="15" t="str">
        <f ca="1">IF($C796="","",SUMIF('Controle de Contatos'!$D$5:$D$1204,$C796,'Controle de Contatos'!$AK$5:$AK$1204))</f>
        <v/>
      </c>
      <c r="M796" s="15" t="str">
        <f ca="1">IF($C796="","",SUMIF('Controle de Contatos'!$D$5:$D$1204,$C796,'Controle de Contatos'!$AL$5:$AL$1204))</f>
        <v/>
      </c>
      <c r="N796" s="15" t="str">
        <f ca="1">IF($C796="","",SUMIF('Controle de Contatos'!$D$5:$D$1204,$C796,'Controle de Contatos'!$AM$5:$AO$1204))</f>
        <v/>
      </c>
      <c r="O796" s="15" t="str">
        <f ca="1">IF($C796="","",SUMIF('Controle de Contatos'!$D$5:$D$1204,$C796,'Controle de Contatos'!$AN$5:$AN$1204))</f>
        <v/>
      </c>
      <c r="P796" s="15" t="str">
        <f t="shared" ca="1" si="25"/>
        <v/>
      </c>
    </row>
    <row r="797" spans="2:16" ht="30" customHeight="1">
      <c r="B797" s="1">
        <v>793</v>
      </c>
      <c r="C797" s="14" t="str">
        <f t="shared" ca="1" si="24"/>
        <v/>
      </c>
      <c r="D797" s="15" t="str">
        <f ca="1">IF($C797="","",SUMIF('Controle de Contatos'!$D$5:$D$1204,$C797,'Controle de Contatos'!$AC$5:$AC$1204))</f>
        <v/>
      </c>
      <c r="E797" s="15" t="str">
        <f ca="1">IF($C797="","",SUMIF('Controle de Contatos'!$D$5:$D$1204,$C797,'Controle de Contatos'!$AD$5:$AD$1204))</f>
        <v/>
      </c>
      <c r="F797" s="15" t="str">
        <f ca="1">IF($C797="","",SUMIF('Controle de Contatos'!$D$5:$D$1204,$C797,'Controle de Contatos'!$AE$5:$AE$1204))</f>
        <v/>
      </c>
      <c r="G797" s="15" t="str">
        <f ca="1">IF($C797="","",SUMIF('Controle de Contatos'!$D$5:$D$1204,$C797,'Controle de Contatos'!$AF$5:$AF$1204))</f>
        <v/>
      </c>
      <c r="H797" s="15" t="str">
        <f ca="1">IF($C797="","",SUMIF('Controle de Contatos'!$D$5:$D$1204,$C797,'Controle de Contatos'!$AG$5:$AG$1204))</f>
        <v/>
      </c>
      <c r="I797" s="15" t="str">
        <f ca="1">IF($C797="","",SUMIF('Controle de Contatos'!$D$5:$D$1204,$C797,'Controle de Contatos'!$AH$5:$AH$1204))</f>
        <v/>
      </c>
      <c r="J797" s="15" t="str">
        <f ca="1">IF($C797="","",SUMIF('Controle de Contatos'!$D$5:$D$1204,$C797,'Controle de Contatos'!$AI$5:$AI$1204))</f>
        <v/>
      </c>
      <c r="K797" s="15" t="str">
        <f ca="1">IF($C797="","",SUMIF('Controle de Contatos'!$D$5:$D$1204,$C797,'Controle de Contatos'!$AJ$5:$AJ$1204))</f>
        <v/>
      </c>
      <c r="L797" s="15" t="str">
        <f ca="1">IF($C797="","",SUMIF('Controle de Contatos'!$D$5:$D$1204,$C797,'Controle de Contatos'!$AK$5:$AK$1204))</f>
        <v/>
      </c>
      <c r="M797" s="15" t="str">
        <f ca="1">IF($C797="","",SUMIF('Controle de Contatos'!$D$5:$D$1204,$C797,'Controle de Contatos'!$AL$5:$AL$1204))</f>
        <v/>
      </c>
      <c r="N797" s="15" t="str">
        <f ca="1">IF($C797="","",SUMIF('Controle de Contatos'!$D$5:$D$1204,$C797,'Controle de Contatos'!$AM$5:$AO$1204))</f>
        <v/>
      </c>
      <c r="O797" s="15" t="str">
        <f ca="1">IF($C797="","",SUMIF('Controle de Contatos'!$D$5:$D$1204,$C797,'Controle de Contatos'!$AN$5:$AN$1204))</f>
        <v/>
      </c>
      <c r="P797" s="15" t="str">
        <f t="shared" ca="1" si="25"/>
        <v/>
      </c>
    </row>
    <row r="798" spans="2:16" ht="30" customHeight="1">
      <c r="B798" s="1">
        <v>794</v>
      </c>
      <c r="C798" s="14" t="str">
        <f t="shared" ca="1" si="24"/>
        <v/>
      </c>
      <c r="D798" s="15" t="str">
        <f ca="1">IF($C798="","",SUMIF('Controle de Contatos'!$D$5:$D$1204,$C798,'Controle de Contatos'!$AC$5:$AC$1204))</f>
        <v/>
      </c>
      <c r="E798" s="15" t="str">
        <f ca="1">IF($C798="","",SUMIF('Controle de Contatos'!$D$5:$D$1204,$C798,'Controle de Contatos'!$AD$5:$AD$1204))</f>
        <v/>
      </c>
      <c r="F798" s="15" t="str">
        <f ca="1">IF($C798="","",SUMIF('Controle de Contatos'!$D$5:$D$1204,$C798,'Controle de Contatos'!$AE$5:$AE$1204))</f>
        <v/>
      </c>
      <c r="G798" s="15" t="str">
        <f ca="1">IF($C798="","",SUMIF('Controle de Contatos'!$D$5:$D$1204,$C798,'Controle de Contatos'!$AF$5:$AF$1204))</f>
        <v/>
      </c>
      <c r="H798" s="15" t="str">
        <f ca="1">IF($C798="","",SUMIF('Controle de Contatos'!$D$5:$D$1204,$C798,'Controle de Contatos'!$AG$5:$AG$1204))</f>
        <v/>
      </c>
      <c r="I798" s="15" t="str">
        <f ca="1">IF($C798="","",SUMIF('Controle de Contatos'!$D$5:$D$1204,$C798,'Controle de Contatos'!$AH$5:$AH$1204))</f>
        <v/>
      </c>
      <c r="J798" s="15" t="str">
        <f ca="1">IF($C798="","",SUMIF('Controle de Contatos'!$D$5:$D$1204,$C798,'Controle de Contatos'!$AI$5:$AI$1204))</f>
        <v/>
      </c>
      <c r="K798" s="15" t="str">
        <f ca="1">IF($C798="","",SUMIF('Controle de Contatos'!$D$5:$D$1204,$C798,'Controle de Contatos'!$AJ$5:$AJ$1204))</f>
        <v/>
      </c>
      <c r="L798" s="15" t="str">
        <f ca="1">IF($C798="","",SUMIF('Controle de Contatos'!$D$5:$D$1204,$C798,'Controle de Contatos'!$AK$5:$AK$1204))</f>
        <v/>
      </c>
      <c r="M798" s="15" t="str">
        <f ca="1">IF($C798="","",SUMIF('Controle de Contatos'!$D$5:$D$1204,$C798,'Controle de Contatos'!$AL$5:$AL$1204))</f>
        <v/>
      </c>
      <c r="N798" s="15" t="str">
        <f ca="1">IF($C798="","",SUMIF('Controle de Contatos'!$D$5:$D$1204,$C798,'Controle de Contatos'!$AM$5:$AO$1204))</f>
        <v/>
      </c>
      <c r="O798" s="15" t="str">
        <f ca="1">IF($C798="","",SUMIF('Controle de Contatos'!$D$5:$D$1204,$C798,'Controle de Contatos'!$AN$5:$AN$1204))</f>
        <v/>
      </c>
      <c r="P798" s="15" t="str">
        <f t="shared" ca="1" si="25"/>
        <v/>
      </c>
    </row>
    <row r="799" spans="2:16" ht="30" customHeight="1">
      <c r="B799" s="1">
        <v>795</v>
      </c>
      <c r="C799" s="14" t="str">
        <f t="shared" ca="1" si="24"/>
        <v/>
      </c>
      <c r="D799" s="15" t="str">
        <f ca="1">IF($C799="","",SUMIF('Controle de Contatos'!$D$5:$D$1204,$C799,'Controle de Contatos'!$AC$5:$AC$1204))</f>
        <v/>
      </c>
      <c r="E799" s="15" t="str">
        <f ca="1">IF($C799="","",SUMIF('Controle de Contatos'!$D$5:$D$1204,$C799,'Controle de Contatos'!$AD$5:$AD$1204))</f>
        <v/>
      </c>
      <c r="F799" s="15" t="str">
        <f ca="1">IF($C799="","",SUMIF('Controle de Contatos'!$D$5:$D$1204,$C799,'Controle de Contatos'!$AE$5:$AE$1204))</f>
        <v/>
      </c>
      <c r="G799" s="15" t="str">
        <f ca="1">IF($C799="","",SUMIF('Controle de Contatos'!$D$5:$D$1204,$C799,'Controle de Contatos'!$AF$5:$AF$1204))</f>
        <v/>
      </c>
      <c r="H799" s="15" t="str">
        <f ca="1">IF($C799="","",SUMIF('Controle de Contatos'!$D$5:$D$1204,$C799,'Controle de Contatos'!$AG$5:$AG$1204))</f>
        <v/>
      </c>
      <c r="I799" s="15" t="str">
        <f ca="1">IF($C799="","",SUMIF('Controle de Contatos'!$D$5:$D$1204,$C799,'Controle de Contatos'!$AH$5:$AH$1204))</f>
        <v/>
      </c>
      <c r="J799" s="15" t="str">
        <f ca="1">IF($C799="","",SUMIF('Controle de Contatos'!$D$5:$D$1204,$C799,'Controle de Contatos'!$AI$5:$AI$1204))</f>
        <v/>
      </c>
      <c r="K799" s="15" t="str">
        <f ca="1">IF($C799="","",SUMIF('Controle de Contatos'!$D$5:$D$1204,$C799,'Controle de Contatos'!$AJ$5:$AJ$1204))</f>
        <v/>
      </c>
      <c r="L799" s="15" t="str">
        <f ca="1">IF($C799="","",SUMIF('Controle de Contatos'!$D$5:$D$1204,$C799,'Controle de Contatos'!$AK$5:$AK$1204))</f>
        <v/>
      </c>
      <c r="M799" s="15" t="str">
        <f ca="1">IF($C799="","",SUMIF('Controle de Contatos'!$D$5:$D$1204,$C799,'Controle de Contatos'!$AL$5:$AL$1204))</f>
        <v/>
      </c>
      <c r="N799" s="15" t="str">
        <f ca="1">IF($C799="","",SUMIF('Controle de Contatos'!$D$5:$D$1204,$C799,'Controle de Contatos'!$AM$5:$AO$1204))</f>
        <v/>
      </c>
      <c r="O799" s="15" t="str">
        <f ca="1">IF($C799="","",SUMIF('Controle de Contatos'!$D$5:$D$1204,$C799,'Controle de Contatos'!$AN$5:$AN$1204))</f>
        <v/>
      </c>
      <c r="P799" s="15" t="str">
        <f t="shared" ca="1" si="25"/>
        <v/>
      </c>
    </row>
    <row r="800" spans="2:16" ht="30" customHeight="1">
      <c r="B800" s="1">
        <v>796</v>
      </c>
      <c r="C800" s="14" t="str">
        <f t="shared" ca="1" si="24"/>
        <v/>
      </c>
      <c r="D800" s="15" t="str">
        <f ca="1">IF($C800="","",SUMIF('Controle de Contatos'!$D$5:$D$1204,$C800,'Controle de Contatos'!$AC$5:$AC$1204))</f>
        <v/>
      </c>
      <c r="E800" s="15" t="str">
        <f ca="1">IF($C800="","",SUMIF('Controle de Contatos'!$D$5:$D$1204,$C800,'Controle de Contatos'!$AD$5:$AD$1204))</f>
        <v/>
      </c>
      <c r="F800" s="15" t="str">
        <f ca="1">IF($C800="","",SUMIF('Controle de Contatos'!$D$5:$D$1204,$C800,'Controle de Contatos'!$AE$5:$AE$1204))</f>
        <v/>
      </c>
      <c r="G800" s="15" t="str">
        <f ca="1">IF($C800="","",SUMIF('Controle de Contatos'!$D$5:$D$1204,$C800,'Controle de Contatos'!$AF$5:$AF$1204))</f>
        <v/>
      </c>
      <c r="H800" s="15" t="str">
        <f ca="1">IF($C800="","",SUMIF('Controle de Contatos'!$D$5:$D$1204,$C800,'Controle de Contatos'!$AG$5:$AG$1204))</f>
        <v/>
      </c>
      <c r="I800" s="15" t="str">
        <f ca="1">IF($C800="","",SUMIF('Controle de Contatos'!$D$5:$D$1204,$C800,'Controle de Contatos'!$AH$5:$AH$1204))</f>
        <v/>
      </c>
      <c r="J800" s="15" t="str">
        <f ca="1">IF($C800="","",SUMIF('Controle de Contatos'!$D$5:$D$1204,$C800,'Controle de Contatos'!$AI$5:$AI$1204))</f>
        <v/>
      </c>
      <c r="K800" s="15" t="str">
        <f ca="1">IF($C800="","",SUMIF('Controle de Contatos'!$D$5:$D$1204,$C800,'Controle de Contatos'!$AJ$5:$AJ$1204))</f>
        <v/>
      </c>
      <c r="L800" s="15" t="str">
        <f ca="1">IF($C800="","",SUMIF('Controle de Contatos'!$D$5:$D$1204,$C800,'Controle de Contatos'!$AK$5:$AK$1204))</f>
        <v/>
      </c>
      <c r="M800" s="15" t="str">
        <f ca="1">IF($C800="","",SUMIF('Controle de Contatos'!$D$5:$D$1204,$C800,'Controle de Contatos'!$AL$5:$AL$1204))</f>
        <v/>
      </c>
      <c r="N800" s="15" t="str">
        <f ca="1">IF($C800="","",SUMIF('Controle de Contatos'!$D$5:$D$1204,$C800,'Controle de Contatos'!$AM$5:$AO$1204))</f>
        <v/>
      </c>
      <c r="O800" s="15" t="str">
        <f ca="1">IF($C800="","",SUMIF('Controle de Contatos'!$D$5:$D$1204,$C800,'Controle de Contatos'!$AN$5:$AN$1204))</f>
        <v/>
      </c>
      <c r="P800" s="15" t="str">
        <f t="shared" ca="1" si="25"/>
        <v/>
      </c>
    </row>
    <row r="801" spans="2:16" ht="30" customHeight="1">
      <c r="B801" s="1">
        <v>797</v>
      </c>
      <c r="C801" s="14" t="str">
        <f t="shared" ca="1" si="24"/>
        <v/>
      </c>
      <c r="D801" s="15" t="str">
        <f ca="1">IF($C801="","",SUMIF('Controle de Contatos'!$D$5:$D$1204,$C801,'Controle de Contatos'!$AC$5:$AC$1204))</f>
        <v/>
      </c>
      <c r="E801" s="15" t="str">
        <f ca="1">IF($C801="","",SUMIF('Controle de Contatos'!$D$5:$D$1204,$C801,'Controle de Contatos'!$AD$5:$AD$1204))</f>
        <v/>
      </c>
      <c r="F801" s="15" t="str">
        <f ca="1">IF($C801="","",SUMIF('Controle de Contatos'!$D$5:$D$1204,$C801,'Controle de Contatos'!$AE$5:$AE$1204))</f>
        <v/>
      </c>
      <c r="G801" s="15" t="str">
        <f ca="1">IF($C801="","",SUMIF('Controle de Contatos'!$D$5:$D$1204,$C801,'Controle de Contatos'!$AF$5:$AF$1204))</f>
        <v/>
      </c>
      <c r="H801" s="15" t="str">
        <f ca="1">IF($C801="","",SUMIF('Controle de Contatos'!$D$5:$D$1204,$C801,'Controle de Contatos'!$AG$5:$AG$1204))</f>
        <v/>
      </c>
      <c r="I801" s="15" t="str">
        <f ca="1">IF($C801="","",SUMIF('Controle de Contatos'!$D$5:$D$1204,$C801,'Controle de Contatos'!$AH$5:$AH$1204))</f>
        <v/>
      </c>
      <c r="J801" s="15" t="str">
        <f ca="1">IF($C801="","",SUMIF('Controle de Contatos'!$D$5:$D$1204,$C801,'Controle de Contatos'!$AI$5:$AI$1204))</f>
        <v/>
      </c>
      <c r="K801" s="15" t="str">
        <f ca="1">IF($C801="","",SUMIF('Controle de Contatos'!$D$5:$D$1204,$C801,'Controle de Contatos'!$AJ$5:$AJ$1204))</f>
        <v/>
      </c>
      <c r="L801" s="15" t="str">
        <f ca="1">IF($C801="","",SUMIF('Controle de Contatos'!$D$5:$D$1204,$C801,'Controle de Contatos'!$AK$5:$AK$1204))</f>
        <v/>
      </c>
      <c r="M801" s="15" t="str">
        <f ca="1">IF($C801="","",SUMIF('Controle de Contatos'!$D$5:$D$1204,$C801,'Controle de Contatos'!$AL$5:$AL$1204))</f>
        <v/>
      </c>
      <c r="N801" s="15" t="str">
        <f ca="1">IF($C801="","",SUMIF('Controle de Contatos'!$D$5:$D$1204,$C801,'Controle de Contatos'!$AM$5:$AO$1204))</f>
        <v/>
      </c>
      <c r="O801" s="15" t="str">
        <f ca="1">IF($C801="","",SUMIF('Controle de Contatos'!$D$5:$D$1204,$C801,'Controle de Contatos'!$AN$5:$AN$1204))</f>
        <v/>
      </c>
      <c r="P801" s="15" t="str">
        <f t="shared" ca="1" si="25"/>
        <v/>
      </c>
    </row>
    <row r="802" spans="2:16" ht="30" customHeight="1">
      <c r="B802" s="1">
        <v>798</v>
      </c>
      <c r="C802" s="14" t="str">
        <f t="shared" ca="1" si="24"/>
        <v/>
      </c>
      <c r="D802" s="15" t="str">
        <f ca="1">IF($C802="","",SUMIF('Controle de Contatos'!$D$5:$D$1204,$C802,'Controle de Contatos'!$AC$5:$AC$1204))</f>
        <v/>
      </c>
      <c r="E802" s="15" t="str">
        <f ca="1">IF($C802="","",SUMIF('Controle de Contatos'!$D$5:$D$1204,$C802,'Controle de Contatos'!$AD$5:$AD$1204))</f>
        <v/>
      </c>
      <c r="F802" s="15" t="str">
        <f ca="1">IF($C802="","",SUMIF('Controle de Contatos'!$D$5:$D$1204,$C802,'Controle de Contatos'!$AE$5:$AE$1204))</f>
        <v/>
      </c>
      <c r="G802" s="15" t="str">
        <f ca="1">IF($C802="","",SUMIF('Controle de Contatos'!$D$5:$D$1204,$C802,'Controle de Contatos'!$AF$5:$AF$1204))</f>
        <v/>
      </c>
      <c r="H802" s="15" t="str">
        <f ca="1">IF($C802="","",SUMIF('Controle de Contatos'!$D$5:$D$1204,$C802,'Controle de Contatos'!$AG$5:$AG$1204))</f>
        <v/>
      </c>
      <c r="I802" s="15" t="str">
        <f ca="1">IF($C802="","",SUMIF('Controle de Contatos'!$D$5:$D$1204,$C802,'Controle de Contatos'!$AH$5:$AH$1204))</f>
        <v/>
      </c>
      <c r="J802" s="15" t="str">
        <f ca="1">IF($C802="","",SUMIF('Controle de Contatos'!$D$5:$D$1204,$C802,'Controle de Contatos'!$AI$5:$AI$1204))</f>
        <v/>
      </c>
      <c r="K802" s="15" t="str">
        <f ca="1">IF($C802="","",SUMIF('Controle de Contatos'!$D$5:$D$1204,$C802,'Controle de Contatos'!$AJ$5:$AJ$1204))</f>
        <v/>
      </c>
      <c r="L802" s="15" t="str">
        <f ca="1">IF($C802="","",SUMIF('Controle de Contatos'!$D$5:$D$1204,$C802,'Controle de Contatos'!$AK$5:$AK$1204))</f>
        <v/>
      </c>
      <c r="M802" s="15" t="str">
        <f ca="1">IF($C802="","",SUMIF('Controle de Contatos'!$D$5:$D$1204,$C802,'Controle de Contatos'!$AL$5:$AL$1204))</f>
        <v/>
      </c>
      <c r="N802" s="15" t="str">
        <f ca="1">IF($C802="","",SUMIF('Controle de Contatos'!$D$5:$D$1204,$C802,'Controle de Contatos'!$AM$5:$AO$1204))</f>
        <v/>
      </c>
      <c r="O802" s="15" t="str">
        <f ca="1">IF($C802="","",SUMIF('Controle de Contatos'!$D$5:$D$1204,$C802,'Controle de Contatos'!$AN$5:$AN$1204))</f>
        <v/>
      </c>
      <c r="P802" s="15" t="str">
        <f t="shared" ca="1" si="25"/>
        <v/>
      </c>
    </row>
    <row r="803" spans="2:16" ht="30" customHeight="1">
      <c r="B803" s="1">
        <v>799</v>
      </c>
      <c r="C803" s="14" t="str">
        <f t="shared" ca="1" si="24"/>
        <v/>
      </c>
      <c r="D803" s="15" t="str">
        <f ca="1">IF($C803="","",SUMIF('Controle de Contatos'!$D$5:$D$1204,$C803,'Controle de Contatos'!$AC$5:$AC$1204))</f>
        <v/>
      </c>
      <c r="E803" s="15" t="str">
        <f ca="1">IF($C803="","",SUMIF('Controle de Contatos'!$D$5:$D$1204,$C803,'Controle de Contatos'!$AD$5:$AD$1204))</f>
        <v/>
      </c>
      <c r="F803" s="15" t="str">
        <f ca="1">IF($C803="","",SUMIF('Controle de Contatos'!$D$5:$D$1204,$C803,'Controle de Contatos'!$AE$5:$AE$1204))</f>
        <v/>
      </c>
      <c r="G803" s="15" t="str">
        <f ca="1">IF($C803="","",SUMIF('Controle de Contatos'!$D$5:$D$1204,$C803,'Controle de Contatos'!$AF$5:$AF$1204))</f>
        <v/>
      </c>
      <c r="H803" s="15" t="str">
        <f ca="1">IF($C803="","",SUMIF('Controle de Contatos'!$D$5:$D$1204,$C803,'Controle de Contatos'!$AG$5:$AG$1204))</f>
        <v/>
      </c>
      <c r="I803" s="15" t="str">
        <f ca="1">IF($C803="","",SUMIF('Controle de Contatos'!$D$5:$D$1204,$C803,'Controle de Contatos'!$AH$5:$AH$1204))</f>
        <v/>
      </c>
      <c r="J803" s="15" t="str">
        <f ca="1">IF($C803="","",SUMIF('Controle de Contatos'!$D$5:$D$1204,$C803,'Controle de Contatos'!$AI$5:$AI$1204))</f>
        <v/>
      </c>
      <c r="K803" s="15" t="str">
        <f ca="1">IF($C803="","",SUMIF('Controle de Contatos'!$D$5:$D$1204,$C803,'Controle de Contatos'!$AJ$5:$AJ$1204))</f>
        <v/>
      </c>
      <c r="L803" s="15" t="str">
        <f ca="1">IF($C803="","",SUMIF('Controle de Contatos'!$D$5:$D$1204,$C803,'Controle de Contatos'!$AK$5:$AK$1204))</f>
        <v/>
      </c>
      <c r="M803" s="15" t="str">
        <f ca="1">IF($C803="","",SUMIF('Controle de Contatos'!$D$5:$D$1204,$C803,'Controle de Contatos'!$AL$5:$AL$1204))</f>
        <v/>
      </c>
      <c r="N803" s="15" t="str">
        <f ca="1">IF($C803="","",SUMIF('Controle de Contatos'!$D$5:$D$1204,$C803,'Controle de Contatos'!$AM$5:$AO$1204))</f>
        <v/>
      </c>
      <c r="O803" s="15" t="str">
        <f ca="1">IF($C803="","",SUMIF('Controle de Contatos'!$D$5:$D$1204,$C803,'Controle de Contatos'!$AN$5:$AN$1204))</f>
        <v/>
      </c>
      <c r="P803" s="15" t="str">
        <f t="shared" ca="1" si="25"/>
        <v/>
      </c>
    </row>
    <row r="804" spans="2:16" ht="30" customHeight="1">
      <c r="B804" s="1">
        <v>800</v>
      </c>
      <c r="C804" s="14" t="str">
        <f t="shared" ca="1" si="24"/>
        <v/>
      </c>
      <c r="D804" s="15" t="str">
        <f ca="1">IF($C804="","",SUMIF('Controle de Contatos'!$D$5:$D$1204,$C804,'Controle de Contatos'!$AC$5:$AC$1204))</f>
        <v/>
      </c>
      <c r="E804" s="15" t="str">
        <f ca="1">IF($C804="","",SUMIF('Controle de Contatos'!$D$5:$D$1204,$C804,'Controle de Contatos'!$AD$5:$AD$1204))</f>
        <v/>
      </c>
      <c r="F804" s="15" t="str">
        <f ca="1">IF($C804="","",SUMIF('Controle de Contatos'!$D$5:$D$1204,$C804,'Controle de Contatos'!$AE$5:$AE$1204))</f>
        <v/>
      </c>
      <c r="G804" s="15" t="str">
        <f ca="1">IF($C804="","",SUMIF('Controle de Contatos'!$D$5:$D$1204,$C804,'Controle de Contatos'!$AF$5:$AF$1204))</f>
        <v/>
      </c>
      <c r="H804" s="15" t="str">
        <f ca="1">IF($C804="","",SUMIF('Controle de Contatos'!$D$5:$D$1204,$C804,'Controle de Contatos'!$AG$5:$AG$1204))</f>
        <v/>
      </c>
      <c r="I804" s="15" t="str">
        <f ca="1">IF($C804="","",SUMIF('Controle de Contatos'!$D$5:$D$1204,$C804,'Controle de Contatos'!$AH$5:$AH$1204))</f>
        <v/>
      </c>
      <c r="J804" s="15" t="str">
        <f ca="1">IF($C804="","",SUMIF('Controle de Contatos'!$D$5:$D$1204,$C804,'Controle de Contatos'!$AI$5:$AI$1204))</f>
        <v/>
      </c>
      <c r="K804" s="15" t="str">
        <f ca="1">IF($C804="","",SUMIF('Controle de Contatos'!$D$5:$D$1204,$C804,'Controle de Contatos'!$AJ$5:$AJ$1204))</f>
        <v/>
      </c>
      <c r="L804" s="15" t="str">
        <f ca="1">IF($C804="","",SUMIF('Controle de Contatos'!$D$5:$D$1204,$C804,'Controle de Contatos'!$AK$5:$AK$1204))</f>
        <v/>
      </c>
      <c r="M804" s="15" t="str">
        <f ca="1">IF($C804="","",SUMIF('Controle de Contatos'!$D$5:$D$1204,$C804,'Controle de Contatos'!$AL$5:$AL$1204))</f>
        <v/>
      </c>
      <c r="N804" s="15" t="str">
        <f ca="1">IF($C804="","",SUMIF('Controle de Contatos'!$D$5:$D$1204,$C804,'Controle de Contatos'!$AM$5:$AO$1204))</f>
        <v/>
      </c>
      <c r="O804" s="15" t="str">
        <f ca="1">IF($C804="","",SUMIF('Controle de Contatos'!$D$5:$D$1204,$C804,'Controle de Contatos'!$AN$5:$AN$1204))</f>
        <v/>
      </c>
      <c r="P804" s="15" t="str">
        <f t="shared" ca="1" si="25"/>
        <v/>
      </c>
    </row>
  </sheetData>
  <sheetProtection formatCells="0" formatColumns="0" formatRows="0" selectLockedCells="1"/>
  <conditionalFormatting sqref="C5:P804">
    <cfRule type="expression" dxfId="10" priority="1">
      <formula>$C5&lt;&gt;""</formula>
    </cfRule>
    <cfRule type="expression" dxfId="9" priority="2">
      <formula>$C5=""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Plan14">
    <tabColor theme="9"/>
  </sheetPr>
  <dimension ref="C1:P10"/>
  <sheetViews>
    <sheetView showGridLines="0" tabSelected="1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4" width="16.5" style="1" customWidth="1"/>
    <col min="5" max="5" width="1.5" style="1" customWidth="1"/>
    <col min="6" max="7" width="16.5" style="1" customWidth="1"/>
    <col min="8" max="8" width="1.5" style="1" customWidth="1"/>
    <col min="9" max="10" width="16.5" style="1" customWidth="1"/>
    <col min="11" max="11" width="1.5" style="1" customWidth="1"/>
    <col min="12" max="13" width="16.5" style="1" customWidth="1"/>
    <col min="14" max="14" width="1.5" style="1" customWidth="1"/>
    <col min="15" max="16" width="16.5" style="1" customWidth="1"/>
    <col min="17" max="23" width="10.75" style="1" customWidth="1"/>
    <col min="24" max="16384" width="11" style="1"/>
  </cols>
  <sheetData>
    <row r="1" spans="3:16" s="8" customFormat="1" ht="39" customHeight="1">
      <c r="E1" s="2"/>
    </row>
    <row r="2" spans="3:16" s="109" customFormat="1" ht="30" customHeight="1">
      <c r="C2" s="107"/>
      <c r="D2" s="108"/>
      <c r="E2" s="108"/>
      <c r="F2" s="108"/>
      <c r="G2" s="108"/>
      <c r="H2" s="108"/>
      <c r="I2" s="108"/>
    </row>
    <row r="3" spans="3:16" ht="15" customHeight="1">
      <c r="C3" s="3"/>
      <c r="D3" s="4"/>
      <c r="E3" s="4"/>
      <c r="F3" s="4"/>
      <c r="G3" s="4"/>
      <c r="H3" s="4"/>
      <c r="I3" s="4"/>
    </row>
    <row r="4" spans="3:16" s="70" customFormat="1" ht="30" customHeight="1">
      <c r="C4" s="125" t="s">
        <v>40</v>
      </c>
      <c r="D4" s="125"/>
      <c r="E4" s="69"/>
      <c r="F4" s="126" t="s">
        <v>150</v>
      </c>
      <c r="G4" s="126"/>
      <c r="H4" s="69"/>
      <c r="I4" s="125" t="s">
        <v>36</v>
      </c>
      <c r="J4" s="125"/>
      <c r="L4" s="125" t="s">
        <v>49</v>
      </c>
      <c r="M4" s="125"/>
      <c r="O4" s="126" t="s">
        <v>47</v>
      </c>
      <c r="P4" s="126"/>
    </row>
    <row r="5" spans="3:16" ht="51.75" customHeight="1">
      <c r="C5" s="127">
        <f>COUNTA('Controle de Contatos'!$D$5:$D$1204)</f>
        <v>8</v>
      </c>
      <c r="D5" s="127"/>
      <c r="E5"/>
      <c r="F5" s="127">
        <f>SUM('Controle de Contatos'!$V$5:$V$1204)</f>
        <v>3</v>
      </c>
      <c r="G5" s="127"/>
      <c r="H5"/>
      <c r="I5" s="121">
        <f>'Rel. por Andamento'!$P$7</f>
        <v>0.375</v>
      </c>
      <c r="J5" s="122"/>
      <c r="L5" s="123">
        <f>SUM('Controle de Contatos'!$AB$5:$AB$1204)</f>
        <v>9000</v>
      </c>
      <c r="M5" s="124"/>
      <c r="O5" s="128" t="str">
        <f>IFERROR(ROUNDUP(SUM('Controle de Contatos'!$W5:$W1204)/$C$5,0)&amp;" dias","")</f>
        <v>62 dias</v>
      </c>
      <c r="P5" s="128"/>
    </row>
    <row r="6" spans="3:16" ht="6" customHeight="1">
      <c r="C6"/>
      <c r="D6"/>
      <c r="E6"/>
      <c r="F6"/>
      <c r="G6"/>
      <c r="H6"/>
    </row>
    <row r="7" spans="3:16" ht="30" hidden="1" customHeight="1">
      <c r="C7" s="129"/>
      <c r="D7" s="129"/>
      <c r="E7"/>
      <c r="H7"/>
    </row>
    <row r="8" spans="3:16" ht="30" hidden="1" customHeight="1">
      <c r="C8"/>
      <c r="D8"/>
      <c r="E8"/>
      <c r="H8"/>
    </row>
    <row r="9" spans="3:16" ht="30" hidden="1" customHeight="1">
      <c r="C9" s="49"/>
      <c r="D9" s="49"/>
      <c r="E9"/>
      <c r="F9" s="49"/>
      <c r="G9" s="49"/>
      <c r="H9"/>
      <c r="I9" s="19"/>
      <c r="J9" s="19"/>
    </row>
    <row r="10" spans="3:16" s="70" customFormat="1" ht="30" customHeight="1">
      <c r="C10" s="125" t="s">
        <v>122</v>
      </c>
      <c r="D10" s="125"/>
    </row>
  </sheetData>
  <sheetProtection formatCells="0" formatColumns="0" formatRows="0" selectLockedCells="1"/>
  <mergeCells count="12">
    <mergeCell ref="I5:J5"/>
    <mergeCell ref="L5:M5"/>
    <mergeCell ref="C10:D10"/>
    <mergeCell ref="C4:D4"/>
    <mergeCell ref="O4:P4"/>
    <mergeCell ref="F4:G4"/>
    <mergeCell ref="C5:D5"/>
    <mergeCell ref="O5:P5"/>
    <mergeCell ref="F5:G5"/>
    <mergeCell ref="C7:D7"/>
    <mergeCell ref="I4:J4"/>
    <mergeCell ref="L4:M4"/>
  </mergeCells>
  <conditionalFormatting sqref="I5:J5">
    <cfRule type="cellIs" dxfId="8" priority="1" operator="lessThan">
      <formula>0.5499</formula>
    </cfRule>
    <cfRule type="cellIs" dxfId="7" priority="2" operator="between">
      <formula>0.5</formula>
      <formula>0.6599</formula>
    </cfRule>
    <cfRule type="cellIs" dxfId="6" priority="3" operator="greaterThan">
      <formula>66%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Plan15"/>
  <dimension ref="C1:AS17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3" width="9.5" style="1" customWidth="1"/>
    <col min="4" max="4" width="27.5" style="1" customWidth="1"/>
    <col min="5" max="5" width="3.75" style="1" customWidth="1"/>
    <col min="6" max="6" width="6.875" style="1" customWidth="1"/>
    <col min="7" max="7" width="21.875" style="1" customWidth="1"/>
    <col min="8" max="8" width="25.5" style="1" customWidth="1"/>
    <col min="9" max="11" width="10.75" style="1" customWidth="1"/>
    <col min="12" max="12" width="25.5" style="1" customWidth="1"/>
    <col min="13" max="14" width="10.75" style="1" customWidth="1"/>
    <col min="15" max="15" width="10.75" style="76" customWidth="1"/>
    <col min="16" max="16" width="10.75" style="77" customWidth="1"/>
    <col min="17" max="18" width="10.75" style="76" customWidth="1"/>
    <col min="19" max="22" width="10.75" style="54" customWidth="1"/>
    <col min="23" max="23" width="10.75" style="76" customWidth="1"/>
    <col min="24" max="32" width="11" style="76"/>
    <col min="33" max="45" width="11" style="52"/>
    <col min="46" max="16384" width="11" style="1"/>
  </cols>
  <sheetData>
    <row r="1" spans="3:45" s="8" customFormat="1" ht="39" customHeight="1">
      <c r="E1" s="2"/>
      <c r="O1" s="74"/>
      <c r="P1" s="75"/>
      <c r="Q1" s="74"/>
      <c r="R1" s="74"/>
      <c r="S1" s="53"/>
      <c r="T1" s="53"/>
      <c r="U1" s="53"/>
      <c r="V1" s="53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3:45" s="109" customFormat="1" ht="30" customHeight="1">
      <c r="C2" s="107"/>
      <c r="D2" s="108"/>
      <c r="E2" s="108"/>
      <c r="F2" s="108"/>
      <c r="G2" s="108"/>
      <c r="H2" s="108"/>
      <c r="I2" s="108"/>
      <c r="O2" s="110"/>
      <c r="P2" s="115"/>
      <c r="Q2" s="110"/>
      <c r="R2" s="110"/>
      <c r="S2" s="116"/>
      <c r="T2" s="116"/>
      <c r="U2" s="116"/>
      <c r="V2" s="116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</row>
    <row r="3" spans="3:45" ht="15" customHeight="1" thickBot="1">
      <c r="C3" s="3"/>
      <c r="D3" s="4"/>
      <c r="E3" s="4"/>
      <c r="F3" s="4"/>
      <c r="G3" s="4"/>
      <c r="H3" s="4"/>
      <c r="I3" s="4"/>
    </row>
    <row r="4" spans="3:45" ht="24.75" customHeight="1" thickTop="1" thickBot="1">
      <c r="C4" s="17" t="s">
        <v>50</v>
      </c>
      <c r="D4" s="18"/>
      <c r="E4" s="76"/>
      <c r="F4" s="19"/>
      <c r="J4" s="42"/>
      <c r="V4" s="54" t="s">
        <v>20</v>
      </c>
    </row>
    <row r="5" spans="3:45" ht="5.25" customHeight="1" thickTop="1">
      <c r="C5" s="71"/>
      <c r="D5" s="71"/>
      <c r="E5" s="72"/>
      <c r="F5" s="71"/>
      <c r="G5" s="71"/>
      <c r="H5" s="72"/>
      <c r="I5" s="71"/>
      <c r="J5" s="73"/>
      <c r="K5" s="71"/>
      <c r="L5" s="71"/>
      <c r="M5" s="71"/>
      <c r="N5" s="71"/>
      <c r="V5" s="54" t="s">
        <v>21</v>
      </c>
    </row>
    <row r="6" spans="3:45" s="70" customFormat="1" ht="33.75" customHeight="1">
      <c r="C6" s="126" t="s">
        <v>124</v>
      </c>
      <c r="D6" s="126"/>
      <c r="E6" s="69"/>
      <c r="F6" s="125" t="s">
        <v>151</v>
      </c>
      <c r="G6" s="125"/>
      <c r="H6" s="69"/>
      <c r="K6" s="125" t="s">
        <v>123</v>
      </c>
      <c r="L6" s="125"/>
      <c r="P6" s="78"/>
      <c r="S6" s="84" t="s">
        <v>96</v>
      </c>
      <c r="T6" s="85">
        <f>SUMIFS('Controle de Contatos'!$X$5:$X$1204,'Controle de Contatos'!$Y$5:$Y$1204,Aux!$D$3,'Controle de Contatos'!$L$5:$L$1204,Rel_Mes!$S$6)</f>
        <v>3</v>
      </c>
      <c r="U6" s="85"/>
      <c r="V6" s="85" t="s">
        <v>22</v>
      </c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</row>
    <row r="7" spans="3:45" ht="39.75" customHeight="1">
      <c r="C7" s="127">
        <f>COUNTIF('Controle de Contatos'!$Y$5:$Y$1204,Aux!$D$3)</f>
        <v>8</v>
      </c>
      <c r="D7" s="127"/>
      <c r="E7"/>
      <c r="H7"/>
      <c r="S7" s="64" t="s">
        <v>97</v>
      </c>
      <c r="T7" s="54">
        <f>SUMIFS('Controle de Contatos'!$X$5:$X$1204,'Controle de Contatos'!$Y$5:$Y$1204,Aux!$D$3,'Controle de Contatos'!$L$5:$L$1204,Rel_Mes!$S$7)</f>
        <v>5</v>
      </c>
      <c r="V7" s="54" t="s">
        <v>23</v>
      </c>
    </row>
    <row r="8" spans="3:45" ht="5.25" customHeight="1">
      <c r="E8"/>
      <c r="V8" s="54" t="s">
        <v>24</v>
      </c>
    </row>
    <row r="9" spans="3:45" ht="27" customHeight="1">
      <c r="C9" s="126" t="s">
        <v>48</v>
      </c>
      <c r="D9" s="126"/>
      <c r="V9" s="54" t="s">
        <v>25</v>
      </c>
    </row>
    <row r="10" spans="3:45" ht="39.75" customHeight="1">
      <c r="C10" s="127">
        <f>COUNTIF('Controle de Contatos'!$Z$5:$Z$1204,Aux!$D$3)</f>
        <v>3</v>
      </c>
      <c r="D10" s="127"/>
      <c r="V10" s="54" t="s">
        <v>26</v>
      </c>
    </row>
    <row r="11" spans="3:45" ht="5.25" customHeight="1">
      <c r="V11" s="54" t="s">
        <v>27</v>
      </c>
    </row>
    <row r="12" spans="3:45" ht="27" customHeight="1">
      <c r="C12" s="125" t="s">
        <v>36</v>
      </c>
      <c r="D12" s="125"/>
      <c r="V12" s="54" t="s">
        <v>28</v>
      </c>
    </row>
    <row r="13" spans="3:45" ht="39.75" customHeight="1">
      <c r="C13" s="121">
        <f>IFERROR(C10/C7,0)</f>
        <v>0.375</v>
      </c>
      <c r="D13" s="122"/>
      <c r="H13"/>
      <c r="V13" s="54" t="s">
        <v>29</v>
      </c>
    </row>
    <row r="14" spans="3:45" ht="5.25" customHeight="1">
      <c r="V14" s="54" t="s">
        <v>30</v>
      </c>
    </row>
    <row r="15" spans="3:45" ht="27" customHeight="1">
      <c r="C15" s="126" t="s">
        <v>125</v>
      </c>
      <c r="D15" s="126"/>
      <c r="V15" s="54" t="s">
        <v>31</v>
      </c>
    </row>
    <row r="16" spans="3:45" ht="39.75" customHeight="1">
      <c r="C16" s="130">
        <f>SUMIF('Controle de Contatos'!$Z$5:$Z$1204,Aux!$D$3,'Controle de Contatos'!$AB$5:$AB$1204)</f>
        <v>9000</v>
      </c>
      <c r="D16" s="131"/>
    </row>
    <row r="17" ht="8.25" customHeight="1"/>
  </sheetData>
  <sheetProtection formatCells="0" formatColumns="0" formatRows="0" selectLockedCells="1"/>
  <mergeCells count="10">
    <mergeCell ref="C16:D16"/>
    <mergeCell ref="C6:D6"/>
    <mergeCell ref="C9:D9"/>
    <mergeCell ref="C7:D7"/>
    <mergeCell ref="C10:D10"/>
    <mergeCell ref="K6:L6"/>
    <mergeCell ref="F6:G6"/>
    <mergeCell ref="C12:D12"/>
    <mergeCell ref="C15:D15"/>
    <mergeCell ref="C13:D13"/>
  </mergeCells>
  <conditionalFormatting sqref="C13:D13">
    <cfRule type="cellIs" dxfId="5" priority="1" operator="lessThan">
      <formula>0.5499</formula>
    </cfRule>
    <cfRule type="cellIs" dxfId="4" priority="2" operator="between">
      <formula>0.5</formula>
      <formula>0.6599</formula>
    </cfRule>
    <cfRule type="cellIs" dxfId="3" priority="3" operator="greaterThan">
      <formula>66%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Plan16"/>
  <dimension ref="B2:D3"/>
  <sheetViews>
    <sheetView workbookViewId="0">
      <selection activeCell="D3" sqref="D3"/>
    </sheetView>
  </sheetViews>
  <sheetFormatPr defaultRowHeight="15.75"/>
  <cols>
    <col min="2" max="2" width="18.875" customWidth="1"/>
    <col min="3" max="3" width="9" customWidth="1"/>
  </cols>
  <sheetData>
    <row r="2" spans="2:4">
      <c r="B2" t="s">
        <v>153</v>
      </c>
      <c r="D2" s="82">
        <v>2</v>
      </c>
    </row>
    <row r="3" spans="2:4">
      <c r="B3" t="s">
        <v>155</v>
      </c>
      <c r="D3" s="83">
        <v>1</v>
      </c>
    </row>
  </sheetData>
  <sheetProtection sheet="1" objects="1" scenarios="1" formatCells="0" formatColumns="0" formatRows="0" selectLockedCells="1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Plan17"/>
  <dimension ref="C1:AZ17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4" width="16.625" style="1" customWidth="1"/>
    <col min="5" max="5" width="1.375" style="1" customWidth="1"/>
    <col min="6" max="7" width="16.625" style="1" customWidth="1"/>
    <col min="8" max="8" width="1.375" style="1" customWidth="1"/>
    <col min="9" max="10" width="16.625" style="1" customWidth="1"/>
    <col min="11" max="11" width="1.375" style="1" customWidth="1"/>
    <col min="12" max="13" width="16.625" style="1" customWidth="1"/>
    <col min="14" max="14" width="1.375" style="1" customWidth="1"/>
    <col min="15" max="16" width="16.625" style="1" customWidth="1"/>
    <col min="17" max="17" width="10.75" style="52" customWidth="1"/>
    <col min="18" max="23" width="10.75" style="54" customWidth="1"/>
    <col min="24" max="30" width="11" style="54"/>
    <col min="31" max="52" width="11" style="52"/>
    <col min="53" max="16384" width="11" style="1"/>
  </cols>
  <sheetData>
    <row r="1" spans="3:52" s="8" customFormat="1" ht="39" customHeight="1">
      <c r="E1" s="2"/>
      <c r="Q1" s="51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</row>
    <row r="2" spans="3:52" s="109" customFormat="1" ht="30" customHeight="1">
      <c r="C2" s="107"/>
      <c r="D2" s="108"/>
      <c r="E2" s="108"/>
      <c r="F2" s="108"/>
      <c r="G2" s="108"/>
      <c r="H2" s="108"/>
      <c r="I2" s="108"/>
      <c r="Q2" s="117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</row>
    <row r="3" spans="3:52" ht="15" customHeight="1" thickBot="1">
      <c r="C3" s="3"/>
      <c r="D3" s="4"/>
      <c r="E3" s="4"/>
      <c r="F3" s="4"/>
      <c r="G3" s="4"/>
      <c r="H3" s="4"/>
      <c r="I3" s="4"/>
    </row>
    <row r="4" spans="3:52" ht="30" customHeight="1" thickTop="1" thickBot="1">
      <c r="C4" s="17" t="s">
        <v>11</v>
      </c>
      <c r="D4" s="18"/>
      <c r="E4" s="5"/>
      <c r="F4" s="19"/>
      <c r="J4" s="4" t="str">
        <f>INDEX('5° Passo'!$D$5:$D$54,Aux!$D$2,1)</f>
        <v>Aline Costa</v>
      </c>
    </row>
    <row r="5" spans="3:52" ht="8.25" customHeight="1" thickTop="1">
      <c r="E5"/>
      <c r="H5"/>
      <c r="S5" s="54">
        <v>1</v>
      </c>
      <c r="T5" s="54">
        <v>2</v>
      </c>
      <c r="U5" s="54">
        <v>3</v>
      </c>
      <c r="V5" s="54">
        <v>4</v>
      </c>
      <c r="W5" s="54">
        <v>5</v>
      </c>
      <c r="X5" s="54">
        <v>6</v>
      </c>
      <c r="Y5" s="54">
        <v>7</v>
      </c>
      <c r="Z5" s="54">
        <v>8</v>
      </c>
      <c r="AA5" s="54">
        <v>9</v>
      </c>
      <c r="AB5" s="54">
        <v>10</v>
      </c>
      <c r="AC5" s="54">
        <v>11</v>
      </c>
      <c r="AD5" s="54">
        <v>12</v>
      </c>
    </row>
    <row r="6" spans="3:52" s="70" customFormat="1" ht="30" customHeight="1">
      <c r="C6" s="126" t="s">
        <v>35</v>
      </c>
      <c r="D6" s="126"/>
      <c r="E6" s="69"/>
      <c r="F6" s="126" t="s">
        <v>47</v>
      </c>
      <c r="G6" s="126"/>
      <c r="H6" s="69"/>
      <c r="I6" s="126" t="s">
        <v>150</v>
      </c>
      <c r="J6" s="126"/>
      <c r="L6" s="125" t="s">
        <v>36</v>
      </c>
      <c r="M6" s="125"/>
      <c r="O6" s="126" t="s">
        <v>125</v>
      </c>
      <c r="P6" s="126"/>
      <c r="Q6" s="79"/>
      <c r="R6" s="85"/>
      <c r="S6" s="85" t="s">
        <v>20</v>
      </c>
      <c r="T6" s="85" t="s">
        <v>21</v>
      </c>
      <c r="U6" s="85" t="s">
        <v>22</v>
      </c>
      <c r="V6" s="85" t="s">
        <v>23</v>
      </c>
      <c r="W6" s="85" t="s">
        <v>24</v>
      </c>
      <c r="X6" s="85" t="s">
        <v>25</v>
      </c>
      <c r="Y6" s="85" t="s">
        <v>26</v>
      </c>
      <c r="Z6" s="85" t="s">
        <v>27</v>
      </c>
      <c r="AA6" s="85" t="s">
        <v>28</v>
      </c>
      <c r="AB6" s="85" t="s">
        <v>29</v>
      </c>
      <c r="AC6" s="85" t="s">
        <v>30</v>
      </c>
      <c r="AD6" s="85" t="s">
        <v>31</v>
      </c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</row>
    <row r="7" spans="3:52" ht="55.5" customHeight="1">
      <c r="C7" s="127">
        <f>COUNTIF('Controle de Contatos'!E5:E1204,'Desemp. Vendedor'!$J$4)</f>
        <v>2</v>
      </c>
      <c r="D7" s="127"/>
      <c r="E7"/>
      <c r="F7" s="127" t="str">
        <f>IFERROR(ROUNDUP(SUMIF('Controle de Contatos'!$E$5:$E$1204,'Desemp. Vendedor'!$J$4,'Controle de Contatos'!$W$5:$W$1204)/$C$7,0)&amp;" dias","")</f>
        <v>62 dias</v>
      </c>
      <c r="G7" s="127"/>
      <c r="H7"/>
      <c r="I7" s="127">
        <f>SUMIF('Controle de Contatos'!$E$5:$E$1204,'Desemp. Vendedor'!$J$4,'Controle de Contatos'!$V$5:$V$1204)</f>
        <v>2</v>
      </c>
      <c r="J7" s="127"/>
      <c r="L7" s="121">
        <f>IFERROR(I7/C7,0)</f>
        <v>1</v>
      </c>
      <c r="M7" s="122"/>
      <c r="O7" s="130">
        <f>SUMIF('Controle de Contatos'!$E$5:$E$1204,'Desemp. Vendedor'!$J$4,'Controle de Contatos'!$AB$5:$AB$1204)</f>
        <v>6000</v>
      </c>
      <c r="P7" s="131"/>
      <c r="R7" s="54" t="s">
        <v>32</v>
      </c>
      <c r="S7" s="98">
        <f>INDEX('Metas Por Vendedor'!$D$5:$P$54,Aux!$D$2,'Desemp. Vendedor'!S5)</f>
        <v>3000</v>
      </c>
      <c r="T7" s="98">
        <f>INDEX('Metas Por Vendedor'!$D$5:$P$54,Aux!$D$2,'Desemp. Vendedor'!T5)</f>
        <v>3200</v>
      </c>
      <c r="U7" s="98">
        <f>INDEX('Metas Por Vendedor'!$D$5:$P$54,Aux!$D$2,'Desemp. Vendedor'!U5)</f>
        <v>3400</v>
      </c>
      <c r="V7" s="98">
        <f>INDEX('Metas Por Vendedor'!$D$5:$P$54,Aux!$D$2,'Desemp. Vendedor'!V5)</f>
        <v>3600</v>
      </c>
      <c r="W7" s="98">
        <f>INDEX('Metas Por Vendedor'!$D$5:$P$54,Aux!$D$2,'Desemp. Vendedor'!W5)</f>
        <v>3800</v>
      </c>
      <c r="X7" s="98">
        <f>INDEX('Metas Por Vendedor'!$D$5:$P$54,Aux!$D$2,'Desemp. Vendedor'!X5)</f>
        <v>4000</v>
      </c>
      <c r="Y7" s="98">
        <f>INDEX('Metas Por Vendedor'!$D$5:$P$54,Aux!$D$2,'Desemp. Vendedor'!Y5)</f>
        <v>4200</v>
      </c>
      <c r="Z7" s="98">
        <f>INDEX('Metas Por Vendedor'!$D$5:$P$54,Aux!$D$2,'Desemp. Vendedor'!Z5)</f>
        <v>4400</v>
      </c>
      <c r="AA7" s="98">
        <f>INDEX('Metas Por Vendedor'!$D$5:$P$54,Aux!$D$2,'Desemp. Vendedor'!AA5)</f>
        <v>4600</v>
      </c>
      <c r="AB7" s="98">
        <f>INDEX('Metas Por Vendedor'!$D$5:$P$54,Aux!$D$2,'Desemp. Vendedor'!AB5)</f>
        <v>4800</v>
      </c>
      <c r="AC7" s="98">
        <f>INDEX('Metas Por Vendedor'!$D$5:$P$54,Aux!$D$2,'Desemp. Vendedor'!AC5)</f>
        <v>5000</v>
      </c>
      <c r="AD7" s="98">
        <f>INDEX('Metas Por Vendedor'!$D$5:$P$54,Aux!$D$2,'Desemp. Vendedor'!AD5)</f>
        <v>5200</v>
      </c>
    </row>
    <row r="8" spans="3:52" ht="8.25" customHeight="1">
      <c r="E8"/>
      <c r="R8" s="54" t="s">
        <v>154</v>
      </c>
      <c r="S8" s="98">
        <f ca="1">INDEX('R$ por Vendedor'!$D$5:$O$54,Aux!$D$2,'Desemp. Vendedor'!S5)</f>
        <v>6000</v>
      </c>
      <c r="T8" s="98">
        <f ca="1">INDEX('R$ por Vendedor'!$D$5:$O$54,Aux!$D$2,'Desemp. Vendedor'!T5)</f>
        <v>0</v>
      </c>
      <c r="U8" s="98">
        <f ca="1">INDEX('R$ por Vendedor'!$D$5:$O$54,Aux!$D$2,'Desemp. Vendedor'!U5)</f>
        <v>0</v>
      </c>
      <c r="V8" s="98">
        <f ca="1">INDEX('R$ por Vendedor'!$D$5:$O$54,Aux!$D$2,'Desemp. Vendedor'!V5)</f>
        <v>0</v>
      </c>
      <c r="W8" s="98">
        <f ca="1">INDEX('R$ por Vendedor'!$D$5:$O$54,Aux!$D$2,'Desemp. Vendedor'!W5)</f>
        <v>0</v>
      </c>
      <c r="X8" s="98">
        <f ca="1">INDEX('R$ por Vendedor'!$D$5:$O$54,Aux!$D$2,'Desemp. Vendedor'!X5)</f>
        <v>0</v>
      </c>
      <c r="Y8" s="98">
        <f ca="1">INDEX('R$ por Vendedor'!$D$5:$O$54,Aux!$D$2,'Desemp. Vendedor'!Y5)</f>
        <v>0</v>
      </c>
      <c r="Z8" s="98">
        <f ca="1">INDEX('R$ por Vendedor'!$D$5:$O$54,Aux!$D$2,'Desemp. Vendedor'!Z5)</f>
        <v>0</v>
      </c>
      <c r="AA8" s="98">
        <f ca="1">INDEX('R$ por Vendedor'!$D$5:$O$54,Aux!$D$2,'Desemp. Vendedor'!AA5)</f>
        <v>0</v>
      </c>
      <c r="AB8" s="98">
        <f ca="1">INDEX('R$ por Vendedor'!$D$5:$O$54,Aux!$D$2,'Desemp. Vendedor'!AB5)</f>
        <v>0</v>
      </c>
      <c r="AC8" s="98">
        <f ca="1">INDEX('R$ por Vendedor'!$D$5:$O$54,Aux!$D$2,'Desemp. Vendedor'!AC5)</f>
        <v>0</v>
      </c>
      <c r="AD8" s="98">
        <f ca="1">INDEX('R$ por Vendedor'!$D$5:$O$54,Aux!$D$2,'Desemp. Vendedor'!AD5)</f>
        <v>0</v>
      </c>
    </row>
    <row r="9" spans="3:52" ht="30" customHeight="1">
      <c r="C9" s="126" t="s">
        <v>124</v>
      </c>
      <c r="D9" s="126"/>
    </row>
    <row r="11" spans="3:52" ht="8.25" customHeight="1"/>
    <row r="14" spans="3:52" ht="8.25" customHeight="1"/>
    <row r="17" ht="8.25" customHeight="1"/>
  </sheetData>
  <sheetProtection formatCells="0" formatColumns="0" formatRows="0" selectLockedCells="1"/>
  <mergeCells count="11">
    <mergeCell ref="I7:J7"/>
    <mergeCell ref="C9:D9"/>
    <mergeCell ref="L6:M6"/>
    <mergeCell ref="L7:M7"/>
    <mergeCell ref="O6:P6"/>
    <mergeCell ref="O7:P7"/>
    <mergeCell ref="C6:D6"/>
    <mergeCell ref="C7:D7"/>
    <mergeCell ref="F6:G6"/>
    <mergeCell ref="F7:G7"/>
    <mergeCell ref="I6:J6"/>
  </mergeCells>
  <conditionalFormatting sqref="L7:M7">
    <cfRule type="cellIs" dxfId="2" priority="1" operator="lessThan">
      <formula>0.5499</formula>
    </cfRule>
    <cfRule type="cellIs" dxfId="1" priority="2" operator="between">
      <formula>0.5</formula>
      <formula>0.6599</formula>
    </cfRule>
    <cfRule type="cellIs" dxfId="0" priority="3" operator="greaterThan">
      <formula>66%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Plan18"/>
  <dimension ref="C1:J17"/>
  <sheetViews>
    <sheetView showGridLines="0" zoomScale="90" zoomScaleNormal="90" zoomScalePageLayoutView="80" workbookViewId="0">
      <pane ySplit="2" topLeftCell="A3" activePane="bottomLeft" state="frozen"/>
      <selection activeCell="A3" sqref="A3:IV3"/>
      <selection pane="bottomLeft"/>
    </sheetView>
  </sheetViews>
  <sheetFormatPr defaultColWidth="11" defaultRowHeight="30" customHeight="1"/>
  <cols>
    <col min="1" max="1" width="2.125" style="1" customWidth="1"/>
    <col min="2" max="2" width="1.375" style="1" customWidth="1"/>
    <col min="3" max="7" width="10.75" style="1" customWidth="1"/>
    <col min="8" max="8" width="22.75" style="1" customWidth="1"/>
    <col min="9" max="23" width="10.75" style="1" customWidth="1"/>
    <col min="24" max="16384" width="11" style="1"/>
  </cols>
  <sheetData>
    <row r="1" spans="3:10" s="7" customFormat="1" ht="39" customHeight="1">
      <c r="E1" s="2"/>
    </row>
    <row r="2" spans="3:10" s="109" customFormat="1" ht="30" customHeight="1">
      <c r="C2" s="107"/>
      <c r="D2" s="108"/>
      <c r="E2" s="108"/>
      <c r="F2" s="108"/>
      <c r="G2" s="108"/>
      <c r="H2" s="108"/>
      <c r="I2" s="108"/>
    </row>
    <row r="3" spans="3:10" ht="15" customHeight="1">
      <c r="C3" s="3"/>
      <c r="D3" s="4"/>
      <c r="E3" s="4"/>
      <c r="F3" s="4"/>
      <c r="G3" s="4"/>
      <c r="H3" s="4"/>
      <c r="I3" s="4"/>
    </row>
    <row r="4" spans="3:10" s="70" customFormat="1" ht="30" customHeight="1">
      <c r="C4" s="80" t="str">
        <f>'3° Passo'!$O$4</f>
        <v>Critério 1</v>
      </c>
      <c r="J4" s="81" t="str">
        <f>'3° Passo'!$Q$4</f>
        <v>Critério 3</v>
      </c>
    </row>
    <row r="5" spans="3:10" ht="30" customHeight="1">
      <c r="C5" s="6"/>
    </row>
    <row r="9" spans="3:10" ht="30" customHeight="1">
      <c r="C9" s="80" t="str">
        <f>'3° Passo'!$P$4</f>
        <v>Critério 2</v>
      </c>
      <c r="J9" s="81" t="str">
        <f>'3° Passo'!$R$4</f>
        <v>Critério 4</v>
      </c>
    </row>
    <row r="15" spans="3:10" ht="17.25" customHeight="1"/>
    <row r="17" spans="3:3" ht="30" customHeight="1">
      <c r="C17" s="6"/>
    </row>
  </sheetData>
  <sheetProtection formatCells="0" formatColumns="0" formatRows="0" selectLockedCell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</vt:i4>
      </vt:variant>
    </vt:vector>
  </HeadingPairs>
  <TitlesOfParts>
    <vt:vector size="19" baseType="lpstr">
      <vt:lpstr>1° Passo</vt:lpstr>
      <vt:lpstr>2° Passo</vt:lpstr>
      <vt:lpstr>3° Passo</vt:lpstr>
      <vt:lpstr>4° Passo</vt:lpstr>
      <vt:lpstr>5° Passo</vt:lpstr>
      <vt:lpstr>Controle de Contatos</vt:lpstr>
      <vt:lpstr>Rel. por Andamento</vt:lpstr>
      <vt:lpstr>Metas Por Vendedor</vt:lpstr>
      <vt:lpstr>Definição Metas Globais</vt:lpstr>
      <vt:lpstr>Rel. Passo 1°</vt:lpstr>
      <vt:lpstr>Rel. Passo 3°</vt:lpstr>
      <vt:lpstr>R$ por Vendedor</vt:lpstr>
      <vt:lpstr>Fechamento por Cliente</vt:lpstr>
      <vt:lpstr>Rel_Ano</vt:lpstr>
      <vt:lpstr>Rel_Mes</vt:lpstr>
      <vt:lpstr>Aux</vt:lpstr>
      <vt:lpstr>Desemp. Vendedor</vt:lpstr>
      <vt:lpstr>Dash_Perfil</vt:lpstr>
      <vt:lpstr>Rel_Critério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Prospect Clientes</dc:title>
  <dc:creator>Microsoft Office User</dc:creator>
  <cp:keywords>Marcelo Fontana Brito de Carvalho</cp:keywords>
  <cp:lastModifiedBy>Marcelo Fontana Brito de Carvalho</cp:lastModifiedBy>
  <cp:lastPrinted>2017-08-09T23:03:49Z</cp:lastPrinted>
  <dcterms:created xsi:type="dcterms:W3CDTF">2017-07-25T18:13:49Z</dcterms:created>
  <dcterms:modified xsi:type="dcterms:W3CDTF">2018-04-05T20:07:42Z</dcterms:modified>
</cp:coreProperties>
</file>