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Marcelino Chagas\RedesSemFio\"/>
    </mc:Choice>
  </mc:AlternateContent>
  <bookViews>
    <workbookView xWindow="0" yWindow="0" windowWidth="14385" windowHeight="4185" activeTab="1"/>
  </bookViews>
  <sheets>
    <sheet name="AODV" sheetId="1" r:id="rId1"/>
    <sheet name="DSDV" sheetId="2" r:id="rId2"/>
    <sheet name="DSR" sheetId="4" r:id="rId3"/>
  </sheets>
  <definedNames>
    <definedName name="_xlnm._FilterDatabase" localSheetId="0" hidden="1">AODV!$A$3:$D$93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C23" i="4"/>
  <c r="C22" i="4"/>
  <c r="C21" i="4"/>
  <c r="C20" i="4"/>
  <c r="C19" i="4"/>
  <c r="C18" i="4"/>
  <c r="C17" i="4"/>
  <c r="C16" i="4"/>
  <c r="C15" i="4"/>
  <c r="C14" i="4"/>
  <c r="D14" i="4" s="1"/>
  <c r="C13" i="4"/>
  <c r="C12" i="4"/>
  <c r="C11" i="4"/>
  <c r="C10" i="4"/>
  <c r="C9" i="4"/>
  <c r="C8" i="4"/>
  <c r="C7" i="4"/>
  <c r="C6" i="4"/>
  <c r="C5" i="4"/>
  <c r="C4" i="4"/>
  <c r="D4" i="4" s="1"/>
  <c r="N24" i="1"/>
  <c r="N14" i="1"/>
  <c r="N4" i="1" l="1"/>
  <c r="I24" i="1"/>
  <c r="I14" i="1"/>
  <c r="I4" i="1"/>
  <c r="D24" i="2"/>
  <c r="D14" i="2"/>
  <c r="D4" i="2"/>
  <c r="C23" i="1"/>
  <c r="C22" i="1"/>
  <c r="C21" i="1"/>
  <c r="C20" i="1"/>
  <c r="C19" i="1"/>
  <c r="C18" i="1"/>
  <c r="C17" i="1"/>
  <c r="D14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24" i="1"/>
  <c r="D4" i="1" l="1"/>
</calcChain>
</file>

<file path=xl/sharedStrings.xml><?xml version="1.0" encoding="utf-8"?>
<sst xmlns="http://schemas.openxmlformats.org/spreadsheetml/2006/main" count="67" uniqueCount="11">
  <si>
    <t>Velocidade</t>
  </si>
  <si>
    <t>Qtd. Nós</t>
  </si>
  <si>
    <t>Felipe/Marcelino/Edilson - AODV/DSDV/DSR - 16/34/48 nós móveis - Velocidades: 2, 7 e 12 m/s</t>
  </si>
  <si>
    <t>2 m/s</t>
  </si>
  <si>
    <t>7 m/s</t>
  </si>
  <si>
    <t>12 m/s</t>
  </si>
  <si>
    <t>Média PDR</t>
  </si>
  <si>
    <t>PDR por Execução</t>
  </si>
  <si>
    <t>DSDV</t>
  </si>
  <si>
    <t>AODV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</si>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</sst>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0" fontId="0" fillId="0" borderId="1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5" xfId="1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0" fontId="2" fillId="0" borderId="12" xfId="1" applyNumberFormat="1" applyFont="1" applyBorder="1" applyAlignment="1">
      <alignment horizontal="center" vertical="center"/>
    </xf>
    <xf numFmtId="10" fontId="2" fillId="0" borderId="14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7"/>
  <sheetViews>
    <sheetView workbookViewId="0">
      <selection sqref="A1:N2"/>
    </sheetView>
  </sheetViews>
  <sheetFormatPr defaultRowHeight="15" x14ac:dyDescent="0.25"/>
  <cols>
    <col min="1" max="1" width="7.42578125" customWidth="1"/>
    <col min="2" max="2" width="12.42578125" bestFit="1" customWidth="1"/>
    <col min="3" max="3" width="13.5703125" customWidth="1"/>
    <col min="4" max="4" width="10.7109375" customWidth="1"/>
    <col min="6" max="6" width="7" customWidth="1"/>
    <col min="7" max="7" width="12.42578125" bestFit="1" customWidth="1"/>
    <col min="8" max="8" width="12.140625" customWidth="1"/>
    <col min="9" max="9" width="10.42578125" customWidth="1"/>
    <col min="11" max="11" width="8.140625" style="1" customWidth="1"/>
    <col min="12" max="12" width="13.42578125" bestFit="1" customWidth="1"/>
    <col min="13" max="13" width="11.140625" customWidth="1"/>
  </cols>
  <sheetData>
    <row r="1" spans="1:15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5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57.75" thickTop="1" thickBot="1" x14ac:dyDescent="0.3">
      <c r="A3" s="13" t="s">
        <v>1</v>
      </c>
      <c r="B3" s="11" t="s">
        <v>0</v>
      </c>
      <c r="C3" s="12" t="s">
        <v>7</v>
      </c>
      <c r="D3" s="8" t="s">
        <v>6</v>
      </c>
      <c r="E3" s="10"/>
      <c r="F3" s="6" t="s">
        <v>1</v>
      </c>
      <c r="G3" s="7" t="s">
        <v>0</v>
      </c>
      <c r="H3" s="6" t="s">
        <v>7</v>
      </c>
      <c r="I3" s="6" t="s">
        <v>6</v>
      </c>
      <c r="K3" s="8" t="s">
        <v>1</v>
      </c>
      <c r="L3" s="7" t="s">
        <v>0</v>
      </c>
      <c r="M3" s="8" t="s">
        <v>7</v>
      </c>
      <c r="N3" s="8" t="s">
        <v>6</v>
      </c>
      <c r="O3" s="5"/>
    </row>
    <row r="4" spans="1:15" ht="15.75" thickTop="1" x14ac:dyDescent="0.25">
      <c r="A4" s="30">
        <v>16</v>
      </c>
      <c r="B4" s="33" t="s">
        <v>3</v>
      </c>
      <c r="C4" s="14">
        <f>99.2561/100</f>
        <v>0.99256100000000003</v>
      </c>
      <c r="D4" s="36">
        <f>SUM(C4:C13)/10</f>
        <v>0.98803129999999995</v>
      </c>
      <c r="F4" s="27">
        <v>34</v>
      </c>
      <c r="G4" s="22" t="s">
        <v>3</v>
      </c>
      <c r="H4" s="17">
        <v>0.62474200000000002</v>
      </c>
      <c r="I4" s="29">
        <f>SUM(H4:H13)/10</f>
        <v>0.61356489999999997</v>
      </c>
      <c r="K4" s="20">
        <v>48</v>
      </c>
      <c r="L4" s="22" t="s">
        <v>3</v>
      </c>
      <c r="M4" s="19">
        <v>0.46067999999999998</v>
      </c>
      <c r="N4" s="24">
        <f>SUM(M4:M13)/10</f>
        <v>0.4366853</v>
      </c>
    </row>
    <row r="5" spans="1:15" ht="14.45" customHeight="1" x14ac:dyDescent="0.25">
      <c r="A5" s="31"/>
      <c r="B5" s="34"/>
      <c r="C5" s="15">
        <f>99.8672/100</f>
        <v>0.998672</v>
      </c>
      <c r="D5" s="37"/>
      <c r="F5" s="28"/>
      <c r="G5" s="23"/>
      <c r="H5" s="18">
        <v>0.50359399999999999</v>
      </c>
      <c r="I5" s="25"/>
      <c r="K5" s="21"/>
      <c r="L5" s="23"/>
      <c r="M5" s="18">
        <v>0.35901499999999997</v>
      </c>
      <c r="N5" s="25"/>
    </row>
    <row r="6" spans="1:15" ht="14.45" customHeight="1" x14ac:dyDescent="0.25">
      <c r="A6" s="31"/>
      <c r="B6" s="34"/>
      <c r="C6" s="15">
        <f>90.6217/100</f>
        <v>0.90621700000000005</v>
      </c>
      <c r="D6" s="37"/>
      <c r="F6" s="28"/>
      <c r="G6" s="23"/>
      <c r="H6" s="18">
        <v>0.57091999999999998</v>
      </c>
      <c r="I6" s="25"/>
      <c r="K6" s="21"/>
      <c r="L6" s="23"/>
      <c r="M6" s="18">
        <v>0.48180099999999998</v>
      </c>
      <c r="N6" s="25"/>
    </row>
    <row r="7" spans="1:15" ht="14.45" customHeight="1" x14ac:dyDescent="0.25">
      <c r="A7" s="31"/>
      <c r="B7" s="34"/>
      <c r="C7" s="15">
        <f>99.907/100</f>
        <v>0.99907000000000001</v>
      </c>
      <c r="D7" s="37"/>
      <c r="F7" s="28"/>
      <c r="G7" s="23"/>
      <c r="H7" s="18">
        <v>0.726136</v>
      </c>
      <c r="I7" s="25"/>
      <c r="K7" s="21"/>
      <c r="L7" s="23"/>
      <c r="M7" s="18">
        <v>0.37477899999999997</v>
      </c>
      <c r="N7" s="25"/>
    </row>
    <row r="8" spans="1:15" ht="14.45" customHeight="1" x14ac:dyDescent="0.25">
      <c r="A8" s="31"/>
      <c r="B8" s="34"/>
      <c r="C8" s="15">
        <f>99.8804/100</f>
        <v>0.99880399999999991</v>
      </c>
      <c r="D8" s="37"/>
      <c r="F8" s="28"/>
      <c r="G8" s="23"/>
      <c r="H8" s="18">
        <v>0.63993199999999995</v>
      </c>
      <c r="I8" s="25"/>
      <c r="K8" s="21"/>
      <c r="L8" s="23"/>
      <c r="M8" s="18">
        <v>0.39523599999999998</v>
      </c>
      <c r="N8" s="25"/>
    </row>
    <row r="9" spans="1:15" ht="14.45" customHeight="1" x14ac:dyDescent="0.25">
      <c r="A9" s="31"/>
      <c r="B9" s="34"/>
      <c r="C9" s="15">
        <f>99.5085/100</f>
        <v>0.995085</v>
      </c>
      <c r="D9" s="37"/>
      <c r="F9" s="28"/>
      <c r="G9" s="23"/>
      <c r="H9" s="18">
        <v>0.68018999999999996</v>
      </c>
      <c r="I9" s="25"/>
      <c r="K9" s="21"/>
      <c r="L9" s="23"/>
      <c r="M9" s="18">
        <v>0.44239299999999998</v>
      </c>
      <c r="N9" s="25"/>
    </row>
    <row r="10" spans="1:15" ht="14.45" customHeight="1" x14ac:dyDescent="0.25">
      <c r="A10" s="31"/>
      <c r="B10" s="34"/>
      <c r="C10" s="15">
        <f>99.11/100</f>
        <v>0.99109999999999998</v>
      </c>
      <c r="D10" s="37"/>
      <c r="F10" s="28"/>
      <c r="G10" s="23"/>
      <c r="H10" s="18">
        <v>0.56785600000000003</v>
      </c>
      <c r="I10" s="25"/>
      <c r="K10" s="21"/>
      <c r="L10" s="23"/>
      <c r="M10" s="18">
        <v>0.45864300000000002</v>
      </c>
      <c r="N10" s="25"/>
    </row>
    <row r="11" spans="1:15" ht="14.45" customHeight="1" x14ac:dyDescent="0.25">
      <c r="A11" s="31"/>
      <c r="B11" s="34"/>
      <c r="C11" s="15">
        <f>99.9734/100</f>
        <v>0.99973400000000001</v>
      </c>
      <c r="D11" s="37"/>
      <c r="F11" s="28"/>
      <c r="G11" s="23"/>
      <c r="H11" s="18">
        <v>0.61067700000000003</v>
      </c>
      <c r="I11" s="25"/>
      <c r="K11" s="21"/>
      <c r="L11" s="23"/>
      <c r="M11" s="18">
        <v>0.48330699999999999</v>
      </c>
      <c r="N11" s="25"/>
    </row>
    <row r="12" spans="1:15" ht="14.45" customHeight="1" x14ac:dyDescent="0.25">
      <c r="A12" s="31"/>
      <c r="B12" s="34"/>
      <c r="C12" s="15">
        <f>99.9601/100</f>
        <v>0.99960099999999996</v>
      </c>
      <c r="D12" s="37"/>
      <c r="F12" s="28"/>
      <c r="G12" s="23"/>
      <c r="H12" s="18">
        <v>0.52222299999999999</v>
      </c>
      <c r="I12" s="25"/>
      <c r="K12" s="21"/>
      <c r="L12" s="23"/>
      <c r="M12" s="18">
        <v>0.42910900000000002</v>
      </c>
      <c r="N12" s="25"/>
    </row>
    <row r="13" spans="1:15" ht="14.45" customHeight="1" thickBot="1" x14ac:dyDescent="0.3">
      <c r="A13" s="31"/>
      <c r="B13" s="35"/>
      <c r="C13" s="15">
        <f>99.9469/100</f>
        <v>0.99946899999999994</v>
      </c>
      <c r="D13" s="38"/>
      <c r="F13" s="28"/>
      <c r="G13" s="23"/>
      <c r="H13" s="18">
        <v>0.68937899999999996</v>
      </c>
      <c r="I13" s="25"/>
      <c r="K13" s="21"/>
      <c r="L13" s="23"/>
      <c r="M13" s="18">
        <v>0.48188999999999999</v>
      </c>
      <c r="N13" s="25"/>
    </row>
    <row r="14" spans="1:15" ht="14.45" customHeight="1" thickTop="1" x14ac:dyDescent="0.25">
      <c r="A14" s="31"/>
      <c r="B14" s="33" t="s">
        <v>4</v>
      </c>
      <c r="C14" s="14">
        <f>99.6148/100</f>
        <v>0.99614800000000003</v>
      </c>
      <c r="D14" s="36">
        <f>SUM(C14:C23)/10</f>
        <v>0.99386309999999989</v>
      </c>
      <c r="F14" s="28"/>
      <c r="G14" s="23" t="s">
        <v>4</v>
      </c>
      <c r="H14" s="18">
        <v>0.63218099999999999</v>
      </c>
      <c r="I14" s="29">
        <f>SUM(H14:H23)/10</f>
        <v>0.64951549999999991</v>
      </c>
      <c r="K14" s="21"/>
      <c r="L14" s="23" t="s">
        <v>4</v>
      </c>
      <c r="M14" s="18">
        <v>0.37668299999999999</v>
      </c>
      <c r="N14" s="24">
        <f>SUM(M14:M23)/10</f>
        <v>0.40642049999999996</v>
      </c>
    </row>
    <row r="15" spans="1:15" ht="14.45" customHeight="1" x14ac:dyDescent="0.25">
      <c r="A15" s="31"/>
      <c r="B15" s="34"/>
      <c r="C15" s="15">
        <f>99.7875/100</f>
        <v>0.99787499999999996</v>
      </c>
      <c r="D15" s="37"/>
      <c r="F15" s="28"/>
      <c r="G15" s="23"/>
      <c r="H15" s="18">
        <v>0.68137800000000004</v>
      </c>
      <c r="I15" s="25"/>
      <c r="K15" s="21"/>
      <c r="L15" s="23"/>
      <c r="M15" s="18">
        <v>0.35866100000000001</v>
      </c>
      <c r="N15" s="25"/>
    </row>
    <row r="16" spans="1:15" ht="14.45" customHeight="1" x14ac:dyDescent="0.25">
      <c r="A16" s="31"/>
      <c r="B16" s="34"/>
      <c r="C16" s="15">
        <f>99.017/100</f>
        <v>0.99016999999999999</v>
      </c>
      <c r="D16" s="37"/>
      <c r="F16" s="28"/>
      <c r="G16" s="23"/>
      <c r="H16" s="18">
        <v>0.49115500000000001</v>
      </c>
      <c r="I16" s="25"/>
      <c r="K16" s="21"/>
      <c r="L16" s="23"/>
      <c r="M16" s="18">
        <v>0.46448800000000001</v>
      </c>
      <c r="N16" s="25"/>
    </row>
    <row r="17" spans="1:14" ht="14.45" customHeight="1" x14ac:dyDescent="0.25">
      <c r="A17" s="31"/>
      <c r="B17" s="34"/>
      <c r="C17" s="15">
        <f>99.4288/100</f>
        <v>0.99428799999999995</v>
      </c>
      <c r="D17" s="37"/>
      <c r="F17" s="28"/>
      <c r="G17" s="23"/>
      <c r="H17" s="18">
        <v>0.62792999999999999</v>
      </c>
      <c r="I17" s="25"/>
      <c r="K17" s="21"/>
      <c r="L17" s="23"/>
      <c r="M17" s="18">
        <v>0.32580599999999998</v>
      </c>
      <c r="N17" s="25"/>
    </row>
    <row r="18" spans="1:14" ht="14.45" customHeight="1" x14ac:dyDescent="0.25">
      <c r="A18" s="31"/>
      <c r="B18" s="34"/>
      <c r="C18" s="15">
        <f>99.7609/100</f>
        <v>0.99760900000000008</v>
      </c>
      <c r="D18" s="37"/>
      <c r="F18" s="28"/>
      <c r="G18" s="23"/>
      <c r="H18" s="18">
        <v>0.64730900000000002</v>
      </c>
      <c r="I18" s="25"/>
      <c r="K18" s="21"/>
      <c r="L18" s="23"/>
      <c r="M18" s="18">
        <v>0.39594400000000002</v>
      </c>
      <c r="N18" s="25"/>
    </row>
    <row r="19" spans="1:14" ht="14.45" customHeight="1" x14ac:dyDescent="0.25">
      <c r="A19" s="31"/>
      <c r="B19" s="34"/>
      <c r="C19" s="15">
        <f>99.2163/100</f>
        <v>0.99216300000000002</v>
      </c>
      <c r="D19" s="37"/>
      <c r="F19" s="28"/>
      <c r="G19" s="23"/>
      <c r="H19" s="18">
        <v>0.61936599999999997</v>
      </c>
      <c r="I19" s="25"/>
      <c r="K19" s="21"/>
      <c r="L19" s="23"/>
      <c r="M19" s="18">
        <v>0.452488</v>
      </c>
      <c r="N19" s="25"/>
    </row>
    <row r="20" spans="1:14" ht="14.45" customHeight="1" x14ac:dyDescent="0.25">
      <c r="A20" s="31"/>
      <c r="B20" s="34"/>
      <c r="C20" s="15">
        <f>98.738/100</f>
        <v>0.98738000000000004</v>
      </c>
      <c r="D20" s="37"/>
      <c r="F20" s="28"/>
      <c r="G20" s="23"/>
      <c r="H20" s="18">
        <v>0.72526100000000004</v>
      </c>
      <c r="I20" s="25"/>
      <c r="K20" s="21"/>
      <c r="L20" s="23"/>
      <c r="M20" s="18">
        <v>0.40927200000000002</v>
      </c>
      <c r="N20" s="25"/>
    </row>
    <row r="21" spans="1:14" ht="14.45" customHeight="1" x14ac:dyDescent="0.25">
      <c r="A21" s="31"/>
      <c r="B21" s="34"/>
      <c r="C21" s="15">
        <f>99.6148/100</f>
        <v>0.99614800000000003</v>
      </c>
      <c r="D21" s="37"/>
      <c r="F21" s="28"/>
      <c r="G21" s="23"/>
      <c r="H21" s="18">
        <v>0.683253</v>
      </c>
      <c r="I21" s="25"/>
      <c r="K21" s="21"/>
      <c r="L21" s="23"/>
      <c r="M21" s="18">
        <v>0.402055</v>
      </c>
      <c r="N21" s="25"/>
    </row>
    <row r="22" spans="1:14" ht="14.45" customHeight="1" x14ac:dyDescent="0.25">
      <c r="A22" s="31"/>
      <c r="B22" s="34"/>
      <c r="C22" s="15">
        <f>99.4687/100</f>
        <v>0.99468699999999999</v>
      </c>
      <c r="D22" s="37"/>
      <c r="F22" s="28"/>
      <c r="G22" s="23"/>
      <c r="H22" s="18">
        <v>0.67837700000000001</v>
      </c>
      <c r="I22" s="25"/>
      <c r="K22" s="21"/>
      <c r="L22" s="23"/>
      <c r="M22" s="18">
        <v>0.41803899999999999</v>
      </c>
      <c r="N22" s="25"/>
    </row>
    <row r="23" spans="1:14" ht="14.45" customHeight="1" thickBot="1" x14ac:dyDescent="0.3">
      <c r="A23" s="31"/>
      <c r="B23" s="35"/>
      <c r="C23" s="16">
        <f>99.2163/100</f>
        <v>0.99216300000000002</v>
      </c>
      <c r="D23" s="38"/>
      <c r="F23" s="28"/>
      <c r="G23" s="23"/>
      <c r="H23" s="18">
        <v>0.70894500000000005</v>
      </c>
      <c r="I23" s="25"/>
      <c r="K23" s="21"/>
      <c r="L23" s="23"/>
      <c r="M23" s="18">
        <v>0.46076899999999998</v>
      </c>
      <c r="N23" s="25"/>
    </row>
    <row r="24" spans="1:14" ht="14.45" customHeight="1" thickTop="1" x14ac:dyDescent="0.25">
      <c r="A24" s="31"/>
      <c r="B24" s="33" t="s">
        <v>5</v>
      </c>
      <c r="C24" s="14">
        <v>0.99707800000000002</v>
      </c>
      <c r="D24" s="36">
        <f>SUM(C24:C33)/10</f>
        <v>0.98198740000000018</v>
      </c>
      <c r="F24" s="28"/>
      <c r="G24" s="23" t="s">
        <v>5</v>
      </c>
      <c r="H24" s="18">
        <v>0.675064</v>
      </c>
      <c r="I24" s="29">
        <f>SUM(H24:H33)/10</f>
        <v>0.65634199999999998</v>
      </c>
      <c r="K24" s="21"/>
      <c r="L24" s="23" t="s">
        <v>5</v>
      </c>
      <c r="M24" s="18">
        <v>0.393287</v>
      </c>
      <c r="N24" s="24">
        <f>SUM(M24:M33)/10</f>
        <v>0.38974479999999995</v>
      </c>
    </row>
    <row r="25" spans="1:14" ht="14.45" customHeight="1" x14ac:dyDescent="0.25">
      <c r="A25" s="31"/>
      <c r="B25" s="34"/>
      <c r="C25" s="15">
        <v>0.995749</v>
      </c>
      <c r="D25" s="37"/>
      <c r="F25" s="28"/>
      <c r="G25" s="23"/>
      <c r="H25" s="18">
        <v>0.63580700000000001</v>
      </c>
      <c r="I25" s="25"/>
      <c r="K25" s="21"/>
      <c r="L25" s="23"/>
      <c r="M25" s="18">
        <v>0.339532</v>
      </c>
      <c r="N25" s="25"/>
    </row>
    <row r="26" spans="1:14" ht="14.45" customHeight="1" x14ac:dyDescent="0.25">
      <c r="A26" s="31"/>
      <c r="B26" s="34"/>
      <c r="C26" s="15">
        <v>0.99149799999999999</v>
      </c>
      <c r="D26" s="37"/>
      <c r="F26" s="28"/>
      <c r="G26" s="23"/>
      <c r="H26" s="18">
        <v>0.662937</v>
      </c>
      <c r="I26" s="25"/>
      <c r="K26" s="21"/>
      <c r="L26" s="23"/>
      <c r="M26" s="18">
        <v>0.36056500000000002</v>
      </c>
      <c r="N26" s="25"/>
    </row>
    <row r="27" spans="1:14" ht="14.45" customHeight="1" x14ac:dyDescent="0.25">
      <c r="A27" s="31"/>
      <c r="B27" s="34"/>
      <c r="C27" s="15">
        <v>0.99787499999999996</v>
      </c>
      <c r="D27" s="37"/>
      <c r="F27" s="28"/>
      <c r="G27" s="23"/>
      <c r="H27" s="18">
        <v>0.73588799999999999</v>
      </c>
      <c r="I27" s="25"/>
      <c r="K27" s="21"/>
      <c r="L27" s="23"/>
      <c r="M27" s="18">
        <v>0.403117</v>
      </c>
      <c r="N27" s="25"/>
    </row>
    <row r="28" spans="1:14" ht="14.45" customHeight="1" x14ac:dyDescent="0.25">
      <c r="A28" s="31"/>
      <c r="B28" s="34"/>
      <c r="C28" s="15">
        <v>0.99734299999999998</v>
      </c>
      <c r="D28" s="37"/>
      <c r="F28" s="28"/>
      <c r="G28" s="23"/>
      <c r="H28" s="18">
        <v>0.75370400000000004</v>
      </c>
      <c r="I28" s="25"/>
      <c r="K28" s="21"/>
      <c r="L28" s="23"/>
      <c r="M28" s="18">
        <v>0.42171399999999998</v>
      </c>
      <c r="N28" s="25"/>
    </row>
    <row r="29" spans="1:14" ht="14.45" customHeight="1" x14ac:dyDescent="0.25">
      <c r="A29" s="31"/>
      <c r="B29" s="34"/>
      <c r="C29" s="15">
        <v>0.90143499999999999</v>
      </c>
      <c r="D29" s="37"/>
      <c r="F29" s="28"/>
      <c r="G29" s="23"/>
      <c r="H29" s="18">
        <v>0.64555899999999999</v>
      </c>
      <c r="I29" s="25"/>
      <c r="K29" s="21"/>
      <c r="L29" s="23"/>
      <c r="M29" s="18">
        <v>0.34400500000000001</v>
      </c>
      <c r="N29" s="25"/>
    </row>
    <row r="30" spans="1:14" ht="14.45" customHeight="1" x14ac:dyDescent="0.25">
      <c r="A30" s="31"/>
      <c r="B30" s="34"/>
      <c r="C30" s="15">
        <v>0.97582400000000002</v>
      </c>
      <c r="D30" s="37"/>
      <c r="F30" s="28"/>
      <c r="G30" s="23"/>
      <c r="H30" s="18">
        <v>0.64543399999999995</v>
      </c>
      <c r="I30" s="25"/>
      <c r="K30" s="21"/>
      <c r="L30" s="23"/>
      <c r="M30" s="18">
        <v>0.43256299999999998</v>
      </c>
      <c r="N30" s="25"/>
    </row>
    <row r="31" spans="1:14" ht="14.45" customHeight="1" x14ac:dyDescent="0.25">
      <c r="A31" s="31"/>
      <c r="B31" s="34"/>
      <c r="C31" s="15">
        <v>0.99349100000000001</v>
      </c>
      <c r="D31" s="37"/>
      <c r="F31" s="28"/>
      <c r="G31" s="23"/>
      <c r="H31" s="18">
        <v>0.562168</v>
      </c>
      <c r="I31" s="25"/>
      <c r="K31" s="21"/>
      <c r="L31" s="23"/>
      <c r="M31" s="18">
        <v>0.40121299999999999</v>
      </c>
      <c r="N31" s="25"/>
    </row>
    <row r="32" spans="1:14" ht="14.45" customHeight="1" x14ac:dyDescent="0.25">
      <c r="A32" s="31"/>
      <c r="B32" s="34"/>
      <c r="C32" s="15">
        <v>0.99468699999999999</v>
      </c>
      <c r="D32" s="37"/>
      <c r="F32" s="28"/>
      <c r="G32" s="23"/>
      <c r="H32" s="18">
        <v>0.58598499999999998</v>
      </c>
      <c r="I32" s="25"/>
      <c r="K32" s="21"/>
      <c r="L32" s="23"/>
      <c r="M32" s="18">
        <v>0.42198000000000002</v>
      </c>
      <c r="N32" s="25"/>
    </row>
    <row r="33" spans="1:14" ht="14.45" customHeight="1" thickBot="1" x14ac:dyDescent="0.3">
      <c r="A33" s="32"/>
      <c r="B33" s="35"/>
      <c r="C33" s="16">
        <v>0.97489400000000004</v>
      </c>
      <c r="D33" s="38"/>
      <c r="F33" s="28"/>
      <c r="G33" s="23"/>
      <c r="H33" s="18">
        <v>0.66087399999999996</v>
      </c>
      <c r="I33" s="25"/>
      <c r="K33" s="21"/>
      <c r="L33" s="23"/>
      <c r="M33" s="18">
        <v>0.37947199999999998</v>
      </c>
      <c r="N33" s="25"/>
    </row>
    <row r="37" spans="1:14" x14ac:dyDescent="0.25">
      <c r="A37" s="3" t="s">
        <v>2</v>
      </c>
    </row>
  </sheetData>
  <mergeCells count="22">
    <mergeCell ref="A1:N2"/>
    <mergeCell ref="A4:A33"/>
    <mergeCell ref="B4:B13"/>
    <mergeCell ref="B14:B23"/>
    <mergeCell ref="B24:B33"/>
    <mergeCell ref="D4:D13"/>
    <mergeCell ref="D14:D23"/>
    <mergeCell ref="D24:D33"/>
    <mergeCell ref="F4:F33"/>
    <mergeCell ref="G4:G13"/>
    <mergeCell ref="I4:I13"/>
    <mergeCell ref="G14:G23"/>
    <mergeCell ref="I14:I23"/>
    <mergeCell ref="G24:G33"/>
    <mergeCell ref="I24:I33"/>
    <mergeCell ref="K4:K33"/>
    <mergeCell ref="L4:L13"/>
    <mergeCell ref="N4:N13"/>
    <mergeCell ref="L14:L23"/>
    <mergeCell ref="N14:N23"/>
    <mergeCell ref="L24:L33"/>
    <mergeCell ref="N24:N3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I14 I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3"/>
  <sheetViews>
    <sheetView tabSelected="1" workbookViewId="0">
      <selection activeCell="C33" sqref="C33"/>
    </sheetView>
  </sheetViews>
  <sheetFormatPr defaultRowHeight="15" x14ac:dyDescent="0.25"/>
  <cols>
    <col min="2" max="2" width="12.42578125" bestFit="1" customWidth="1"/>
    <col min="3" max="3" width="11.5703125" customWidth="1"/>
    <col min="7" max="7" width="12.42578125" bestFit="1" customWidth="1"/>
    <col min="8" max="8" width="11.140625" customWidth="1"/>
  </cols>
  <sheetData>
    <row r="1" spans="1:14" x14ac:dyDescent="0.25">
      <c r="A1" s="41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76.5" thickTop="1" thickBot="1" x14ac:dyDescent="0.3">
      <c r="A3" s="13" t="s">
        <v>1</v>
      </c>
      <c r="B3" s="11" t="s">
        <v>0</v>
      </c>
      <c r="C3" s="12" t="s">
        <v>7</v>
      </c>
      <c r="D3" s="8" t="s">
        <v>6</v>
      </c>
      <c r="E3" s="10"/>
      <c r="F3" s="6" t="s">
        <v>1</v>
      </c>
      <c r="G3" s="7" t="s">
        <v>0</v>
      </c>
      <c r="H3" s="6" t="s">
        <v>7</v>
      </c>
      <c r="I3" s="6" t="s">
        <v>6</v>
      </c>
      <c r="K3" s="8" t="s">
        <v>1</v>
      </c>
      <c r="L3" s="7" t="s">
        <v>0</v>
      </c>
      <c r="M3" s="8" t="s">
        <v>7</v>
      </c>
      <c r="N3" s="8" t="s">
        <v>6</v>
      </c>
    </row>
    <row r="4" spans="1:14" ht="15.75" thickTop="1" x14ac:dyDescent="0.25">
      <c r="A4" s="30">
        <v>16</v>
      </c>
      <c r="B4" s="33" t="s">
        <v>3</v>
      </c>
      <c r="C4" s="14"/>
      <c r="D4" s="36">
        <f>SUM(C4:C13)/10</f>
        <v>0</v>
      </c>
      <c r="F4" s="27">
        <v>34</v>
      </c>
      <c r="G4" s="22" t="s">
        <v>3</v>
      </c>
      <c r="H4" s="4"/>
      <c r="I4" s="40"/>
      <c r="K4" s="20">
        <v>48</v>
      </c>
      <c r="L4" s="22" t="s">
        <v>3</v>
      </c>
      <c r="M4" s="9"/>
      <c r="N4" s="39"/>
    </row>
    <row r="5" spans="1:14" x14ac:dyDescent="0.25">
      <c r="A5" s="31"/>
      <c r="B5" s="34"/>
      <c r="C5" s="15"/>
      <c r="D5" s="37"/>
      <c r="F5" s="28"/>
      <c r="G5" s="23"/>
      <c r="H5" s="2"/>
      <c r="I5" s="26"/>
      <c r="K5" s="21"/>
      <c r="L5" s="23"/>
      <c r="M5" s="2"/>
      <c r="N5" s="26"/>
    </row>
    <row r="6" spans="1:14" x14ac:dyDescent="0.25">
      <c r="A6" s="31"/>
      <c r="B6" s="34"/>
      <c r="C6" s="15"/>
      <c r="D6" s="37"/>
      <c r="F6" s="28"/>
      <c r="G6" s="23"/>
      <c r="H6" s="2"/>
      <c r="I6" s="26"/>
      <c r="K6" s="21"/>
      <c r="L6" s="23"/>
      <c r="M6" s="2"/>
      <c r="N6" s="26"/>
    </row>
    <row r="7" spans="1:14" x14ac:dyDescent="0.25">
      <c r="A7" s="31"/>
      <c r="B7" s="34"/>
      <c r="C7" s="15"/>
      <c r="D7" s="37"/>
      <c r="F7" s="28"/>
      <c r="G7" s="23"/>
      <c r="H7" s="2"/>
      <c r="I7" s="26"/>
      <c r="K7" s="21"/>
      <c r="L7" s="23"/>
      <c r="M7" s="2"/>
      <c r="N7" s="26"/>
    </row>
    <row r="8" spans="1:14" x14ac:dyDescent="0.25">
      <c r="A8" s="31"/>
      <c r="B8" s="34"/>
      <c r="C8" s="15"/>
      <c r="D8" s="37"/>
      <c r="F8" s="28"/>
      <c r="G8" s="23"/>
      <c r="H8" s="2"/>
      <c r="I8" s="26"/>
      <c r="K8" s="21"/>
      <c r="L8" s="23"/>
      <c r="M8" s="2"/>
      <c r="N8" s="26"/>
    </row>
    <row r="9" spans="1:14" x14ac:dyDescent="0.25">
      <c r="A9" s="31"/>
      <c r="B9" s="34"/>
      <c r="C9" s="15"/>
      <c r="D9" s="37"/>
      <c r="F9" s="28"/>
      <c r="G9" s="23"/>
      <c r="H9" s="2"/>
      <c r="I9" s="26"/>
      <c r="K9" s="21"/>
      <c r="L9" s="23"/>
      <c r="M9" s="2"/>
      <c r="N9" s="26"/>
    </row>
    <row r="10" spans="1:14" x14ac:dyDescent="0.25">
      <c r="A10" s="31"/>
      <c r="B10" s="34"/>
      <c r="C10" s="15"/>
      <c r="D10" s="37"/>
      <c r="F10" s="28"/>
      <c r="G10" s="23"/>
      <c r="H10" s="2"/>
      <c r="I10" s="26"/>
      <c r="K10" s="21"/>
      <c r="L10" s="23"/>
      <c r="M10" s="2"/>
      <c r="N10" s="26"/>
    </row>
    <row r="11" spans="1:14" x14ac:dyDescent="0.25">
      <c r="A11" s="31"/>
      <c r="B11" s="34"/>
      <c r="C11" s="15"/>
      <c r="D11" s="37"/>
      <c r="F11" s="28"/>
      <c r="G11" s="23"/>
      <c r="H11" s="2"/>
      <c r="I11" s="26"/>
      <c r="K11" s="21"/>
      <c r="L11" s="23"/>
      <c r="M11" s="2"/>
      <c r="N11" s="26"/>
    </row>
    <row r="12" spans="1:14" x14ac:dyDescent="0.25">
      <c r="A12" s="31"/>
      <c r="B12" s="34"/>
      <c r="C12" s="15"/>
      <c r="D12" s="37"/>
      <c r="F12" s="28"/>
      <c r="G12" s="23"/>
      <c r="H12" s="2"/>
      <c r="I12" s="26"/>
      <c r="K12" s="21"/>
      <c r="L12" s="23"/>
      <c r="M12" s="2"/>
      <c r="N12" s="26"/>
    </row>
    <row r="13" spans="1:14" ht="15.75" thickBot="1" x14ac:dyDescent="0.3">
      <c r="A13" s="31"/>
      <c r="B13" s="35"/>
      <c r="C13" s="15"/>
      <c r="D13" s="38"/>
      <c r="F13" s="28"/>
      <c r="G13" s="23"/>
      <c r="H13" s="2"/>
      <c r="I13" s="26"/>
      <c r="K13" s="21"/>
      <c r="L13" s="23"/>
      <c r="M13" s="2"/>
      <c r="N13" s="26"/>
    </row>
    <row r="14" spans="1:14" x14ac:dyDescent="0.25">
      <c r="A14" s="31"/>
      <c r="B14" s="33" t="s">
        <v>4</v>
      </c>
      <c r="C14" s="14"/>
      <c r="D14" s="36">
        <f>SUM(C14:C23)/10</f>
        <v>0</v>
      </c>
      <c r="F14" s="28"/>
      <c r="G14" s="23" t="s">
        <v>4</v>
      </c>
      <c r="H14" s="2"/>
      <c r="I14" s="26"/>
      <c r="K14" s="21"/>
      <c r="L14" s="23" t="s">
        <v>4</v>
      </c>
      <c r="M14" s="2"/>
      <c r="N14" s="26"/>
    </row>
    <row r="15" spans="1:14" x14ac:dyDescent="0.25">
      <c r="A15" s="31"/>
      <c r="B15" s="34"/>
      <c r="C15" s="15"/>
      <c r="D15" s="37"/>
      <c r="F15" s="28"/>
      <c r="G15" s="23"/>
      <c r="H15" s="2"/>
      <c r="I15" s="26"/>
      <c r="K15" s="21"/>
      <c r="L15" s="23"/>
      <c r="M15" s="2"/>
      <c r="N15" s="26"/>
    </row>
    <row r="16" spans="1:14" x14ac:dyDescent="0.25">
      <c r="A16" s="31"/>
      <c r="B16" s="34"/>
      <c r="C16" s="15"/>
      <c r="D16" s="37"/>
      <c r="F16" s="28"/>
      <c r="G16" s="23"/>
      <c r="H16" s="2"/>
      <c r="I16" s="26"/>
      <c r="K16" s="21"/>
      <c r="L16" s="23"/>
      <c r="M16" s="2"/>
      <c r="N16" s="26"/>
    </row>
    <row r="17" spans="1:14" x14ac:dyDescent="0.25">
      <c r="A17" s="31"/>
      <c r="B17" s="34"/>
      <c r="C17" s="15"/>
      <c r="D17" s="37"/>
      <c r="F17" s="28"/>
      <c r="G17" s="23"/>
      <c r="H17" s="2"/>
      <c r="I17" s="26"/>
      <c r="K17" s="21"/>
      <c r="L17" s="23"/>
      <c r="M17" s="2"/>
      <c r="N17" s="26"/>
    </row>
    <row r="18" spans="1:14" x14ac:dyDescent="0.25">
      <c r="A18" s="31"/>
      <c r="B18" s="34"/>
      <c r="C18" s="15"/>
      <c r="D18" s="37"/>
      <c r="F18" s="28"/>
      <c r="G18" s="23"/>
      <c r="H18" s="2"/>
      <c r="I18" s="26"/>
      <c r="K18" s="21"/>
      <c r="L18" s="23"/>
      <c r="M18" s="2"/>
      <c r="N18" s="26"/>
    </row>
    <row r="19" spans="1:14" x14ac:dyDescent="0.25">
      <c r="A19" s="31"/>
      <c r="B19" s="34"/>
      <c r="C19" s="15"/>
      <c r="D19" s="37"/>
      <c r="F19" s="28"/>
      <c r="G19" s="23"/>
      <c r="H19" s="2"/>
      <c r="I19" s="26"/>
      <c r="K19" s="21"/>
      <c r="L19" s="23"/>
      <c r="M19" s="2"/>
      <c r="N19" s="26"/>
    </row>
    <row r="20" spans="1:14" x14ac:dyDescent="0.25">
      <c r="A20" s="31"/>
      <c r="B20" s="34"/>
      <c r="C20" s="15"/>
      <c r="D20" s="37"/>
      <c r="F20" s="28"/>
      <c r="G20" s="23"/>
      <c r="H20" s="2"/>
      <c r="I20" s="26"/>
      <c r="K20" s="21"/>
      <c r="L20" s="23"/>
      <c r="M20" s="2"/>
      <c r="N20" s="26"/>
    </row>
    <row r="21" spans="1:14" x14ac:dyDescent="0.25">
      <c r="A21" s="31"/>
      <c r="B21" s="34"/>
      <c r="C21" s="15"/>
      <c r="D21" s="37"/>
      <c r="F21" s="28"/>
      <c r="G21" s="23"/>
      <c r="H21" s="2"/>
      <c r="I21" s="26"/>
      <c r="K21" s="21"/>
      <c r="L21" s="23"/>
      <c r="M21" s="2"/>
      <c r="N21" s="26"/>
    </row>
    <row r="22" spans="1:14" x14ac:dyDescent="0.25">
      <c r="A22" s="31"/>
      <c r="B22" s="34"/>
      <c r="C22" s="15"/>
      <c r="D22" s="37"/>
      <c r="F22" s="28"/>
      <c r="G22" s="23"/>
      <c r="H22" s="2"/>
      <c r="I22" s="26"/>
      <c r="K22" s="21"/>
      <c r="L22" s="23"/>
      <c r="M22" s="2"/>
      <c r="N22" s="26"/>
    </row>
    <row r="23" spans="1:14" ht="15.75" thickBot="1" x14ac:dyDescent="0.3">
      <c r="A23" s="31"/>
      <c r="B23" s="35"/>
      <c r="C23" s="16"/>
      <c r="D23" s="38"/>
      <c r="F23" s="28"/>
      <c r="G23" s="23"/>
      <c r="H23" s="2"/>
      <c r="I23" s="26"/>
      <c r="K23" s="21"/>
      <c r="L23" s="23"/>
      <c r="M23" s="2"/>
      <c r="N23" s="26"/>
    </row>
    <row r="24" spans="1:14" x14ac:dyDescent="0.25">
      <c r="A24" s="31"/>
      <c r="B24" s="33" t="s">
        <v>5</v>
      </c>
      <c r="C24" s="14"/>
      <c r="D24" s="36">
        <f>SUM(C24:C33)/10</f>
        <v>0</v>
      </c>
      <c r="F24" s="28"/>
      <c r="G24" s="23" t="s">
        <v>5</v>
      </c>
      <c r="H24" s="2"/>
      <c r="I24" s="26"/>
      <c r="K24" s="21"/>
      <c r="L24" s="23" t="s">
        <v>5</v>
      </c>
      <c r="M24" s="2"/>
      <c r="N24" s="26"/>
    </row>
    <row r="25" spans="1:14" x14ac:dyDescent="0.25">
      <c r="A25" s="31"/>
      <c r="B25" s="34"/>
      <c r="C25" s="15"/>
      <c r="D25" s="37"/>
      <c r="F25" s="28"/>
      <c r="G25" s="23"/>
      <c r="H25" s="2"/>
      <c r="I25" s="26"/>
      <c r="K25" s="21"/>
      <c r="L25" s="23"/>
      <c r="M25" s="2"/>
      <c r="N25" s="26"/>
    </row>
    <row r="26" spans="1:14" x14ac:dyDescent="0.25">
      <c r="A26" s="31"/>
      <c r="B26" s="34"/>
      <c r="C26" s="15"/>
      <c r="D26" s="37"/>
      <c r="F26" s="28"/>
      <c r="G26" s="23"/>
      <c r="H26" s="2"/>
      <c r="I26" s="26"/>
      <c r="K26" s="21"/>
      <c r="L26" s="23"/>
      <c r="M26" s="2"/>
      <c r="N26" s="26"/>
    </row>
    <row r="27" spans="1:14" x14ac:dyDescent="0.25">
      <c r="A27" s="31"/>
      <c r="B27" s="34"/>
      <c r="C27" s="15"/>
      <c r="D27" s="37"/>
      <c r="F27" s="28"/>
      <c r="G27" s="23"/>
      <c r="H27" s="2"/>
      <c r="I27" s="26"/>
      <c r="K27" s="21"/>
      <c r="L27" s="23"/>
      <c r="M27" s="2"/>
      <c r="N27" s="26"/>
    </row>
    <row r="28" spans="1:14" x14ac:dyDescent="0.25">
      <c r="A28" s="31"/>
      <c r="B28" s="34"/>
      <c r="C28" s="15"/>
      <c r="D28" s="37"/>
      <c r="F28" s="28"/>
      <c r="G28" s="23"/>
      <c r="H28" s="2"/>
      <c r="I28" s="26"/>
      <c r="K28" s="21"/>
      <c r="L28" s="23"/>
      <c r="M28" s="2"/>
      <c r="N28" s="26"/>
    </row>
    <row r="29" spans="1:14" x14ac:dyDescent="0.25">
      <c r="A29" s="31"/>
      <c r="B29" s="34"/>
      <c r="C29" s="15"/>
      <c r="D29" s="37"/>
      <c r="F29" s="28"/>
      <c r="G29" s="23"/>
      <c r="H29" s="2"/>
      <c r="I29" s="26"/>
      <c r="K29" s="21"/>
      <c r="L29" s="23"/>
      <c r="M29" s="2"/>
      <c r="N29" s="26"/>
    </row>
    <row r="30" spans="1:14" x14ac:dyDescent="0.25">
      <c r="A30" s="31"/>
      <c r="B30" s="34"/>
      <c r="C30" s="15"/>
      <c r="D30" s="37"/>
      <c r="F30" s="28"/>
      <c r="G30" s="23"/>
      <c r="H30" s="2"/>
      <c r="I30" s="26"/>
      <c r="K30" s="21"/>
      <c r="L30" s="23"/>
      <c r="M30" s="2"/>
      <c r="N30" s="26"/>
    </row>
    <row r="31" spans="1:14" x14ac:dyDescent="0.25">
      <c r="A31" s="31"/>
      <c r="B31" s="34"/>
      <c r="C31" s="15"/>
      <c r="D31" s="37"/>
      <c r="F31" s="28"/>
      <c r="G31" s="23"/>
      <c r="H31" s="2"/>
      <c r="I31" s="26"/>
      <c r="K31" s="21"/>
      <c r="L31" s="23"/>
      <c r="M31" s="2"/>
      <c r="N31" s="26"/>
    </row>
    <row r="32" spans="1:14" x14ac:dyDescent="0.25">
      <c r="A32" s="31"/>
      <c r="B32" s="34"/>
      <c r="C32" s="15"/>
      <c r="D32" s="37"/>
      <c r="F32" s="28"/>
      <c r="G32" s="23"/>
      <c r="H32" s="2"/>
      <c r="I32" s="26"/>
      <c r="K32" s="21"/>
      <c r="L32" s="23"/>
      <c r="M32" s="2"/>
      <c r="N32" s="26"/>
    </row>
    <row r="33" spans="1:14" ht="15.75" thickBot="1" x14ac:dyDescent="0.3">
      <c r="A33" s="32"/>
      <c r="B33" s="35"/>
      <c r="C33" s="16"/>
      <c r="D33" s="38"/>
      <c r="F33" s="28"/>
      <c r="G33" s="23"/>
      <c r="H33" s="2"/>
      <c r="I33" s="26"/>
      <c r="K33" s="21"/>
      <c r="L33" s="23"/>
      <c r="M33" s="2"/>
      <c r="N33" s="26"/>
    </row>
  </sheetData>
  <mergeCells count="22">
    <mergeCell ref="A1:N2"/>
    <mergeCell ref="G4:G13"/>
    <mergeCell ref="I4:I13"/>
    <mergeCell ref="D24:D33"/>
    <mergeCell ref="G24:G33"/>
    <mergeCell ref="I24:I33"/>
    <mergeCell ref="B24:B33"/>
    <mergeCell ref="A4:A33"/>
    <mergeCell ref="B4:B13"/>
    <mergeCell ref="D4:D13"/>
    <mergeCell ref="F4:F33"/>
    <mergeCell ref="B14:B23"/>
    <mergeCell ref="D14:D23"/>
    <mergeCell ref="G14:G23"/>
    <mergeCell ref="I14:I23"/>
    <mergeCell ref="L14:L23"/>
    <mergeCell ref="L24:L33"/>
    <mergeCell ref="N24:N33"/>
    <mergeCell ref="K4:K33"/>
    <mergeCell ref="L4:L13"/>
    <mergeCell ref="N4:N13"/>
    <mergeCell ref="N14:N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3"/>
  <sheetViews>
    <sheetView workbookViewId="0">
      <selection activeCell="B34" sqref="B34"/>
    </sheetView>
  </sheetViews>
  <sheetFormatPr defaultRowHeight="15" x14ac:dyDescent="0.25"/>
  <cols>
    <col min="2" max="2" width="12.42578125" bestFit="1" customWidth="1"/>
    <col min="3" max="3" width="11.5703125" customWidth="1"/>
    <col min="7" max="7" width="12.42578125" bestFit="1" customWidth="1"/>
    <col min="8" max="8" width="11.140625" customWidth="1"/>
  </cols>
  <sheetData>
    <row r="1" spans="1:14" x14ac:dyDescent="0.25">
      <c r="A1" s="41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76.5" thickTop="1" thickBot="1" x14ac:dyDescent="0.3">
      <c r="A3" s="13" t="s">
        <v>1</v>
      </c>
      <c r="B3" s="11" t="s">
        <v>0</v>
      </c>
      <c r="C3" s="12" t="s">
        <v>7</v>
      </c>
      <c r="D3" s="8" t="s">
        <v>6</v>
      </c>
      <c r="E3" s="10"/>
      <c r="F3" s="6" t="s">
        <v>1</v>
      </c>
      <c r="G3" s="7" t="s">
        <v>0</v>
      </c>
      <c r="H3" s="6" t="s">
        <v>7</v>
      </c>
      <c r="I3" s="6" t="s">
        <v>6</v>
      </c>
      <c r="K3" s="8" t="s">
        <v>1</v>
      </c>
      <c r="L3" s="7" t="s">
        <v>0</v>
      </c>
      <c r="M3" s="8" t="s">
        <v>7</v>
      </c>
      <c r="N3" s="8" t="s">
        <v>6</v>
      </c>
    </row>
    <row r="4" spans="1:14" ht="15.75" thickTop="1" x14ac:dyDescent="0.25">
      <c r="A4" s="30">
        <v>16</v>
      </c>
      <c r="B4" s="33" t="s">
        <v>3</v>
      </c>
      <c r="C4" s="14">
        <f>99.2561/100</f>
        <v>0.99256100000000003</v>
      </c>
      <c r="D4" s="36">
        <f>SUM(C4:C13)/10</f>
        <v>0.98803129999999995</v>
      </c>
      <c r="F4" s="27">
        <v>34</v>
      </c>
      <c r="G4" s="22" t="s">
        <v>3</v>
      </c>
      <c r="H4" s="4"/>
      <c r="I4" s="40"/>
      <c r="K4" s="20">
        <v>48</v>
      </c>
      <c r="L4" s="22" t="s">
        <v>3</v>
      </c>
      <c r="M4" s="9"/>
      <c r="N4" s="39"/>
    </row>
    <row r="5" spans="1:14" x14ac:dyDescent="0.25">
      <c r="A5" s="31"/>
      <c r="B5" s="34"/>
      <c r="C5" s="15">
        <f>99.8672/100</f>
        <v>0.998672</v>
      </c>
      <c r="D5" s="37"/>
      <c r="F5" s="28"/>
      <c r="G5" s="23"/>
      <c r="H5" s="2"/>
      <c r="I5" s="26"/>
      <c r="K5" s="21"/>
      <c r="L5" s="23"/>
      <c r="M5" s="2"/>
      <c r="N5" s="26"/>
    </row>
    <row r="6" spans="1:14" x14ac:dyDescent="0.25">
      <c r="A6" s="31"/>
      <c r="B6" s="34"/>
      <c r="C6" s="15">
        <f>90.6217/100</f>
        <v>0.90621700000000005</v>
      </c>
      <c r="D6" s="37"/>
      <c r="F6" s="28"/>
      <c r="G6" s="23"/>
      <c r="H6" s="2"/>
      <c r="I6" s="26"/>
      <c r="K6" s="21"/>
      <c r="L6" s="23"/>
      <c r="M6" s="2"/>
      <c r="N6" s="26"/>
    </row>
    <row r="7" spans="1:14" x14ac:dyDescent="0.25">
      <c r="A7" s="31"/>
      <c r="B7" s="34"/>
      <c r="C7" s="15">
        <f>99.907/100</f>
        <v>0.99907000000000001</v>
      </c>
      <c r="D7" s="37"/>
      <c r="F7" s="28"/>
      <c r="G7" s="23"/>
      <c r="H7" s="2"/>
      <c r="I7" s="26"/>
      <c r="K7" s="21"/>
      <c r="L7" s="23"/>
      <c r="M7" s="2"/>
      <c r="N7" s="26"/>
    </row>
    <row r="8" spans="1:14" x14ac:dyDescent="0.25">
      <c r="A8" s="31"/>
      <c r="B8" s="34"/>
      <c r="C8" s="15">
        <f>99.8804/100</f>
        <v>0.99880399999999991</v>
      </c>
      <c r="D8" s="37"/>
      <c r="F8" s="28"/>
      <c r="G8" s="23"/>
      <c r="H8" s="2"/>
      <c r="I8" s="26"/>
      <c r="K8" s="21"/>
      <c r="L8" s="23"/>
      <c r="M8" s="2"/>
      <c r="N8" s="26"/>
    </row>
    <row r="9" spans="1:14" x14ac:dyDescent="0.25">
      <c r="A9" s="31"/>
      <c r="B9" s="34"/>
      <c r="C9" s="15">
        <f>99.5085/100</f>
        <v>0.995085</v>
      </c>
      <c r="D9" s="37"/>
      <c r="F9" s="28"/>
      <c r="G9" s="23"/>
      <c r="H9" s="2"/>
      <c r="I9" s="26"/>
      <c r="K9" s="21"/>
      <c r="L9" s="23"/>
      <c r="M9" s="2"/>
      <c r="N9" s="26"/>
    </row>
    <row r="10" spans="1:14" x14ac:dyDescent="0.25">
      <c r="A10" s="31"/>
      <c r="B10" s="34"/>
      <c r="C10" s="15">
        <f>99.11/100</f>
        <v>0.99109999999999998</v>
      </c>
      <c r="D10" s="37"/>
      <c r="F10" s="28"/>
      <c r="G10" s="23"/>
      <c r="H10" s="2"/>
      <c r="I10" s="26"/>
      <c r="K10" s="21"/>
      <c r="L10" s="23"/>
      <c r="M10" s="2"/>
      <c r="N10" s="26"/>
    </row>
    <row r="11" spans="1:14" x14ac:dyDescent="0.25">
      <c r="A11" s="31"/>
      <c r="B11" s="34"/>
      <c r="C11" s="15">
        <f>99.9734/100</f>
        <v>0.99973400000000001</v>
      </c>
      <c r="D11" s="37"/>
      <c r="F11" s="28"/>
      <c r="G11" s="23"/>
      <c r="H11" s="2"/>
      <c r="I11" s="26"/>
      <c r="K11" s="21"/>
      <c r="L11" s="23"/>
      <c r="M11" s="2"/>
      <c r="N11" s="26"/>
    </row>
    <row r="12" spans="1:14" x14ac:dyDescent="0.25">
      <c r="A12" s="31"/>
      <c r="B12" s="34"/>
      <c r="C12" s="15">
        <f>99.9601/100</f>
        <v>0.99960099999999996</v>
      </c>
      <c r="D12" s="37"/>
      <c r="F12" s="28"/>
      <c r="G12" s="23"/>
      <c r="H12" s="2"/>
      <c r="I12" s="26"/>
      <c r="K12" s="21"/>
      <c r="L12" s="23"/>
      <c r="M12" s="2"/>
      <c r="N12" s="26"/>
    </row>
    <row r="13" spans="1:14" ht="15.75" thickBot="1" x14ac:dyDescent="0.3">
      <c r="A13" s="31"/>
      <c r="B13" s="35"/>
      <c r="C13" s="15">
        <f>99.9469/100</f>
        <v>0.99946899999999994</v>
      </c>
      <c r="D13" s="38"/>
      <c r="F13" s="28"/>
      <c r="G13" s="23"/>
      <c r="H13" s="2"/>
      <c r="I13" s="26"/>
      <c r="K13" s="21"/>
      <c r="L13" s="23"/>
      <c r="M13" s="2"/>
      <c r="N13" s="26"/>
    </row>
    <row r="14" spans="1:14" x14ac:dyDescent="0.25">
      <c r="A14" s="31"/>
      <c r="B14" s="33" t="s">
        <v>4</v>
      </c>
      <c r="C14" s="14">
        <f>99.6148/100</f>
        <v>0.99614800000000003</v>
      </c>
      <c r="D14" s="36">
        <f>SUM(C14:C23)/10</f>
        <v>0.99386309999999989</v>
      </c>
      <c r="F14" s="28"/>
      <c r="G14" s="23" t="s">
        <v>4</v>
      </c>
      <c r="H14" s="2"/>
      <c r="I14" s="26"/>
      <c r="K14" s="21"/>
      <c r="L14" s="23" t="s">
        <v>4</v>
      </c>
      <c r="M14" s="2"/>
      <c r="N14" s="26"/>
    </row>
    <row r="15" spans="1:14" x14ac:dyDescent="0.25">
      <c r="A15" s="31"/>
      <c r="B15" s="34"/>
      <c r="C15" s="15">
        <f>99.7875/100</f>
        <v>0.99787499999999996</v>
      </c>
      <c r="D15" s="37"/>
      <c r="F15" s="28"/>
      <c r="G15" s="23"/>
      <c r="H15" s="2"/>
      <c r="I15" s="26"/>
      <c r="K15" s="21"/>
      <c r="L15" s="23"/>
      <c r="M15" s="2"/>
      <c r="N15" s="26"/>
    </row>
    <row r="16" spans="1:14" x14ac:dyDescent="0.25">
      <c r="A16" s="31"/>
      <c r="B16" s="34"/>
      <c r="C16" s="15">
        <f>99.017/100</f>
        <v>0.99016999999999999</v>
      </c>
      <c r="D16" s="37"/>
      <c r="F16" s="28"/>
      <c r="G16" s="23"/>
      <c r="H16" s="2"/>
      <c r="I16" s="26"/>
      <c r="K16" s="21"/>
      <c r="L16" s="23"/>
      <c r="M16" s="2"/>
      <c r="N16" s="26"/>
    </row>
    <row r="17" spans="1:14" x14ac:dyDescent="0.25">
      <c r="A17" s="31"/>
      <c r="B17" s="34"/>
      <c r="C17" s="15">
        <f>99.4288/100</f>
        <v>0.99428799999999995</v>
      </c>
      <c r="D17" s="37"/>
      <c r="F17" s="28"/>
      <c r="G17" s="23"/>
      <c r="H17" s="2"/>
      <c r="I17" s="26"/>
      <c r="K17" s="21"/>
      <c r="L17" s="23"/>
      <c r="M17" s="2"/>
      <c r="N17" s="26"/>
    </row>
    <row r="18" spans="1:14" x14ac:dyDescent="0.25">
      <c r="A18" s="31"/>
      <c r="B18" s="34"/>
      <c r="C18" s="15">
        <f>99.7609/100</f>
        <v>0.99760900000000008</v>
      </c>
      <c r="D18" s="37"/>
      <c r="F18" s="28"/>
      <c r="G18" s="23"/>
      <c r="H18" s="2"/>
      <c r="I18" s="26"/>
      <c r="K18" s="21"/>
      <c r="L18" s="23"/>
      <c r="M18" s="2"/>
      <c r="N18" s="26"/>
    </row>
    <row r="19" spans="1:14" x14ac:dyDescent="0.25">
      <c r="A19" s="31"/>
      <c r="B19" s="34"/>
      <c r="C19" s="15">
        <f>99.2163/100</f>
        <v>0.99216300000000002</v>
      </c>
      <c r="D19" s="37"/>
      <c r="F19" s="28"/>
      <c r="G19" s="23"/>
      <c r="H19" s="2"/>
      <c r="I19" s="26"/>
      <c r="K19" s="21"/>
      <c r="L19" s="23"/>
      <c r="M19" s="2"/>
      <c r="N19" s="26"/>
    </row>
    <row r="20" spans="1:14" x14ac:dyDescent="0.25">
      <c r="A20" s="31"/>
      <c r="B20" s="34"/>
      <c r="C20" s="15">
        <f>98.738/100</f>
        <v>0.98738000000000004</v>
      </c>
      <c r="D20" s="37"/>
      <c r="F20" s="28"/>
      <c r="G20" s="23"/>
      <c r="H20" s="2"/>
      <c r="I20" s="26"/>
      <c r="K20" s="21"/>
      <c r="L20" s="23"/>
      <c r="M20" s="2"/>
      <c r="N20" s="26"/>
    </row>
    <row r="21" spans="1:14" x14ac:dyDescent="0.25">
      <c r="A21" s="31"/>
      <c r="B21" s="34"/>
      <c r="C21" s="15">
        <f>99.6148/100</f>
        <v>0.99614800000000003</v>
      </c>
      <c r="D21" s="37"/>
      <c r="F21" s="28"/>
      <c r="G21" s="23"/>
      <c r="H21" s="2"/>
      <c r="I21" s="26"/>
      <c r="K21" s="21"/>
      <c r="L21" s="23"/>
      <c r="M21" s="2"/>
      <c r="N21" s="26"/>
    </row>
    <row r="22" spans="1:14" x14ac:dyDescent="0.25">
      <c r="A22" s="31"/>
      <c r="B22" s="34"/>
      <c r="C22" s="15">
        <f>99.4687/100</f>
        <v>0.99468699999999999</v>
      </c>
      <c r="D22" s="37"/>
      <c r="F22" s="28"/>
      <c r="G22" s="23"/>
      <c r="H22" s="2"/>
      <c r="I22" s="26"/>
      <c r="K22" s="21"/>
      <c r="L22" s="23"/>
      <c r="M22" s="2"/>
      <c r="N22" s="26"/>
    </row>
    <row r="23" spans="1:14" ht="15.75" thickBot="1" x14ac:dyDescent="0.3">
      <c r="A23" s="31"/>
      <c r="B23" s="35"/>
      <c r="C23" s="16">
        <f>99.2163/100</f>
        <v>0.99216300000000002</v>
      </c>
      <c r="D23" s="38"/>
      <c r="F23" s="28"/>
      <c r="G23" s="23"/>
      <c r="H23" s="2"/>
      <c r="I23" s="26"/>
      <c r="K23" s="21"/>
      <c r="L23" s="23"/>
      <c r="M23" s="2"/>
      <c r="N23" s="26"/>
    </row>
    <row r="24" spans="1:14" x14ac:dyDescent="0.25">
      <c r="A24" s="31"/>
      <c r="B24" s="33" t="s">
        <v>5</v>
      </c>
      <c r="C24" s="14">
        <v>0.99707800000000002</v>
      </c>
      <c r="D24" s="36">
        <f>SUM(C24:C33)/10</f>
        <v>0.98198740000000018</v>
      </c>
      <c r="F24" s="28"/>
      <c r="G24" s="23" t="s">
        <v>5</v>
      </c>
      <c r="H24" s="2"/>
      <c r="I24" s="26"/>
      <c r="K24" s="21"/>
      <c r="L24" s="23" t="s">
        <v>5</v>
      </c>
      <c r="M24" s="2"/>
      <c r="N24" s="26"/>
    </row>
    <row r="25" spans="1:14" x14ac:dyDescent="0.25">
      <c r="A25" s="31"/>
      <c r="B25" s="34"/>
      <c r="C25" s="15">
        <v>0.995749</v>
      </c>
      <c r="D25" s="37"/>
      <c r="F25" s="28"/>
      <c r="G25" s="23"/>
      <c r="H25" s="2"/>
      <c r="I25" s="26"/>
      <c r="K25" s="21"/>
      <c r="L25" s="23"/>
      <c r="M25" s="2"/>
      <c r="N25" s="26"/>
    </row>
    <row r="26" spans="1:14" x14ac:dyDescent="0.25">
      <c r="A26" s="31"/>
      <c r="B26" s="34"/>
      <c r="C26" s="15">
        <v>0.99149799999999999</v>
      </c>
      <c r="D26" s="37"/>
      <c r="F26" s="28"/>
      <c r="G26" s="23"/>
      <c r="H26" s="2"/>
      <c r="I26" s="26"/>
      <c r="K26" s="21"/>
      <c r="L26" s="23"/>
      <c r="M26" s="2"/>
      <c r="N26" s="26"/>
    </row>
    <row r="27" spans="1:14" x14ac:dyDescent="0.25">
      <c r="A27" s="31"/>
      <c r="B27" s="34"/>
      <c r="C27" s="15">
        <v>0.99787499999999996</v>
      </c>
      <c r="D27" s="37"/>
      <c r="F27" s="28"/>
      <c r="G27" s="23"/>
      <c r="H27" s="2"/>
      <c r="I27" s="26"/>
      <c r="K27" s="21"/>
      <c r="L27" s="23"/>
      <c r="M27" s="2"/>
      <c r="N27" s="26"/>
    </row>
    <row r="28" spans="1:14" x14ac:dyDescent="0.25">
      <c r="A28" s="31"/>
      <c r="B28" s="34"/>
      <c r="C28" s="15">
        <v>0.99734299999999998</v>
      </c>
      <c r="D28" s="37"/>
      <c r="F28" s="28"/>
      <c r="G28" s="23"/>
      <c r="H28" s="2"/>
      <c r="I28" s="26"/>
      <c r="K28" s="21"/>
      <c r="L28" s="23"/>
      <c r="M28" s="2"/>
      <c r="N28" s="26"/>
    </row>
    <row r="29" spans="1:14" x14ac:dyDescent="0.25">
      <c r="A29" s="31"/>
      <c r="B29" s="34"/>
      <c r="C29" s="15">
        <v>0.90143499999999999</v>
      </c>
      <c r="D29" s="37"/>
      <c r="F29" s="28"/>
      <c r="G29" s="23"/>
      <c r="H29" s="2"/>
      <c r="I29" s="26"/>
      <c r="K29" s="21"/>
      <c r="L29" s="23"/>
      <c r="M29" s="2"/>
      <c r="N29" s="26"/>
    </row>
    <row r="30" spans="1:14" x14ac:dyDescent="0.25">
      <c r="A30" s="31"/>
      <c r="B30" s="34"/>
      <c r="C30" s="15">
        <v>0.97582400000000002</v>
      </c>
      <c r="D30" s="37"/>
      <c r="F30" s="28"/>
      <c r="G30" s="23"/>
      <c r="H30" s="2"/>
      <c r="I30" s="26"/>
      <c r="K30" s="21"/>
      <c r="L30" s="23"/>
      <c r="M30" s="2"/>
      <c r="N30" s="26"/>
    </row>
    <row r="31" spans="1:14" x14ac:dyDescent="0.25">
      <c r="A31" s="31"/>
      <c r="B31" s="34"/>
      <c r="C31" s="15">
        <v>0.99349100000000001</v>
      </c>
      <c r="D31" s="37"/>
      <c r="F31" s="28"/>
      <c r="G31" s="23"/>
      <c r="H31" s="2"/>
      <c r="I31" s="26"/>
      <c r="K31" s="21"/>
      <c r="L31" s="23"/>
      <c r="M31" s="2"/>
      <c r="N31" s="26"/>
    </row>
    <row r="32" spans="1:14" x14ac:dyDescent="0.25">
      <c r="A32" s="31"/>
      <c r="B32" s="34"/>
      <c r="C32" s="15">
        <v>0.99468699999999999</v>
      </c>
      <c r="D32" s="37"/>
      <c r="F32" s="28"/>
      <c r="G32" s="23"/>
      <c r="H32" s="2"/>
      <c r="I32" s="26"/>
      <c r="K32" s="21"/>
      <c r="L32" s="23"/>
      <c r="M32" s="2"/>
      <c r="N32" s="26"/>
    </row>
    <row r="33" spans="1:14" ht="15.75" thickBot="1" x14ac:dyDescent="0.3">
      <c r="A33" s="32"/>
      <c r="B33" s="35"/>
      <c r="C33" s="16">
        <v>0.97489400000000004</v>
      </c>
      <c r="D33" s="38"/>
      <c r="F33" s="28"/>
      <c r="G33" s="23"/>
      <c r="H33" s="2"/>
      <c r="I33" s="26"/>
      <c r="K33" s="21"/>
      <c r="L33" s="23"/>
      <c r="M33" s="2"/>
      <c r="N33" s="26"/>
    </row>
  </sheetData>
  <mergeCells count="22">
    <mergeCell ref="B24:B33"/>
    <mergeCell ref="D24:D33"/>
    <mergeCell ref="G24:G33"/>
    <mergeCell ref="I24:I33"/>
    <mergeCell ref="L24:L33"/>
    <mergeCell ref="N24:N33"/>
    <mergeCell ref="B14:B23"/>
    <mergeCell ref="D14:D23"/>
    <mergeCell ref="G14:G23"/>
    <mergeCell ref="I14:I23"/>
    <mergeCell ref="L14:L23"/>
    <mergeCell ref="N14:N23"/>
    <mergeCell ref="A1:N2"/>
    <mergeCell ref="A4:A33"/>
    <mergeCell ref="B4:B13"/>
    <mergeCell ref="D4:D13"/>
    <mergeCell ref="F4:F33"/>
    <mergeCell ref="G4:G13"/>
    <mergeCell ref="I4:I13"/>
    <mergeCell ref="K4:K33"/>
    <mergeCell ref="L4:L13"/>
    <mergeCell ref="N4:N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AODV</vt:lpstr>
      <vt:lpstr>DSDV</vt:lpstr>
      <vt:lpstr>DSR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Marcelino Chagas</dc:creator>
  <cp:lastModifiedBy>Marcelino Chagas</cp:lastModifiedBy>
  <dcterms:created xsi:type="dcterms:W3CDTF">2019-06-24T20:35:28Z</dcterms:created>
  <dcterms:modified xsi:type="dcterms:W3CDTF">2019-06-25T02:08:20Z</dcterms:modified>
</cp:coreProperties>
</file>