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BDAnalyst\zx 최종프로젝트\"/>
    </mc:Choice>
  </mc:AlternateContent>
  <bookViews>
    <workbookView xWindow="360" yWindow="120" windowWidth="28032" windowHeight="12552" tabRatio="826" firstSheet="1" activeTab="13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  <sheet name="설문조사_팔레트" sheetId="18" r:id="rId12"/>
    <sheet name="설문조사_피부색" sheetId="19" r:id="rId13"/>
    <sheet name="설문조사_피부색 (2)" sheetId="20" r:id="rId14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62913"/>
</workbook>
</file>

<file path=xl/calcChain.xml><?xml version="1.0" encoding="utf-8"?>
<calcChain xmlns="http://schemas.openxmlformats.org/spreadsheetml/2006/main">
  <c r="AA49" i="19" l="1"/>
  <c r="Z49" i="19"/>
  <c r="Y49" i="19"/>
  <c r="X49" i="19"/>
  <c r="W49" i="19"/>
  <c r="V49" i="19"/>
  <c r="U49" i="19"/>
  <c r="T49" i="19"/>
  <c r="S49" i="19"/>
  <c r="AA48" i="19"/>
  <c r="Z48" i="19"/>
  <c r="Y48" i="19"/>
  <c r="X48" i="19"/>
  <c r="W48" i="19"/>
  <c r="V48" i="19"/>
  <c r="U48" i="19"/>
  <c r="T48" i="19"/>
  <c r="S48" i="19"/>
  <c r="BJ112" i="17"/>
  <c r="BK109" i="17"/>
  <c r="BJ108" i="17"/>
  <c r="BT112" i="17"/>
  <c r="BW112" i="17" s="1"/>
  <c r="BT110" i="17"/>
  <c r="BW110" i="17" s="1"/>
  <c r="BH112" i="17"/>
  <c r="BK112" i="17" s="1"/>
  <c r="BG112" i="17"/>
  <c r="BH111" i="17"/>
  <c r="BK111" i="17" s="1"/>
  <c r="BG111" i="17"/>
  <c r="BJ111" i="17" s="1"/>
  <c r="BH110" i="17"/>
  <c r="BK110" i="17" s="1"/>
  <c r="BG110" i="17"/>
  <c r="BJ110" i="17" s="1"/>
  <c r="BH109" i="17"/>
  <c r="BG109" i="17"/>
  <c r="BT109" i="17" s="1"/>
  <c r="BW109" i="17" s="1"/>
  <c r="BH108" i="17"/>
  <c r="BK108" i="17" s="1"/>
  <c r="BG108" i="17"/>
  <c r="BT108" i="17" s="1"/>
  <c r="BW108" i="17" s="1"/>
  <c r="BH107" i="17"/>
  <c r="BK107" i="17" s="1"/>
  <c r="BG107" i="17"/>
  <c r="BJ107" i="17" s="1"/>
  <c r="BF109" i="17"/>
  <c r="BS109" i="17" s="1"/>
  <c r="BV109" i="17" s="1"/>
  <c r="BF107" i="17"/>
  <c r="BI107" i="17" s="1"/>
  <c r="BF106" i="17"/>
  <c r="BF110" i="17" s="1"/>
  <c r="AY113" i="17"/>
  <c r="AY106" i="17"/>
  <c r="AY100" i="17" s="1"/>
  <c r="BB100" i="17" s="1"/>
  <c r="AY105" i="17"/>
  <c r="AY99" i="17" s="1"/>
  <c r="BB99" i="17" s="1"/>
  <c r="AY104" i="17"/>
  <c r="AY98" i="17" s="1"/>
  <c r="BB98" i="17" s="1"/>
  <c r="AY103" i="17"/>
  <c r="BB103" i="17" s="1"/>
  <c r="AY102" i="17"/>
  <c r="AY96" i="17" s="1"/>
  <c r="BB96" i="17" s="1"/>
  <c r="AY95" i="17"/>
  <c r="BB95" i="17" s="1"/>
  <c r="AY101" i="17"/>
  <c r="BB101" i="17"/>
  <c r="AX105" i="17"/>
  <c r="AW106" i="17"/>
  <c r="AZ106" i="17" s="1"/>
  <c r="BC106" i="17" s="1"/>
  <c r="AX120" i="17"/>
  <c r="AX121" i="17" s="1"/>
  <c r="AW120" i="17"/>
  <c r="AX114" i="17"/>
  <c r="AX115" i="17" s="1"/>
  <c r="AW114" i="17"/>
  <c r="AW115" i="17" s="1"/>
  <c r="AY118" i="17"/>
  <c r="BB118" i="17" s="1"/>
  <c r="AY116" i="17"/>
  <c r="AY122" i="17" s="1"/>
  <c r="AY115" i="17"/>
  <c r="BB115" i="17" s="1"/>
  <c r="BB113" i="17"/>
  <c r="AW112" i="17"/>
  <c r="AT112" i="17"/>
  <c r="BB111" i="17"/>
  <c r="AW111" i="17"/>
  <c r="AT111" i="17"/>
  <c r="BB109" i="17"/>
  <c r="BB108" i="17"/>
  <c r="AY114" i="17"/>
  <c r="BB107" i="17"/>
  <c r="BI110" i="17" l="1"/>
  <c r="BS110" i="17"/>
  <c r="BV110" i="17" s="1"/>
  <c r="AW105" i="17"/>
  <c r="BF111" i="17"/>
  <c r="BT111" i="17"/>
  <c r="BW111" i="17" s="1"/>
  <c r="BI109" i="17"/>
  <c r="BF108" i="17"/>
  <c r="BF112" i="17"/>
  <c r="BS107" i="17"/>
  <c r="BV107" i="17" s="1"/>
  <c r="BJ109" i="17"/>
  <c r="BT107" i="17"/>
  <c r="BW107" i="17" s="1"/>
  <c r="BL106" i="17"/>
  <c r="BB102" i="17"/>
  <c r="AY97" i="17"/>
  <c r="BB97" i="17" s="1"/>
  <c r="BB105" i="17"/>
  <c r="BA105" i="17"/>
  <c r="BD105" i="17" s="1"/>
  <c r="AX104" i="17"/>
  <c r="BA104" i="17" s="1"/>
  <c r="BD104" i="17" s="1"/>
  <c r="BA106" i="17"/>
  <c r="BD106" i="17" s="1"/>
  <c r="BB104" i="17"/>
  <c r="BB106" i="17"/>
  <c r="BB116" i="17"/>
  <c r="AY119" i="17"/>
  <c r="BB119" i="17" s="1"/>
  <c r="BB122" i="17"/>
  <c r="BD107" i="17"/>
  <c r="BN107" i="17" s="1"/>
  <c r="BQ107" i="17" s="1"/>
  <c r="BA113" i="17"/>
  <c r="AY120" i="17"/>
  <c r="BB114" i="17"/>
  <c r="AY121" i="17"/>
  <c r="AZ113" i="17"/>
  <c r="AY117" i="17"/>
  <c r="AY124" i="17"/>
  <c r="AX122" i="17"/>
  <c r="AW121" i="17"/>
  <c r="AX116" i="17"/>
  <c r="AW116" i="17"/>
  <c r="BA114" i="17"/>
  <c r="BD114" i="17" s="1"/>
  <c r="BS112" i="17" l="1"/>
  <c r="BV112" i="17" s="1"/>
  <c r="BI112" i="17"/>
  <c r="AZ105" i="17"/>
  <c r="BC105" i="17" s="1"/>
  <c r="AW104" i="17"/>
  <c r="BL110" i="17"/>
  <c r="BL111" i="17"/>
  <c r="BL107" i="17"/>
  <c r="BL112" i="17"/>
  <c r="BL108" i="17"/>
  <c r="BL109" i="17"/>
  <c r="BR106" i="17"/>
  <c r="BS111" i="17"/>
  <c r="BV111" i="17" s="1"/>
  <c r="BI111" i="17"/>
  <c r="BS108" i="17"/>
  <c r="BV108" i="17" s="1"/>
  <c r="BI108" i="17"/>
  <c r="AX103" i="17"/>
  <c r="AX102" i="17" s="1"/>
  <c r="BB117" i="17"/>
  <c r="AY123" i="17"/>
  <c r="BD113" i="17"/>
  <c r="BA119" i="17"/>
  <c r="BB124" i="17"/>
  <c r="BB120" i="17"/>
  <c r="BB121" i="17"/>
  <c r="BC113" i="17"/>
  <c r="AZ119" i="17"/>
  <c r="BA120" i="17"/>
  <c r="AW122" i="17"/>
  <c r="AX123" i="17"/>
  <c r="AX117" i="17"/>
  <c r="AW117" i="17"/>
  <c r="BK76" i="17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K67" i="17"/>
  <c r="BN67" i="17" s="1"/>
  <c r="BK66" i="17"/>
  <c r="BN66" i="17" s="1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K52" i="17"/>
  <c r="BN52" i="17" s="1"/>
  <c r="BK51" i="17"/>
  <c r="BN51" i="17" s="1"/>
  <c r="BK50" i="17"/>
  <c r="BN50" i="17" s="1"/>
  <c r="BK49" i="17"/>
  <c r="BN49" i="17" s="1"/>
  <c r="BK48" i="17"/>
  <c r="BN48" i="17" s="1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AY68" i="17"/>
  <c r="BB68" i="17" s="1"/>
  <c r="AY67" i="17"/>
  <c r="BB67" i="17" s="1"/>
  <c r="AY66" i="17"/>
  <c r="BB66" i="17" s="1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D55" i="17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L262" i="11"/>
  <c r="AI262" i="13"/>
  <c r="AK142" i="13"/>
  <c r="AK192" i="13"/>
  <c r="AK191" i="13"/>
  <c r="AK190" i="13"/>
  <c r="AK189" i="13"/>
  <c r="AK141" i="13"/>
  <c r="AK140" i="13"/>
  <c r="AK139" i="13"/>
  <c r="AK138" i="13"/>
  <c r="AK188" i="13"/>
  <c r="AK187" i="13"/>
  <c r="AK137" i="13"/>
  <c r="AK136" i="13"/>
  <c r="AK186" i="13"/>
  <c r="AK185" i="13"/>
  <c r="AK135" i="13"/>
  <c r="AK134" i="13"/>
  <c r="AK184" i="13"/>
  <c r="AK183" i="13"/>
  <c r="AK91" i="13"/>
  <c r="AK133" i="13"/>
  <c r="AK132" i="13"/>
  <c r="AK90" i="13"/>
  <c r="AK182" i="13"/>
  <c r="AK181" i="13"/>
  <c r="AK89" i="13"/>
  <c r="AK180" i="13"/>
  <c r="AK179" i="13"/>
  <c r="AK131" i="13"/>
  <c r="AK130" i="13"/>
  <c r="AK218" i="13"/>
  <c r="AK217" i="13"/>
  <c r="AK88" i="13"/>
  <c r="AK129" i="13"/>
  <c r="AK128" i="13"/>
  <c r="AK178" i="13"/>
  <c r="AK177" i="13"/>
  <c r="AK87" i="13"/>
  <c r="AK86" i="13"/>
  <c r="AK176" i="13"/>
  <c r="AK175" i="13"/>
  <c r="AK127" i="13"/>
  <c r="AK126" i="13"/>
  <c r="AK174" i="13"/>
  <c r="AK173" i="13"/>
  <c r="AK125" i="13"/>
  <c r="AK124" i="13"/>
  <c r="AK172" i="13"/>
  <c r="AK171" i="13"/>
  <c r="AK123" i="13"/>
  <c r="AK122" i="13"/>
  <c r="AK170" i="13"/>
  <c r="AK169" i="13"/>
  <c r="AK168" i="13"/>
  <c r="AK167" i="13"/>
  <c r="AK121" i="13"/>
  <c r="AK120" i="13"/>
  <c r="AK166" i="13"/>
  <c r="AK165" i="13"/>
  <c r="AK119" i="13"/>
  <c r="AK118" i="13"/>
  <c r="AK164" i="13"/>
  <c r="AK163" i="13"/>
  <c r="AK85" i="13"/>
  <c r="AK162" i="13"/>
  <c r="AK161" i="13"/>
  <c r="AK117" i="13"/>
  <c r="AK116" i="13"/>
  <c r="AK216" i="13"/>
  <c r="AK215" i="13"/>
  <c r="AK84" i="13"/>
  <c r="AK160" i="13"/>
  <c r="AK159" i="13"/>
  <c r="AK83" i="13"/>
  <c r="AK214" i="13"/>
  <c r="AK213" i="13"/>
  <c r="AK158" i="13"/>
  <c r="AK157" i="13"/>
  <c r="AK82" i="13"/>
  <c r="AK212" i="13"/>
  <c r="AK211" i="13"/>
  <c r="AK156" i="13"/>
  <c r="AK155" i="13"/>
  <c r="AK81" i="13"/>
  <c r="AK80" i="13"/>
  <c r="AK154" i="13"/>
  <c r="AK153" i="13"/>
  <c r="AK115" i="13"/>
  <c r="AK210" i="13"/>
  <c r="AK209" i="13"/>
  <c r="AK79" i="13"/>
  <c r="AK114" i="13"/>
  <c r="AK78" i="13"/>
  <c r="AK208" i="13"/>
  <c r="AK207" i="13"/>
  <c r="AK206" i="13"/>
  <c r="AK205" i="13"/>
  <c r="AK77" i="13"/>
  <c r="AK204" i="13"/>
  <c r="AK203" i="13"/>
  <c r="AK152" i="13"/>
  <c r="AK151" i="13"/>
  <c r="AK76" i="13"/>
  <c r="AK150" i="13"/>
  <c r="AK149" i="13"/>
  <c r="AK75" i="13"/>
  <c r="AK202" i="13"/>
  <c r="AK201" i="13"/>
  <c r="AK74" i="13"/>
  <c r="AK73" i="13"/>
  <c r="AK72" i="13"/>
  <c r="AK200" i="13"/>
  <c r="AK199" i="13"/>
  <c r="AK71" i="13"/>
  <c r="AK113" i="13"/>
  <c r="AK112" i="13"/>
  <c r="AK70" i="13"/>
  <c r="AK148" i="13"/>
  <c r="AK147" i="13"/>
  <c r="AK198" i="13"/>
  <c r="AK197" i="13"/>
  <c r="AK69" i="13"/>
  <c r="AK146" i="13"/>
  <c r="AK145" i="13"/>
  <c r="AK196" i="13"/>
  <c r="AK195" i="13"/>
  <c r="AK68" i="13"/>
  <c r="AK67" i="13"/>
  <c r="AK66" i="13"/>
  <c r="AK65" i="13"/>
  <c r="AK194" i="13"/>
  <c r="AK193" i="13"/>
  <c r="AK64" i="13"/>
  <c r="AK63" i="13"/>
  <c r="AK62" i="13"/>
  <c r="AK144" i="13"/>
  <c r="AK143" i="13"/>
  <c r="AK61" i="13"/>
  <c r="AK111" i="13"/>
  <c r="AK110" i="13"/>
  <c r="AK60" i="13"/>
  <c r="AK21" i="13"/>
  <c r="AK20" i="13"/>
  <c r="AK109" i="13"/>
  <c r="AK108" i="13"/>
  <c r="AK59" i="13"/>
  <c r="AK58" i="13"/>
  <c r="AK57" i="13"/>
  <c r="AK56" i="13"/>
  <c r="AK13" i="13"/>
  <c r="AK12" i="13"/>
  <c r="AK55" i="13"/>
  <c r="AK54" i="13"/>
  <c r="AK53" i="13"/>
  <c r="AK11" i="13"/>
  <c r="AK10" i="13"/>
  <c r="AK52" i="13"/>
  <c r="AK107" i="13"/>
  <c r="AK106" i="13"/>
  <c r="AK51" i="13"/>
  <c r="AK19" i="13"/>
  <c r="AK18" i="13"/>
  <c r="AK105" i="13"/>
  <c r="AK104" i="13"/>
  <c r="AK50" i="13"/>
  <c r="AK49" i="13"/>
  <c r="AK103" i="13"/>
  <c r="AK102" i="13"/>
  <c r="AK48" i="13"/>
  <c r="AK47" i="13"/>
  <c r="AK46" i="13"/>
  <c r="AK45" i="13"/>
  <c r="AK44" i="13"/>
  <c r="AK101" i="13"/>
  <c r="AK100" i="13"/>
  <c r="AK43" i="13"/>
  <c r="AK42" i="13"/>
  <c r="AK41" i="13"/>
  <c r="AK40" i="13"/>
  <c r="AK9" i="13"/>
  <c r="AK8" i="13"/>
  <c r="AK99" i="13"/>
  <c r="AK98" i="13"/>
  <c r="AK39" i="13"/>
  <c r="AK97" i="13"/>
  <c r="AK96" i="13"/>
  <c r="AK38" i="13"/>
  <c r="AK37" i="13"/>
  <c r="AK36" i="13"/>
  <c r="AK35" i="13"/>
  <c r="AK34" i="13"/>
  <c r="AK7" i="13"/>
  <c r="AK6" i="13"/>
  <c r="AK33" i="13"/>
  <c r="AK32" i="13"/>
  <c r="AK95" i="13"/>
  <c r="AK94" i="13"/>
  <c r="AK31" i="13"/>
  <c r="AK30" i="13"/>
  <c r="AK29" i="13"/>
  <c r="AK28" i="13"/>
  <c r="AK93" i="13"/>
  <c r="AK27" i="13"/>
  <c r="AK26" i="13"/>
  <c r="AK5" i="13"/>
  <c r="AK25" i="13"/>
  <c r="AK24" i="13"/>
  <c r="AK92" i="13"/>
  <c r="AK23" i="13"/>
  <c r="AK22" i="13"/>
  <c r="AK17" i="13"/>
  <c r="AK16" i="13"/>
  <c r="AK15" i="13"/>
  <c r="AK14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D262" i="13"/>
  <c r="BO112" i="17" l="1"/>
  <c r="BY112" i="17"/>
  <c r="CB112" i="17" s="1"/>
  <c r="AZ104" i="17"/>
  <c r="BC104" i="17" s="1"/>
  <c r="AW103" i="17"/>
  <c r="BX106" i="17"/>
  <c r="BR112" i="17"/>
  <c r="BU112" i="17" s="1"/>
  <c r="BR109" i="17"/>
  <c r="BU109" i="17" s="1"/>
  <c r="BR110" i="17"/>
  <c r="BU110" i="17" s="1"/>
  <c r="BR107" i="17"/>
  <c r="BU107" i="17" s="1"/>
  <c r="BR108" i="17"/>
  <c r="BU108" i="17" s="1"/>
  <c r="BR111" i="17"/>
  <c r="BU111" i="17" s="1"/>
  <c r="BY107" i="17"/>
  <c r="CB107" i="17" s="1"/>
  <c r="BO107" i="17"/>
  <c r="BY109" i="17"/>
  <c r="CB109" i="17" s="1"/>
  <c r="BO109" i="17"/>
  <c r="BY111" i="17"/>
  <c r="CB111" i="17" s="1"/>
  <c r="BO111" i="17"/>
  <c r="BY108" i="17"/>
  <c r="CB108" i="17" s="1"/>
  <c r="BO108" i="17"/>
  <c r="BY110" i="17"/>
  <c r="CB110" i="17" s="1"/>
  <c r="BO110" i="17"/>
  <c r="BA103" i="17"/>
  <c r="BD103" i="17" s="1"/>
  <c r="AX101" i="17"/>
  <c r="BA102" i="17"/>
  <c r="BD102" i="17" s="1"/>
  <c r="BB123" i="17"/>
  <c r="BC119" i="17"/>
  <c r="BD119" i="17"/>
  <c r="BD120" i="17"/>
  <c r="BD109" i="17"/>
  <c r="BN109" i="17" s="1"/>
  <c r="BQ109" i="17" s="1"/>
  <c r="BA115" i="17"/>
  <c r="BC108" i="17"/>
  <c r="BM108" i="17" s="1"/>
  <c r="AZ114" i="17"/>
  <c r="AW123" i="17"/>
  <c r="AX124" i="17"/>
  <c r="AX118" i="17"/>
  <c r="AW118" i="17"/>
  <c r="BH76" i="17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W109" i="17" s="1"/>
  <c r="AT60" i="17"/>
  <c r="AT68" i="17" s="1"/>
  <c r="AT76" i="17" s="1"/>
  <c r="AT109" i="17" s="1"/>
  <c r="AW59" i="17"/>
  <c r="AW67" i="17" s="1"/>
  <c r="AW75" i="17" s="1"/>
  <c r="AW108" i="17" s="1"/>
  <c r="AT59" i="17"/>
  <c r="AT67" i="17" s="1"/>
  <c r="AT75" i="17" s="1"/>
  <c r="AT108" i="17" s="1"/>
  <c r="AR59" i="17"/>
  <c r="BH58" i="17"/>
  <c r="AW58" i="17"/>
  <c r="AW66" i="17" s="1"/>
  <c r="AW74" i="17" s="1"/>
  <c r="AW107" i="17" s="1"/>
  <c r="AT58" i="17"/>
  <c r="AT66" i="17" s="1"/>
  <c r="AT74" i="17" s="1"/>
  <c r="AT107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BH55" i="17"/>
  <c r="AW53" i="17"/>
  <c r="AW61" i="17" s="1"/>
  <c r="AW69" i="17" s="1"/>
  <c r="AW77" i="17" s="1"/>
  <c r="AW110" i="17" s="1"/>
  <c r="AT53" i="17"/>
  <c r="AT61" i="17" s="1"/>
  <c r="AT69" i="17" s="1"/>
  <c r="AT77" i="17" s="1"/>
  <c r="AT110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W24" i="17" s="1"/>
  <c r="Z24" i="17" s="1"/>
  <c r="S24" i="17"/>
  <c r="V24" i="17" s="1"/>
  <c r="Y24" i="17" s="1"/>
  <c r="T38" i="17"/>
  <c r="W38" i="17" s="1"/>
  <c r="Z38" i="17" s="1"/>
  <c r="S38" i="17"/>
  <c r="S39" i="17" s="1"/>
  <c r="T39" i="17"/>
  <c r="T40" i="17" s="1"/>
  <c r="T41" i="17" s="1"/>
  <c r="T42" i="17" s="1"/>
  <c r="T43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W31" i="17"/>
  <c r="Z31" i="17" s="1"/>
  <c r="V31" i="17"/>
  <c r="Y31" i="17" s="1"/>
  <c r="U31" i="17"/>
  <c r="X31" i="17" s="1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AW102" i="17" l="1"/>
  <c r="AZ103" i="17"/>
  <c r="BC103" i="17" s="1"/>
  <c r="S33" i="17"/>
  <c r="S34" i="17" s="1"/>
  <c r="S35" i="17" s="1"/>
  <c r="S36" i="17" s="1"/>
  <c r="BZ108" i="17"/>
  <c r="CC108" i="17" s="1"/>
  <c r="BP108" i="17"/>
  <c r="BX110" i="17"/>
  <c r="CA110" i="17" s="1"/>
  <c r="BX112" i="17"/>
  <c r="CA112" i="17" s="1"/>
  <c r="BX108" i="17"/>
  <c r="CA108" i="17" s="1"/>
  <c r="BX109" i="17"/>
  <c r="CA109" i="17" s="1"/>
  <c r="BX107" i="17"/>
  <c r="CA107" i="17" s="1"/>
  <c r="BX111" i="17"/>
  <c r="CA111" i="17" s="1"/>
  <c r="BA101" i="17"/>
  <c r="BD101" i="17" s="1"/>
  <c r="BD115" i="17"/>
  <c r="BA121" i="17"/>
  <c r="BD110" i="17"/>
  <c r="BN110" i="17" s="1"/>
  <c r="BQ110" i="17" s="1"/>
  <c r="BA116" i="17"/>
  <c r="BC109" i="17"/>
  <c r="BM109" i="17" s="1"/>
  <c r="AZ115" i="17"/>
  <c r="BC114" i="17"/>
  <c r="AZ120" i="17"/>
  <c r="BA118" i="17"/>
  <c r="BD118" i="17" s="1"/>
  <c r="AW124" i="17"/>
  <c r="BL48" i="17"/>
  <c r="BO48" i="17" s="1"/>
  <c r="AZ48" i="17"/>
  <c r="BC48" i="17" s="1"/>
  <c r="BF48" i="17"/>
  <c r="BI48" i="17" s="1"/>
  <c r="AR77" i="17"/>
  <c r="AR110" i="17" s="1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Z64" i="17" s="1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Z65" i="17" s="1"/>
  <c r="AS67" i="17"/>
  <c r="AU66" i="17"/>
  <c r="AS74" i="17"/>
  <c r="AS107" i="17" s="1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A124" i="17" l="1"/>
  <c r="BD124" i="17" s="1"/>
  <c r="BP109" i="17"/>
  <c r="BZ109" i="17"/>
  <c r="CC109" i="17" s="1"/>
  <c r="AU107" i="17"/>
  <c r="BC107" i="17" s="1"/>
  <c r="BM107" i="17" s="1"/>
  <c r="AS108" i="17"/>
  <c r="BB110" i="17"/>
  <c r="AR112" i="17"/>
  <c r="BB112" i="17" s="1"/>
  <c r="AZ102" i="17"/>
  <c r="BC102" i="17" s="1"/>
  <c r="AW101" i="17"/>
  <c r="BF66" i="17"/>
  <c r="BI66" i="17" s="1"/>
  <c r="AZ66" i="17"/>
  <c r="BL66" i="17"/>
  <c r="BA100" i="17"/>
  <c r="BD100" i="17" s="1"/>
  <c r="AX99" i="17"/>
  <c r="BD111" i="17"/>
  <c r="BN111" i="17" s="1"/>
  <c r="BQ111" i="17" s="1"/>
  <c r="BA117" i="17"/>
  <c r="BC120" i="17"/>
  <c r="BC110" i="17"/>
  <c r="BM110" i="17" s="1"/>
  <c r="AZ116" i="17"/>
  <c r="BD116" i="17"/>
  <c r="BA122" i="17"/>
  <c r="BC115" i="17"/>
  <c r="AZ121" i="17"/>
  <c r="BD121" i="17"/>
  <c r="BL72" i="17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BC65" i="17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BC64" i="17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V107" i="17" s="1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U14" i="14"/>
  <c r="T14" i="14"/>
  <c r="U12" i="14"/>
  <c r="U11" i="14" s="1"/>
  <c r="U10" i="14" s="1"/>
  <c r="U9" i="14" s="1"/>
  <c r="U8" i="14" s="1"/>
  <c r="U7" i="14" s="1"/>
  <c r="U6" i="14" s="1"/>
  <c r="U5" i="14" s="1"/>
  <c r="U4" i="14" s="1"/>
  <c r="U3" i="14" s="1"/>
  <c r="T12" i="14"/>
  <c r="T11" i="14" s="1"/>
  <c r="T10" i="14" s="1"/>
  <c r="T9" i="14" s="1"/>
  <c r="T8" i="14" s="1"/>
  <c r="T7" i="14" s="1"/>
  <c r="T6" i="14" s="1"/>
  <c r="T5" i="14" s="1"/>
  <c r="T4" i="14" s="1"/>
  <c r="T3" i="14" s="1"/>
  <c r="S14" i="14"/>
  <c r="S4" i="14"/>
  <c r="S5" i="14" s="1"/>
  <c r="S6" i="14" s="1"/>
  <c r="S7" i="14" s="1"/>
  <c r="S8" i="14" s="1"/>
  <c r="S9" i="14" s="1"/>
  <c r="S10" i="14" s="1"/>
  <c r="S11" i="14" s="1"/>
  <c r="S12" i="14" s="1"/>
  <c r="AW6" i="11"/>
  <c r="AO262" i="11"/>
  <c r="BE49" i="11"/>
  <c r="BE48" i="11"/>
  <c r="BE53" i="11"/>
  <c r="BE52" i="11"/>
  <c r="AV6" i="11"/>
  <c r="AU6" i="11"/>
  <c r="T39" i="13"/>
  <c r="S161" i="13"/>
  <c r="S49" i="13"/>
  <c r="R113" i="13"/>
  <c r="BE51" i="11"/>
  <c r="BE50" i="11"/>
  <c r="BC49" i="11"/>
  <c r="BC47" i="11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P216" i="13"/>
  <c r="Q216" i="13" s="1"/>
  <c r="P215" i="13"/>
  <c r="Q215" i="13" s="1"/>
  <c r="P214" i="13"/>
  <c r="Q214" i="13" s="1"/>
  <c r="P213" i="13"/>
  <c r="P212" i="13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P204" i="13"/>
  <c r="P203" i="13"/>
  <c r="Q203" i="13" s="1"/>
  <c r="P202" i="13"/>
  <c r="Q202" i="13" s="1"/>
  <c r="P201" i="13"/>
  <c r="P200" i="13"/>
  <c r="Q200" i="13" s="1"/>
  <c r="P199" i="13"/>
  <c r="Q199" i="13" s="1"/>
  <c r="P198" i="13"/>
  <c r="Q198" i="13" s="1"/>
  <c r="P197" i="13"/>
  <c r="P196" i="13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P188" i="13"/>
  <c r="P187" i="13"/>
  <c r="Q187" i="13" s="1"/>
  <c r="P186" i="13"/>
  <c r="Q186" i="13" s="1"/>
  <c r="P185" i="13"/>
  <c r="Q185" i="13" s="1"/>
  <c r="P184" i="13"/>
  <c r="Q184" i="13" s="1"/>
  <c r="P183" i="13"/>
  <c r="P182" i="13"/>
  <c r="Q182" i="13" s="1"/>
  <c r="P181" i="13"/>
  <c r="P180" i="13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P172" i="13"/>
  <c r="P171" i="13"/>
  <c r="Q171" i="13" s="1"/>
  <c r="P170" i="13"/>
  <c r="Q170" i="13" s="1"/>
  <c r="P169" i="13"/>
  <c r="P168" i="13"/>
  <c r="Q168" i="13" s="1"/>
  <c r="P167" i="13"/>
  <c r="P166" i="13"/>
  <c r="Q166" i="13" s="1"/>
  <c r="P165" i="13"/>
  <c r="P164" i="13"/>
  <c r="P163" i="13"/>
  <c r="Q163" i="13" s="1"/>
  <c r="P162" i="13"/>
  <c r="Q162" i="13" s="1"/>
  <c r="P161" i="13"/>
  <c r="Q161" i="13" s="1"/>
  <c r="P160" i="13"/>
  <c r="Q160" i="13" s="1"/>
  <c r="P159" i="13"/>
  <c r="Q159" i="13" s="1"/>
  <c r="P158" i="13"/>
  <c r="Q158" i="13" s="1"/>
  <c r="P157" i="13"/>
  <c r="P156" i="13"/>
  <c r="P155" i="13"/>
  <c r="Q155" i="13" s="1"/>
  <c r="P154" i="13"/>
  <c r="Q154" i="13" s="1"/>
  <c r="P153" i="13"/>
  <c r="Q153" i="13" s="1"/>
  <c r="P152" i="13"/>
  <c r="Q152" i="13" s="1"/>
  <c r="P151" i="13"/>
  <c r="Q151" i="13" s="1"/>
  <c r="P150" i="13"/>
  <c r="Q150" i="13" s="1"/>
  <c r="P149" i="13"/>
  <c r="R149" i="13" s="1"/>
  <c r="P148" i="13"/>
  <c r="P147" i="13"/>
  <c r="Q147" i="13" s="1"/>
  <c r="P146" i="13"/>
  <c r="Q146" i="13" s="1"/>
  <c r="P145" i="13"/>
  <c r="Q145" i="13" s="1"/>
  <c r="P144" i="13"/>
  <c r="Q144" i="13" s="1"/>
  <c r="P143" i="13"/>
  <c r="P142" i="13"/>
  <c r="Q142" i="13" s="1"/>
  <c r="P141" i="13"/>
  <c r="P140" i="13"/>
  <c r="P139" i="13"/>
  <c r="Q139" i="13" s="1"/>
  <c r="P138" i="13"/>
  <c r="Q138" i="13" s="1"/>
  <c r="P137" i="13"/>
  <c r="P136" i="13"/>
  <c r="Q136" i="13" s="1"/>
  <c r="P135" i="13"/>
  <c r="Q135" i="13" s="1"/>
  <c r="P134" i="13"/>
  <c r="Q134" i="13" s="1"/>
  <c r="P133" i="13"/>
  <c r="P132" i="13"/>
  <c r="P131" i="13"/>
  <c r="Q131" i="13" s="1"/>
  <c r="P130" i="13"/>
  <c r="Q130" i="13" s="1"/>
  <c r="P129" i="13"/>
  <c r="Q129" i="13" s="1"/>
  <c r="S129" i="13" s="1"/>
  <c r="P128" i="13"/>
  <c r="Q128" i="13" s="1"/>
  <c r="P127" i="13"/>
  <c r="P126" i="13"/>
  <c r="Q126" i="13" s="1"/>
  <c r="P125" i="13"/>
  <c r="P124" i="13"/>
  <c r="P123" i="13"/>
  <c r="Q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P116" i="13"/>
  <c r="P115" i="13"/>
  <c r="Q115" i="13" s="1"/>
  <c r="P114" i="13"/>
  <c r="R114" i="13" s="1"/>
  <c r="P113" i="13"/>
  <c r="Q113" i="13" s="1"/>
  <c r="S113" i="13" s="1"/>
  <c r="P112" i="13"/>
  <c r="Q112" i="13" s="1"/>
  <c r="P111" i="13"/>
  <c r="R111" i="13" s="1"/>
  <c r="P110" i="13"/>
  <c r="Q110" i="13" s="1"/>
  <c r="P109" i="13"/>
  <c r="P108" i="13"/>
  <c r="P107" i="13"/>
  <c r="Q107" i="13" s="1"/>
  <c r="P106" i="13"/>
  <c r="Q106" i="13" s="1"/>
  <c r="P105" i="13"/>
  <c r="P104" i="13"/>
  <c r="Q104" i="13" s="1"/>
  <c r="P103" i="13"/>
  <c r="Q103" i="13" s="1"/>
  <c r="P102" i="13"/>
  <c r="Q102" i="13" s="1"/>
  <c r="P101" i="13"/>
  <c r="P100" i="13"/>
  <c r="P99" i="13"/>
  <c r="Q99" i="13" s="1"/>
  <c r="P98" i="13"/>
  <c r="Q98" i="13" s="1"/>
  <c r="P97" i="13"/>
  <c r="Q97" i="13" s="1"/>
  <c r="P96" i="13"/>
  <c r="Q96" i="13" s="1"/>
  <c r="P95" i="13"/>
  <c r="P94" i="13"/>
  <c r="Q94" i="13" s="1"/>
  <c r="P93" i="13"/>
  <c r="P92" i="13"/>
  <c r="P91" i="13"/>
  <c r="Q91" i="13" s="1"/>
  <c r="P90" i="13"/>
  <c r="Q90" i="13" s="1"/>
  <c r="P89" i="13"/>
  <c r="Q89" i="13" s="1"/>
  <c r="P88" i="13"/>
  <c r="Q88" i="13" s="1"/>
  <c r="P87" i="13"/>
  <c r="Q87" i="13" s="1"/>
  <c r="P86" i="13"/>
  <c r="Q86" i="13" s="1"/>
  <c r="P85" i="13"/>
  <c r="P84" i="13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P76" i="13"/>
  <c r="P75" i="13"/>
  <c r="Q75" i="13" s="1"/>
  <c r="P74" i="13"/>
  <c r="Q74" i="13" s="1"/>
  <c r="P73" i="13"/>
  <c r="R73" i="13" s="1"/>
  <c r="P72" i="13"/>
  <c r="Q72" i="13" s="1"/>
  <c r="P71" i="13"/>
  <c r="Q71" i="13" s="1"/>
  <c r="P70" i="13"/>
  <c r="Q70" i="13" s="1"/>
  <c r="P69" i="13"/>
  <c r="P68" i="13"/>
  <c r="P67" i="13"/>
  <c r="Q67" i="13" s="1"/>
  <c r="P66" i="13"/>
  <c r="Q66" i="13" s="1"/>
  <c r="P65" i="13"/>
  <c r="Q65" i="13" s="1"/>
  <c r="S65" i="13" s="1"/>
  <c r="P64" i="13"/>
  <c r="Q64" i="13" s="1"/>
  <c r="P63" i="13"/>
  <c r="Q63" i="13" s="1"/>
  <c r="P62" i="13"/>
  <c r="Q62" i="13" s="1"/>
  <c r="P61" i="13"/>
  <c r="P60" i="13"/>
  <c r="P59" i="13"/>
  <c r="Q59" i="13" s="1"/>
  <c r="P58" i="13"/>
  <c r="Q58" i="13" s="1"/>
  <c r="P57" i="13"/>
  <c r="Q57" i="13" s="1"/>
  <c r="P56" i="13"/>
  <c r="Q56" i="13" s="1"/>
  <c r="P55" i="13"/>
  <c r="Q55" i="13" s="1"/>
  <c r="P54" i="13"/>
  <c r="Q54" i="13" s="1"/>
  <c r="P53" i="13"/>
  <c r="P52" i="13"/>
  <c r="P51" i="13"/>
  <c r="Q51" i="13" s="1"/>
  <c r="P50" i="13"/>
  <c r="Q50" i="13" s="1"/>
  <c r="P49" i="13"/>
  <c r="Q49" i="13" s="1"/>
  <c r="P48" i="13"/>
  <c r="Q48" i="13" s="1"/>
  <c r="P47" i="13"/>
  <c r="Q47" i="13" s="1"/>
  <c r="P46" i="13"/>
  <c r="Q46" i="13" s="1"/>
  <c r="P45" i="13"/>
  <c r="R45" i="13" s="1"/>
  <c r="P44" i="13"/>
  <c r="P43" i="13"/>
  <c r="Q43" i="13" s="1"/>
  <c r="P42" i="13"/>
  <c r="Q42" i="13" s="1"/>
  <c r="P41" i="13"/>
  <c r="R41" i="13" s="1"/>
  <c r="P40" i="13"/>
  <c r="Q40" i="13" s="1"/>
  <c r="P39" i="13"/>
  <c r="R39" i="13" s="1"/>
  <c r="P38" i="13"/>
  <c r="Q38" i="13" s="1"/>
  <c r="P37" i="13"/>
  <c r="R37" i="13" s="1"/>
  <c r="P36" i="13"/>
  <c r="R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R29" i="13" s="1"/>
  <c r="P28" i="13"/>
  <c r="R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R21" i="13" s="1"/>
  <c r="P20" i="13"/>
  <c r="R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R13" i="13" s="1"/>
  <c r="P12" i="13"/>
  <c r="P11" i="13"/>
  <c r="Q11" i="13" s="1"/>
  <c r="P10" i="13"/>
  <c r="Q10" i="13" s="1"/>
  <c r="P9" i="13"/>
  <c r="R9" i="13" s="1"/>
  <c r="P8" i="13"/>
  <c r="Q8" i="13" s="1"/>
  <c r="P7" i="13"/>
  <c r="Q7" i="13" s="1"/>
  <c r="P6" i="13"/>
  <c r="Q6" i="13" s="1"/>
  <c r="P5" i="13"/>
  <c r="R5" i="13" s="1"/>
  <c r="P4" i="13"/>
  <c r="R4" i="13" s="1"/>
  <c r="P3" i="13"/>
  <c r="Q3" i="13" s="1"/>
  <c r="O3" i="11"/>
  <c r="BD3" i="11"/>
  <c r="BD49" i="11"/>
  <c r="BD48" i="11"/>
  <c r="BC53" i="11"/>
  <c r="BG53" i="11" s="1"/>
  <c r="BC52" i="11"/>
  <c r="BC51" i="11"/>
  <c r="BC50" i="11"/>
  <c r="BE47" i="11"/>
  <c r="BE46" i="11"/>
  <c r="BD46" i="11"/>
  <c r="BD47" i="11"/>
  <c r="BD52" i="11"/>
  <c r="BD50" i="11"/>
  <c r="BC48" i="11"/>
  <c r="BC46" i="11"/>
  <c r="S99" i="13" l="1"/>
  <c r="S215" i="13"/>
  <c r="AV108" i="17"/>
  <c r="AX107" i="17"/>
  <c r="BP110" i="17"/>
  <c r="BZ110" i="17"/>
  <c r="CC110" i="17" s="1"/>
  <c r="BP107" i="17"/>
  <c r="BZ107" i="17"/>
  <c r="CC107" i="17" s="1"/>
  <c r="BG48" i="11"/>
  <c r="S11" i="13"/>
  <c r="S59" i="13"/>
  <c r="S119" i="13"/>
  <c r="S177" i="13"/>
  <c r="AZ67" i="17"/>
  <c r="BL67" i="17"/>
  <c r="S23" i="13"/>
  <c r="S75" i="13"/>
  <c r="S135" i="13"/>
  <c r="S191" i="13"/>
  <c r="S33" i="13"/>
  <c r="S87" i="13"/>
  <c r="S151" i="13"/>
  <c r="S203" i="13"/>
  <c r="BF49" i="11"/>
  <c r="AZ101" i="17"/>
  <c r="BC101" i="17" s="1"/>
  <c r="AW100" i="17"/>
  <c r="AU108" i="17"/>
  <c r="AS109" i="17"/>
  <c r="AX98" i="17"/>
  <c r="BA99" i="17"/>
  <c r="BD99" i="17" s="1"/>
  <c r="BC121" i="17"/>
  <c r="BD117" i="17"/>
  <c r="BA123" i="17"/>
  <c r="BC116" i="17"/>
  <c r="AZ122" i="17"/>
  <c r="BC111" i="17"/>
  <c r="BM111" i="17" s="1"/>
  <c r="AZ117" i="17"/>
  <c r="BC112" i="17"/>
  <c r="BM112" i="17" s="1"/>
  <c r="AZ118" i="17"/>
  <c r="BD122" i="17"/>
  <c r="BF67" i="17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BC66" i="17" s="1"/>
  <c r="BM66" i="17"/>
  <c r="BP66" i="17" s="1"/>
  <c r="BA66" i="17"/>
  <c r="S15" i="13"/>
  <c r="S25" i="13"/>
  <c r="S35" i="13"/>
  <c r="S51" i="13"/>
  <c r="S63" i="13"/>
  <c r="S79" i="13"/>
  <c r="S89" i="13"/>
  <c r="S103" i="13"/>
  <c r="S121" i="13"/>
  <c r="S139" i="13"/>
  <c r="S153" i="13"/>
  <c r="S163" i="13"/>
  <c r="S179" i="13"/>
  <c r="S193" i="13"/>
  <c r="S207" i="13"/>
  <c r="S3" i="13"/>
  <c r="S17" i="13"/>
  <c r="S27" i="13"/>
  <c r="S43" i="13"/>
  <c r="S55" i="13"/>
  <c r="S67" i="13"/>
  <c r="S81" i="13"/>
  <c r="S91" i="13"/>
  <c r="S107" i="13"/>
  <c r="S123" i="13"/>
  <c r="S145" i="13"/>
  <c r="S155" i="13"/>
  <c r="S171" i="13"/>
  <c r="S185" i="13"/>
  <c r="S195" i="13"/>
  <c r="S209" i="13"/>
  <c r="S7" i="13"/>
  <c r="S19" i="13"/>
  <c r="S31" i="13"/>
  <c r="S47" i="13"/>
  <c r="S57" i="13"/>
  <c r="S71" i="13"/>
  <c r="S83" i="13"/>
  <c r="S97" i="13"/>
  <c r="S115" i="13"/>
  <c r="S131" i="13"/>
  <c r="S147" i="13"/>
  <c r="S159" i="13"/>
  <c r="S175" i="13"/>
  <c r="S187" i="13"/>
  <c r="S199" i="13"/>
  <c r="S211" i="13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AU68" i="17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R80" i="13"/>
  <c r="R44" i="13"/>
  <c r="R12" i="13"/>
  <c r="R48" i="13"/>
  <c r="R1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144" i="13"/>
  <c r="S152" i="13"/>
  <c r="S160" i="13"/>
  <c r="S168" i="13"/>
  <c r="S176" i="13"/>
  <c r="S184" i="13"/>
  <c r="S192" i="13"/>
  <c r="S200" i="13"/>
  <c r="S208" i="13"/>
  <c r="S216" i="13"/>
  <c r="BG46" i="11"/>
  <c r="Q114" i="13"/>
  <c r="S114" i="13" s="1"/>
  <c r="BG47" i="11"/>
  <c r="R154" i="13"/>
  <c r="R40" i="13"/>
  <c r="R8" i="1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66" i="13"/>
  <c r="S70" i="13"/>
  <c r="S74" i="13"/>
  <c r="S78" i="13"/>
  <c r="S82" i="13"/>
  <c r="S86" i="13"/>
  <c r="S90" i="13"/>
  <c r="S94" i="13"/>
  <c r="S98" i="13"/>
  <c r="S102" i="13"/>
  <c r="S106" i="13"/>
  <c r="S110" i="13"/>
  <c r="S118" i="13"/>
  <c r="S122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BG49" i="11"/>
  <c r="R72" i="13"/>
  <c r="R24" i="13"/>
  <c r="BG50" i="11"/>
  <c r="BG52" i="11"/>
  <c r="BF48" i="11"/>
  <c r="BF46" i="11"/>
  <c r="BF50" i="11"/>
  <c r="BD51" i="11"/>
  <c r="R81" i="13"/>
  <c r="R32" i="13"/>
  <c r="R112" i="13"/>
  <c r="R150" i="13"/>
  <c r="R90" i="13"/>
  <c r="R62" i="13"/>
  <c r="R33" i="13"/>
  <c r="R25" i="13"/>
  <c r="R17" i="13"/>
  <c r="R153" i="13"/>
  <c r="R110" i="13"/>
  <c r="R63" i="13"/>
  <c r="R42" i="13"/>
  <c r="R34" i="13"/>
  <c r="R26" i="13"/>
  <c r="R18" i="13"/>
  <c r="R10" i="13"/>
  <c r="R46" i="13"/>
  <c r="R38" i="13"/>
  <c r="R30" i="13"/>
  <c r="R22" i="13"/>
  <c r="R14" i="13"/>
  <c r="R6" i="13"/>
  <c r="R67" i="13"/>
  <c r="R43" i="13"/>
  <c r="R35" i="13"/>
  <c r="R27" i="13"/>
  <c r="R19" i="13"/>
  <c r="R11" i="13"/>
  <c r="R3" i="13"/>
  <c r="R115" i="13"/>
  <c r="R47" i="13"/>
  <c r="R31" i="13"/>
  <c r="R23" i="13"/>
  <c r="R15" i="13"/>
  <c r="R7" i="13"/>
  <c r="R83" i="13"/>
  <c r="Q9" i="13"/>
  <c r="S9" i="13" s="1"/>
  <c r="Q41" i="13"/>
  <c r="S41" i="13" s="1"/>
  <c r="Q73" i="13"/>
  <c r="S73" i="13" s="1"/>
  <c r="Q105" i="13"/>
  <c r="S105" i="13" s="1"/>
  <c r="Q137" i="13"/>
  <c r="S137" i="13" s="1"/>
  <c r="Q169" i="13"/>
  <c r="S169" i="13" s="1"/>
  <c r="Q201" i="13"/>
  <c r="S201" i="13" s="1"/>
  <c r="Q39" i="13"/>
  <c r="S39" i="13" s="1"/>
  <c r="Q95" i="13"/>
  <c r="S95" i="13" s="1"/>
  <c r="Q127" i="13"/>
  <c r="S127" i="13" s="1"/>
  <c r="Q143" i="13"/>
  <c r="S143" i="13" s="1"/>
  <c r="Q167" i="13"/>
  <c r="S167" i="13" s="1"/>
  <c r="Q183" i="13"/>
  <c r="S183" i="13" s="1"/>
  <c r="Q4" i="13"/>
  <c r="S4" i="13" s="1"/>
  <c r="Q12" i="13"/>
  <c r="S12" i="13" s="1"/>
  <c r="Q20" i="13"/>
  <c r="S20" i="13" s="1"/>
  <c r="Q28" i="13"/>
  <c r="S28" i="13" s="1"/>
  <c r="Q36" i="13"/>
  <c r="S36" i="13" s="1"/>
  <c r="Q44" i="13"/>
  <c r="S44" i="13" s="1"/>
  <c r="Q52" i="13"/>
  <c r="S52" i="13" s="1"/>
  <c r="Q60" i="13"/>
  <c r="S60" i="13" s="1"/>
  <c r="Q68" i="13"/>
  <c r="S68" i="13" s="1"/>
  <c r="Q76" i="13"/>
  <c r="S76" i="13" s="1"/>
  <c r="Q84" i="13"/>
  <c r="S84" i="13" s="1"/>
  <c r="Q92" i="13"/>
  <c r="S92" i="13" s="1"/>
  <c r="Q100" i="13"/>
  <c r="S100" i="13" s="1"/>
  <c r="Q108" i="13"/>
  <c r="S108" i="13" s="1"/>
  <c r="Q116" i="13"/>
  <c r="S116" i="13" s="1"/>
  <c r="Q124" i="13"/>
  <c r="S124" i="13" s="1"/>
  <c r="Q132" i="13"/>
  <c r="S132" i="13" s="1"/>
  <c r="Q140" i="13"/>
  <c r="S140" i="13" s="1"/>
  <c r="Q148" i="13"/>
  <c r="S148" i="13" s="1"/>
  <c r="Q156" i="13"/>
  <c r="S156" i="13" s="1"/>
  <c r="Q164" i="13"/>
  <c r="S164" i="13" s="1"/>
  <c r="Q172" i="13"/>
  <c r="S172" i="13" s="1"/>
  <c r="Q180" i="13"/>
  <c r="S180" i="13" s="1"/>
  <c r="Q188" i="13"/>
  <c r="S188" i="13" s="1"/>
  <c r="Q196" i="13"/>
  <c r="S196" i="13" s="1"/>
  <c r="Q204" i="13"/>
  <c r="S204" i="13" s="1"/>
  <c r="Q212" i="13"/>
  <c r="S212" i="13" s="1"/>
  <c r="Q111" i="13"/>
  <c r="S111" i="13" s="1"/>
  <c r="Q5" i="13"/>
  <c r="S5" i="13" s="1"/>
  <c r="Q13" i="13"/>
  <c r="S13" i="13" s="1"/>
  <c r="Q21" i="13"/>
  <c r="S21" i="13" s="1"/>
  <c r="Q29" i="13"/>
  <c r="S29" i="13" s="1"/>
  <c r="Q37" i="13"/>
  <c r="S37" i="13" s="1"/>
  <c r="Q45" i="13"/>
  <c r="S45" i="13" s="1"/>
  <c r="Q53" i="13"/>
  <c r="S53" i="13" s="1"/>
  <c r="Q61" i="13"/>
  <c r="S61" i="13" s="1"/>
  <c r="Q69" i="13"/>
  <c r="S69" i="13" s="1"/>
  <c r="Q77" i="13"/>
  <c r="S77" i="13" s="1"/>
  <c r="Q85" i="13"/>
  <c r="S85" i="13" s="1"/>
  <c r="Q93" i="13"/>
  <c r="S93" i="13" s="1"/>
  <c r="Q101" i="13"/>
  <c r="S101" i="13" s="1"/>
  <c r="Q109" i="13"/>
  <c r="S109" i="13" s="1"/>
  <c r="Q117" i="13"/>
  <c r="S117" i="13" s="1"/>
  <c r="Q125" i="13"/>
  <c r="S125" i="13" s="1"/>
  <c r="Q133" i="13"/>
  <c r="S133" i="13" s="1"/>
  <c r="Q141" i="13"/>
  <c r="S141" i="13" s="1"/>
  <c r="Q149" i="13"/>
  <c r="S149" i="13" s="1"/>
  <c r="Q157" i="13"/>
  <c r="S157" i="13" s="1"/>
  <c r="Q165" i="13"/>
  <c r="S165" i="13" s="1"/>
  <c r="Q173" i="13"/>
  <c r="S173" i="13" s="1"/>
  <c r="Q181" i="13"/>
  <c r="S181" i="13" s="1"/>
  <c r="Q189" i="13"/>
  <c r="S189" i="13" s="1"/>
  <c r="Q197" i="13"/>
  <c r="S197" i="13" s="1"/>
  <c r="Q205" i="13"/>
  <c r="S205" i="13" s="1"/>
  <c r="Q213" i="13"/>
  <c r="S213" i="13" s="1"/>
  <c r="BF47" i="11"/>
  <c r="BF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X10" i="11"/>
  <c r="AV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D40" i="11"/>
  <c r="BC40" i="11"/>
  <c r="BB40" i="11"/>
  <c r="BD39" i="11"/>
  <c r="BC39" i="11"/>
  <c r="BB39" i="11"/>
  <c r="BD38" i="11"/>
  <c r="BC38" i="11"/>
  <c r="BB38" i="11"/>
  <c r="BD37" i="11"/>
  <c r="BC37" i="11"/>
  <c r="BB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Z111" i="10"/>
  <c r="Y111" i="10"/>
  <c r="U111" i="10"/>
  <c r="T111" i="10"/>
  <c r="S111" i="10"/>
  <c r="O111" i="10"/>
  <c r="N111" i="10"/>
  <c r="M111" i="10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Z107" i="10"/>
  <c r="Y107" i="10"/>
  <c r="U107" i="10"/>
  <c r="T107" i="10"/>
  <c r="S107" i="10"/>
  <c r="O107" i="10"/>
  <c r="N107" i="10"/>
  <c r="M107" i="10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U98" i="10"/>
  <c r="T98" i="10"/>
  <c r="S98" i="10"/>
  <c r="O98" i="10"/>
  <c r="N98" i="10"/>
  <c r="M98" i="10"/>
  <c r="I98" i="10"/>
  <c r="H98" i="10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Z60" i="10"/>
  <c r="Y60" i="10"/>
  <c r="U60" i="10"/>
  <c r="T60" i="10"/>
  <c r="S60" i="10"/>
  <c r="O60" i="10"/>
  <c r="N60" i="10"/>
  <c r="M60" i="10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N134" i="7"/>
  <c r="O134" i="7"/>
  <c r="S134" i="7"/>
  <c r="T134" i="7"/>
  <c r="U134" i="7"/>
  <c r="Y134" i="7"/>
  <c r="Z134" i="7"/>
  <c r="AA134" i="7"/>
  <c r="AE134" i="7"/>
  <c r="AF134" i="7"/>
  <c r="AG134" i="7"/>
  <c r="G135" i="7"/>
  <c r="H135" i="7"/>
  <c r="I135" i="7"/>
  <c r="M135" i="7"/>
  <c r="N135" i="7"/>
  <c r="O135" i="7"/>
  <c r="S135" i="7"/>
  <c r="T135" i="7"/>
  <c r="U135" i="7"/>
  <c r="Y135" i="7"/>
  <c r="Z135" i="7"/>
  <c r="AA135" i="7"/>
  <c r="AE135" i="7"/>
  <c r="AF135" i="7"/>
  <c r="AG135" i="7"/>
  <c r="G136" i="7"/>
  <c r="H136" i="7"/>
  <c r="I136" i="7"/>
  <c r="M136" i="7"/>
  <c r="N136" i="7"/>
  <c r="O136" i="7"/>
  <c r="S136" i="7"/>
  <c r="T136" i="7"/>
  <c r="U136" i="7"/>
  <c r="Y136" i="7"/>
  <c r="Z136" i="7"/>
  <c r="AA136" i="7"/>
  <c r="AE136" i="7"/>
  <c r="AF136" i="7"/>
  <c r="AG136" i="7"/>
  <c r="G137" i="7"/>
  <c r="H137" i="7"/>
  <c r="I137" i="7"/>
  <c r="M137" i="7"/>
  <c r="N137" i="7"/>
  <c r="O137" i="7"/>
  <c r="S137" i="7"/>
  <c r="T137" i="7"/>
  <c r="U137" i="7"/>
  <c r="Y137" i="7"/>
  <c r="Z137" i="7"/>
  <c r="AA137" i="7"/>
  <c r="AE137" i="7"/>
  <c r="AF137" i="7"/>
  <c r="AG137" i="7"/>
  <c r="G138" i="7"/>
  <c r="H138" i="7"/>
  <c r="I138" i="7"/>
  <c r="M138" i="7"/>
  <c r="N138" i="7"/>
  <c r="O138" i="7"/>
  <c r="S138" i="7"/>
  <c r="T138" i="7"/>
  <c r="U138" i="7"/>
  <c r="Y138" i="7"/>
  <c r="Z138" i="7"/>
  <c r="AA138" i="7"/>
  <c r="AE138" i="7"/>
  <c r="AF138" i="7"/>
  <c r="AG138" i="7"/>
  <c r="G139" i="7"/>
  <c r="H139" i="7"/>
  <c r="I139" i="7"/>
  <c r="M139" i="7"/>
  <c r="N139" i="7"/>
  <c r="O139" i="7"/>
  <c r="S139" i="7"/>
  <c r="T139" i="7"/>
  <c r="U139" i="7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I148" i="7"/>
  <c r="M148" i="7"/>
  <c r="N148" i="7"/>
  <c r="O148" i="7"/>
  <c r="S148" i="7"/>
  <c r="T148" i="7"/>
  <c r="U148" i="7"/>
  <c r="Y148" i="7"/>
  <c r="Z148" i="7"/>
  <c r="AA148" i="7"/>
  <c r="AE148" i="7"/>
  <c r="AF148" i="7"/>
  <c r="AG148" i="7"/>
  <c r="G149" i="7"/>
  <c r="H149" i="7"/>
  <c r="I149" i="7"/>
  <c r="M149" i="7"/>
  <c r="N149" i="7"/>
  <c r="O149" i="7"/>
  <c r="S149" i="7"/>
  <c r="T149" i="7"/>
  <c r="U149" i="7"/>
  <c r="Y149" i="7"/>
  <c r="Z149" i="7"/>
  <c r="AA149" i="7"/>
  <c r="AE149" i="7"/>
  <c r="AF149" i="7"/>
  <c r="AG149" i="7"/>
  <c r="G150" i="7"/>
  <c r="H150" i="7"/>
  <c r="I150" i="7"/>
  <c r="M150" i="7"/>
  <c r="N150" i="7"/>
  <c r="O150" i="7"/>
  <c r="S150" i="7"/>
  <c r="T150" i="7"/>
  <c r="U150" i="7"/>
  <c r="Y150" i="7"/>
  <c r="Z150" i="7"/>
  <c r="AA150" i="7"/>
  <c r="AE150" i="7"/>
  <c r="AF150" i="7"/>
  <c r="AG150" i="7"/>
  <c r="G151" i="7"/>
  <c r="H151" i="7"/>
  <c r="I151" i="7"/>
  <c r="M151" i="7"/>
  <c r="N151" i="7"/>
  <c r="O151" i="7"/>
  <c r="S151" i="7"/>
  <c r="T151" i="7"/>
  <c r="U151" i="7"/>
  <c r="Y151" i="7"/>
  <c r="Z151" i="7"/>
  <c r="AA151" i="7"/>
  <c r="AE151" i="7"/>
  <c r="AF151" i="7"/>
  <c r="AG151" i="7"/>
  <c r="G152" i="7"/>
  <c r="H152" i="7"/>
  <c r="I152" i="7"/>
  <c r="M152" i="7"/>
  <c r="N152" i="7"/>
  <c r="O152" i="7"/>
  <c r="S152" i="7"/>
  <c r="T152" i="7"/>
  <c r="U152" i="7"/>
  <c r="Y152" i="7"/>
  <c r="Z152" i="7"/>
  <c r="AA152" i="7"/>
  <c r="AE152" i="7"/>
  <c r="AF152" i="7"/>
  <c r="AG152" i="7"/>
  <c r="G153" i="7"/>
  <c r="H153" i="7"/>
  <c r="I153" i="7"/>
  <c r="M153" i="7"/>
  <c r="N153" i="7"/>
  <c r="O153" i="7"/>
  <c r="S153" i="7"/>
  <c r="T153" i="7"/>
  <c r="U153" i="7"/>
  <c r="Y153" i="7"/>
  <c r="Z153" i="7"/>
  <c r="AA153" i="7"/>
  <c r="AE153" i="7"/>
  <c r="AF153" i="7"/>
  <c r="AG153" i="7"/>
  <c r="G154" i="7"/>
  <c r="H154" i="7"/>
  <c r="I154" i="7"/>
  <c r="M154" i="7"/>
  <c r="N154" i="7"/>
  <c r="O154" i="7"/>
  <c r="S154" i="7"/>
  <c r="T154" i="7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Z75" i="8"/>
  <c r="Y75" i="8"/>
  <c r="U75" i="8"/>
  <c r="T75" i="8"/>
  <c r="S75" i="8"/>
  <c r="O75" i="8"/>
  <c r="N75" i="8"/>
  <c r="M75" i="8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AR52" i="8" s="1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H50" i="8"/>
  <c r="G50" i="8"/>
  <c r="AG53" i="8"/>
  <c r="AF53" i="8"/>
  <c r="AE53" i="8"/>
  <c r="AA53" i="8"/>
  <c r="AT52" i="8" s="1"/>
  <c r="Z53" i="8"/>
  <c r="Y53" i="8"/>
  <c r="AR53" i="8" s="1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Y48" i="8"/>
  <c r="U48" i="8"/>
  <c r="T48" i="8"/>
  <c r="S48" i="8"/>
  <c r="O48" i="8"/>
  <c r="N48" i="8"/>
  <c r="M48" i="8"/>
  <c r="I48" i="8"/>
  <c r="H48" i="8"/>
  <c r="G48" i="8"/>
  <c r="AG35" i="8"/>
  <c r="AF35" i="8"/>
  <c r="AE35" i="8"/>
  <c r="AA35" i="8"/>
  <c r="Z35" i="8"/>
  <c r="Y35" i="8"/>
  <c r="U35" i="8"/>
  <c r="T35" i="8"/>
  <c r="S35" i="8"/>
  <c r="AO35" i="8" s="1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G44" i="8"/>
  <c r="AF44" i="8"/>
  <c r="AE44" i="8"/>
  <c r="AA44" i="8"/>
  <c r="Z44" i="8"/>
  <c r="Y44" i="8"/>
  <c r="U44" i="8"/>
  <c r="T44" i="8"/>
  <c r="S44" i="8"/>
  <c r="O44" i="8"/>
  <c r="N44" i="8"/>
  <c r="M44" i="8"/>
  <c r="I44" i="8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A26" i="8"/>
  <c r="Z26" i="8"/>
  <c r="Y26" i="8"/>
  <c r="U26" i="8"/>
  <c r="T26" i="8"/>
  <c r="AP21" i="8" s="1"/>
  <c r="S26" i="8"/>
  <c r="O26" i="8"/>
  <c r="N26" i="8"/>
  <c r="M26" i="8"/>
  <c r="I26" i="8"/>
  <c r="H26" i="8"/>
  <c r="G26" i="8"/>
  <c r="AG29" i="8"/>
  <c r="AW20" i="8" s="1"/>
  <c r="AF29" i="8"/>
  <c r="AE29" i="8"/>
  <c r="AA29" i="8"/>
  <c r="Z29" i="8"/>
  <c r="Y29" i="8"/>
  <c r="U29" i="8"/>
  <c r="T29" i="8"/>
  <c r="S29" i="8"/>
  <c r="AO20" i="8" s="1"/>
  <c r="O29" i="8"/>
  <c r="N29" i="8"/>
  <c r="M29" i="8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E6" i="8"/>
  <c r="AA6" i="8"/>
  <c r="Z6" i="8"/>
  <c r="Y6" i="8"/>
  <c r="U6" i="8"/>
  <c r="T6" i="8"/>
  <c r="S6" i="8"/>
  <c r="O6" i="8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AU15" i="8" l="1"/>
  <c r="AL29" i="8"/>
  <c r="AT29" i="8"/>
  <c r="AU26" i="8"/>
  <c r="BZ112" i="17"/>
  <c r="CC112" i="17" s="1"/>
  <c r="BP112" i="17"/>
  <c r="AU109" i="17"/>
  <c r="AS110" i="17"/>
  <c r="AN6" i="8"/>
  <c r="AV6" i="8"/>
  <c r="AJ26" i="8"/>
  <c r="AR26" i="8"/>
  <c r="AR28" i="8"/>
  <c r="AK35" i="8"/>
  <c r="AS35" i="8"/>
  <c r="AK50" i="8"/>
  <c r="AV66" i="8"/>
  <c r="AP154" i="7"/>
  <c r="AW153" i="7"/>
  <c r="AO153" i="7"/>
  <c r="AV152" i="7"/>
  <c r="AN152" i="7"/>
  <c r="AU151" i="7"/>
  <c r="AM151" i="7"/>
  <c r="AT150" i="7"/>
  <c r="AL150" i="7"/>
  <c r="AS149" i="7"/>
  <c r="AK149" i="7"/>
  <c r="AR148" i="7"/>
  <c r="AJ148" i="7"/>
  <c r="AQ139" i="7"/>
  <c r="AI139" i="7"/>
  <c r="AP138" i="7"/>
  <c r="AW137" i="7"/>
  <c r="AO137" i="7"/>
  <c r="AV136" i="7"/>
  <c r="AN136" i="7"/>
  <c r="AU135" i="7"/>
  <c r="AM135" i="7"/>
  <c r="AT134" i="7"/>
  <c r="AL134" i="7"/>
  <c r="BF68" i="17"/>
  <c r="BI68" i="17" s="1"/>
  <c r="BL68" i="17"/>
  <c r="AZ68" i="17"/>
  <c r="AX108" i="17"/>
  <c r="BD108" i="17" s="1"/>
  <c r="BN108" i="17" s="1"/>
  <c r="BQ108" i="17" s="1"/>
  <c r="AV109" i="17"/>
  <c r="AR34" i="8"/>
  <c r="AV19" i="8"/>
  <c r="AV35" i="8"/>
  <c r="AS49" i="8"/>
  <c r="AU50" i="8"/>
  <c r="AL70" i="8"/>
  <c r="AT70" i="8"/>
  <c r="AJ54" i="10"/>
  <c r="AH55" i="10"/>
  <c r="AF61" i="10"/>
  <c r="AN61" i="10"/>
  <c r="AJ63" i="10"/>
  <c r="AD84" i="10"/>
  <c r="AH96" i="10"/>
  <c r="AD98" i="10"/>
  <c r="AL98" i="10"/>
  <c r="AF107" i="10"/>
  <c r="AN107" i="10"/>
  <c r="AL108" i="10"/>
  <c r="AF111" i="10"/>
  <c r="AN111" i="10"/>
  <c r="BF69" i="17"/>
  <c r="BI69" i="17" s="1"/>
  <c r="BL69" i="17"/>
  <c r="AZ69" i="17"/>
  <c r="BZ111" i="17"/>
  <c r="CC111" i="17" s="1"/>
  <c r="BP111" i="17"/>
  <c r="AZ100" i="17"/>
  <c r="BC100" i="17" s="1"/>
  <c r="AW99" i="17"/>
  <c r="AN22" i="8"/>
  <c r="AX97" i="17"/>
  <c r="BA98" i="17"/>
  <c r="BD98" i="17" s="1"/>
  <c r="BC118" i="17"/>
  <c r="AZ124" i="17"/>
  <c r="BC122" i="17"/>
  <c r="BD123" i="17"/>
  <c r="BC117" i="17"/>
  <c r="AZ123" i="17"/>
  <c r="BA53" i="17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O66" i="17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F51" i="11"/>
  <c r="BG51" i="11"/>
  <c r="BF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R147" i="13"/>
  <c r="R53" i="13"/>
  <c r="R99" i="13"/>
  <c r="R118" i="13"/>
  <c r="R192" i="13"/>
  <c r="R200" i="13"/>
  <c r="R109" i="13"/>
  <c r="R214" i="13"/>
  <c r="R69" i="13"/>
  <c r="R75" i="13"/>
  <c r="R82" i="13"/>
  <c r="R88" i="13"/>
  <c r="R164" i="13"/>
  <c r="R98" i="13"/>
  <c r="R182" i="13"/>
  <c r="R120" i="13"/>
  <c r="R195" i="13"/>
  <c r="R199" i="13"/>
  <c r="R133" i="13"/>
  <c r="R135" i="13"/>
  <c r="R138" i="13"/>
  <c r="R213" i="13"/>
  <c r="R52" i="13"/>
  <c r="R91" i="13"/>
  <c r="R168" i="13"/>
  <c r="R172" i="13"/>
  <c r="R175" i="13"/>
  <c r="R186" i="13"/>
  <c r="R190" i="13"/>
  <c r="R127" i="13"/>
  <c r="R105" i="13"/>
  <c r="R132" i="13"/>
  <c r="R134" i="13"/>
  <c r="R210" i="13"/>
  <c r="R143" i="13"/>
  <c r="R59" i="13"/>
  <c r="R51" i="13"/>
  <c r="R86" i="13"/>
  <c r="R155" i="13"/>
  <c r="R94" i="13"/>
  <c r="R167" i="13"/>
  <c r="R171" i="13"/>
  <c r="R100" i="13"/>
  <c r="R102" i="13"/>
  <c r="R185" i="13"/>
  <c r="R189" i="13"/>
  <c r="R126" i="13"/>
  <c r="R104" i="13"/>
  <c r="R202" i="13"/>
  <c r="R108" i="13"/>
  <c r="R209" i="13"/>
  <c r="R142" i="13"/>
  <c r="R64" i="13"/>
  <c r="R70" i="13"/>
  <c r="R74" i="13"/>
  <c r="R146" i="13"/>
  <c r="R85" i="13"/>
  <c r="R158" i="13"/>
  <c r="R162" i="13"/>
  <c r="R166" i="13"/>
  <c r="R117" i="13"/>
  <c r="R56" i="13"/>
  <c r="R180" i="13"/>
  <c r="R103" i="13"/>
  <c r="R123" i="13"/>
  <c r="R194" i="13"/>
  <c r="R198" i="13"/>
  <c r="R201" i="13"/>
  <c r="R206" i="13"/>
  <c r="R137" i="13"/>
  <c r="R141" i="13"/>
  <c r="R50" i="13"/>
  <c r="R145" i="13"/>
  <c r="R84" i="13"/>
  <c r="R157" i="13"/>
  <c r="R161" i="13"/>
  <c r="R165" i="13"/>
  <c r="R170" i="13"/>
  <c r="R55" i="13"/>
  <c r="R179" i="13"/>
  <c r="R184" i="13"/>
  <c r="R122" i="13"/>
  <c r="R193" i="13"/>
  <c r="R197" i="13"/>
  <c r="R106" i="13"/>
  <c r="R205" i="13"/>
  <c r="R136" i="13"/>
  <c r="R140" i="13"/>
  <c r="R144" i="13"/>
  <c r="R66" i="13"/>
  <c r="R49" i="13"/>
  <c r="R77" i="13"/>
  <c r="R79" i="13"/>
  <c r="R87" i="13"/>
  <c r="R89" i="13"/>
  <c r="R93" i="13"/>
  <c r="R95" i="13"/>
  <c r="R169" i="13"/>
  <c r="R174" i="13"/>
  <c r="R101" i="13"/>
  <c r="R183" i="13"/>
  <c r="R188" i="13"/>
  <c r="R125" i="13"/>
  <c r="R129" i="13"/>
  <c r="R131" i="13"/>
  <c r="R107" i="13"/>
  <c r="R208" i="13"/>
  <c r="R212" i="13"/>
  <c r="R216" i="13"/>
  <c r="R58" i="13"/>
  <c r="R65" i="13"/>
  <c r="R76" i="13"/>
  <c r="R152" i="13"/>
  <c r="R54" i="13"/>
  <c r="R97" i="13"/>
  <c r="R173" i="13"/>
  <c r="R178" i="13"/>
  <c r="R119" i="13"/>
  <c r="R187" i="13"/>
  <c r="R124" i="13"/>
  <c r="R128" i="13"/>
  <c r="R130" i="13"/>
  <c r="R204" i="13"/>
  <c r="R207" i="13"/>
  <c r="R211" i="13"/>
  <c r="R215" i="13"/>
  <c r="R148" i="13"/>
  <c r="R160" i="13"/>
  <c r="R61" i="13"/>
  <c r="R151" i="13"/>
  <c r="R159" i="13"/>
  <c r="R116" i="13"/>
  <c r="R177" i="13"/>
  <c r="R121" i="13"/>
  <c r="R196" i="13"/>
  <c r="R203" i="13"/>
  <c r="R139" i="13"/>
  <c r="R60" i="13"/>
  <c r="R71" i="13"/>
  <c r="R78" i="13"/>
  <c r="R92" i="13"/>
  <c r="R96" i="13"/>
  <c r="R176" i="13"/>
  <c r="R191" i="13"/>
  <c r="R57" i="13"/>
  <c r="R68" i="13"/>
  <c r="R156" i="13"/>
  <c r="R163" i="13"/>
  <c r="R181" i="13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E38" i="11"/>
  <c r="BE40" i="11"/>
  <c r="BE39" i="11"/>
  <c r="BE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G70" i="5"/>
  <c r="AF70" i="5"/>
  <c r="AG69" i="5"/>
  <c r="AF69" i="5"/>
  <c r="AG68" i="5"/>
  <c r="AF68" i="5"/>
  <c r="AG67" i="5"/>
  <c r="AF67" i="5"/>
  <c r="AG66" i="5"/>
  <c r="AF66" i="5"/>
  <c r="AG65" i="5"/>
  <c r="AF65" i="5"/>
  <c r="AG64" i="5"/>
  <c r="AF64" i="5"/>
  <c r="AG63" i="5"/>
  <c r="AF63" i="5"/>
  <c r="AG62" i="5"/>
  <c r="AF62" i="5"/>
  <c r="AG61" i="5"/>
  <c r="AF61" i="5"/>
  <c r="AG60" i="5"/>
  <c r="AF60" i="5"/>
  <c r="AG59" i="5"/>
  <c r="AF59" i="5"/>
  <c r="AG58" i="5"/>
  <c r="AF58" i="5"/>
  <c r="AG57" i="5"/>
  <c r="AF57" i="5"/>
  <c r="AG56" i="5"/>
  <c r="AF56" i="5"/>
  <c r="AG55" i="5"/>
  <c r="AF55" i="5"/>
  <c r="AG54" i="5"/>
  <c r="AF54" i="5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V5" i="5" s="1"/>
  <c r="AF4" i="5"/>
  <c r="AG4" i="5"/>
  <c r="AV7" i="5" l="1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S111" i="17"/>
  <c r="AU110" i="17"/>
  <c r="AW98" i="17"/>
  <c r="AZ99" i="17"/>
  <c r="BC99" i="17" s="1"/>
  <c r="AX109" i="17"/>
  <c r="AV110" i="17"/>
  <c r="AU11" i="5"/>
  <c r="AU19" i="5"/>
  <c r="AU27" i="5"/>
  <c r="AU35" i="5"/>
  <c r="AU43" i="5"/>
  <c r="AU51" i="5"/>
  <c r="AU59" i="5"/>
  <c r="AU67" i="5"/>
  <c r="AU75" i="5"/>
  <c r="AX96" i="17"/>
  <c r="BA97" i="17"/>
  <c r="BD97" i="17" s="1"/>
  <c r="BC124" i="17"/>
  <c r="BC123" i="17"/>
  <c r="BL61" i="17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M69" i="17"/>
  <c r="BP69" i="17" s="1"/>
  <c r="BA69" i="17"/>
  <c r="BG69" i="17"/>
  <c r="BC69" i="17" s="1"/>
  <c r="BD67" i="17"/>
  <c r="BO67" i="17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V21" i="11"/>
  <c r="AZ21" i="11"/>
  <c r="AV15" i="11"/>
  <c r="AX14" i="11"/>
  <c r="AX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V14" i="11"/>
  <c r="AV19" i="11"/>
  <c r="AZ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E41" i="11"/>
  <c r="BE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9" i="17" l="1"/>
  <c r="AW97" i="17"/>
  <c r="AZ98" i="17"/>
  <c r="BC98" i="17" s="1"/>
  <c r="AV111" i="17"/>
  <c r="AX110" i="17"/>
  <c r="AU111" i="17"/>
  <c r="AS112" i="17"/>
  <c r="AU112" i="17" s="1"/>
  <c r="AX95" i="17"/>
  <c r="BA95" i="17" s="1"/>
  <c r="BD95" i="17" s="1"/>
  <c r="BA96" i="17"/>
  <c r="BD96" i="17" s="1"/>
  <c r="BJ68" i="17"/>
  <c r="BO69" i="17"/>
  <c r="BD69" i="17"/>
  <c r="BD68" i="17"/>
  <c r="BO68" i="17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  <c r="AV112" i="17" l="1"/>
  <c r="AX112" i="17" s="1"/>
  <c r="BD112" i="17" s="1"/>
  <c r="BN112" i="17" s="1"/>
  <c r="BQ112" i="17" s="1"/>
  <c r="AX111" i="17"/>
  <c r="AW96" i="17"/>
  <c r="AZ97" i="17"/>
  <c r="BC97" i="17" s="1"/>
  <c r="AW95" i="17" l="1"/>
  <c r="AZ95" i="17" s="1"/>
  <c r="BC95" i="17" s="1"/>
  <c r="AZ96" i="17"/>
  <c r="BC96" i="17" s="1"/>
</calcChain>
</file>

<file path=xl/sharedStrings.xml><?xml version="1.0" encoding="utf-8"?>
<sst xmlns="http://schemas.openxmlformats.org/spreadsheetml/2006/main" count="3113" uniqueCount="469">
  <si>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</si>
  <si>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</si>
  <si>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</si>
  <si>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</si>
  <si>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</si>
  <si>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</si>
  <si>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</si>
  <si>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</si>
  <si>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</si>
  <si>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</si>
  <si>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</si>
  <si>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</si>
  <si>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</si>
  <si>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</si>
  <si>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</si>
  <si>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</si>
  <si>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</si>
  <si>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</si>
  <si>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</si>
  <si>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</si>
  <si>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</si>
  <si>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</si>
  <si>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</si>
  <si>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</si>
  <si>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</si>
  <si>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</si>
  <si>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</si>
  <si>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</si>
  <si>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</si>
  <si>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</si>
  <si>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</si>
  <si>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</si>
  <si>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</si>
  <si>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</si>
  <si>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</si>
  <si>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</si>
  <si>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</si>
  <si>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</si>
  <si>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</si>
  <si>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</si>
  <si>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</si>
  <si>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</si>
  <si>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</si>
  <si>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</si>
  <si>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</si>
  <si>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</si>
  <si>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</si>
  <si>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</si>
  <si>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</si>
  <si>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</si>
  <si>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</si>
  <si>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</si>
  <si>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</si>
  <si>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</si>
  <si>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</si>
  <si>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</si>
  <si>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</si>
  <si>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</si>
  <si>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</si>
  <si>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</si>
  <si>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</si>
  <si>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</si>
  <si>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</si>
  <si>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</si>
  <si>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</si>
  <si>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</si>
  <si>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</si>
  <si>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</si>
  <si>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</si>
  <si>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</si>
  <si>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</si>
  <si>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</si>
  <si>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</si>
  <si>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</si>
  <si>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</si>
  <si>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</si>
  <si>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</si>
  <si>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</si>
  <si>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</si>
  <si>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</si>
  <si>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</si>
  <si>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</si>
  <si>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</si>
  <si>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</si>
  <si>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</si>
  <si>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</si>
  <si>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</si>
  <si>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</si>
  <si>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</si>
  <si>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</si>
  <si>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</si>
  <si>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</si>
  <si>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</si>
  <si>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</si>
  <si>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</si>
  <si>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</si>
  <si>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</si>
  <si>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</si>
  <si>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</si>
  <si>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</si>
  <si>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</si>
  <si>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</si>
  <si>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</si>
  <si>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</si>
  <si>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</si>
  <si>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</si>
  <si>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</si>
  <si>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</si>
  <si>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</si>
  <si>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</si>
  <si>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</si>
  <si>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</si>
  <si>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</si>
  <si>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</si>
  <si>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</si>
  <si>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</si>
  <si>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</si>
  <si>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</si>
  <si>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</si>
  <si>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</si>
  <si>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</si>
  <si>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</si>
  <si>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</si>
  <si>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</si>
  <si>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</si>
  <si>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</si>
  <si>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</si>
  <si>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</si>
  <si>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</si>
  <si>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</si>
  <si>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</si>
  <si>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</si>
  <si>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</si>
  <si>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</si>
  <si>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</si>
  <si>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</si>
  <si>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</si>
  <si>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</si>
  <si>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</si>
  <si>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</si>
  <si>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</si>
  <si>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</si>
  <si>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</si>
  <si>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</si>
  <si>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</si>
  <si>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</si>
  <si>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</si>
  <si>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</si>
  <si>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</si>
  <si>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</si>
  <si>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</si>
  <si>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</si>
  <si>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</si>
  <si>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</si>
  <si>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</si>
  <si>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</si>
  <si>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</si>
  <si>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</si>
  <si>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</si>
  <si>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</si>
  <si>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</si>
  <si>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</si>
  <si>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</si>
  <si>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</si>
  <si>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</si>
  <si>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</si>
  <si>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</si>
  <si>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</si>
  <si>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</si>
  <si>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</si>
  <si>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</si>
  <si>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</si>
  <si>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</si>
  <si>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</si>
  <si>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</si>
  <si>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</si>
  <si>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</si>
  <si>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</si>
  <si>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</si>
  <si>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</si>
  <si>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</si>
  <si>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</si>
  <si>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</si>
  <si>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</si>
  <si>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</si>
  <si>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</si>
  <si>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</si>
  <si>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</si>
  <si>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</si>
  <si>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</si>
  <si>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</si>
  <si>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</si>
  <si>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</si>
  <si>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</si>
  <si>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</si>
  <si>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</si>
  <si>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</si>
  <si>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</si>
  <si>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</si>
  <si>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</si>
  <si>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</si>
  <si>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</si>
  <si>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</si>
  <si>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</si>
  <si>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</si>
  <si>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</si>
  <si>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</si>
  <si>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</si>
  <si>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</si>
  <si>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</si>
  <si>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</si>
  <si>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</si>
  <si>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</si>
  <si>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</si>
  <si>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</si>
  <si>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</si>
  <si>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</si>
  <si>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</si>
  <si>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</si>
  <si>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</si>
  <si>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</si>
  <si>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</si>
  <si>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</si>
  <si>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</si>
  <si>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</si>
  <si>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</si>
  <si>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</si>
  <si>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</si>
  <si>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</si>
  <si>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</si>
  <si>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</si>
  <si>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</si>
  <si>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</si>
  <si>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</si>
  <si>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</si>
  <si>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</si>
  <si>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</si>
  <si>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</si>
  <si>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</si>
  <si>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</si>
  <si>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</si>
  <si>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</si>
  <si>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</si>
  <si>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</si>
  <si>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</si>
  <si>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</si>
  <si>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</si>
  <si>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</si>
  <si>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</si>
  <si>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</si>
  <si>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</si>
  <si>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</si>
  <si>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</si>
  <si>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</si>
  <si>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</si>
  <si>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</si>
  <si>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</si>
  <si>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</si>
  <si>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</si>
  <si>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</si>
  <si>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</si>
  <si>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</si>
  <si>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</si>
  <si>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</si>
  <si>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</si>
  <si>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</si>
  <si>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</si>
  <si>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</si>
  <si>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</si>
  <si>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</si>
  <si>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</si>
  <si>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</si>
  <si>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</si>
  <si>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</si>
  <si>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</si>
  <si>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</si>
  <si>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</si>
  <si>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</si>
  <si>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</si>
  <si>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</si>
  <si>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</si>
  <si>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</si>
  <si>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</si>
  <si>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</si>
  <si>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</si>
  <si>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</si>
  <si>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</si>
  <si>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</si>
  <si>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</si>
  <si>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</si>
  <si>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</si>
  <si>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</si>
  <si>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</si>
  <si>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</si>
  <si>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</si>
  <si>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</si>
  <si>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</si>
  <si>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</si>
  <si>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</si>
  <si>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</si>
  <si>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</si>
  <si>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</si>
  <si>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</si>
  <si>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</si>
  <si>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</si>
  <si>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</si>
  <si>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</si>
  <si>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</si>
  <si>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</si>
  <si>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</si>
  <si>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</si>
  <si>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</si>
  <si>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</si>
  <si>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</si>
  <si>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</si>
  <si>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</si>
  <si>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</si>
  <si>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</si>
  <si>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</si>
  <si>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</si>
  <si>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</si>
  <si>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</si>
  <si>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</si>
  <si>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</si>
  <si>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</si>
  <si>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</si>
  <si>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</si>
  <si>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</si>
  <si>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</si>
  <si>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</si>
  <si>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</si>
  <si>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</si>
  <si>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</si>
  <si>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</si>
  <si>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</si>
  <si>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</si>
  <si>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</si>
  <si>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</si>
  <si>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</si>
  <si>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</si>
  <si>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</si>
  <si>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</si>
  <si>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</si>
  <si>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</si>
  <si>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</si>
  <si>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</si>
  <si>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</si>
  <si>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</si>
  <si>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</si>
  <si>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</si>
  <si>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</si>
  <si>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</si>
  <si>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</si>
  <si>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</si>
  <si>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</si>
  <si>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</si>
  <si>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</si>
  <si>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</si>
  <si>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</si>
  <si>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</si>
  <si>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</si>
  <si>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</si>
  <si>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</si>
  <si>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</si>
  <si>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</si>
  <si>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</si>
  <si>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</si>
  <si>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</si>
  <si>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</si>
  <si>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</si>
  <si>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</si>
  <si>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</si>
  <si>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</si>
  <si>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</si>
  <si>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</si>
  <si>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</si>
  <si>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</si>
  <si>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</si>
  <si>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</si>
  <si>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</si>
  <si>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</si>
  <si>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</si>
  <si>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</si>
  <si>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</si>
  <si>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</si>
  <si>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</si>
  <si>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</si>
  <si>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</si>
  <si>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</si>
  <si>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</si>
  <si>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</si>
  <si>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</si>
  <si>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</si>
  <si>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</si>
  <si>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</si>
  <si>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</si>
  <si>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</si>
  <si>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</si>
  <si>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</si>
  <si>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</si>
  <si>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</si>
  <si>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</si>
  <si>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</si>
  <si>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</si>
  <si>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</si>
  <si>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</si>
  <si>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</si>
  <si>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</si>
  <si>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</si>
  <si>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</si>
  <si>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</si>
  <si>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</si>
  <si>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</si>
  <si>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</si>
  <si>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</si>
  <si>
    <t xml:space="preserve">볼 </t>
    <phoneticPr fontId="1" type="noConversion"/>
  </si>
  <si>
    <t>턱</t>
  </si>
  <si>
    <t>턱</t>
    <phoneticPr fontId="1" type="noConversion"/>
  </si>
  <si>
    <t>눈</t>
  </si>
  <si>
    <t>눈</t>
    <phoneticPr fontId="1" type="noConversion"/>
  </si>
  <si>
    <t>이마</t>
  </si>
  <si>
    <t>이마</t>
    <phoneticPr fontId="1" type="noConversion"/>
  </si>
  <si>
    <t>원빈</t>
    <phoneticPr fontId="1" type="noConversion"/>
  </si>
  <si>
    <t>볼</t>
  </si>
  <si>
    <t>이영애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</si>
  <si>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</si>
  <si>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</si>
  <si>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</si>
  <si>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이효리</t>
    <phoneticPr fontId="1" type="noConversion"/>
  </si>
  <si>
    <t>논문내용</t>
    <phoneticPr fontId="1" type="noConversion"/>
  </si>
  <si>
    <t>Pre make-up</t>
    <phoneticPr fontId="1" type="noConversion"/>
  </si>
  <si>
    <t>이마</t>
    <phoneticPr fontId="1" type="noConversion"/>
  </si>
  <si>
    <t>볼</t>
    <phoneticPr fontId="1" type="noConversion"/>
  </si>
  <si>
    <t>턱</t>
    <phoneticPr fontId="1" type="noConversion"/>
  </si>
  <si>
    <t>Mean</t>
    <phoneticPr fontId="1" type="noConversion"/>
  </si>
  <si>
    <t>S.D</t>
    <phoneticPr fontId="1" type="noConversion"/>
  </si>
  <si>
    <t>make-up</t>
    <phoneticPr fontId="1" type="noConversion"/>
  </si>
  <si>
    <t>차이</t>
    <phoneticPr fontId="1" type="noConversion"/>
  </si>
  <si>
    <t>b 황색도</t>
  </si>
  <si>
    <t>a 적색도</t>
  </si>
  <si>
    <t>-</t>
    <phoneticPr fontId="1" type="noConversion"/>
  </si>
  <si>
    <t>-</t>
    <phoneticPr fontId="1" type="noConversion"/>
  </si>
  <si>
    <t>-</t>
    <phoneticPr fontId="1" type="noConversion"/>
  </si>
  <si>
    <t>:---:</t>
    <phoneticPr fontId="1" type="noConversion"/>
  </si>
  <si>
    <t>얼굴평균</t>
  </si>
  <si>
    <t>①</t>
  </si>
  <si>
    <t>①</t>
    <phoneticPr fontId="1" type="noConversion"/>
  </si>
  <si>
    <t>②</t>
  </si>
  <si>
    <t>②</t>
    <phoneticPr fontId="1" type="noConversion"/>
  </si>
  <si>
    <t>③</t>
  </si>
  <si>
    <t>③</t>
    <phoneticPr fontId="1" type="noConversion"/>
  </si>
  <si>
    <t>④</t>
  </si>
  <si>
    <t>④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</si>
  <si>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</si>
  <si>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</si>
  <si>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</si>
  <si>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</si>
  <si>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부위는 공개 X</t>
    <phoneticPr fontId="1" type="noConversion"/>
  </si>
  <si>
    <t>얼굴</t>
    <phoneticPr fontId="1" type="noConversion"/>
  </si>
  <si>
    <t>이영애</t>
    <phoneticPr fontId="1" type="noConversion"/>
  </si>
  <si>
    <t>10-4</t>
    <phoneticPr fontId="1" type="noConversion"/>
  </si>
  <si>
    <t>10-5</t>
    <phoneticPr fontId="1" type="noConversion"/>
  </si>
  <si>
    <t>10-5</t>
    <phoneticPr fontId="1" type="noConversion"/>
  </si>
  <si>
    <t>10-4</t>
    <phoneticPr fontId="1" type="noConversion"/>
  </si>
  <si>
    <t>10-2</t>
  </si>
  <si>
    <t>10-2</t>
    <phoneticPr fontId="1" type="noConversion"/>
  </si>
  <si>
    <t>20-14</t>
  </si>
  <si>
    <t>20-14</t>
    <phoneticPr fontId="1" type="noConversion"/>
  </si>
  <si>
    <t>20-14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</si>
</sst>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9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4E6B7E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CD89"/>
        <bgColor indexed="64"/>
      </patternFill>
    </fill>
    <fill>
      <patternFill patternType="solid">
        <fgColor rgb="FFBA9F73"/>
        <bgColor indexed="64"/>
      </patternFill>
    </fill>
    <fill>
      <patternFill patternType="solid">
        <fgColor rgb="FFBD9A6A"/>
        <bgColor indexed="64"/>
      </patternFill>
    </fill>
    <fill>
      <patternFill patternType="solid">
        <fgColor rgb="FFDEBE92"/>
        <bgColor indexed="64"/>
      </patternFill>
    </fill>
    <fill>
      <patternFill patternType="solid">
        <fgColor rgb="FFD49C8A"/>
        <bgColor indexed="64"/>
      </patternFill>
    </fill>
    <fill>
      <patternFill patternType="solid">
        <fgColor rgb="FFCCA087"/>
        <bgColor indexed="64"/>
      </patternFill>
    </fill>
    <fill>
      <patternFill patternType="solid">
        <fgColor rgb="FFB88972"/>
        <bgColor indexed="64"/>
      </patternFill>
    </fill>
    <fill>
      <patternFill patternType="solid">
        <fgColor rgb="FFC99C85"/>
        <bgColor indexed="64"/>
      </patternFill>
    </fill>
    <fill>
      <patternFill patternType="solid">
        <fgColor rgb="FFE8C4BA"/>
        <bgColor indexed="64"/>
      </patternFill>
    </fill>
    <fill>
      <patternFill patternType="solid">
        <fgColor rgb="FFE0C2B6"/>
        <bgColor indexed="64"/>
      </patternFill>
    </fill>
    <fill>
      <patternFill patternType="solid">
        <fgColor rgb="FFD9BDB0"/>
        <bgColor indexed="64"/>
      </patternFill>
    </fill>
    <fill>
      <patternFill patternType="solid">
        <fgColor rgb="FFD19D77"/>
        <bgColor indexed="64"/>
      </patternFill>
    </fill>
    <fill>
      <patternFill patternType="solid">
        <fgColor rgb="FFD6A985"/>
        <bgColor indexed="64"/>
      </patternFill>
    </fill>
    <fill>
      <patternFill patternType="solid">
        <fgColor rgb="FFAB8165"/>
        <bgColor indexed="64"/>
      </patternFill>
    </fill>
    <fill>
      <patternFill patternType="solid">
        <fgColor rgb="FFDEB390"/>
        <bgColor indexed="64"/>
      </patternFill>
    </fill>
    <fill>
      <patternFill patternType="solid">
        <fgColor rgb="FFBF9A69"/>
        <bgColor indexed="64"/>
      </patternFill>
    </fill>
    <fill>
      <patternFill patternType="solid">
        <fgColor rgb="FFD4AD9D"/>
        <bgColor indexed="64"/>
      </patternFill>
    </fill>
    <fill>
      <patternFill patternType="solid">
        <fgColor rgb="FFBD8C6A"/>
        <bgColor indexed="64"/>
      </patternFill>
    </fill>
    <fill>
      <patternFill patternType="solid">
        <fgColor rgb="FFAD7F6D"/>
        <bgColor indexed="64"/>
      </patternFill>
    </fill>
    <fill>
      <patternFill patternType="solid">
        <fgColor rgb="FFB58674"/>
        <bgColor indexed="64"/>
      </patternFill>
    </fill>
    <fill>
      <patternFill patternType="solid">
        <fgColor rgb="FFD4B09F"/>
        <bgColor indexed="64"/>
      </patternFill>
    </fill>
    <fill>
      <patternFill patternType="solid">
        <fgColor rgb="FFD6B4A3"/>
        <bgColor indexed="64"/>
      </patternFill>
    </fill>
    <fill>
      <patternFill patternType="solid">
        <fgColor rgb="FFD9B8A7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419" borderId="72" xfId="0" applyNumberFormat="1" applyFont="1" applyFill="1" applyBorder="1" applyAlignment="1">
      <alignment horizontal="center" vertical="center"/>
    </xf>
    <xf numFmtId="1" fontId="3" fillId="420" borderId="72" xfId="0" applyNumberFormat="1" applyFont="1" applyFill="1" applyBorder="1" applyAlignment="1">
      <alignment horizontal="center" vertical="center"/>
    </xf>
    <xf numFmtId="1" fontId="3" fillId="421" borderId="72" xfId="0" applyNumberFormat="1" applyFont="1" applyFill="1" applyBorder="1" applyAlignment="1">
      <alignment horizontal="center" vertical="center"/>
    </xf>
    <xf numFmtId="1" fontId="3" fillId="422" borderId="72" xfId="0" applyNumberFormat="1" applyFont="1" applyFill="1" applyBorder="1" applyAlignment="1">
      <alignment horizontal="center" vertical="center"/>
    </xf>
    <xf numFmtId="1" fontId="3" fillId="423" borderId="72" xfId="0" applyNumberFormat="1" applyFont="1" applyFill="1" applyBorder="1" applyAlignment="1">
      <alignment horizontal="center" vertical="center"/>
    </xf>
    <xf numFmtId="1" fontId="3" fillId="424" borderId="72" xfId="0" applyNumberFormat="1" applyFont="1" applyFill="1" applyBorder="1" applyAlignment="1">
      <alignment horizontal="center" vertical="center"/>
    </xf>
    <xf numFmtId="0" fontId="0" fillId="42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325" borderId="0" xfId="0" applyFill="1" applyBorder="1">
      <alignment vertical="center"/>
    </xf>
    <xf numFmtId="0" fontId="0" fillId="421" borderId="0" xfId="0" applyFill="1" applyBorder="1">
      <alignment vertical="center"/>
    </xf>
    <xf numFmtId="0" fontId="0" fillId="426" borderId="0" xfId="0" applyFill="1" applyBorder="1">
      <alignment vertical="center"/>
    </xf>
    <xf numFmtId="0" fontId="3" fillId="276" borderId="0" xfId="0" applyFont="1" applyFill="1" applyBorder="1" applyAlignment="1">
      <alignment horizontal="center"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359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279" borderId="0" xfId="0" applyFill="1" applyBorder="1">
      <alignment vertical="center"/>
    </xf>
    <xf numFmtId="0" fontId="0" fillId="327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350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360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355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Alignment="1">
      <alignment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Border="1">
      <alignment vertical="center"/>
    </xf>
    <xf numFmtId="0" fontId="0" fillId="447" borderId="0" xfId="0" applyFill="1" applyBorder="1">
      <alignment vertical="center"/>
    </xf>
    <xf numFmtId="0" fontId="0" fillId="448" borderId="0" xfId="0" applyFill="1" applyBorder="1">
      <alignment vertical="center"/>
    </xf>
    <xf numFmtId="0" fontId="0" fillId="449" borderId="0" xfId="0" applyFill="1" applyBorder="1">
      <alignment vertical="center"/>
    </xf>
    <xf numFmtId="0" fontId="0" fillId="450" borderId="0" xfId="0" applyFill="1" applyBorder="1">
      <alignment vertical="center"/>
    </xf>
    <xf numFmtId="0" fontId="0" fillId="451" borderId="0" xfId="0" applyFill="1" applyBorder="1">
      <alignment vertical="center"/>
    </xf>
    <xf numFmtId="0" fontId="0" fillId="452" borderId="0" xfId="0" applyFill="1" applyBorder="1">
      <alignment vertical="center"/>
    </xf>
    <xf numFmtId="0" fontId="0" fillId="453" borderId="0" xfId="0" applyFill="1" applyBorder="1">
      <alignment vertical="center"/>
    </xf>
    <xf numFmtId="0" fontId="0" fillId="454" borderId="0" xfId="0" applyFill="1" applyBorder="1">
      <alignment vertical="center"/>
    </xf>
    <xf numFmtId="0" fontId="0" fillId="455" borderId="0" xfId="0" applyFill="1" applyBorder="1">
      <alignment vertical="center"/>
    </xf>
    <xf numFmtId="0" fontId="0" fillId="456" borderId="0" xfId="0" applyFill="1" applyBorder="1">
      <alignment vertical="center"/>
    </xf>
    <xf numFmtId="0" fontId="0" fillId="457" borderId="0" xfId="0" applyFill="1" applyBorder="1">
      <alignment vertical="center"/>
    </xf>
    <xf numFmtId="0" fontId="0" fillId="458" borderId="0" xfId="0" applyFill="1" applyBorder="1">
      <alignment vertical="center"/>
    </xf>
    <xf numFmtId="0" fontId="0" fillId="459" borderId="0" xfId="0" applyFill="1" applyBorder="1">
      <alignment vertical="center"/>
    </xf>
    <xf numFmtId="0" fontId="0" fillId="460" borderId="0" xfId="0" applyFill="1" applyBorder="1">
      <alignment vertical="center"/>
    </xf>
    <xf numFmtId="0" fontId="0" fillId="461" borderId="0" xfId="0" applyFill="1" applyBorder="1">
      <alignment vertical="center"/>
    </xf>
    <xf numFmtId="0" fontId="0" fillId="462" borderId="0" xfId="0" applyFill="1" applyBorder="1">
      <alignment vertical="center"/>
    </xf>
    <xf numFmtId="0" fontId="0" fillId="463" borderId="0" xfId="0" applyFill="1" applyBorder="1">
      <alignment vertical="center"/>
    </xf>
    <xf numFmtId="0" fontId="0" fillId="464" borderId="0" xfId="0" applyFill="1" applyBorder="1">
      <alignment vertical="center"/>
    </xf>
    <xf numFmtId="0" fontId="0" fillId="465" borderId="0" xfId="0" applyFill="1" applyBorder="1">
      <alignment vertical="center"/>
    </xf>
    <xf numFmtId="0" fontId="0" fillId="466" borderId="0" xfId="0" applyFill="1" applyBorder="1">
      <alignment vertical="center"/>
    </xf>
    <xf numFmtId="0" fontId="0" fillId="467" borderId="0" xfId="0" applyFill="1" applyBorder="1">
      <alignment vertical="center"/>
    </xf>
    <xf numFmtId="0" fontId="0" fillId="468" borderId="0" xfId="0" applyFill="1" applyBorder="1">
      <alignment vertical="center"/>
    </xf>
    <xf numFmtId="0" fontId="0" fillId="469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left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left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3" borderId="0" xfId="0" applyFill="1" applyAlignment="1">
      <alignment horizontal="left" vertical="center"/>
    </xf>
    <xf numFmtId="0" fontId="0" fillId="474" borderId="0" xfId="0" applyFill="1" applyBorder="1" applyAlignment="1">
      <alignment horizontal="center" vertical="center"/>
    </xf>
    <xf numFmtId="0" fontId="0" fillId="474" borderId="0" xfId="0" applyFill="1" applyAlignment="1">
      <alignment horizontal="left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479" borderId="0" xfId="0" applyFill="1" applyBorder="1" applyAlignment="1">
      <alignment horizontal="center" vertical="center"/>
    </xf>
    <xf numFmtId="0" fontId="0" fillId="479" borderId="0" xfId="0" applyFill="1" applyAlignment="1">
      <alignment horizontal="left" vertical="center"/>
    </xf>
    <xf numFmtId="0" fontId="0" fillId="480" borderId="0" xfId="0" applyFill="1" applyAlignment="1">
      <alignment horizontal="center" vertical="center"/>
    </xf>
    <xf numFmtId="0" fontId="0" fillId="480" borderId="0" xfId="0" applyFill="1" applyAlignment="1">
      <alignment horizontal="left" vertical="center"/>
    </xf>
    <xf numFmtId="0" fontId="0" fillId="481" borderId="0" xfId="0" applyFill="1" applyBorder="1" applyAlignment="1">
      <alignment horizontal="left" vertical="center"/>
    </xf>
    <xf numFmtId="0" fontId="0" fillId="481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left" vertical="center"/>
    </xf>
    <xf numFmtId="0" fontId="0" fillId="480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2" borderId="0" xfId="0" applyFill="1" applyAlignment="1">
      <alignment horizontal="left" vertical="center"/>
    </xf>
    <xf numFmtId="0" fontId="0" fillId="483" borderId="0" xfId="0" applyFill="1" applyAlignment="1">
      <alignment horizontal="center" vertical="center"/>
    </xf>
    <xf numFmtId="0" fontId="0" fillId="483" borderId="0" xfId="0" applyFill="1" applyAlignment="1">
      <alignment horizontal="left" vertical="center"/>
    </xf>
    <xf numFmtId="0" fontId="0" fillId="484" borderId="0" xfId="0" applyFill="1" applyBorder="1" applyAlignment="1">
      <alignment horizontal="left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left" vertical="center"/>
    </xf>
    <xf numFmtId="0" fontId="0" fillId="485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479" borderId="0" xfId="0" applyFill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45" borderId="0" xfId="0" applyFill="1" applyAlignment="1">
      <alignment horizontal="center" vertical="center" wrapText="1"/>
    </xf>
    <xf numFmtId="0" fontId="0" fillId="445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41" fontId="0" fillId="0" borderId="0" xfId="2" applyFont="1">
      <alignment vertical="center"/>
    </xf>
    <xf numFmtId="0" fontId="0" fillId="490" borderId="0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492" borderId="0" xfId="0" quotePrefix="1" applyFill="1" applyAlignment="1">
      <alignment horizontal="center" vertical="center"/>
    </xf>
    <xf numFmtId="0" fontId="0" fillId="491" borderId="0" xfId="0" quotePrefix="1" applyFill="1" applyAlignment="1">
      <alignment horizontal="center" vertical="center"/>
    </xf>
    <xf numFmtId="0" fontId="0" fillId="487" borderId="0" xfId="0" quotePrefix="1" applyFill="1" applyAlignment="1">
      <alignment horizontal="center" vertical="center"/>
    </xf>
    <xf numFmtId="0" fontId="0" fillId="493" borderId="0" xfId="0" quotePrefix="1" applyFill="1" applyAlignment="1">
      <alignment horizontal="center" vertical="center"/>
    </xf>
    <xf numFmtId="0" fontId="0" fillId="490" borderId="0" xfId="0" quotePrefix="1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D9B8A7"/>
      <color rgb="FFD6B4A3"/>
      <color rgb="FFD4B09F"/>
      <color rgb="FFB58674"/>
      <color rgb="FFAD7F6D"/>
      <color rgb="FFBD8C6A"/>
      <color rgb="FFD4AD9D"/>
      <color rgb="FFBF9A69"/>
      <color rgb="FFCEA074"/>
      <color rgb="FFE5C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emf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4" name="그림 3" descr="설문용_샘플얼굴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0293" t="12491" r="31268" b="36623"/>
        <a:stretch>
          <a:fillRect/>
        </a:stretch>
      </xdr:blipFill>
      <xdr:spPr>
        <a:xfrm>
          <a:off x="63817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3" name="그림 2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290512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9525</xdr:colOff>
      <xdr:row>3</xdr:row>
      <xdr:rowOff>0</xdr:rowOff>
    </xdr:to>
    <xdr:pic>
      <xdr:nvPicPr>
        <xdr:cNvPr id="5" name="그림 4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5381625" y="647700"/>
          <a:ext cx="1209675" cy="12096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pic>
      <xdr:nvPicPr>
        <xdr:cNvPr id="6" name="그림 5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7753350" y="647700"/>
          <a:ext cx="1200150" cy="1209675"/>
        </a:xfrm>
        <a:prstGeom prst="rect">
          <a:avLst/>
        </a:prstGeom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10</xdr:col>
          <xdr:colOff>259080</xdr:colOff>
          <xdr:row>22</xdr:row>
          <xdr:rowOff>7620</xdr:rowOff>
        </xdr:to>
        <xdr:pic>
          <xdr:nvPicPr>
            <xdr:cNvPr id="1025" name="Picture 1"/>
            <xdr:cNvPicPr>
              <a:picLocks noChangeAspect="1" noChangeArrowheads="1"/>
              <a:extLst>
                <a:ext uri="{84589F7E-364E-4C9E-8A38-B11213B215E9}">
                  <a14:cameraTool cellRange="$R$6:$Y$26" spid="_x0000_s10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05740" y="2514600"/>
              <a:ext cx="5410200" cy="37642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427462</xdr:colOff>
      <xdr:row>2</xdr:row>
      <xdr:rowOff>174701</xdr:rowOff>
    </xdr:from>
    <xdr:to>
      <xdr:col>3</xdr:col>
      <xdr:colOff>0</xdr:colOff>
      <xdr:row>4</xdr:row>
      <xdr:rowOff>0</xdr:rowOff>
    </xdr:to>
    <xdr:pic>
      <xdr:nvPicPr>
        <xdr:cNvPr id="2" name="그림 1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1" r="31268" b="36325"/>
        <a:stretch/>
      </xdr:blipFill>
      <xdr:spPr>
        <a:xfrm>
          <a:off x="631901" y="613316"/>
          <a:ext cx="1196899" cy="1204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0</xdr:colOff>
      <xdr:row>5</xdr:row>
      <xdr:rowOff>1200693</xdr:rowOff>
    </xdr:to>
    <xdr:pic>
      <xdr:nvPicPr>
        <xdr:cNvPr id="27" name="그림 26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636494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0</xdr:colOff>
      <xdr:row>5</xdr:row>
      <xdr:rowOff>1200693</xdr:rowOff>
    </xdr:to>
    <xdr:pic>
      <xdr:nvPicPr>
        <xdr:cNvPr id="28" name="그림 27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3191435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5</xdr:row>
      <xdr:rowOff>1200693</xdr:rowOff>
    </xdr:to>
    <xdr:pic>
      <xdr:nvPicPr>
        <xdr:cNvPr id="29" name="그림 28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5746376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5</xdr:row>
      <xdr:rowOff>1200693</xdr:rowOff>
    </xdr:to>
    <xdr:pic>
      <xdr:nvPicPr>
        <xdr:cNvPr id="30" name="그림 29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8301318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1200693</xdr:rowOff>
    </xdr:to>
    <xdr:pic>
      <xdr:nvPicPr>
        <xdr:cNvPr id="31" name="그림 30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10856259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9525</xdr:colOff>
      <xdr:row>7</xdr:row>
      <xdr:rowOff>1201270</xdr:rowOff>
    </xdr:to>
    <xdr:pic>
      <xdr:nvPicPr>
        <xdr:cNvPr id="32" name="그림 31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636494" y="3917576"/>
          <a:ext cx="1201831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9525</xdr:colOff>
      <xdr:row>7</xdr:row>
      <xdr:rowOff>1201270</xdr:rowOff>
    </xdr:to>
    <xdr:pic>
      <xdr:nvPicPr>
        <xdr:cNvPr id="33" name="그림 32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3191435" y="3917576"/>
          <a:ext cx="1201831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9525</xdr:colOff>
      <xdr:row>7</xdr:row>
      <xdr:rowOff>1201270</xdr:rowOff>
    </xdr:to>
    <xdr:pic>
      <xdr:nvPicPr>
        <xdr:cNvPr id="34" name="그림 33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5746376" y="3917576"/>
          <a:ext cx="1201831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9525</xdr:colOff>
      <xdr:row>7</xdr:row>
      <xdr:rowOff>1201270</xdr:rowOff>
    </xdr:to>
    <xdr:pic>
      <xdr:nvPicPr>
        <xdr:cNvPr id="35" name="그림 34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8305800" y="3897086"/>
          <a:ext cx="1206954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9525</xdr:colOff>
      <xdr:row>7</xdr:row>
      <xdr:rowOff>1201270</xdr:rowOff>
    </xdr:to>
    <xdr:pic>
      <xdr:nvPicPr>
        <xdr:cNvPr id="36" name="그림 35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10863943" y="3897086"/>
          <a:ext cx="1206953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37" name="그림 36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636494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38" name="그림 37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3191435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39" name="그림 38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46376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10</xdr:row>
      <xdr:rowOff>0</xdr:rowOff>
    </xdr:to>
    <xdr:pic>
      <xdr:nvPicPr>
        <xdr:cNvPr id="40" name="그림 39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8301318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10</xdr:row>
      <xdr:rowOff>0</xdr:rowOff>
    </xdr:to>
    <xdr:pic>
      <xdr:nvPicPr>
        <xdr:cNvPr id="41" name="그림 40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10856259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3" name="그림 22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3191435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24" name="그림 23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5746376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25" name="그림 24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8301318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pic>
      <xdr:nvPicPr>
        <xdr:cNvPr id="26" name="그림 25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10856259" y="627529"/>
          <a:ext cx="1192306" cy="1201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 x14ac:dyDescent="0.4">
      <c r="AG1" s="89"/>
      <c r="AY1" s="89">
        <v>36.758536585365825</v>
      </c>
    </row>
    <row r="2" spans="2:56" x14ac:dyDescent="0.4">
      <c r="B2" s="88" t="s">
        <v>276</v>
      </c>
      <c r="AG2" s="89"/>
    </row>
    <row r="3" spans="2:56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228" t="s">
        <v>280</v>
      </c>
      <c r="AW9" s="1228"/>
      <c r="AX9" s="1228" t="s">
        <v>262</v>
      </c>
      <c r="AY9" s="1228"/>
    </row>
    <row r="10" spans="2:56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232" t="str">
        <f>ROUND(AVERAGE($AK$5:$AK$119),0)&amp;"~"&amp;ROUND(AVERAGE($AK$5:$AK$119),0)+180</f>
        <v>26~206</v>
      </c>
      <c r="AW10" s="1232"/>
      <c r="AX10" s="1232" t="str">
        <f>"0~"&amp;ROUND(AVERAGE($AK$5:$AK$119),0)-1&amp;", "&amp;ROUND(AVERAGE($AK$5:$AK$119),0)+181&amp;"~359"</f>
        <v>0~25, 207~359</v>
      </c>
      <c r="AY10" s="1232"/>
      <c r="AZ10" s="113"/>
      <c r="BA10" s="113"/>
      <c r="BB10" s="113"/>
    </row>
    <row r="11" spans="2:56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228" t="s">
        <v>269</v>
      </c>
      <c r="AW13" s="1228"/>
      <c r="AX13" s="1228" t="s">
        <v>270</v>
      </c>
      <c r="AY13" s="1228"/>
      <c r="BA13" s="118"/>
    </row>
    <row r="14" spans="2:56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228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228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228" t="s">
        <v>272</v>
      </c>
      <c r="AW18" s="1228"/>
      <c r="AX18" s="1228"/>
      <c r="AY18" s="1228"/>
      <c r="AZ18" s="1228" t="s">
        <v>262</v>
      </c>
      <c r="BA18" s="1228"/>
      <c r="BB18" s="1228"/>
      <c r="BC18" s="1228"/>
    </row>
    <row r="19" spans="2:55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229" t="s">
        <v>301</v>
      </c>
      <c r="AV19" s="1230" t="str">
        <f>BE38+((BE37-BE38)/2)&amp;"↑"</f>
        <v>43.15↑</v>
      </c>
      <c r="AW19" s="1223" t="s">
        <v>288</v>
      </c>
      <c r="AX19" s="645" t="s">
        <v>377</v>
      </c>
      <c r="AY19" s="92" t="s">
        <v>294</v>
      </c>
      <c r="AZ19" s="1230" t="str">
        <f>BE40+((BE39-BE40)/2)&amp;"↑"</f>
        <v>47.15↑</v>
      </c>
      <c r="BA19" s="1223" t="s">
        <v>293</v>
      </c>
      <c r="BB19" s="578" t="s">
        <v>338</v>
      </c>
      <c r="BC19" s="92" t="s">
        <v>295</v>
      </c>
    </row>
    <row r="20" spans="2:55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228"/>
      <c r="AV20" s="1231"/>
      <c r="AW20" s="1225"/>
      <c r="AX20" s="645" t="s">
        <v>378</v>
      </c>
      <c r="AY20" s="92" t="s">
        <v>295</v>
      </c>
      <c r="AZ20" s="1231"/>
      <c r="BA20" s="1225"/>
      <c r="BB20" s="578" t="s">
        <v>340</v>
      </c>
      <c r="BC20" s="92" t="s">
        <v>297</v>
      </c>
    </row>
    <row r="21" spans="2:55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228"/>
      <c r="AV21" s="1223" t="str">
        <f>BE38+((BE37-BE38)/2)&amp;"↓"</f>
        <v>43.15↓</v>
      </c>
      <c r="AW21" s="1223" t="s">
        <v>286</v>
      </c>
      <c r="AX21" s="645" t="s">
        <v>376</v>
      </c>
      <c r="AY21" s="92" t="s">
        <v>296</v>
      </c>
      <c r="AZ21" s="1223" t="str">
        <f>BE40+((BE39-BE40)/2)&amp;"↓"</f>
        <v>47.15↓</v>
      </c>
      <c r="BA21" s="1223" t="s">
        <v>290</v>
      </c>
      <c r="BB21" s="92" t="s">
        <v>312</v>
      </c>
      <c r="BC21" s="92" t="s">
        <v>294</v>
      </c>
    </row>
    <row r="22" spans="2:55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228"/>
      <c r="AV22" s="1225"/>
      <c r="AW22" s="1225"/>
      <c r="AX22" s="646" t="s">
        <v>379</v>
      </c>
      <c r="AY22" s="92" t="s">
        <v>297</v>
      </c>
      <c r="AZ22" s="1225"/>
      <c r="BA22" s="1225"/>
      <c r="BB22" s="92" t="s">
        <v>313</v>
      </c>
      <c r="BC22" s="92" t="s">
        <v>296</v>
      </c>
    </row>
    <row r="23" spans="2:55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220" t="s">
        <v>305</v>
      </c>
      <c r="AV26" s="1223" t="s">
        <v>288</v>
      </c>
      <c r="AW26" s="92" t="s">
        <v>294</v>
      </c>
      <c r="AX26" s="1223" t="s">
        <v>306</v>
      </c>
      <c r="AY26" s="1223" t="s">
        <v>308</v>
      </c>
      <c r="AZ26" s="592" t="s">
        <v>310</v>
      </c>
    </row>
    <row r="27" spans="2:55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221"/>
      <c r="AV27" s="1225"/>
      <c r="AW27" s="92" t="s">
        <v>295</v>
      </c>
      <c r="AX27" s="1227"/>
      <c r="AY27" s="1225"/>
      <c r="AZ27" s="592" t="s">
        <v>311</v>
      </c>
    </row>
    <row r="28" spans="2:55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221"/>
      <c r="AV28" s="1223" t="s">
        <v>287</v>
      </c>
      <c r="AW28" s="92" t="s">
        <v>296</v>
      </c>
      <c r="AX28" s="1227"/>
      <c r="AY28" s="1223" t="s">
        <v>323</v>
      </c>
      <c r="AZ28" s="592" t="s">
        <v>310</v>
      </c>
    </row>
    <row r="29" spans="2:55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233"/>
      <c r="AV29" s="1225"/>
      <c r="AW29" s="92" t="s">
        <v>297</v>
      </c>
      <c r="AX29" s="1225"/>
      <c r="AY29" s="1225"/>
      <c r="AZ29" s="592" t="s">
        <v>311</v>
      </c>
    </row>
    <row r="30" spans="2:55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220" t="s">
        <v>307</v>
      </c>
      <c r="AV30" s="1223" t="s">
        <v>289</v>
      </c>
      <c r="AW30" s="92" t="s">
        <v>295</v>
      </c>
      <c r="AX30" s="1226" t="s">
        <v>322</v>
      </c>
      <c r="AY30" s="1223" t="s">
        <v>309</v>
      </c>
      <c r="AZ30" s="592" t="s">
        <v>339</v>
      </c>
    </row>
    <row r="31" spans="2:55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221"/>
      <c r="AV31" s="1225"/>
      <c r="AW31" s="92" t="s">
        <v>297</v>
      </c>
      <c r="AX31" s="1227"/>
      <c r="AY31" s="1225"/>
      <c r="AZ31" s="592" t="s">
        <v>341</v>
      </c>
    </row>
    <row r="32" spans="2:55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221"/>
      <c r="AV32" s="1223" t="s">
        <v>291</v>
      </c>
      <c r="AW32" s="92" t="s">
        <v>294</v>
      </c>
      <c r="AX32" s="1227"/>
      <c r="AY32" s="1223" t="s">
        <v>324</v>
      </c>
      <c r="AZ32" s="592" t="s">
        <v>312</v>
      </c>
    </row>
    <row r="33" spans="2:59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222"/>
      <c r="AV33" s="1224"/>
      <c r="AW33" s="593" t="s">
        <v>296</v>
      </c>
      <c r="AX33" s="1224"/>
      <c r="AY33" s="1224"/>
      <c r="AZ33" s="594" t="s">
        <v>313</v>
      </c>
    </row>
    <row r="34" spans="2:59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217" t="s">
        <v>272</v>
      </c>
      <c r="AV41" s="1218"/>
      <c r="AW41" s="1218"/>
      <c r="AX41" s="1218"/>
      <c r="AY41" s="1218"/>
      <c r="AZ41" s="1218"/>
      <c r="BA41" s="1218"/>
      <c r="BB41" s="1218"/>
      <c r="BC41" s="1218"/>
      <c r="BD41" s="1219"/>
      <c r="BE41" s="84">
        <f>BE38+((BE37-BE38)/2)</f>
        <v>43.149999999999991</v>
      </c>
    </row>
    <row r="42" spans="2:59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217" t="s">
        <v>281</v>
      </c>
      <c r="AV42" s="1218"/>
      <c r="AW42" s="1218"/>
      <c r="AX42" s="1218"/>
      <c r="AY42" s="1218"/>
      <c r="AZ42" s="1218"/>
      <c r="BA42" s="1218"/>
      <c r="BB42" s="1218"/>
      <c r="BC42" s="1218"/>
      <c r="BD42" s="1219"/>
      <c r="BE42" s="84">
        <f>BE40+((BE39-BE40)/2)</f>
        <v>47.149999999999991</v>
      </c>
    </row>
    <row r="43" spans="2:59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216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216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216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216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216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216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216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216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 x14ac:dyDescent="0.4">
      <c r="AL259" s="89" t="s">
        <v>344</v>
      </c>
    </row>
    <row r="262" spans="38:41" x14ac:dyDescent="0.4">
      <c r="AL262" s="89">
        <f>AVERAGE(AL265:AL308)</f>
        <v>54.645454545454548</v>
      </c>
      <c r="AO262" s="89">
        <f>AVERAGE(AO265:AO343)</f>
        <v>26.796202531645584</v>
      </c>
    </row>
    <row r="264" spans="38:41" x14ac:dyDescent="0.4">
      <c r="AL264" s="89" t="s">
        <v>342</v>
      </c>
      <c r="AO264" s="89" t="s">
        <v>343</v>
      </c>
    </row>
    <row r="265" spans="38:41" x14ac:dyDescent="0.4">
      <c r="AL265" s="89">
        <v>60</v>
      </c>
      <c r="AO265" s="89">
        <v>15.6</v>
      </c>
    </row>
    <row r="266" spans="38:41" x14ac:dyDescent="0.4">
      <c r="AL266" s="89">
        <v>63.6</v>
      </c>
      <c r="AO266" s="89">
        <v>15.6</v>
      </c>
    </row>
    <row r="267" spans="38:41" x14ac:dyDescent="0.4">
      <c r="AL267" s="89">
        <v>67.400000000000006</v>
      </c>
      <c r="AO267" s="89">
        <v>9.9</v>
      </c>
    </row>
    <row r="268" spans="38:41" x14ac:dyDescent="0.4">
      <c r="AL268" s="89">
        <v>72.3</v>
      </c>
      <c r="AO268" s="89">
        <v>9.9</v>
      </c>
    </row>
    <row r="269" spans="38:41" x14ac:dyDescent="0.4">
      <c r="AL269" s="89">
        <v>76.099999999999994</v>
      </c>
      <c r="AO269" s="89">
        <v>14.499999999999998</v>
      </c>
    </row>
    <row r="270" spans="38:41" x14ac:dyDescent="0.4">
      <c r="AL270" s="89">
        <v>58.9</v>
      </c>
      <c r="AO270" s="89">
        <v>14.499999999999998</v>
      </c>
    </row>
    <row r="271" spans="38:41" x14ac:dyDescent="0.4">
      <c r="AL271" s="89">
        <v>63.1</v>
      </c>
      <c r="AO271" s="89">
        <v>9.1999999999999993</v>
      </c>
    </row>
    <row r="272" spans="38:41" x14ac:dyDescent="0.4">
      <c r="AL272" s="89">
        <v>66.900000000000006</v>
      </c>
      <c r="AO272" s="89">
        <v>9.1999999999999993</v>
      </c>
    </row>
    <row r="273" spans="38:41" x14ac:dyDescent="0.4">
      <c r="AL273" s="89">
        <v>70.599999999999994</v>
      </c>
      <c r="AO273" s="89">
        <v>26.8</v>
      </c>
    </row>
    <row r="274" spans="38:41" x14ac:dyDescent="0.4">
      <c r="AL274" s="89">
        <v>47.4</v>
      </c>
      <c r="AO274" s="89">
        <v>26.8</v>
      </c>
    </row>
    <row r="275" spans="38:41" x14ac:dyDescent="0.4">
      <c r="AL275" s="89">
        <v>51</v>
      </c>
      <c r="AO275" s="89">
        <v>33.700000000000003</v>
      </c>
    </row>
    <row r="276" spans="38:41" x14ac:dyDescent="0.4">
      <c r="AL276" s="89">
        <v>55.000000000000007</v>
      </c>
      <c r="AO276" s="89">
        <v>37</v>
      </c>
    </row>
    <row r="277" spans="38:41" x14ac:dyDescent="0.4">
      <c r="AL277" s="89">
        <v>58.9</v>
      </c>
      <c r="AO277" s="89">
        <v>8.6999999999999993</v>
      </c>
    </row>
    <row r="278" spans="38:41" x14ac:dyDescent="0.4">
      <c r="AL278" s="89">
        <v>63</v>
      </c>
      <c r="AO278" s="89">
        <v>8.6999999999999993</v>
      </c>
    </row>
    <row r="279" spans="38:41" x14ac:dyDescent="0.4">
      <c r="AL279" s="89">
        <v>66.5</v>
      </c>
      <c r="AO279" s="89">
        <v>25.1</v>
      </c>
    </row>
    <row r="280" spans="38:41" x14ac:dyDescent="0.4">
      <c r="AL280" s="89">
        <v>43.7</v>
      </c>
      <c r="AO280" s="89">
        <v>25.1</v>
      </c>
    </row>
    <row r="281" spans="38:41" x14ac:dyDescent="0.4">
      <c r="AL281" s="89">
        <v>47.599999999999994</v>
      </c>
      <c r="AO281" s="89">
        <v>28.799999999999997</v>
      </c>
    </row>
    <row r="282" spans="38:41" x14ac:dyDescent="0.4">
      <c r="AL282" s="89">
        <v>51.4</v>
      </c>
      <c r="AO282" s="89">
        <v>28.799999999999997</v>
      </c>
    </row>
    <row r="283" spans="38:41" x14ac:dyDescent="0.4">
      <c r="AL283" s="89">
        <v>55.1</v>
      </c>
      <c r="AO283" s="89">
        <v>32.1</v>
      </c>
    </row>
    <row r="284" spans="38:41" x14ac:dyDescent="0.4">
      <c r="AL284" s="89">
        <v>58.699999999999996</v>
      </c>
      <c r="AO284" s="89">
        <v>32.1</v>
      </c>
    </row>
    <row r="285" spans="38:41" x14ac:dyDescent="0.4">
      <c r="AL285" s="89">
        <v>61.9</v>
      </c>
      <c r="AO285" s="89">
        <v>35.6</v>
      </c>
    </row>
    <row r="286" spans="38:41" x14ac:dyDescent="0.4">
      <c r="AL286" s="89">
        <v>41.4</v>
      </c>
      <c r="AO286" s="89">
        <v>35.6</v>
      </c>
    </row>
    <row r="287" spans="38:41" x14ac:dyDescent="0.4">
      <c r="AL287" s="89">
        <v>45.1</v>
      </c>
      <c r="AO287" s="89">
        <v>8.6</v>
      </c>
    </row>
    <row r="288" spans="38:41" x14ac:dyDescent="0.4">
      <c r="AL288" s="89">
        <v>48.699999999999996</v>
      </c>
      <c r="AO288" s="89">
        <v>8.6</v>
      </c>
    </row>
    <row r="289" spans="38:41" x14ac:dyDescent="0.4">
      <c r="AL289" s="89">
        <v>51.6</v>
      </c>
      <c r="AO289" s="89">
        <v>23.7</v>
      </c>
    </row>
    <row r="290" spans="38:41" x14ac:dyDescent="0.4">
      <c r="AL290" s="89">
        <v>55.400000000000006</v>
      </c>
      <c r="AO290" s="89">
        <v>23.7</v>
      </c>
    </row>
    <row r="291" spans="38:41" x14ac:dyDescent="0.4">
      <c r="AL291" s="89">
        <v>38.700000000000003</v>
      </c>
      <c r="AO291" s="89">
        <v>38.700000000000003</v>
      </c>
    </row>
    <row r="292" spans="38:41" x14ac:dyDescent="0.4">
      <c r="AL292" s="89">
        <v>58.5</v>
      </c>
      <c r="AO292" s="89">
        <v>38.700000000000003</v>
      </c>
    </row>
    <row r="293" spans="38:41" x14ac:dyDescent="0.4">
      <c r="AL293" s="89">
        <v>42.4</v>
      </c>
      <c r="AO293" s="89">
        <v>11.899999999999999</v>
      </c>
    </row>
    <row r="294" spans="38:41" x14ac:dyDescent="0.4">
      <c r="AL294" s="89">
        <v>45.800000000000004</v>
      </c>
      <c r="AO294" s="89">
        <v>11.899999999999999</v>
      </c>
    </row>
    <row r="295" spans="38:41" x14ac:dyDescent="0.4">
      <c r="AL295" s="89">
        <v>49</v>
      </c>
      <c r="AO295" s="89">
        <v>41.699999999999996</v>
      </c>
    </row>
    <row r="296" spans="38:41" x14ac:dyDescent="0.4">
      <c r="AL296" s="89">
        <v>51.9</v>
      </c>
      <c r="AO296" s="89">
        <v>41.699999999999996</v>
      </c>
    </row>
    <row r="297" spans="38:41" x14ac:dyDescent="0.4">
      <c r="AL297" s="89">
        <v>55.000000000000007</v>
      </c>
      <c r="AO297" s="89">
        <v>27.200000000000003</v>
      </c>
    </row>
    <row r="298" spans="38:41" x14ac:dyDescent="0.4">
      <c r="AL298" s="89">
        <v>40.300000000000004</v>
      </c>
      <c r="AO298" s="89">
        <v>27.200000000000003</v>
      </c>
    </row>
    <row r="299" spans="38:41" x14ac:dyDescent="0.4">
      <c r="AL299" s="89">
        <v>43.5</v>
      </c>
      <c r="AO299" s="89">
        <v>15.7</v>
      </c>
    </row>
    <row r="300" spans="38:41" x14ac:dyDescent="0.4">
      <c r="AL300" s="89">
        <v>46.800000000000004</v>
      </c>
      <c r="AO300" s="89">
        <v>15.7</v>
      </c>
    </row>
    <row r="301" spans="38:41" x14ac:dyDescent="0.4">
      <c r="AL301" s="89">
        <v>49.5</v>
      </c>
      <c r="AO301" s="89">
        <v>44.6</v>
      </c>
    </row>
    <row r="302" spans="38:41" x14ac:dyDescent="0.4">
      <c r="AL302" s="89">
        <v>52.5</v>
      </c>
      <c r="AO302" s="89">
        <v>44.6</v>
      </c>
    </row>
    <row r="303" spans="38:41" x14ac:dyDescent="0.4">
      <c r="AL303" s="89">
        <v>50.2</v>
      </c>
      <c r="AO303" s="89">
        <v>31</v>
      </c>
    </row>
    <row r="304" spans="38:41" x14ac:dyDescent="0.4">
      <c r="AL304" s="89">
        <v>50.2</v>
      </c>
      <c r="AO304" s="89">
        <v>31</v>
      </c>
    </row>
    <row r="305" spans="38:41" x14ac:dyDescent="0.4">
      <c r="AL305" s="89">
        <v>53.300000000000004</v>
      </c>
      <c r="AO305" s="89">
        <v>47.4</v>
      </c>
    </row>
    <row r="306" spans="38:41" x14ac:dyDescent="0.4">
      <c r="AL306" s="89">
        <v>56.000000000000007</v>
      </c>
      <c r="AO306" s="89">
        <v>47.4</v>
      </c>
    </row>
    <row r="307" spans="38:41" x14ac:dyDescent="0.4">
      <c r="AL307" s="89">
        <v>58.4</v>
      </c>
      <c r="AO307" s="89">
        <v>19.7</v>
      </c>
    </row>
    <row r="308" spans="38:41" x14ac:dyDescent="0.4">
      <c r="AL308" s="89">
        <v>61.1</v>
      </c>
      <c r="AO308" s="89">
        <v>19.7</v>
      </c>
    </row>
    <row r="309" spans="38:41" x14ac:dyDescent="0.4">
      <c r="AO309" s="89">
        <v>33.6</v>
      </c>
    </row>
    <row r="310" spans="38:41" x14ac:dyDescent="0.4">
      <c r="AO310" s="89">
        <v>33.6</v>
      </c>
    </row>
    <row r="311" spans="38:41" x14ac:dyDescent="0.4">
      <c r="AO311" s="89">
        <v>7.7</v>
      </c>
    </row>
    <row r="312" spans="38:41" x14ac:dyDescent="0.4">
      <c r="AO312" s="89">
        <v>7.7</v>
      </c>
    </row>
    <row r="313" spans="38:41" x14ac:dyDescent="0.4">
      <c r="AO313" s="89">
        <v>23.1</v>
      </c>
    </row>
    <row r="314" spans="38:41" x14ac:dyDescent="0.4">
      <c r="AO314" s="89">
        <v>23.1</v>
      </c>
    </row>
    <row r="315" spans="38:41" x14ac:dyDescent="0.4">
      <c r="AO315" s="89">
        <v>36.799999999999997</v>
      </c>
    </row>
    <row r="316" spans="38:41" x14ac:dyDescent="0.4">
      <c r="AO316" s="89">
        <v>36.799999999999997</v>
      </c>
    </row>
    <row r="317" spans="38:41" x14ac:dyDescent="0.4">
      <c r="AO317" s="89">
        <v>39.700000000000003</v>
      </c>
    </row>
    <row r="318" spans="38:41" x14ac:dyDescent="0.4">
      <c r="AO318" s="89">
        <v>39.700000000000003</v>
      </c>
    </row>
    <row r="319" spans="38:41" x14ac:dyDescent="0.4">
      <c r="AO319" s="89">
        <v>26.900000000000002</v>
      </c>
    </row>
    <row r="320" spans="38:41" x14ac:dyDescent="0.4">
      <c r="AO320" s="89">
        <v>26.900000000000002</v>
      </c>
    </row>
    <row r="321" spans="41:41" x14ac:dyDescent="0.4">
      <c r="AO321" s="89">
        <v>15.6</v>
      </c>
    </row>
    <row r="322" spans="41:41" x14ac:dyDescent="0.4">
      <c r="AO322" s="89">
        <v>15.6</v>
      </c>
    </row>
    <row r="323" spans="41:41" x14ac:dyDescent="0.4">
      <c r="AO323" s="89">
        <v>42.4</v>
      </c>
    </row>
    <row r="324" spans="41:41" x14ac:dyDescent="0.4">
      <c r="AO324" s="89">
        <v>42.4</v>
      </c>
    </row>
    <row r="325" spans="41:41" x14ac:dyDescent="0.4">
      <c r="AO325" s="89">
        <v>30.4</v>
      </c>
    </row>
    <row r="326" spans="41:41" x14ac:dyDescent="0.4">
      <c r="AO326" s="89">
        <v>30.4</v>
      </c>
    </row>
    <row r="327" spans="41:41" x14ac:dyDescent="0.4">
      <c r="AO327" s="89">
        <v>45.6</v>
      </c>
    </row>
    <row r="328" spans="41:41" x14ac:dyDescent="0.4">
      <c r="AO328" s="89">
        <v>45.6</v>
      </c>
    </row>
    <row r="329" spans="41:41" x14ac:dyDescent="0.4">
      <c r="AO329" s="89">
        <v>19</v>
      </c>
    </row>
    <row r="330" spans="41:41" x14ac:dyDescent="0.4">
      <c r="AO330" s="89">
        <v>19</v>
      </c>
    </row>
    <row r="331" spans="41:41" x14ac:dyDescent="0.4">
      <c r="AO331" s="89">
        <v>33.200000000000003</v>
      </c>
    </row>
    <row r="332" spans="41:41" x14ac:dyDescent="0.4">
      <c r="AO332" s="89">
        <v>33.200000000000003</v>
      </c>
    </row>
    <row r="333" spans="41:41" x14ac:dyDescent="0.4">
      <c r="AO333" s="89">
        <v>8</v>
      </c>
    </row>
    <row r="334" spans="41:41" x14ac:dyDescent="0.4">
      <c r="AO334" s="89">
        <v>8</v>
      </c>
    </row>
    <row r="335" spans="41:41" x14ac:dyDescent="0.4">
      <c r="AO335" s="89">
        <v>48.6</v>
      </c>
    </row>
    <row r="336" spans="41:41" x14ac:dyDescent="0.4">
      <c r="AO336" s="89">
        <v>48.6</v>
      </c>
    </row>
    <row r="337" spans="41:41" x14ac:dyDescent="0.4">
      <c r="AO337" s="89">
        <v>36</v>
      </c>
    </row>
    <row r="338" spans="41:41" x14ac:dyDescent="0.4">
      <c r="AO338" s="89">
        <v>36</v>
      </c>
    </row>
    <row r="339" spans="41:41" x14ac:dyDescent="0.4">
      <c r="AO339" s="89">
        <v>22.900000000000002</v>
      </c>
    </row>
    <row r="340" spans="41:41" x14ac:dyDescent="0.4">
      <c r="AO340" s="89">
        <v>22.900000000000002</v>
      </c>
    </row>
    <row r="341" spans="41:41" x14ac:dyDescent="0.4">
      <c r="AO341" s="89">
        <v>11.4</v>
      </c>
    </row>
    <row r="342" spans="41:41" x14ac:dyDescent="0.4">
      <c r="AO342" s="89">
        <v>11.4</v>
      </c>
    </row>
    <row r="343" spans="41:41" x14ac:dyDescent="0.4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U30:AU33"/>
    <mergeCell ref="AV32:AV33"/>
    <mergeCell ref="AV30:AV31"/>
    <mergeCell ref="AY32:AY33"/>
    <mergeCell ref="AY30:AY31"/>
    <mergeCell ref="AX30:AX33"/>
    <mergeCell ref="AU52:AU53"/>
    <mergeCell ref="AU46:AU47"/>
    <mergeCell ref="AU48:AU49"/>
    <mergeCell ref="AU50:AU51"/>
    <mergeCell ref="AU41:BD41"/>
    <mergeCell ref="AU42:BD42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7" sqref="A7"/>
    </sheetView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zoomScaleNormal="100" workbookViewId="0">
      <selection activeCell="R8" sqref="R8"/>
    </sheetView>
  </sheetViews>
  <sheetFormatPr defaultRowHeight="17.399999999999999" x14ac:dyDescent="0.4"/>
  <cols>
    <col min="1" max="1" width="3.5" customWidth="1"/>
    <col min="2" max="4" width="5.19921875" customWidth="1"/>
    <col min="5" max="5" width="5.19921875" style="595" customWidth="1"/>
    <col min="6" max="6" width="5.3984375" style="595" customWidth="1"/>
    <col min="7" max="7" width="5.19921875" style="595" customWidth="1"/>
    <col min="8" max="8" width="2.3984375" style="595" customWidth="1"/>
    <col min="9" max="14" width="5.19921875" style="595" customWidth="1"/>
    <col min="15" max="15" width="2.3984375" style="595" customWidth="1"/>
    <col min="16" max="21" width="5.19921875" style="595" customWidth="1"/>
    <col min="22" max="22" width="2.3984375" style="595" customWidth="1"/>
  </cols>
  <sheetData>
    <row r="2" spans="2:21" x14ac:dyDescent="0.4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 x14ac:dyDescent="0.4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 x14ac:dyDescent="0.4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 x14ac:dyDescent="0.4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 x14ac:dyDescent="0.4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 x14ac:dyDescent="0.4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 x14ac:dyDescent="0.4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 x14ac:dyDescent="0.4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 x14ac:dyDescent="0.4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 x14ac:dyDescent="0.4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 x14ac:dyDescent="0.4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 x14ac:dyDescent="0.4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 x14ac:dyDescent="0.4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B1:CA123"/>
  <sheetViews>
    <sheetView showGridLines="0" zoomScale="40" zoomScaleNormal="40" workbookViewId="0">
      <selection activeCell="I25" sqref="I25"/>
    </sheetView>
  </sheetViews>
  <sheetFormatPr defaultRowHeight="17.399999999999999" x14ac:dyDescent="0.4"/>
  <cols>
    <col min="1" max="2" width="5.59765625" customWidth="1"/>
    <col min="3" max="3" width="2.69921875" customWidth="1"/>
    <col min="4" max="6" width="9" customWidth="1"/>
    <col min="7" max="7" width="2.69921875" customWidth="1"/>
    <col min="8" max="10" width="9" customWidth="1"/>
    <col min="11" max="11" width="2.69921875" customWidth="1"/>
    <col min="12" max="14" width="9" customWidth="1"/>
    <col min="15" max="15" width="2.69921875" customWidth="1"/>
    <col min="16" max="18" width="9" customWidth="1"/>
    <col min="19" max="19" width="2.69921875" customWidth="1"/>
    <col min="20" max="22" width="9" customWidth="1"/>
    <col min="23" max="23" width="7.3984375" style="595" customWidth="1"/>
    <col min="24" max="24" width="5.69921875" bestFit="1" customWidth="1"/>
    <col min="25" max="25" width="5.59765625" customWidth="1"/>
    <col min="26" max="26" width="2.69921875" customWidth="1"/>
    <col min="27" max="29" width="9" customWidth="1"/>
    <col min="30" max="30" width="2.69921875" customWidth="1"/>
    <col min="31" max="33" width="9" customWidth="1"/>
    <col min="34" max="34" width="2.69921875" customWidth="1"/>
    <col min="35" max="37" width="9" customWidth="1"/>
    <col min="38" max="38" width="2.69921875" customWidth="1"/>
    <col min="39" max="41" width="9" customWidth="1"/>
    <col min="42" max="42" width="2.69921875" customWidth="1"/>
    <col min="43" max="45" width="9" customWidth="1"/>
    <col min="47" max="47" width="5.59765625" customWidth="1"/>
    <col min="48" max="48" width="15.69921875" customWidth="1"/>
    <col min="49" max="49" width="5.59765625" customWidth="1"/>
    <col min="50" max="50" width="2.69921875" customWidth="1"/>
    <col min="51" max="51" width="5.59765625" customWidth="1"/>
    <col min="52" max="52" width="15.69921875" customWidth="1"/>
    <col min="53" max="53" width="5.59765625" customWidth="1"/>
    <col min="54" max="54" width="2.69921875" customWidth="1"/>
    <col min="55" max="55" width="5.59765625" customWidth="1"/>
    <col min="56" max="56" width="15.69921875" customWidth="1"/>
    <col min="57" max="57" width="5.59765625" customWidth="1"/>
    <col min="58" max="58" width="2.69921875" customWidth="1"/>
    <col min="59" max="59" width="5.59765625" customWidth="1"/>
    <col min="60" max="60" width="15.69921875" customWidth="1"/>
    <col min="61" max="61" width="5.59765625" customWidth="1"/>
    <col min="62" max="62" width="2.69921875" customWidth="1"/>
  </cols>
  <sheetData>
    <row r="1" spans="2:62" x14ac:dyDescent="0.4">
      <c r="D1" s="1103"/>
      <c r="E1" s="35"/>
      <c r="F1" s="35"/>
      <c r="H1" s="1103"/>
      <c r="I1" s="35"/>
      <c r="J1" s="35"/>
      <c r="M1" s="1103"/>
      <c r="N1" s="1103"/>
      <c r="P1" s="1103"/>
      <c r="Q1" s="35"/>
      <c r="R1" s="35"/>
      <c r="T1" s="1103"/>
      <c r="U1" s="35"/>
      <c r="V1" s="35"/>
      <c r="AA1" s="1103"/>
      <c r="AB1" s="35"/>
      <c r="AC1" s="35"/>
      <c r="AF1" s="1103"/>
      <c r="AG1" s="1103"/>
      <c r="AJ1" s="1104"/>
      <c r="AK1" s="1104"/>
      <c r="AN1" s="1104"/>
      <c r="AO1" s="1104"/>
      <c r="AR1" s="1104"/>
      <c r="AS1" s="1104"/>
    </row>
    <row r="2" spans="2:62" ht="32.25" customHeight="1" x14ac:dyDescent="0.4">
      <c r="D2" s="1144" t="s">
        <v>401</v>
      </c>
      <c r="E2" s="1144" t="s">
        <v>402</v>
      </c>
      <c r="F2" s="1144" t="s">
        <v>403</v>
      </c>
      <c r="G2" s="12"/>
      <c r="H2" s="1144" t="s">
        <v>401</v>
      </c>
      <c r="I2" s="1144" t="s">
        <v>402</v>
      </c>
      <c r="J2" s="1144" t="s">
        <v>404</v>
      </c>
      <c r="K2" s="12"/>
      <c r="L2" s="1280" t="s">
        <v>400</v>
      </c>
      <c r="M2" s="1280"/>
      <c r="N2" s="1280"/>
      <c r="O2" s="12"/>
      <c r="P2" s="1144" t="s">
        <v>401</v>
      </c>
      <c r="Q2" s="1144" t="s">
        <v>405</v>
      </c>
      <c r="R2" s="1144" t="s">
        <v>404</v>
      </c>
      <c r="S2" s="1"/>
      <c r="T2" s="1144" t="s">
        <v>401</v>
      </c>
      <c r="U2" s="1144" t="s">
        <v>405</v>
      </c>
      <c r="V2" s="1144" t="s">
        <v>403</v>
      </c>
      <c r="AA2" s="1280" t="s">
        <v>400</v>
      </c>
      <c r="AB2" s="1280"/>
      <c r="AC2" s="1280"/>
      <c r="AD2" s="12"/>
      <c r="AE2" s="1280" t="s">
        <v>406</v>
      </c>
      <c r="AF2" s="1280"/>
      <c r="AG2" s="1280"/>
      <c r="AH2" s="12"/>
      <c r="AI2" s="1280" t="s">
        <v>407</v>
      </c>
      <c r="AJ2" s="1280"/>
      <c r="AK2" s="1280"/>
      <c r="AL2" s="12"/>
      <c r="AM2" s="1280" t="s">
        <v>409</v>
      </c>
      <c r="AN2" s="1280"/>
      <c r="AO2" s="1280"/>
      <c r="AP2" s="12"/>
      <c r="AQ2" s="1280" t="s">
        <v>408</v>
      </c>
      <c r="AR2" s="1280"/>
      <c r="AS2" s="1280"/>
      <c r="AX2" s="12"/>
      <c r="BB2" s="12"/>
      <c r="BF2" s="12"/>
      <c r="BJ2" s="12"/>
    </row>
    <row r="3" spans="2:62" x14ac:dyDescent="0.4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AA3" s="1"/>
      <c r="AB3" s="1"/>
      <c r="AC3" s="1"/>
      <c r="AD3" s="12"/>
      <c r="AE3" s="1"/>
      <c r="AF3" s="1"/>
      <c r="AG3" s="1"/>
      <c r="AH3" s="12"/>
      <c r="AI3" s="1"/>
      <c r="AJ3" s="1"/>
      <c r="AK3" s="1"/>
      <c r="AL3" s="12"/>
      <c r="AM3" s="1"/>
      <c r="AN3" s="1"/>
      <c r="AO3" s="1"/>
      <c r="AP3" s="12"/>
      <c r="AQ3" s="1"/>
      <c r="AR3" s="1"/>
      <c r="AS3" s="1"/>
      <c r="AX3" s="12"/>
      <c r="BB3" s="12"/>
      <c r="BF3" s="12"/>
      <c r="BJ3" s="12"/>
    </row>
    <row r="4" spans="2:62" ht="54.75" customHeight="1" x14ac:dyDescent="0.4">
      <c r="B4" s="1279" t="s">
        <v>350</v>
      </c>
      <c r="D4" s="1111"/>
      <c r="E4" s="1111"/>
      <c r="F4" s="1111"/>
      <c r="G4" s="1112"/>
      <c r="H4" s="1113"/>
      <c r="I4" s="1113"/>
      <c r="J4" s="1113"/>
      <c r="K4" s="1112"/>
      <c r="L4" s="1114"/>
      <c r="M4" s="1114"/>
      <c r="N4" s="1114"/>
      <c r="O4" s="1112"/>
      <c r="P4" s="1115"/>
      <c r="Q4" s="1115"/>
      <c r="R4" s="1115"/>
      <c r="S4" s="1112"/>
      <c r="T4" s="1116"/>
      <c r="U4" s="1116"/>
      <c r="V4" s="1116"/>
      <c r="Y4" s="1279" t="s">
        <v>350</v>
      </c>
      <c r="AA4" s="1114"/>
      <c r="AB4" s="1114"/>
      <c r="AC4" s="1114"/>
      <c r="AD4" s="1112"/>
      <c r="AE4" s="1145"/>
      <c r="AF4" s="1145"/>
      <c r="AG4" s="1145"/>
      <c r="AH4" s="1112"/>
      <c r="AI4" s="1146"/>
      <c r="AJ4" s="1146"/>
      <c r="AK4" s="1146"/>
      <c r="AL4" s="1112"/>
      <c r="AM4" s="1147"/>
      <c r="AN4" s="1147"/>
      <c r="AO4" s="1147"/>
      <c r="AP4" s="1112"/>
      <c r="AQ4" s="1148"/>
      <c r="AR4" s="1148"/>
      <c r="AS4" s="1148"/>
      <c r="AT4" s="1143"/>
      <c r="AX4" s="1112"/>
      <c r="BB4" s="1112"/>
      <c r="BF4" s="1112"/>
      <c r="BJ4" s="1112"/>
    </row>
    <row r="5" spans="2:62" ht="54.75" customHeight="1" x14ac:dyDescent="0.4">
      <c r="B5" s="1279"/>
      <c r="D5" s="1111"/>
      <c r="E5" s="1117"/>
      <c r="F5" s="1111"/>
      <c r="G5" s="1112"/>
      <c r="H5" s="1113"/>
      <c r="I5" s="1117"/>
      <c r="J5" s="1113"/>
      <c r="K5" s="1112"/>
      <c r="L5" s="1114"/>
      <c r="M5" s="1117"/>
      <c r="N5" s="1114"/>
      <c r="O5" s="1112"/>
      <c r="P5" s="1115"/>
      <c r="Q5" s="1117"/>
      <c r="R5" s="1115"/>
      <c r="S5" s="1112"/>
      <c r="T5" s="1116"/>
      <c r="U5" s="1117"/>
      <c r="V5" s="1116"/>
      <c r="Y5" s="1279"/>
      <c r="AA5" s="1114"/>
      <c r="AB5" s="1117"/>
      <c r="AC5" s="1114"/>
      <c r="AD5" s="1112"/>
      <c r="AE5" s="1145"/>
      <c r="AF5" s="1117"/>
      <c r="AG5" s="1145"/>
      <c r="AH5" s="1112"/>
      <c r="AI5" s="1146"/>
      <c r="AJ5" s="1117"/>
      <c r="AK5" s="1146"/>
      <c r="AL5" s="1112"/>
      <c r="AM5" s="1147"/>
      <c r="AN5" s="1117"/>
      <c r="AO5" s="1147"/>
      <c r="AP5" s="1112"/>
      <c r="AQ5" s="1148"/>
      <c r="AR5" s="1117"/>
      <c r="AS5" s="1148"/>
      <c r="AT5" s="1143"/>
      <c r="AX5" s="1112"/>
      <c r="BB5" s="1112"/>
      <c r="BF5" s="1112"/>
      <c r="BJ5" s="1112"/>
    </row>
    <row r="6" spans="2:62" ht="54.75" customHeight="1" x14ac:dyDescent="0.4">
      <c r="B6" s="1279"/>
      <c r="D6" s="1111"/>
      <c r="E6" s="1111"/>
      <c r="F6" s="1111"/>
      <c r="G6" s="1112"/>
      <c r="H6" s="1113"/>
      <c r="I6" s="1113"/>
      <c r="J6" s="1113"/>
      <c r="K6" s="1112"/>
      <c r="L6" s="1114"/>
      <c r="M6" s="1114"/>
      <c r="N6" s="1114"/>
      <c r="O6" s="1112"/>
      <c r="P6" s="1115"/>
      <c r="Q6" s="1115"/>
      <c r="R6" s="1115"/>
      <c r="S6" s="1112"/>
      <c r="T6" s="1116"/>
      <c r="U6" s="1116"/>
      <c r="V6" s="1116"/>
      <c r="Y6" s="1279"/>
      <c r="AA6" s="1114"/>
      <c r="AB6" s="1114"/>
      <c r="AC6" s="1114"/>
      <c r="AD6" s="1112"/>
      <c r="AE6" s="1145"/>
      <c r="AF6" s="1145"/>
      <c r="AG6" s="1145"/>
      <c r="AH6" s="1112"/>
      <c r="AI6" s="1146"/>
      <c r="AJ6" s="1146"/>
      <c r="AK6" s="1146"/>
      <c r="AL6" s="1112"/>
      <c r="AM6" s="1147"/>
      <c r="AN6" s="1147"/>
      <c r="AO6" s="1147"/>
      <c r="AP6" s="1112"/>
      <c r="AQ6" s="1148"/>
      <c r="AR6" s="1148"/>
      <c r="AS6" s="1148"/>
      <c r="AT6" s="1143"/>
      <c r="AX6" s="1112"/>
      <c r="BB6" s="1112"/>
      <c r="BF6" s="1112"/>
      <c r="BJ6" s="1112"/>
    </row>
    <row r="7" spans="2:62" x14ac:dyDescent="0.4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AA7" s="1"/>
      <c r="AB7" s="1"/>
      <c r="AC7" s="1"/>
      <c r="AD7" s="12"/>
      <c r="AE7" s="1"/>
      <c r="AF7" s="1"/>
      <c r="AG7" s="1"/>
      <c r="AH7" s="12"/>
      <c r="AI7" s="1"/>
      <c r="AJ7" s="1"/>
      <c r="AK7" s="1"/>
      <c r="AL7" s="12"/>
      <c r="AM7" s="1"/>
      <c r="AN7" s="1"/>
      <c r="AO7" s="1"/>
      <c r="AP7" s="12"/>
      <c r="AQ7" s="1"/>
      <c r="AR7" s="1"/>
      <c r="AS7" s="1"/>
      <c r="AX7" s="12"/>
      <c r="BB7" s="12"/>
      <c r="BF7" s="12"/>
      <c r="BJ7" s="12"/>
    </row>
    <row r="8" spans="2:62" ht="54.75" customHeight="1" x14ac:dyDescent="0.4">
      <c r="B8" s="1279" t="s">
        <v>362</v>
      </c>
      <c r="D8" s="1118"/>
      <c r="E8" s="1118"/>
      <c r="F8" s="1118"/>
      <c r="G8" s="1112"/>
      <c r="H8" s="1119"/>
      <c r="I8" s="1119"/>
      <c r="J8" s="1119"/>
      <c r="K8" s="1112"/>
      <c r="L8" s="1120"/>
      <c r="M8" s="1120"/>
      <c r="N8" s="1120"/>
      <c r="O8" s="1112"/>
      <c r="P8" s="1121"/>
      <c r="Q8" s="1121"/>
      <c r="R8" s="1121"/>
      <c r="S8" s="1112"/>
      <c r="T8" s="1122"/>
      <c r="U8" s="1122"/>
      <c r="V8" s="1122"/>
      <c r="Y8" s="1279" t="s">
        <v>362</v>
      </c>
      <c r="AA8" s="1120"/>
      <c r="AB8" s="1120"/>
      <c r="AC8" s="1120"/>
      <c r="AD8" s="1112"/>
      <c r="AE8" s="1149"/>
      <c r="AF8" s="1149"/>
      <c r="AG8" s="1149"/>
      <c r="AH8" s="1112"/>
      <c r="AI8" s="1150"/>
      <c r="AJ8" s="1150"/>
      <c r="AK8" s="1150"/>
      <c r="AL8" s="1112"/>
      <c r="AM8" s="1151"/>
      <c r="AN8" s="1151"/>
      <c r="AO8" s="1151"/>
      <c r="AP8" s="1112"/>
      <c r="AQ8" s="1152"/>
      <c r="AR8" s="1152"/>
      <c r="AS8" s="1152"/>
      <c r="AX8" s="1112"/>
      <c r="BB8" s="1112"/>
      <c r="BF8" s="1112"/>
      <c r="BJ8" s="1112"/>
    </row>
    <row r="9" spans="2:62" ht="54.75" customHeight="1" x14ac:dyDescent="0.4">
      <c r="B9" s="1279"/>
      <c r="D9" s="1118"/>
      <c r="E9" s="1117"/>
      <c r="F9" s="1118"/>
      <c r="G9" s="1112"/>
      <c r="H9" s="1119"/>
      <c r="I9" s="1117"/>
      <c r="J9" s="1119"/>
      <c r="K9" s="1112"/>
      <c r="L9" s="1120"/>
      <c r="M9" s="1117"/>
      <c r="N9" s="1120"/>
      <c r="O9" s="1112"/>
      <c r="P9" s="1121"/>
      <c r="Q9" s="1117"/>
      <c r="R9" s="1121"/>
      <c r="S9" s="1112"/>
      <c r="T9" s="1122"/>
      <c r="U9" s="1117"/>
      <c r="V9" s="1122"/>
      <c r="Y9" s="1279"/>
      <c r="AA9" s="1120"/>
      <c r="AB9" s="1117"/>
      <c r="AC9" s="1120"/>
      <c r="AD9" s="1112"/>
      <c r="AE9" s="1149"/>
      <c r="AF9" s="1117"/>
      <c r="AG9" s="1149"/>
      <c r="AH9" s="1112"/>
      <c r="AI9" s="1150"/>
      <c r="AJ9" s="1117"/>
      <c r="AK9" s="1150"/>
      <c r="AL9" s="1112"/>
      <c r="AM9" s="1151"/>
      <c r="AN9" s="1117"/>
      <c r="AO9" s="1151"/>
      <c r="AP9" s="1112"/>
      <c r="AQ9" s="1152"/>
      <c r="AR9" s="1117"/>
      <c r="AS9" s="1152"/>
      <c r="AT9" s="1143"/>
      <c r="AX9" s="1112"/>
      <c r="BB9" s="1112"/>
      <c r="BF9" s="1112"/>
      <c r="BJ9" s="1112"/>
    </row>
    <row r="10" spans="2:62" ht="54.75" customHeight="1" x14ac:dyDescent="0.4">
      <c r="B10" s="1279"/>
      <c r="D10" s="1118"/>
      <c r="E10" s="1118"/>
      <c r="F10" s="1118"/>
      <c r="G10" s="1112"/>
      <c r="H10" s="1119"/>
      <c r="I10" s="1119"/>
      <c r="J10" s="1119"/>
      <c r="K10" s="1112"/>
      <c r="L10" s="1120"/>
      <c r="M10" s="1120"/>
      <c r="N10" s="1120"/>
      <c r="O10" s="1112"/>
      <c r="P10" s="1121"/>
      <c r="Q10" s="1121"/>
      <c r="R10" s="1121"/>
      <c r="S10" s="1112"/>
      <c r="T10" s="1122"/>
      <c r="U10" s="1122"/>
      <c r="V10" s="1122"/>
      <c r="Y10" s="1279"/>
      <c r="AA10" s="1120"/>
      <c r="AB10" s="1120"/>
      <c r="AC10" s="1120"/>
      <c r="AD10" s="1112"/>
      <c r="AE10" s="1149"/>
      <c r="AF10" s="1149"/>
      <c r="AG10" s="1149"/>
      <c r="AH10" s="1112"/>
      <c r="AI10" s="1150"/>
      <c r="AJ10" s="1150"/>
      <c r="AK10" s="1150"/>
      <c r="AL10" s="1112"/>
      <c r="AM10" s="1151"/>
      <c r="AN10" s="1151"/>
      <c r="AO10" s="1151"/>
      <c r="AP10" s="1112"/>
      <c r="AQ10" s="1152"/>
      <c r="AR10" s="1152"/>
      <c r="AS10" s="1152"/>
      <c r="AT10" s="1143"/>
      <c r="AX10" s="1112"/>
      <c r="BB10" s="1112"/>
      <c r="BF10" s="1112"/>
      <c r="BJ10" s="1112"/>
    </row>
    <row r="11" spans="2:62" x14ac:dyDescent="0.4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AA11" s="1"/>
      <c r="AB11" s="1"/>
      <c r="AC11" s="1"/>
      <c r="AD11" s="12"/>
      <c r="AE11" s="1"/>
      <c r="AF11" s="1"/>
      <c r="AG11" s="1"/>
      <c r="AH11" s="12"/>
      <c r="AI11" s="1"/>
      <c r="AJ11" s="1"/>
      <c r="AK11" s="1"/>
      <c r="AL11" s="12"/>
      <c r="AM11" s="1"/>
      <c r="AN11" s="1"/>
      <c r="AO11" s="1"/>
      <c r="AP11" s="12"/>
      <c r="AQ11" s="1"/>
      <c r="AR11" s="1"/>
      <c r="AS11" s="1"/>
      <c r="AX11" s="12"/>
      <c r="BB11" s="12"/>
      <c r="BF11" s="12"/>
      <c r="BJ11" s="12"/>
    </row>
    <row r="12" spans="2:62" ht="54.75" customHeight="1" x14ac:dyDescent="0.4">
      <c r="B12" s="1279" t="s">
        <v>362</v>
      </c>
      <c r="D12" s="1123"/>
      <c r="E12" s="1123"/>
      <c r="F12" s="1123"/>
      <c r="G12" s="1112"/>
      <c r="H12" s="1124"/>
      <c r="I12" s="1124"/>
      <c r="J12" s="1124"/>
      <c r="K12" s="1112"/>
      <c r="L12" s="1125"/>
      <c r="M12" s="1125"/>
      <c r="N12" s="1125"/>
      <c r="O12" s="1112"/>
      <c r="P12" s="1126"/>
      <c r="Q12" s="1126"/>
      <c r="R12" s="1126"/>
      <c r="S12" s="1112"/>
      <c r="T12" s="1127"/>
      <c r="U12" s="1127"/>
      <c r="V12" s="1127"/>
      <c r="Y12" s="1279" t="s">
        <v>362</v>
      </c>
      <c r="AA12" s="1125"/>
      <c r="AB12" s="1125"/>
      <c r="AC12" s="1125"/>
      <c r="AD12" s="1112"/>
      <c r="AE12" s="1153"/>
      <c r="AF12" s="1153"/>
      <c r="AG12" s="1153"/>
      <c r="AH12" s="1112"/>
      <c r="AI12" s="1154"/>
      <c r="AJ12" s="1154"/>
      <c r="AK12" s="1154"/>
      <c r="AL12" s="1112"/>
      <c r="AM12" s="1155"/>
      <c r="AN12" s="1155"/>
      <c r="AO12" s="1155"/>
      <c r="AP12" s="1112"/>
      <c r="AQ12" s="1156"/>
      <c r="AR12" s="1156"/>
      <c r="AS12" s="1156"/>
      <c r="AT12" s="1143"/>
      <c r="AX12" s="1112"/>
      <c r="BB12" s="1112"/>
      <c r="BF12" s="1112"/>
      <c r="BJ12" s="1112"/>
    </row>
    <row r="13" spans="2:62" ht="54.75" customHeight="1" x14ac:dyDescent="0.4">
      <c r="B13" s="1279"/>
      <c r="D13" s="1123"/>
      <c r="E13" s="1117"/>
      <c r="F13" s="1123"/>
      <c r="G13" s="1112"/>
      <c r="H13" s="1124"/>
      <c r="I13" s="1117"/>
      <c r="J13" s="1124"/>
      <c r="K13" s="1112"/>
      <c r="L13" s="1125"/>
      <c r="M13" s="1117"/>
      <c r="N13" s="1125"/>
      <c r="O13" s="1112"/>
      <c r="P13" s="1126"/>
      <c r="Q13" s="1117"/>
      <c r="R13" s="1126"/>
      <c r="S13" s="1112"/>
      <c r="T13" s="1127"/>
      <c r="U13" s="1117"/>
      <c r="V13" s="1127"/>
      <c r="Y13" s="1279"/>
      <c r="AA13" s="1125"/>
      <c r="AB13" s="1117"/>
      <c r="AC13" s="1125"/>
      <c r="AD13" s="1112"/>
      <c r="AE13" s="1153"/>
      <c r="AF13" s="1117"/>
      <c r="AG13" s="1153"/>
      <c r="AH13" s="1112"/>
      <c r="AI13" s="1154"/>
      <c r="AJ13" s="1117"/>
      <c r="AK13" s="1154"/>
      <c r="AL13" s="1112"/>
      <c r="AM13" s="1155"/>
      <c r="AN13" s="1117"/>
      <c r="AO13" s="1155"/>
      <c r="AP13" s="1112"/>
      <c r="AQ13" s="1156"/>
      <c r="AR13" s="1117"/>
      <c r="AS13" s="1156"/>
      <c r="AX13" s="1112"/>
      <c r="BB13" s="1112"/>
      <c r="BF13" s="1112"/>
      <c r="BJ13" s="1112"/>
    </row>
    <row r="14" spans="2:62" ht="54.75" customHeight="1" x14ac:dyDescent="0.4">
      <c r="B14" s="1279"/>
      <c r="D14" s="1123"/>
      <c r="E14" s="1123"/>
      <c r="F14" s="1123"/>
      <c r="G14" s="1112"/>
      <c r="H14" s="1124"/>
      <c r="I14" s="1124"/>
      <c r="J14" s="1124"/>
      <c r="K14" s="1112"/>
      <c r="L14" s="1125"/>
      <c r="M14" s="1125"/>
      <c r="N14" s="1125"/>
      <c r="O14" s="1112"/>
      <c r="P14" s="1126"/>
      <c r="Q14" s="1126"/>
      <c r="R14" s="1126"/>
      <c r="S14" s="1112"/>
      <c r="T14" s="1127"/>
      <c r="U14" s="1127"/>
      <c r="V14" s="1127"/>
      <c r="Y14" s="1279"/>
      <c r="AA14" s="1125"/>
      <c r="AB14" s="1125"/>
      <c r="AC14" s="1125"/>
      <c r="AD14" s="1112"/>
      <c r="AE14" s="1153"/>
      <c r="AF14" s="1153"/>
      <c r="AG14" s="1153"/>
      <c r="AH14" s="1112"/>
      <c r="AI14" s="1154"/>
      <c r="AJ14" s="1154"/>
      <c r="AK14" s="1154"/>
      <c r="AL14" s="1112"/>
      <c r="AM14" s="1155"/>
      <c r="AN14" s="1155"/>
      <c r="AO14" s="1155"/>
      <c r="AP14" s="1112"/>
      <c r="AQ14" s="1156"/>
      <c r="AR14" s="1156"/>
      <c r="AS14" s="1156"/>
      <c r="AT14" s="1143"/>
      <c r="AX14" s="1112"/>
      <c r="BB14" s="1112"/>
      <c r="BF14" s="1112"/>
      <c r="BJ14" s="1112"/>
    </row>
    <row r="15" spans="2:62" x14ac:dyDescent="0.4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AA15" s="1"/>
      <c r="AB15" s="1"/>
      <c r="AC15" s="1"/>
      <c r="AD15" s="12"/>
      <c r="AE15" s="1"/>
      <c r="AF15" s="1"/>
      <c r="AG15" s="1"/>
      <c r="AH15" s="12"/>
      <c r="AI15" s="1"/>
      <c r="AJ15" s="1"/>
      <c r="AK15" s="1"/>
      <c r="AL15" s="12"/>
      <c r="AM15" s="1"/>
      <c r="AN15" s="1"/>
      <c r="AO15" s="1"/>
      <c r="AP15" s="12"/>
      <c r="AQ15" s="1"/>
      <c r="AR15" s="1"/>
      <c r="AS15" s="1"/>
      <c r="AX15" s="12"/>
      <c r="BB15" s="12"/>
      <c r="BF15" s="12"/>
      <c r="BJ15" s="12"/>
    </row>
    <row r="16" spans="2:62" ht="54.75" customHeight="1" x14ac:dyDescent="0.4">
      <c r="B16" s="1279" t="s">
        <v>363</v>
      </c>
      <c r="D16" s="1128"/>
      <c r="E16" s="1128"/>
      <c r="F16" s="1128"/>
      <c r="G16" s="1112"/>
      <c r="H16" s="1129"/>
      <c r="I16" s="1129"/>
      <c r="J16" s="1129"/>
      <c r="K16" s="1112"/>
      <c r="L16" s="1130"/>
      <c r="M16" s="1130"/>
      <c r="N16" s="1130"/>
      <c r="O16" s="1112"/>
      <c r="P16" s="1131"/>
      <c r="Q16" s="1131"/>
      <c r="R16" s="1131"/>
      <c r="S16" s="1112"/>
      <c r="T16" s="1132"/>
      <c r="U16" s="1132"/>
      <c r="V16" s="1132"/>
      <c r="Y16" s="1279" t="s">
        <v>363</v>
      </c>
      <c r="AA16" s="1130"/>
      <c r="AB16" s="1130"/>
      <c r="AC16" s="1130"/>
      <c r="AD16" s="1112"/>
      <c r="AE16" s="1157"/>
      <c r="AF16" s="1157"/>
      <c r="AG16" s="1157"/>
      <c r="AH16" s="1112"/>
      <c r="AI16" s="1158"/>
      <c r="AJ16" s="1158"/>
      <c r="AK16" s="1158"/>
      <c r="AL16" s="1112"/>
      <c r="AM16" s="1159"/>
      <c r="AN16" s="1159"/>
      <c r="AO16" s="1159"/>
      <c r="AP16" s="1112"/>
      <c r="AQ16" s="1160"/>
      <c r="AR16" s="1160"/>
      <c r="AS16" s="1160"/>
      <c r="AT16" s="1143"/>
      <c r="AX16" s="1112"/>
      <c r="BB16" s="1112"/>
      <c r="BF16" s="1112"/>
      <c r="BJ16" s="1112"/>
    </row>
    <row r="17" spans="2:62" ht="54.75" customHeight="1" x14ac:dyDescent="0.4">
      <c r="B17" s="1279"/>
      <c r="D17" s="1128"/>
      <c r="E17" s="1117"/>
      <c r="F17" s="1128"/>
      <c r="G17" s="1112"/>
      <c r="H17" s="1129"/>
      <c r="I17" s="1117"/>
      <c r="J17" s="1129"/>
      <c r="K17" s="1112"/>
      <c r="L17" s="1130"/>
      <c r="M17" s="1117"/>
      <c r="N17" s="1130"/>
      <c r="O17" s="1112"/>
      <c r="P17" s="1131"/>
      <c r="Q17" s="1117"/>
      <c r="R17" s="1131"/>
      <c r="S17" s="1112"/>
      <c r="T17" s="1132"/>
      <c r="U17" s="1117"/>
      <c r="V17" s="1132"/>
      <c r="Y17" s="1279"/>
      <c r="AA17" s="1130"/>
      <c r="AB17" s="1117"/>
      <c r="AC17" s="1130"/>
      <c r="AD17" s="1112"/>
      <c r="AE17" s="1157"/>
      <c r="AF17" s="1117"/>
      <c r="AG17" s="1157"/>
      <c r="AH17" s="1112"/>
      <c r="AI17" s="1158"/>
      <c r="AJ17" s="1117"/>
      <c r="AK17" s="1158"/>
      <c r="AL17" s="1112"/>
      <c r="AM17" s="1159"/>
      <c r="AN17" s="1117"/>
      <c r="AO17" s="1159"/>
      <c r="AP17" s="1112"/>
      <c r="AQ17" s="1160"/>
      <c r="AR17" s="1117"/>
      <c r="AS17" s="1160"/>
      <c r="AT17" s="1143"/>
      <c r="AX17" s="1112"/>
      <c r="BB17" s="1112"/>
      <c r="BF17" s="1112"/>
      <c r="BJ17" s="1112"/>
    </row>
    <row r="18" spans="2:62" ht="54.75" customHeight="1" x14ac:dyDescent="0.4">
      <c r="B18" s="1279"/>
      <c r="D18" s="1128"/>
      <c r="E18" s="1128"/>
      <c r="F18" s="1128"/>
      <c r="G18" s="1112"/>
      <c r="H18" s="1129"/>
      <c r="I18" s="1129"/>
      <c r="J18" s="1129"/>
      <c r="K18" s="1112"/>
      <c r="L18" s="1130"/>
      <c r="M18" s="1130"/>
      <c r="N18" s="1130"/>
      <c r="O18" s="1112"/>
      <c r="P18" s="1131"/>
      <c r="Q18" s="1131"/>
      <c r="R18" s="1131"/>
      <c r="S18" s="1112"/>
      <c r="T18" s="1132"/>
      <c r="U18" s="1132"/>
      <c r="V18" s="1132"/>
      <c r="Y18" s="1279"/>
      <c r="AA18" s="1130"/>
      <c r="AB18" s="1130"/>
      <c r="AC18" s="1130"/>
      <c r="AD18" s="1112"/>
      <c r="AE18" s="1157"/>
      <c r="AF18" s="1157"/>
      <c r="AG18" s="1157"/>
      <c r="AH18" s="1112"/>
      <c r="AI18" s="1158"/>
      <c r="AJ18" s="1158"/>
      <c r="AK18" s="1158"/>
      <c r="AL18" s="1112"/>
      <c r="AM18" s="1159"/>
      <c r="AN18" s="1159"/>
      <c r="AO18" s="1159"/>
      <c r="AP18" s="1112"/>
      <c r="AQ18" s="1160"/>
      <c r="AR18" s="1160"/>
      <c r="AS18" s="1160"/>
      <c r="AX18" s="1112"/>
      <c r="BB18" s="1112"/>
      <c r="BF18" s="1112"/>
      <c r="BJ18" s="1112"/>
    </row>
    <row r="19" spans="2:62" x14ac:dyDescent="0.4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AA19" s="1"/>
      <c r="AB19" s="1"/>
      <c r="AC19" s="1"/>
      <c r="AD19" s="12"/>
      <c r="AE19" s="1"/>
      <c r="AF19" s="1"/>
      <c r="AG19" s="1"/>
      <c r="AH19" s="12"/>
      <c r="AI19" s="1"/>
      <c r="AJ19" s="1"/>
      <c r="AK19" s="1"/>
      <c r="AL19" s="12"/>
      <c r="AM19" s="1"/>
      <c r="AN19" s="1"/>
      <c r="AO19" s="1"/>
      <c r="AP19" s="12"/>
      <c r="AQ19" s="1"/>
      <c r="AR19" s="1"/>
      <c r="AS19" s="1"/>
      <c r="AT19" s="1143"/>
      <c r="AX19" s="12"/>
      <c r="BB19" s="12"/>
      <c r="BF19" s="12"/>
      <c r="BJ19" s="12"/>
    </row>
    <row r="20" spans="2:62" ht="54.75" customHeight="1" x14ac:dyDescent="0.4">
      <c r="B20" s="1279" t="s">
        <v>363</v>
      </c>
      <c r="D20" s="1133"/>
      <c r="E20" s="1133"/>
      <c r="F20" s="1133"/>
      <c r="G20" s="1112"/>
      <c r="H20" s="1134"/>
      <c r="I20" s="1134"/>
      <c r="J20" s="1134"/>
      <c r="K20" s="1112"/>
      <c r="L20" s="1135"/>
      <c r="M20" s="1135"/>
      <c r="N20" s="1135"/>
      <c r="O20" s="1112"/>
      <c r="P20" s="1136"/>
      <c r="Q20" s="1136"/>
      <c r="R20" s="1136"/>
      <c r="S20" s="1112"/>
      <c r="T20" s="1137"/>
      <c r="U20" s="1137"/>
      <c r="V20" s="1137"/>
      <c r="Y20" s="1279" t="s">
        <v>363</v>
      </c>
      <c r="AA20" s="1135"/>
      <c r="AB20" s="1135"/>
      <c r="AC20" s="1135"/>
      <c r="AD20" s="1112"/>
      <c r="AE20" s="1161"/>
      <c r="AF20" s="1161"/>
      <c r="AG20" s="1161"/>
      <c r="AH20" s="1112"/>
      <c r="AI20" s="1162"/>
      <c r="AJ20" s="1162"/>
      <c r="AK20" s="1162"/>
      <c r="AL20" s="1112"/>
      <c r="AM20" s="1163"/>
      <c r="AN20" s="1163"/>
      <c r="AO20" s="1163"/>
      <c r="AP20" s="1112"/>
      <c r="AQ20" s="1164"/>
      <c r="AR20" s="1164"/>
      <c r="AS20" s="1164"/>
      <c r="AT20" s="1143"/>
      <c r="AX20" s="1112"/>
      <c r="BB20" s="1112"/>
      <c r="BF20" s="1112"/>
      <c r="BJ20" s="1112"/>
    </row>
    <row r="21" spans="2:62" ht="54.75" customHeight="1" x14ac:dyDescent="0.4">
      <c r="B21" s="1279"/>
      <c r="D21" s="1133"/>
      <c r="E21" s="1117"/>
      <c r="F21" s="1133"/>
      <c r="G21" s="1112"/>
      <c r="H21" s="1134"/>
      <c r="I21" s="1117"/>
      <c r="J21" s="1134"/>
      <c r="K21" s="1112"/>
      <c r="L21" s="1135"/>
      <c r="M21" s="1117"/>
      <c r="N21" s="1135"/>
      <c r="O21" s="1112"/>
      <c r="P21" s="1136"/>
      <c r="Q21" s="1117"/>
      <c r="R21" s="1136"/>
      <c r="S21" s="1112"/>
      <c r="T21" s="1137"/>
      <c r="U21" s="1117"/>
      <c r="V21" s="1137"/>
      <c r="Y21" s="1279"/>
      <c r="AA21" s="1135"/>
      <c r="AB21" s="1117"/>
      <c r="AC21" s="1135"/>
      <c r="AD21" s="1112"/>
      <c r="AE21" s="1161"/>
      <c r="AF21" s="1117"/>
      <c r="AG21" s="1161"/>
      <c r="AH21" s="1112"/>
      <c r="AI21" s="1162"/>
      <c r="AJ21" s="1117"/>
      <c r="AK21" s="1162"/>
      <c r="AL21" s="1112"/>
      <c r="AM21" s="1163"/>
      <c r="AN21" s="1117"/>
      <c r="AO21" s="1163"/>
      <c r="AP21" s="1112"/>
      <c r="AQ21" s="1164"/>
      <c r="AR21" s="1117"/>
      <c r="AS21" s="1164"/>
      <c r="AT21" s="1143"/>
      <c r="AX21" s="1112"/>
      <c r="BB21" s="1112"/>
      <c r="BF21" s="1112"/>
      <c r="BJ21" s="1112"/>
    </row>
    <row r="22" spans="2:62" ht="54.75" customHeight="1" x14ac:dyDescent="0.4">
      <c r="B22" s="1279"/>
      <c r="D22" s="1133"/>
      <c r="E22" s="1133"/>
      <c r="F22" s="1133"/>
      <c r="G22" s="1112"/>
      <c r="H22" s="1134"/>
      <c r="I22" s="1134"/>
      <c r="J22" s="1134"/>
      <c r="K22" s="1112"/>
      <c r="L22" s="1135"/>
      <c r="M22" s="1135"/>
      <c r="N22" s="1135"/>
      <c r="O22" s="1112"/>
      <c r="P22" s="1136"/>
      <c r="Q22" s="1136"/>
      <c r="R22" s="1136"/>
      <c r="S22" s="1112"/>
      <c r="T22" s="1137"/>
      <c r="U22" s="1137"/>
      <c r="V22" s="1137"/>
      <c r="Y22" s="1279"/>
      <c r="AA22" s="1135"/>
      <c r="AB22" s="1135"/>
      <c r="AC22" s="1135"/>
      <c r="AD22" s="1112"/>
      <c r="AE22" s="1161"/>
      <c r="AF22" s="1161"/>
      <c r="AG22" s="1161"/>
      <c r="AH22" s="1112"/>
      <c r="AI22" s="1162"/>
      <c r="AJ22" s="1162"/>
      <c r="AK22" s="1162"/>
      <c r="AL22" s="1112"/>
      <c r="AM22" s="1163"/>
      <c r="AN22" s="1163"/>
      <c r="AO22" s="1163"/>
      <c r="AP22" s="1112"/>
      <c r="AQ22" s="1164"/>
      <c r="AR22" s="1164"/>
      <c r="AS22" s="1164"/>
      <c r="AX22" s="1112"/>
      <c r="BB22" s="1112"/>
      <c r="BF22" s="1112"/>
      <c r="BJ22" s="1112"/>
    </row>
    <row r="23" spans="2:62" x14ac:dyDescent="0.4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AA23" s="1"/>
      <c r="AB23" s="1"/>
      <c r="AC23" s="1"/>
      <c r="AD23" s="12"/>
      <c r="AE23" s="1"/>
      <c r="AF23" s="1"/>
      <c r="AG23" s="1"/>
      <c r="AH23" s="12"/>
      <c r="AI23" s="1"/>
      <c r="AJ23" s="1"/>
      <c r="AK23" s="1"/>
      <c r="AL23" s="12"/>
      <c r="AM23" s="1"/>
      <c r="AN23" s="1"/>
      <c r="AO23" s="1"/>
      <c r="AP23" s="12"/>
      <c r="AQ23" s="1"/>
      <c r="AR23" s="1"/>
      <c r="AS23" s="1"/>
      <c r="AX23" s="12"/>
      <c r="BB23" s="12"/>
      <c r="BF23" s="12"/>
      <c r="BJ23" s="12"/>
    </row>
    <row r="24" spans="2:62" ht="54.75" customHeight="1" x14ac:dyDescent="0.4">
      <c r="B24" s="1279" t="s">
        <v>363</v>
      </c>
      <c r="D24" s="1138"/>
      <c r="E24" s="1138"/>
      <c r="F24" s="1138"/>
      <c r="G24" s="1112"/>
      <c r="H24" s="1139"/>
      <c r="I24" s="1139"/>
      <c r="J24" s="1139"/>
      <c r="K24" s="1112"/>
      <c r="L24" s="1140"/>
      <c r="M24" s="1140"/>
      <c r="N24" s="1140"/>
      <c r="O24" s="1112"/>
      <c r="P24" s="1141"/>
      <c r="Q24" s="1141"/>
      <c r="R24" s="1141"/>
      <c r="S24" s="1112"/>
      <c r="T24" s="1142"/>
      <c r="U24" s="1142"/>
      <c r="V24" s="1142"/>
      <c r="Y24" s="1279" t="s">
        <v>363</v>
      </c>
      <c r="AA24" s="1140"/>
      <c r="AB24" s="1140"/>
      <c r="AC24" s="1140"/>
      <c r="AD24" s="1112"/>
      <c r="AE24" s="1165"/>
      <c r="AF24" s="1165"/>
      <c r="AG24" s="1165"/>
      <c r="AH24" s="1112"/>
      <c r="AI24" s="1166"/>
      <c r="AJ24" s="1166"/>
      <c r="AK24" s="1166"/>
      <c r="AL24" s="1112"/>
      <c r="AM24" s="1167"/>
      <c r="AN24" s="1167"/>
      <c r="AO24" s="1167"/>
      <c r="AP24" s="1112"/>
      <c r="AQ24" s="1168"/>
      <c r="AR24" s="1168"/>
      <c r="AS24" s="1168"/>
      <c r="AT24" s="1143"/>
      <c r="AX24" s="1112"/>
      <c r="BB24" s="1112"/>
      <c r="BF24" s="1112"/>
      <c r="BJ24" s="1112"/>
    </row>
    <row r="25" spans="2:62" ht="54.75" customHeight="1" x14ac:dyDescent="0.4">
      <c r="B25" s="1279"/>
      <c r="D25" s="1138"/>
      <c r="E25" s="1117"/>
      <c r="F25" s="1138"/>
      <c r="G25" s="1112"/>
      <c r="H25" s="1139"/>
      <c r="I25" s="1117"/>
      <c r="J25" s="1139"/>
      <c r="K25" s="1112"/>
      <c r="L25" s="1140"/>
      <c r="M25" s="1117"/>
      <c r="N25" s="1140"/>
      <c r="O25" s="1112"/>
      <c r="P25" s="1141"/>
      <c r="Q25" s="1117"/>
      <c r="R25" s="1141"/>
      <c r="S25" s="1112"/>
      <c r="T25" s="1142"/>
      <c r="U25" s="1117"/>
      <c r="V25" s="1142"/>
      <c r="Y25" s="1279"/>
      <c r="AA25" s="1140"/>
      <c r="AB25" s="1117"/>
      <c r="AC25" s="1140"/>
      <c r="AD25" s="1112"/>
      <c r="AE25" s="1165"/>
      <c r="AF25" s="1117"/>
      <c r="AG25" s="1165"/>
      <c r="AH25" s="1112"/>
      <c r="AI25" s="1166"/>
      <c r="AJ25" s="1117"/>
      <c r="AK25" s="1166"/>
      <c r="AL25" s="1112"/>
      <c r="AM25" s="1167"/>
      <c r="AN25" s="1117"/>
      <c r="AO25" s="1167"/>
      <c r="AP25" s="1112"/>
      <c r="AQ25" s="1168"/>
      <c r="AR25" s="1117"/>
      <c r="AS25" s="1168"/>
      <c r="AT25" s="1143"/>
      <c r="AX25" s="1112"/>
      <c r="BB25" s="1112"/>
      <c r="BF25" s="1112"/>
      <c r="BJ25" s="1112"/>
    </row>
    <row r="26" spans="2:62" ht="54.75" customHeight="1" x14ac:dyDescent="0.4">
      <c r="B26" s="1279"/>
      <c r="D26" s="1138"/>
      <c r="E26" s="1138"/>
      <c r="F26" s="1138"/>
      <c r="G26" s="1112"/>
      <c r="H26" s="1139"/>
      <c r="I26" s="1139"/>
      <c r="J26" s="1139"/>
      <c r="K26" s="1112"/>
      <c r="L26" s="1140"/>
      <c r="M26" s="1140"/>
      <c r="N26" s="1140"/>
      <c r="O26" s="1112"/>
      <c r="P26" s="1141"/>
      <c r="Q26" s="1141"/>
      <c r="R26" s="1141"/>
      <c r="S26" s="1112"/>
      <c r="T26" s="1142"/>
      <c r="U26" s="1142"/>
      <c r="V26" s="1142"/>
      <c r="Y26" s="1279"/>
      <c r="AA26" s="1140"/>
      <c r="AB26" s="1140"/>
      <c r="AC26" s="1140"/>
      <c r="AD26" s="1112"/>
      <c r="AE26" s="1165"/>
      <c r="AF26" s="1165"/>
      <c r="AG26" s="1165"/>
      <c r="AH26" s="1112"/>
      <c r="AI26" s="1166"/>
      <c r="AJ26" s="1166"/>
      <c r="AK26" s="1166"/>
      <c r="AL26" s="1112"/>
      <c r="AM26" s="1167"/>
      <c r="AN26" s="1167"/>
      <c r="AO26" s="1167"/>
      <c r="AP26" s="1112"/>
      <c r="AQ26" s="1168"/>
      <c r="AR26" s="1168"/>
      <c r="AS26" s="1168"/>
      <c r="AX26" s="1112"/>
      <c r="BB26" s="1112"/>
      <c r="BF26" s="1112"/>
      <c r="BJ26" s="1112"/>
    </row>
    <row r="31" spans="2:62" x14ac:dyDescent="0.4">
      <c r="W31"/>
    </row>
    <row r="32" spans="2:62" x14ac:dyDescent="0.4">
      <c r="W32"/>
    </row>
    <row r="33" spans="23:79" x14ac:dyDescent="0.4">
      <c r="W33"/>
    </row>
    <row r="34" spans="23:79" x14ac:dyDescent="0.4">
      <c r="W34"/>
    </row>
    <row r="35" spans="23:79" x14ac:dyDescent="0.4">
      <c r="W35"/>
    </row>
    <row r="36" spans="23:79" x14ac:dyDescent="0.4">
      <c r="W36"/>
    </row>
    <row r="37" spans="23:79" x14ac:dyDescent="0.4">
      <c r="W37"/>
    </row>
    <row r="38" spans="23:79" x14ac:dyDescent="0.4">
      <c r="W38"/>
    </row>
    <row r="39" spans="23:79" x14ac:dyDescent="0.4">
      <c r="W39"/>
    </row>
    <row r="40" spans="23:79" x14ac:dyDescent="0.4">
      <c r="W40"/>
    </row>
    <row r="41" spans="23:79" x14ac:dyDescent="0.4">
      <c r="W41"/>
    </row>
    <row r="42" spans="23:79" x14ac:dyDescent="0.4">
      <c r="W42"/>
    </row>
    <row r="43" spans="23:79" x14ac:dyDescent="0.4">
      <c r="W43"/>
    </row>
    <row r="44" spans="23:79" x14ac:dyDescent="0.4">
      <c r="W44"/>
    </row>
    <row r="45" spans="23:79" x14ac:dyDescent="0.4">
      <c r="W45"/>
    </row>
    <row r="46" spans="23:79" x14ac:dyDescent="0.4">
      <c r="W46"/>
      <c r="BK46" s="1104"/>
      <c r="BL46" s="1104"/>
      <c r="BM46" s="1104"/>
      <c r="BN46" s="1104"/>
      <c r="BO46" s="1104"/>
      <c r="BP46" s="1104"/>
      <c r="BQ46" s="1104"/>
      <c r="BR46" s="1104"/>
      <c r="BS46" s="1104"/>
      <c r="BT46" s="1104"/>
      <c r="BU46" s="1104"/>
      <c r="BV46" s="1104"/>
      <c r="BW46" s="1104"/>
      <c r="BX46" s="1104"/>
      <c r="BY46" s="1104"/>
      <c r="BZ46" s="1104"/>
      <c r="CA46" s="1104"/>
    </row>
    <row r="47" spans="23:79" x14ac:dyDescent="0.4">
      <c r="W47"/>
      <c r="BK47" s="1104"/>
      <c r="BL47" s="1104"/>
      <c r="BM47" s="1104"/>
      <c r="BN47" s="1104"/>
      <c r="BO47" s="1104"/>
      <c r="BP47" s="1104"/>
      <c r="BQ47" s="1104"/>
      <c r="BR47" s="1104"/>
      <c r="BS47" s="1104"/>
      <c r="BT47" s="1104"/>
      <c r="BU47" s="1104"/>
      <c r="BV47" s="1104"/>
      <c r="BW47" s="1104"/>
      <c r="BX47" s="1104"/>
      <c r="BY47" s="1104"/>
      <c r="BZ47" s="1104"/>
      <c r="CA47" s="1104"/>
    </row>
    <row r="48" spans="23:79" x14ac:dyDescent="0.4">
      <c r="W48"/>
      <c r="BK48" s="1104"/>
      <c r="BL48" s="1104"/>
      <c r="BM48" s="1104"/>
      <c r="BN48" s="1104"/>
      <c r="BO48" s="1104"/>
      <c r="BP48" s="1104"/>
      <c r="BQ48" s="1104"/>
      <c r="BR48" s="1104"/>
      <c r="BS48" s="1104"/>
      <c r="BT48" s="1104"/>
      <c r="BU48" s="1104"/>
      <c r="BV48" s="1104"/>
      <c r="BW48" s="1104"/>
      <c r="BX48" s="1104"/>
      <c r="BY48" s="1104"/>
      <c r="BZ48" s="1104"/>
      <c r="CA48" s="1104"/>
    </row>
    <row r="49" spans="23:79" x14ac:dyDescent="0.4">
      <c r="W49"/>
      <c r="BK49" s="1104"/>
      <c r="BL49" s="1104"/>
      <c r="BM49" s="1104"/>
      <c r="BN49" s="1104"/>
      <c r="BO49" s="1104"/>
      <c r="BP49" s="1104"/>
      <c r="BQ49" s="1104"/>
      <c r="BR49" s="1104"/>
      <c r="BS49" s="1104"/>
      <c r="BT49" s="1104"/>
      <c r="BU49" s="1104"/>
      <c r="BV49" s="1104"/>
      <c r="BW49" s="1104"/>
      <c r="BX49" s="1104"/>
      <c r="BY49" s="1104"/>
      <c r="BZ49" s="1104"/>
      <c r="CA49" s="1104"/>
    </row>
    <row r="50" spans="23:79" x14ac:dyDescent="0.4">
      <c r="W50"/>
      <c r="BK50" s="1104"/>
      <c r="BL50" s="1104"/>
      <c r="BM50" s="1104"/>
      <c r="BN50" s="1104"/>
      <c r="BO50" s="1104"/>
      <c r="BP50" s="1104"/>
      <c r="BQ50" s="1104"/>
      <c r="BR50" s="1104"/>
      <c r="BS50" s="1104"/>
      <c r="BT50" s="1104"/>
      <c r="BU50" s="1104"/>
      <c r="BV50" s="1104"/>
      <c r="BW50" s="1104"/>
      <c r="BX50" s="1104"/>
      <c r="BY50" s="1104"/>
      <c r="BZ50" s="1104"/>
      <c r="CA50" s="1104"/>
    </row>
    <row r="51" spans="23:79" x14ac:dyDescent="0.4">
      <c r="W51"/>
      <c r="BK51" s="1104"/>
      <c r="BL51" s="1104"/>
      <c r="BM51" s="1104"/>
      <c r="BN51" s="1104"/>
      <c r="BO51" s="1104"/>
      <c r="BP51" s="1104"/>
      <c r="BQ51" s="1104"/>
      <c r="BR51" s="1104"/>
      <c r="BS51" s="1104"/>
      <c r="BT51" s="1104"/>
      <c r="BU51" s="1104"/>
      <c r="BV51" s="1104"/>
      <c r="BW51" s="1104"/>
      <c r="BX51" s="1104"/>
      <c r="BY51" s="1104"/>
      <c r="BZ51" s="1104"/>
      <c r="CA51" s="1104"/>
    </row>
    <row r="52" spans="23:79" x14ac:dyDescent="0.4">
      <c r="W52"/>
      <c r="BK52" s="1104"/>
      <c r="BL52" s="1104"/>
      <c r="BM52" s="1104"/>
      <c r="BN52" s="1104"/>
      <c r="BO52" s="1104"/>
      <c r="BP52" s="1104"/>
      <c r="BQ52" s="1104"/>
      <c r="BR52" s="1104"/>
      <c r="BS52" s="1104"/>
      <c r="BT52" s="1104"/>
      <c r="BU52" s="1104"/>
      <c r="BV52" s="1104"/>
      <c r="BW52" s="1104"/>
      <c r="BX52" s="1104"/>
      <c r="BY52" s="1104"/>
      <c r="BZ52" s="1104"/>
      <c r="CA52" s="1104"/>
    </row>
    <row r="53" spans="23:79" x14ac:dyDescent="0.4">
      <c r="W53"/>
      <c r="BK53" s="1104"/>
      <c r="BL53" s="1104"/>
      <c r="BM53" s="1104"/>
      <c r="BN53" s="1104"/>
      <c r="BO53" s="1104"/>
      <c r="BP53" s="1104"/>
      <c r="BQ53" s="1104"/>
      <c r="BR53" s="1104"/>
      <c r="BS53" s="1104"/>
      <c r="BT53" s="1104"/>
      <c r="BU53" s="1104"/>
      <c r="BV53" s="1104"/>
      <c r="BW53" s="1104"/>
      <c r="BX53" s="1104"/>
      <c r="BY53" s="1104"/>
      <c r="BZ53" s="1104"/>
      <c r="CA53" s="1104"/>
    </row>
    <row r="54" spans="23:79" x14ac:dyDescent="0.4">
      <c r="W54"/>
      <c r="BK54" s="1104"/>
      <c r="BL54" s="1104"/>
      <c r="BM54" s="1104"/>
      <c r="BN54" s="1104"/>
      <c r="BO54" s="1104"/>
      <c r="BP54" s="1104"/>
      <c r="BQ54" s="1104"/>
      <c r="BR54" s="1104"/>
      <c r="BS54" s="1104"/>
      <c r="BT54" s="1104"/>
      <c r="BU54" s="1104"/>
      <c r="BV54" s="1104"/>
      <c r="BW54" s="1104"/>
      <c r="BX54" s="1104"/>
      <c r="BY54" s="1104"/>
      <c r="BZ54" s="1104"/>
      <c r="CA54" s="1104"/>
    </row>
    <row r="55" spans="23:79" x14ac:dyDescent="0.4">
      <c r="W55"/>
      <c r="BK55" s="1104"/>
      <c r="BL55" s="1104"/>
      <c r="BM55" s="1104"/>
      <c r="BN55" s="1104"/>
      <c r="BO55" s="1104"/>
      <c r="BP55" s="1104"/>
      <c r="BQ55" s="1104"/>
      <c r="BR55" s="1104"/>
      <c r="BS55" s="1104"/>
      <c r="BT55" s="1104"/>
      <c r="BU55" s="1104"/>
      <c r="BV55" s="1104"/>
      <c r="BW55" s="1104"/>
      <c r="BX55" s="1104"/>
      <c r="BY55" s="1104"/>
      <c r="BZ55" s="1104"/>
      <c r="CA55" s="1104"/>
    </row>
    <row r="56" spans="23:79" x14ac:dyDescent="0.4">
      <c r="W56"/>
      <c r="BK56" s="1104"/>
      <c r="BL56" s="1104"/>
      <c r="BM56" s="1104"/>
      <c r="BN56" s="1104"/>
      <c r="BO56" s="1104"/>
      <c r="BP56" s="1104"/>
      <c r="BQ56" s="1104"/>
      <c r="BR56" s="1104"/>
      <c r="BS56" s="1104"/>
      <c r="BT56" s="1104"/>
      <c r="BU56" s="1104"/>
      <c r="BV56" s="1104"/>
      <c r="BW56" s="1104"/>
      <c r="BX56" s="1104"/>
      <c r="BY56" s="1104"/>
      <c r="BZ56" s="1104"/>
      <c r="CA56" s="1104"/>
    </row>
    <row r="57" spans="23:79" x14ac:dyDescent="0.4">
      <c r="W57"/>
      <c r="BK57" s="1104"/>
      <c r="BL57" s="1104"/>
      <c r="BM57" s="1104"/>
      <c r="BN57" s="1104"/>
      <c r="BO57" s="1104"/>
      <c r="BP57" s="1104"/>
      <c r="BQ57" s="1104"/>
      <c r="BR57" s="1104"/>
      <c r="BS57" s="1104"/>
      <c r="BT57" s="1104"/>
      <c r="BU57" s="1104"/>
      <c r="BV57" s="1104"/>
      <c r="BW57" s="1104"/>
      <c r="BX57" s="1104"/>
      <c r="BY57" s="1104"/>
      <c r="BZ57" s="1104"/>
      <c r="CA57" s="1104"/>
    </row>
    <row r="58" spans="23:79" x14ac:dyDescent="0.4">
      <c r="W58"/>
      <c r="BK58" s="1104"/>
      <c r="BL58" s="1104"/>
      <c r="BM58" s="1104"/>
      <c r="BN58" s="1104"/>
      <c r="BO58" s="1104"/>
      <c r="BP58" s="1104"/>
      <c r="BQ58" s="1104"/>
      <c r="BR58" s="1104"/>
      <c r="BS58" s="1104"/>
      <c r="BT58" s="1104"/>
      <c r="BU58" s="1104"/>
      <c r="BV58" s="1104"/>
      <c r="BW58" s="1104"/>
      <c r="BX58" s="1104"/>
      <c r="BY58" s="1104"/>
      <c r="BZ58" s="1104"/>
      <c r="CA58" s="1104"/>
    </row>
    <row r="59" spans="23:79" x14ac:dyDescent="0.4">
      <c r="W59"/>
      <c r="BK59" s="1104"/>
      <c r="BL59" s="1104"/>
      <c r="BM59" s="1104"/>
      <c r="BN59" s="1104"/>
      <c r="BO59" s="1104"/>
      <c r="BP59" s="1104"/>
      <c r="BQ59" s="1104"/>
      <c r="BR59" s="1104"/>
      <c r="BS59" s="1104"/>
      <c r="BT59" s="1104"/>
      <c r="BU59" s="1104"/>
      <c r="BV59" s="1104"/>
      <c r="BW59" s="1104"/>
      <c r="BX59" s="1104"/>
      <c r="BY59" s="1104"/>
      <c r="BZ59" s="1104"/>
      <c r="CA59" s="1104"/>
    </row>
    <row r="60" spans="23:79" x14ac:dyDescent="0.4">
      <c r="W60"/>
      <c r="BK60" s="1104"/>
      <c r="BL60" s="1104"/>
      <c r="BM60" s="1104"/>
      <c r="BN60" s="1104"/>
      <c r="BO60" s="1104"/>
      <c r="BP60" s="1104"/>
      <c r="BQ60" s="1104"/>
      <c r="BR60" s="1104"/>
      <c r="BS60" s="1104"/>
      <c r="BT60" s="1104"/>
      <c r="BU60" s="1104"/>
      <c r="BV60" s="1104"/>
      <c r="BW60" s="1104"/>
      <c r="BX60" s="1104"/>
      <c r="BY60" s="1104"/>
      <c r="BZ60" s="1104"/>
      <c r="CA60" s="1104"/>
    </row>
    <row r="61" spans="23:79" x14ac:dyDescent="0.4">
      <c r="W61"/>
      <c r="BK61" s="1104"/>
      <c r="BL61" s="1104"/>
      <c r="BM61" s="1104"/>
      <c r="BN61" s="1104"/>
      <c r="BO61" s="1104"/>
      <c r="BP61" s="1104"/>
      <c r="BQ61" s="1104"/>
      <c r="BR61" s="1104"/>
      <c r="BS61" s="1104"/>
      <c r="BT61" s="1104"/>
      <c r="BU61" s="1104"/>
      <c r="BV61" s="1104"/>
      <c r="BW61" s="1104"/>
      <c r="BX61" s="1104"/>
      <c r="BY61" s="1104"/>
      <c r="BZ61" s="1104"/>
      <c r="CA61" s="1104"/>
    </row>
    <row r="62" spans="23:79" x14ac:dyDescent="0.4">
      <c r="W62"/>
      <c r="BK62" s="1104"/>
      <c r="BL62" s="1104"/>
      <c r="BM62" s="1104"/>
      <c r="BN62" s="1104"/>
      <c r="BO62" s="1104"/>
      <c r="BP62" s="1104"/>
      <c r="BQ62" s="1104"/>
      <c r="BR62" s="1104"/>
      <c r="BS62" s="1104"/>
      <c r="BT62" s="1104"/>
      <c r="BU62" s="1104"/>
      <c r="BV62" s="1104"/>
      <c r="BW62" s="1104"/>
      <c r="BX62" s="1104"/>
      <c r="BY62" s="1104"/>
      <c r="BZ62" s="1104"/>
      <c r="CA62" s="1104"/>
    </row>
    <row r="63" spans="23:79" x14ac:dyDescent="0.4">
      <c r="W63"/>
      <c r="BK63" s="1104"/>
      <c r="BL63" s="1104"/>
      <c r="BM63" s="1104"/>
      <c r="BN63" s="1104"/>
      <c r="BO63" s="1104"/>
      <c r="BP63" s="1104"/>
      <c r="BQ63" s="1104"/>
      <c r="BR63" s="1104"/>
      <c r="BS63" s="1104"/>
      <c r="BT63" s="1104"/>
      <c r="BU63" s="1104"/>
      <c r="BV63" s="1104"/>
      <c r="BW63" s="1104"/>
      <c r="BX63" s="1104"/>
      <c r="BY63" s="1104"/>
      <c r="BZ63" s="1104"/>
      <c r="CA63" s="1104"/>
    </row>
    <row r="64" spans="23:79" x14ac:dyDescent="0.4">
      <c r="W64"/>
      <c r="BK64" s="1104"/>
      <c r="BL64" s="1104"/>
      <c r="BM64" s="1104"/>
      <c r="BN64" s="1104"/>
      <c r="BO64" s="1104"/>
      <c r="BP64" s="1104"/>
      <c r="BQ64" s="1104"/>
      <c r="BR64" s="1104"/>
      <c r="BS64" s="1104"/>
      <c r="BT64" s="1104"/>
      <c r="BU64" s="1104"/>
      <c r="BV64" s="1104"/>
      <c r="BW64" s="1104"/>
      <c r="BX64" s="1104"/>
      <c r="BY64" s="1104"/>
      <c r="BZ64" s="1104"/>
      <c r="CA64" s="1104"/>
    </row>
    <row r="65" spans="23:79" x14ac:dyDescent="0.4">
      <c r="W65"/>
      <c r="BK65" s="1104"/>
      <c r="BL65" s="1104"/>
      <c r="BM65" s="1104"/>
      <c r="BN65" s="1104"/>
      <c r="BO65" s="1104"/>
      <c r="BP65" s="1104"/>
      <c r="BQ65" s="1104"/>
      <c r="BR65" s="1104"/>
      <c r="BS65" s="1104"/>
      <c r="BT65" s="1104"/>
      <c r="BU65" s="1104"/>
      <c r="BV65" s="1104"/>
      <c r="BW65" s="1104"/>
      <c r="BX65" s="1104"/>
      <c r="BY65" s="1104"/>
      <c r="BZ65" s="1104"/>
      <c r="CA65" s="1104"/>
    </row>
    <row r="66" spans="23:79" x14ac:dyDescent="0.4">
      <c r="W66"/>
      <c r="BK66" s="1104"/>
      <c r="BL66" s="1104"/>
      <c r="BM66" s="1104"/>
      <c r="BN66" s="1104"/>
      <c r="BO66" s="1104"/>
      <c r="BP66" s="1104"/>
      <c r="BQ66" s="1104"/>
      <c r="BR66" s="1104"/>
      <c r="BS66" s="1104"/>
      <c r="BT66" s="1104"/>
      <c r="BU66" s="1104"/>
      <c r="BV66" s="1104"/>
      <c r="BW66" s="1104"/>
      <c r="BX66" s="1104"/>
      <c r="BY66" s="1104"/>
      <c r="BZ66" s="1104"/>
      <c r="CA66" s="1104"/>
    </row>
    <row r="67" spans="23:79" x14ac:dyDescent="0.4">
      <c r="W67"/>
      <c r="BK67" s="1104"/>
      <c r="BL67" s="1104"/>
      <c r="BM67" s="1104"/>
      <c r="BN67" s="1104"/>
      <c r="BO67" s="1104"/>
      <c r="BP67" s="1104"/>
      <c r="BQ67" s="1104"/>
      <c r="BR67" s="1104"/>
      <c r="BS67" s="1104"/>
      <c r="BT67" s="1104"/>
      <c r="BU67" s="1104"/>
      <c r="BV67" s="1104"/>
      <c r="BW67" s="1104"/>
      <c r="BX67" s="1104"/>
      <c r="BY67" s="1104"/>
      <c r="BZ67" s="1104"/>
      <c r="CA67" s="1104"/>
    </row>
    <row r="68" spans="23:79" x14ac:dyDescent="0.4">
      <c r="W68"/>
      <c r="BK68" s="1104"/>
      <c r="BL68" s="1104"/>
      <c r="BM68" s="1104"/>
      <c r="BN68" s="1104"/>
      <c r="BO68" s="1104"/>
      <c r="BP68" s="1104"/>
      <c r="BQ68" s="1104"/>
      <c r="BR68" s="1104"/>
      <c r="BS68" s="1104"/>
      <c r="BT68" s="1104"/>
      <c r="BU68" s="1104"/>
      <c r="BV68" s="1104"/>
      <c r="BW68" s="1104"/>
      <c r="BX68" s="1104"/>
      <c r="BY68" s="1104"/>
      <c r="BZ68" s="1104"/>
      <c r="CA68" s="1104"/>
    </row>
    <row r="69" spans="23:79" x14ac:dyDescent="0.4">
      <c r="W69"/>
      <c r="BK69" s="1104"/>
      <c r="BL69" s="1104"/>
      <c r="BM69" s="1104"/>
      <c r="BN69" s="1104"/>
      <c r="BO69" s="1104"/>
      <c r="BP69" s="1104"/>
      <c r="BQ69" s="1104"/>
      <c r="BR69" s="1104"/>
      <c r="BS69" s="1104"/>
      <c r="BT69" s="1104"/>
      <c r="BU69" s="1104"/>
      <c r="BV69" s="1104"/>
      <c r="BW69" s="1104"/>
      <c r="BX69" s="1104"/>
      <c r="BY69" s="1104"/>
      <c r="BZ69" s="1104"/>
      <c r="CA69" s="1104"/>
    </row>
    <row r="70" spans="23:79" x14ac:dyDescent="0.4">
      <c r="W70"/>
      <c r="BK70" s="1104"/>
      <c r="BL70" s="1104"/>
      <c r="BM70" s="1104"/>
      <c r="BN70" s="1104"/>
      <c r="BO70" s="1104"/>
      <c r="BP70" s="1104"/>
      <c r="BQ70" s="1104"/>
      <c r="BR70" s="1104"/>
      <c r="BS70" s="1104"/>
      <c r="BT70" s="1104"/>
      <c r="BU70" s="1104"/>
      <c r="BV70" s="1104"/>
      <c r="BW70" s="1104"/>
      <c r="BX70" s="1104"/>
      <c r="BY70" s="1104"/>
      <c r="BZ70" s="1104"/>
      <c r="CA70" s="1104"/>
    </row>
    <row r="71" spans="23:79" x14ac:dyDescent="0.4">
      <c r="W71"/>
      <c r="BK71" s="1104"/>
      <c r="BL71" s="1104"/>
      <c r="BM71" s="1104"/>
      <c r="BN71" s="1104"/>
      <c r="BO71" s="1104"/>
      <c r="BP71" s="1104"/>
      <c r="BQ71" s="1104"/>
      <c r="BR71" s="1104"/>
      <c r="BS71" s="1104"/>
      <c r="BT71" s="1104"/>
      <c r="BU71" s="1104"/>
      <c r="BV71" s="1104"/>
      <c r="BW71" s="1104"/>
      <c r="BX71" s="1104"/>
      <c r="BY71" s="1104"/>
      <c r="BZ71" s="1104"/>
      <c r="CA71" s="1104"/>
    </row>
    <row r="72" spans="23:79" x14ac:dyDescent="0.4">
      <c r="W72"/>
    </row>
    <row r="73" spans="23:79" x14ac:dyDescent="0.4">
      <c r="W73"/>
    </row>
    <row r="74" spans="23:79" x14ac:dyDescent="0.4">
      <c r="W74"/>
    </row>
    <row r="75" spans="23:79" x14ac:dyDescent="0.4">
      <c r="W75"/>
    </row>
    <row r="76" spans="23:79" x14ac:dyDescent="0.4">
      <c r="W76"/>
    </row>
    <row r="77" spans="23:79" x14ac:dyDescent="0.4">
      <c r="W77"/>
    </row>
    <row r="78" spans="23:79" x14ac:dyDescent="0.4">
      <c r="W78"/>
    </row>
    <row r="79" spans="23:79" x14ac:dyDescent="0.4">
      <c r="W79"/>
    </row>
    <row r="80" spans="23:79" x14ac:dyDescent="0.4">
      <c r="W80"/>
    </row>
    <row r="81" spans="23:23" x14ac:dyDescent="0.4">
      <c r="W81"/>
    </row>
    <row r="82" spans="23:23" x14ac:dyDescent="0.4">
      <c r="W82"/>
    </row>
    <row r="83" spans="23:23" x14ac:dyDescent="0.4">
      <c r="W83"/>
    </row>
    <row r="84" spans="23:23" x14ac:dyDescent="0.4">
      <c r="W84"/>
    </row>
    <row r="85" spans="23:23" x14ac:dyDescent="0.4">
      <c r="W85"/>
    </row>
    <row r="86" spans="23:23" x14ac:dyDescent="0.4">
      <c r="W86"/>
    </row>
    <row r="87" spans="23:23" x14ac:dyDescent="0.4">
      <c r="W87"/>
    </row>
    <row r="88" spans="23:23" x14ac:dyDescent="0.4">
      <c r="W88"/>
    </row>
    <row r="89" spans="23:23" x14ac:dyDescent="0.4">
      <c r="W89"/>
    </row>
    <row r="90" spans="23:23" x14ac:dyDescent="0.4">
      <c r="W90"/>
    </row>
    <row r="91" spans="23:23" x14ac:dyDescent="0.4">
      <c r="W91"/>
    </row>
    <row r="92" spans="23:23" x14ac:dyDescent="0.4">
      <c r="W92"/>
    </row>
    <row r="93" spans="23:23" x14ac:dyDescent="0.4">
      <c r="W93"/>
    </row>
    <row r="94" spans="23:23" x14ac:dyDescent="0.4">
      <c r="W94"/>
    </row>
    <row r="95" spans="23:23" x14ac:dyDescent="0.4">
      <c r="W95"/>
    </row>
    <row r="96" spans="23:23" x14ac:dyDescent="0.4">
      <c r="W96"/>
    </row>
    <row r="97" spans="23:23" x14ac:dyDescent="0.4">
      <c r="W97"/>
    </row>
    <row r="98" spans="23:23" x14ac:dyDescent="0.4">
      <c r="W98"/>
    </row>
    <row r="99" spans="23:23" x14ac:dyDescent="0.4">
      <c r="W99"/>
    </row>
    <row r="100" spans="23:23" x14ac:dyDescent="0.4">
      <c r="W100"/>
    </row>
    <row r="101" spans="23:23" x14ac:dyDescent="0.4">
      <c r="W101"/>
    </row>
    <row r="102" spans="23:23" x14ac:dyDescent="0.4">
      <c r="W102"/>
    </row>
    <row r="103" spans="23:23" x14ac:dyDescent="0.4">
      <c r="W103"/>
    </row>
    <row r="104" spans="23:23" x14ac:dyDescent="0.4">
      <c r="W104"/>
    </row>
    <row r="105" spans="23:23" x14ac:dyDescent="0.4">
      <c r="W105"/>
    </row>
    <row r="106" spans="23:23" x14ac:dyDescent="0.4">
      <c r="W106"/>
    </row>
    <row r="107" spans="23:23" x14ac:dyDescent="0.4">
      <c r="W107"/>
    </row>
    <row r="108" spans="23:23" x14ac:dyDescent="0.4">
      <c r="W108"/>
    </row>
    <row r="109" spans="23:23" x14ac:dyDescent="0.4">
      <c r="W109"/>
    </row>
    <row r="110" spans="23:23" x14ac:dyDescent="0.4">
      <c r="W110"/>
    </row>
    <row r="111" spans="23:23" x14ac:dyDescent="0.4">
      <c r="W111"/>
    </row>
    <row r="112" spans="23:23" x14ac:dyDescent="0.4">
      <c r="W112"/>
    </row>
    <row r="113" spans="23:23" x14ac:dyDescent="0.4">
      <c r="W113"/>
    </row>
    <row r="114" spans="23:23" x14ac:dyDescent="0.4">
      <c r="W114"/>
    </row>
    <row r="115" spans="23:23" x14ac:dyDescent="0.4">
      <c r="W115"/>
    </row>
    <row r="116" spans="23:23" x14ac:dyDescent="0.4">
      <c r="W116"/>
    </row>
    <row r="117" spans="23:23" x14ac:dyDescent="0.4">
      <c r="W117"/>
    </row>
    <row r="118" spans="23:23" x14ac:dyDescent="0.4">
      <c r="W118"/>
    </row>
    <row r="119" spans="23:23" x14ac:dyDescent="0.4">
      <c r="W119"/>
    </row>
    <row r="120" spans="23:23" x14ac:dyDescent="0.4">
      <c r="W120"/>
    </row>
    <row r="121" spans="23:23" x14ac:dyDescent="0.4">
      <c r="W121"/>
    </row>
    <row r="122" spans="23:23" x14ac:dyDescent="0.4">
      <c r="W122"/>
    </row>
    <row r="123" spans="23:23" x14ac:dyDescent="0.4">
      <c r="W123"/>
    </row>
  </sheetData>
  <mergeCells count="18">
    <mergeCell ref="Y12:Y14"/>
    <mergeCell ref="Y16:Y18"/>
    <mergeCell ref="Y20:Y22"/>
    <mergeCell ref="Y24:Y26"/>
    <mergeCell ref="AM2:AO2"/>
    <mergeCell ref="AQ2:AS2"/>
    <mergeCell ref="B20:B22"/>
    <mergeCell ref="B24:B26"/>
    <mergeCell ref="L2:N2"/>
    <mergeCell ref="B4:B6"/>
    <mergeCell ref="AI2:AK2"/>
    <mergeCell ref="AE2:AG2"/>
    <mergeCell ref="AA2:AC2"/>
    <mergeCell ref="B8:B10"/>
    <mergeCell ref="B12:B14"/>
    <mergeCell ref="B16:B18"/>
    <mergeCell ref="Y4:Y6"/>
    <mergeCell ref="Y8:Y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865B8"/>
  </sheetPr>
  <dimension ref="A1:BI49"/>
  <sheetViews>
    <sheetView showGridLines="0" topLeftCell="A5" zoomScale="85" zoomScaleNormal="85" workbookViewId="0">
      <selection activeCell="W30" sqref="W30:Y30"/>
    </sheetView>
  </sheetViews>
  <sheetFormatPr defaultRowHeight="17.399999999999999" x14ac:dyDescent="0.4"/>
  <cols>
    <col min="1" max="1" width="2.69921875" customWidth="1"/>
    <col min="2" max="2" width="5.59765625" customWidth="1"/>
    <col min="3" max="3" width="15.69921875" customWidth="1"/>
    <col min="4" max="4" width="5.59765625" customWidth="1"/>
    <col min="5" max="5" width="4.09765625" customWidth="1"/>
    <col min="6" max="6" width="5.59765625" customWidth="1"/>
    <col min="7" max="7" width="15.69921875" customWidth="1"/>
    <col min="8" max="8" width="5.59765625" customWidth="1"/>
    <col min="9" max="9" width="4.09765625" customWidth="1"/>
    <col min="10" max="10" width="5.59765625" customWidth="1"/>
    <col min="11" max="11" width="15.69921875" customWidth="1"/>
    <col min="12" max="12" width="5.59765625" customWidth="1"/>
    <col min="13" max="13" width="4.09765625" customWidth="1"/>
    <col min="14" max="14" width="5.59765625" customWidth="1"/>
    <col min="15" max="15" width="15.69921875" customWidth="1"/>
    <col min="16" max="16" width="5.59765625" customWidth="1"/>
    <col min="17" max="17" width="2.69921875" customWidth="1"/>
  </cols>
  <sheetData>
    <row r="1" spans="1:61" x14ac:dyDescent="0.4">
      <c r="A1" s="1169"/>
      <c r="B1" s="1169"/>
      <c r="C1" s="1169"/>
      <c r="D1" s="1169"/>
      <c r="E1" s="1169"/>
      <c r="F1" s="1169"/>
      <c r="G1" s="1169"/>
    </row>
    <row r="2" spans="1:61" ht="34.5" customHeight="1" x14ac:dyDescent="0.4">
      <c r="A2" s="1169"/>
      <c r="B2" s="1184"/>
      <c r="C2" s="1181" t="s">
        <v>410</v>
      </c>
      <c r="D2" s="1181"/>
      <c r="E2" s="1170"/>
      <c r="F2" s="1173"/>
      <c r="G2" s="1179" t="s">
        <v>423</v>
      </c>
      <c r="H2" s="1180"/>
      <c r="I2" s="1"/>
      <c r="J2" s="1192"/>
      <c r="K2" s="1186" t="s">
        <v>423</v>
      </c>
      <c r="L2" s="1187"/>
      <c r="M2" s="12"/>
      <c r="N2" s="1200"/>
      <c r="O2" s="1194" t="s">
        <v>423</v>
      </c>
      <c r="P2" s="1195"/>
      <c r="AW2" s="1112"/>
      <c r="BA2" s="1112"/>
      <c r="BE2" s="1112"/>
      <c r="BI2" s="1112"/>
    </row>
    <row r="3" spans="1:61" ht="95.25" customHeight="1" x14ac:dyDescent="0.4">
      <c r="A3" s="1169"/>
      <c r="B3" s="1184" t="s">
        <v>414</v>
      </c>
      <c r="C3" s="1170"/>
      <c r="D3" s="1182" t="s">
        <v>412</v>
      </c>
      <c r="E3" s="1170"/>
      <c r="F3" s="1174" t="s">
        <v>420</v>
      </c>
      <c r="G3" s="1171"/>
      <c r="H3" s="1177" t="s">
        <v>416</v>
      </c>
      <c r="I3" s="1"/>
      <c r="J3" s="1193" t="s">
        <v>420</v>
      </c>
      <c r="K3" s="1172"/>
      <c r="L3" s="1188" t="s">
        <v>416</v>
      </c>
      <c r="M3" s="12"/>
      <c r="N3" s="1201" t="s">
        <v>420</v>
      </c>
      <c r="O3" s="1172"/>
      <c r="P3" s="1196" t="s">
        <v>416</v>
      </c>
      <c r="AW3" s="1112"/>
      <c r="BA3" s="1112"/>
      <c r="BE3" s="1112"/>
      <c r="BI3" s="1112"/>
    </row>
    <row r="4" spans="1:61" ht="34.5" customHeight="1" x14ac:dyDescent="0.4">
      <c r="A4" s="1169"/>
      <c r="B4" s="1183"/>
      <c r="C4" s="1183" t="s">
        <v>413</v>
      </c>
      <c r="D4" s="1182"/>
      <c r="E4" s="1170"/>
      <c r="F4" s="1175"/>
      <c r="G4" s="1176" t="s">
        <v>418</v>
      </c>
      <c r="H4" s="1178"/>
      <c r="I4" s="1"/>
      <c r="J4" s="1190"/>
      <c r="K4" s="1191" t="s">
        <v>418</v>
      </c>
      <c r="L4" s="1189"/>
      <c r="M4" s="12"/>
      <c r="N4" s="1198"/>
      <c r="O4" s="1199" t="s">
        <v>418</v>
      </c>
      <c r="P4" s="1197"/>
      <c r="AW4" s="1112"/>
      <c r="BA4" s="1112"/>
      <c r="BE4" s="1112"/>
      <c r="BI4" s="1112"/>
    </row>
    <row r="5" spans="1:61" x14ac:dyDescent="0.4">
      <c r="A5" s="1169"/>
      <c r="B5" s="1169"/>
      <c r="C5" s="1169"/>
      <c r="D5" s="1169"/>
      <c r="E5" s="1112"/>
      <c r="F5" s="1169"/>
      <c r="G5" s="1169"/>
      <c r="I5" s="1112"/>
      <c r="M5" s="1112"/>
      <c r="Q5" s="1112"/>
      <c r="T5" s="1285">
        <v>17.489999999999998</v>
      </c>
      <c r="U5" s="1285">
        <v>36.11</v>
      </c>
      <c r="V5" s="1285">
        <v>70.59</v>
      </c>
      <c r="W5" s="1285">
        <v>181</v>
      </c>
      <c r="X5" s="1285">
        <v>134</v>
      </c>
      <c r="Y5" s="1285">
        <v>116</v>
      </c>
    </row>
    <row r="6" spans="1:61" x14ac:dyDescent="0.4">
      <c r="A6" s="1169"/>
      <c r="B6" s="1169"/>
      <c r="C6" s="1169"/>
      <c r="D6" s="1169"/>
      <c r="E6" s="1112"/>
      <c r="F6" s="1169"/>
      <c r="G6" s="1169"/>
      <c r="I6" s="1112"/>
      <c r="M6" s="1112"/>
      <c r="Q6" s="1112"/>
      <c r="W6" s="1" t="s">
        <v>425</v>
      </c>
      <c r="X6" s="1" t="s">
        <v>426</v>
      </c>
      <c r="Y6" s="1" t="s">
        <v>427</v>
      </c>
    </row>
    <row r="7" spans="1:61" x14ac:dyDescent="0.4">
      <c r="A7" s="1169"/>
      <c r="B7" s="1169"/>
      <c r="C7" s="1169"/>
      <c r="D7" s="1169"/>
      <c r="E7" s="1172"/>
      <c r="F7" s="1169"/>
      <c r="G7" s="1169"/>
      <c r="I7" s="12"/>
      <c r="M7" s="12"/>
      <c r="Q7" s="12"/>
      <c r="R7" t="s">
        <v>411</v>
      </c>
      <c r="S7" t="s">
        <v>410</v>
      </c>
      <c r="T7" s="1185">
        <v>14.75</v>
      </c>
      <c r="U7" s="1185">
        <v>34.6</v>
      </c>
      <c r="V7" s="1185">
        <v>82.74</v>
      </c>
      <c r="W7" s="1">
        <v>212</v>
      </c>
      <c r="X7" s="1">
        <v>156</v>
      </c>
      <c r="Y7" s="1">
        <v>138</v>
      </c>
    </row>
    <row r="8" spans="1:61" x14ac:dyDescent="0.4">
      <c r="A8" s="1169"/>
      <c r="B8" s="1169"/>
      <c r="C8" s="1169"/>
      <c r="D8" s="1169"/>
      <c r="E8" s="1112"/>
      <c r="F8" s="1169"/>
      <c r="G8" s="1169"/>
      <c r="I8" s="1112"/>
      <c r="M8" s="1112"/>
      <c r="Q8" s="1112"/>
      <c r="S8" t="s">
        <v>412</v>
      </c>
      <c r="T8" s="1185">
        <v>22.22</v>
      </c>
      <c r="U8" s="1185">
        <v>34.31</v>
      </c>
      <c r="V8" s="1185">
        <v>80</v>
      </c>
      <c r="W8" s="1">
        <v>204</v>
      </c>
      <c r="X8" s="1">
        <v>160</v>
      </c>
      <c r="Y8" s="1">
        <v>135</v>
      </c>
    </row>
    <row r="9" spans="1:61" x14ac:dyDescent="0.4">
      <c r="A9" s="1169"/>
      <c r="B9" s="1169"/>
      <c r="C9" s="1169"/>
      <c r="D9" s="1169"/>
      <c r="E9" s="1112"/>
      <c r="F9" s="1169"/>
      <c r="G9" s="1169"/>
      <c r="I9" s="1112"/>
      <c r="M9" s="1112"/>
      <c r="Q9" s="1112"/>
      <c r="S9" t="s">
        <v>413</v>
      </c>
      <c r="T9" s="1185">
        <v>19.66</v>
      </c>
      <c r="U9" s="1185">
        <v>38.25</v>
      </c>
      <c r="V9" s="1185">
        <v>71.760000000000005</v>
      </c>
      <c r="W9" s="1">
        <v>184</v>
      </c>
      <c r="X9" s="1">
        <v>137</v>
      </c>
      <c r="Y9" s="1">
        <v>114</v>
      </c>
    </row>
    <row r="10" spans="1:61" x14ac:dyDescent="0.4">
      <c r="A10" s="1169"/>
      <c r="B10" s="1169"/>
      <c r="C10" s="1169"/>
      <c r="D10" s="1169"/>
      <c r="E10" s="1112"/>
      <c r="F10" s="1169"/>
      <c r="G10" s="1169"/>
      <c r="I10" s="1112"/>
      <c r="M10" s="1112"/>
      <c r="Q10" s="1112"/>
      <c r="S10" t="s">
        <v>414</v>
      </c>
      <c r="T10" s="1185">
        <v>19.940000000000001</v>
      </c>
      <c r="U10" s="1185">
        <v>34.33</v>
      </c>
      <c r="V10" s="1185">
        <v>78.819999999999993</v>
      </c>
      <c r="W10" s="1">
        <v>201</v>
      </c>
      <c r="X10" s="1">
        <v>156</v>
      </c>
      <c r="Y10" s="1">
        <v>133</v>
      </c>
    </row>
    <row r="11" spans="1:61" x14ac:dyDescent="0.4">
      <c r="A11" s="1169"/>
      <c r="B11" s="1169"/>
      <c r="C11" s="1169"/>
      <c r="D11" s="1169"/>
      <c r="E11" s="1112"/>
      <c r="F11" s="1169"/>
      <c r="G11" s="1169"/>
      <c r="I11" s="1112"/>
      <c r="M11" s="1112"/>
      <c r="Q11" s="1112"/>
      <c r="S11" t="s">
        <v>458</v>
      </c>
      <c r="T11" s="1185">
        <v>16.829999999999998</v>
      </c>
      <c r="U11" s="1185">
        <v>36.99</v>
      </c>
      <c r="V11" s="1185">
        <v>67.84</v>
      </c>
      <c r="W11" s="1">
        <v>173</v>
      </c>
      <c r="X11" s="1">
        <v>127</v>
      </c>
      <c r="Y11" s="1">
        <v>109</v>
      </c>
    </row>
    <row r="12" spans="1:61" x14ac:dyDescent="0.4">
      <c r="A12" s="1169"/>
      <c r="B12" s="1169"/>
      <c r="C12" s="1169"/>
      <c r="D12" s="1169"/>
      <c r="E12" s="1172"/>
      <c r="F12" s="1169"/>
      <c r="G12" s="1169"/>
      <c r="I12" s="12"/>
      <c r="M12" s="12"/>
      <c r="Q12" s="12"/>
      <c r="R12" t="s">
        <v>422</v>
      </c>
      <c r="S12" t="s">
        <v>415</v>
      </c>
      <c r="T12" s="1185">
        <v>35.1</v>
      </c>
      <c r="U12" s="1185">
        <v>33.94</v>
      </c>
      <c r="V12" s="1185">
        <v>86.6</v>
      </c>
      <c r="W12" s="1">
        <v>222</v>
      </c>
      <c r="X12" s="1">
        <v>190</v>
      </c>
      <c r="Y12" s="1">
        <v>146</v>
      </c>
    </row>
    <row r="13" spans="1:61" x14ac:dyDescent="0.4">
      <c r="E13" s="1112"/>
      <c r="I13" s="1112"/>
      <c r="M13" s="1112"/>
      <c r="Q13" s="1112"/>
      <c r="S13" t="s">
        <v>417</v>
      </c>
      <c r="T13" s="1185">
        <v>35.32</v>
      </c>
      <c r="U13" s="1185">
        <v>43.92</v>
      </c>
      <c r="V13" s="1185">
        <v>74.12</v>
      </c>
      <c r="W13" s="1">
        <v>189</v>
      </c>
      <c r="X13" s="1">
        <v>154</v>
      </c>
      <c r="Y13" s="1">
        <v>106</v>
      </c>
    </row>
    <row r="14" spans="1:61" x14ac:dyDescent="0.4">
      <c r="E14" s="1112"/>
      <c r="I14" s="1112"/>
      <c r="M14" s="1112"/>
      <c r="Q14" s="1112"/>
      <c r="S14" t="s">
        <v>419</v>
      </c>
      <c r="T14" s="1185">
        <v>37.08</v>
      </c>
      <c r="U14" s="1185">
        <v>38.17</v>
      </c>
      <c r="V14" s="1185">
        <v>72.94</v>
      </c>
      <c r="W14" s="1">
        <v>186</v>
      </c>
      <c r="X14" s="1">
        <v>159</v>
      </c>
      <c r="Y14" s="1">
        <v>115</v>
      </c>
    </row>
    <row r="15" spans="1:61" x14ac:dyDescent="0.4">
      <c r="E15" s="1112"/>
      <c r="I15" s="1112"/>
      <c r="M15" s="1112"/>
      <c r="Q15" s="1112"/>
      <c r="S15" t="s">
        <v>421</v>
      </c>
      <c r="T15" s="1185">
        <v>37.67</v>
      </c>
      <c r="U15" s="1185">
        <v>44.26</v>
      </c>
      <c r="V15" s="1185">
        <v>95.69</v>
      </c>
      <c r="W15" s="1">
        <v>245</v>
      </c>
      <c r="X15" s="1">
        <v>205</v>
      </c>
      <c r="Y15" s="1">
        <v>137</v>
      </c>
    </row>
    <row r="16" spans="1:61" x14ac:dyDescent="0.4">
      <c r="E16" s="1112"/>
      <c r="I16" s="1112"/>
      <c r="M16" s="1112"/>
      <c r="Q16" s="1112"/>
      <c r="S16" t="s">
        <v>458</v>
      </c>
      <c r="T16" s="1185">
        <v>34.090000000000003</v>
      </c>
      <c r="U16" s="1185">
        <v>45.26</v>
      </c>
      <c r="V16" s="1185">
        <v>74.510000000000005</v>
      </c>
      <c r="W16" s="1">
        <v>191</v>
      </c>
      <c r="X16" s="1">
        <v>154</v>
      </c>
      <c r="Y16" s="1">
        <v>105</v>
      </c>
    </row>
    <row r="17" spans="5:25" x14ac:dyDescent="0.4">
      <c r="E17" s="12"/>
      <c r="I17" s="12"/>
      <c r="M17" s="12"/>
      <c r="Q17" s="12"/>
      <c r="R17" t="s">
        <v>424</v>
      </c>
      <c r="S17" t="s">
        <v>410</v>
      </c>
      <c r="T17" s="1185">
        <v>14.31</v>
      </c>
      <c r="U17" s="1185">
        <v>19.739999999999998</v>
      </c>
      <c r="V17" s="1185">
        <v>91.37</v>
      </c>
      <c r="W17" s="1281">
        <v>232</v>
      </c>
      <c r="X17" s="1281">
        <v>196</v>
      </c>
      <c r="Y17" s="1281">
        <v>186</v>
      </c>
    </row>
    <row r="18" spans="5:25" x14ac:dyDescent="0.4">
      <c r="E18" s="1112"/>
      <c r="I18" s="1112"/>
      <c r="M18" s="1112"/>
      <c r="Q18" s="1112"/>
      <c r="S18" t="s">
        <v>412</v>
      </c>
      <c r="T18" s="1185">
        <v>17.100000000000001</v>
      </c>
      <c r="U18" s="1185">
        <v>18.670000000000002</v>
      </c>
      <c r="V18" s="1185">
        <v>88.24</v>
      </c>
      <c r="W18" s="1281">
        <v>224</v>
      </c>
      <c r="X18" s="1281">
        <v>194</v>
      </c>
      <c r="Y18" s="1281">
        <v>182</v>
      </c>
    </row>
    <row r="19" spans="5:25" x14ac:dyDescent="0.4">
      <c r="E19" s="1112"/>
      <c r="I19" s="1112"/>
      <c r="M19" s="1112"/>
      <c r="Q19" s="1112"/>
      <c r="S19" t="s">
        <v>413</v>
      </c>
      <c r="T19" s="1185">
        <v>19.940000000000001</v>
      </c>
      <c r="U19" s="1185">
        <v>19.36</v>
      </c>
      <c r="V19" s="1185">
        <v>85.1</v>
      </c>
      <c r="W19" s="1281">
        <v>217</v>
      </c>
      <c r="X19" s="1281">
        <v>189</v>
      </c>
      <c r="Y19" s="1281">
        <v>176</v>
      </c>
    </row>
    <row r="20" spans="5:25" x14ac:dyDescent="0.4">
      <c r="E20" s="1112"/>
      <c r="I20" s="1112"/>
      <c r="M20" s="1112"/>
      <c r="Q20" s="1112"/>
      <c r="S20" t="s">
        <v>414</v>
      </c>
      <c r="T20" s="1185">
        <v>17.100000000000001</v>
      </c>
      <c r="U20" s="1185">
        <v>18.670000000000002</v>
      </c>
      <c r="V20" s="1185">
        <v>88.24</v>
      </c>
      <c r="W20" s="1281">
        <v>224</v>
      </c>
      <c r="X20" s="1281">
        <v>194</v>
      </c>
      <c r="Y20" s="1281">
        <v>182</v>
      </c>
    </row>
    <row r="21" spans="5:25" x14ac:dyDescent="0.4">
      <c r="E21" s="1112"/>
      <c r="I21" s="1112"/>
      <c r="M21" s="1112"/>
      <c r="Q21" s="1112"/>
      <c r="S21" t="s">
        <v>458</v>
      </c>
      <c r="T21" s="1185">
        <v>17.73</v>
      </c>
      <c r="U21" s="1185">
        <v>25.59</v>
      </c>
      <c r="V21" s="1185">
        <v>82.74</v>
      </c>
      <c r="W21" s="1281">
        <v>212</v>
      </c>
      <c r="X21" s="1281">
        <v>173</v>
      </c>
      <c r="Y21" s="1281">
        <v>157</v>
      </c>
    </row>
    <row r="22" spans="5:25" x14ac:dyDescent="0.4">
      <c r="E22" s="12"/>
      <c r="I22" s="12"/>
      <c r="M22" s="12"/>
      <c r="Q22" s="12"/>
      <c r="R22" t="s">
        <v>428</v>
      </c>
      <c r="S22" t="s">
        <v>415</v>
      </c>
      <c r="T22" s="1185">
        <v>24.6</v>
      </c>
      <c r="U22" s="1185">
        <v>43.27</v>
      </c>
      <c r="V22" s="1185">
        <v>81.569999999999993</v>
      </c>
      <c r="W22" s="1281">
        <v>209</v>
      </c>
      <c r="X22" s="1281">
        <v>157</v>
      </c>
      <c r="Y22" s="1281">
        <v>119</v>
      </c>
    </row>
    <row r="23" spans="5:25" x14ac:dyDescent="0.4">
      <c r="E23" s="1112"/>
      <c r="I23" s="1112"/>
      <c r="M23" s="1112"/>
      <c r="Q23" s="1112"/>
      <c r="S23" t="s">
        <v>417</v>
      </c>
      <c r="T23" s="1185">
        <v>27</v>
      </c>
      <c r="U23" s="1185">
        <v>38.32</v>
      </c>
      <c r="V23" s="1185">
        <v>83.92</v>
      </c>
      <c r="W23" s="1281">
        <v>214</v>
      </c>
      <c r="X23" s="1281">
        <v>169</v>
      </c>
      <c r="Y23" s="1281">
        <v>133</v>
      </c>
    </row>
    <row r="24" spans="5:25" x14ac:dyDescent="0.4">
      <c r="E24" s="1112"/>
      <c r="I24" s="1112"/>
      <c r="M24" s="1112"/>
      <c r="Q24" s="1112"/>
      <c r="S24" t="s">
        <v>419</v>
      </c>
      <c r="T24" s="1185">
        <v>24.28</v>
      </c>
      <c r="U24" s="1185">
        <v>40.590000000000003</v>
      </c>
      <c r="V24" s="1185">
        <v>66.67</v>
      </c>
      <c r="W24" s="1281">
        <v>171</v>
      </c>
      <c r="X24" s="1281">
        <v>129</v>
      </c>
      <c r="Y24" s="1281">
        <v>101</v>
      </c>
    </row>
    <row r="25" spans="5:25" x14ac:dyDescent="0.4">
      <c r="E25" s="1112"/>
      <c r="I25" s="1112"/>
      <c r="M25" s="1112"/>
      <c r="Q25" s="1112"/>
      <c r="S25" t="s">
        <v>420</v>
      </c>
      <c r="T25" s="1185">
        <v>27.2</v>
      </c>
      <c r="U25" s="1185">
        <v>34.68</v>
      </c>
      <c r="V25" s="1185">
        <v>87.06</v>
      </c>
      <c r="W25" s="1281">
        <v>222</v>
      </c>
      <c r="X25" s="1281">
        <v>179</v>
      </c>
      <c r="Y25" s="1281">
        <v>144</v>
      </c>
    </row>
    <row r="26" spans="5:25" x14ac:dyDescent="0.4">
      <c r="E26" s="1112"/>
      <c r="I26" s="1112"/>
      <c r="M26" s="1112"/>
      <c r="Q26" s="1112"/>
      <c r="S26" t="s">
        <v>458</v>
      </c>
      <c r="T26" s="1185">
        <v>24.51</v>
      </c>
      <c r="U26" s="1185">
        <v>44.15</v>
      </c>
      <c r="V26" s="1185">
        <v>73.72</v>
      </c>
      <c r="W26" s="1281">
        <v>189</v>
      </c>
      <c r="X26" s="1281">
        <v>140</v>
      </c>
      <c r="Y26" s="1281">
        <v>106</v>
      </c>
    </row>
    <row r="27" spans="5:25" x14ac:dyDescent="0.4">
      <c r="E27" s="12"/>
      <c r="I27" s="12"/>
      <c r="M27" s="12"/>
      <c r="Q27" s="12"/>
    </row>
    <row r="28" spans="5:25" x14ac:dyDescent="0.4">
      <c r="E28" s="1112"/>
      <c r="I28" s="1112"/>
      <c r="M28" s="1112"/>
      <c r="Q28" s="1112"/>
      <c r="R28" t="s">
        <v>459</v>
      </c>
      <c r="S28" s="1287" t="s">
        <v>460</v>
      </c>
      <c r="T28" s="1185">
        <v>19.559999999999999</v>
      </c>
      <c r="U28" s="1185">
        <v>24.64</v>
      </c>
      <c r="V28" s="1285">
        <v>82.74</v>
      </c>
      <c r="W28" s="1281">
        <v>212</v>
      </c>
      <c r="X28" s="1281">
        <v>176</v>
      </c>
      <c r="Y28" s="1281">
        <v>159</v>
      </c>
    </row>
    <row r="29" spans="5:25" x14ac:dyDescent="0.4">
      <c r="E29" s="1112"/>
      <c r="I29" s="1112"/>
      <c r="M29" s="1112"/>
      <c r="Q29" s="1112"/>
      <c r="S29" s="1287" t="s">
        <v>461</v>
      </c>
      <c r="T29" s="1185">
        <v>19.559999999999999</v>
      </c>
      <c r="U29" s="1185">
        <v>24.41</v>
      </c>
      <c r="V29" s="1185">
        <v>83.53</v>
      </c>
      <c r="W29" s="1281">
        <v>214</v>
      </c>
      <c r="X29" s="1281">
        <v>180</v>
      </c>
      <c r="Y29" s="1281">
        <v>163</v>
      </c>
    </row>
    <row r="30" spans="5:25" x14ac:dyDescent="0.4">
      <c r="E30" s="1112"/>
      <c r="I30" s="1112"/>
      <c r="M30" s="1112"/>
      <c r="Q30" s="1112"/>
      <c r="S30" s="1287" t="s">
        <v>467</v>
      </c>
      <c r="T30" s="1185">
        <v>19.54</v>
      </c>
      <c r="U30" s="1185">
        <v>22.58</v>
      </c>
      <c r="V30" s="1185">
        <v>85.1</v>
      </c>
      <c r="W30" s="1281">
        <v>217</v>
      </c>
      <c r="X30" s="1281">
        <v>184</v>
      </c>
      <c r="Y30" s="1281">
        <v>167</v>
      </c>
    </row>
    <row r="39" spans="18:27" x14ac:dyDescent="0.4">
      <c r="R39" s="1202" t="s">
        <v>429</v>
      </c>
      <c r="S39" s="1208" t="s">
        <v>440</v>
      </c>
      <c r="T39" s="1209" t="s">
        <v>357</v>
      </c>
      <c r="U39" s="1210" t="s">
        <v>441</v>
      </c>
      <c r="V39" s="1208" t="s">
        <v>441</v>
      </c>
      <c r="W39" s="1209" t="s">
        <v>439</v>
      </c>
      <c r="X39" s="1210" t="s">
        <v>441</v>
      </c>
      <c r="Y39" s="1208" t="s">
        <v>442</v>
      </c>
      <c r="Z39" s="1209" t="s">
        <v>438</v>
      </c>
      <c r="AA39" s="1210" t="s">
        <v>441</v>
      </c>
    </row>
    <row r="40" spans="18:27" x14ac:dyDescent="0.4">
      <c r="R40" t="s">
        <v>443</v>
      </c>
      <c r="S40" t="s">
        <v>443</v>
      </c>
      <c r="T40" t="s">
        <v>443</v>
      </c>
      <c r="U40" t="s">
        <v>443</v>
      </c>
      <c r="V40" t="s">
        <v>443</v>
      </c>
      <c r="W40" t="s">
        <v>443</v>
      </c>
      <c r="X40" t="s">
        <v>443</v>
      </c>
      <c r="Y40" t="s">
        <v>443</v>
      </c>
      <c r="Z40" t="s">
        <v>443</v>
      </c>
      <c r="AA40" t="s">
        <v>443</v>
      </c>
    </row>
    <row r="41" spans="18:27" x14ac:dyDescent="0.4">
      <c r="R41" s="1203" t="s">
        <v>430</v>
      </c>
      <c r="S41" s="1203" t="s">
        <v>431</v>
      </c>
      <c r="T41" s="1203" t="s">
        <v>432</v>
      </c>
      <c r="U41" s="1203" t="s">
        <v>433</v>
      </c>
      <c r="V41" s="1203" t="s">
        <v>431</v>
      </c>
      <c r="W41" s="1203" t="s">
        <v>432</v>
      </c>
      <c r="X41" s="1203" t="s">
        <v>433</v>
      </c>
      <c r="Y41" s="1203" t="s">
        <v>431</v>
      </c>
      <c r="Z41" s="1203" t="s">
        <v>432</v>
      </c>
      <c r="AA41" s="1203" t="s">
        <v>433</v>
      </c>
    </row>
    <row r="42" spans="18:27" x14ac:dyDescent="0.4">
      <c r="R42" s="1204" t="s">
        <v>434</v>
      </c>
      <c r="S42" s="1205">
        <v>63.04</v>
      </c>
      <c r="T42" s="1205">
        <v>65.2</v>
      </c>
      <c r="U42" s="1205">
        <v>63.61</v>
      </c>
      <c r="V42" s="1205">
        <v>9.48</v>
      </c>
      <c r="W42" s="1205">
        <v>9.1</v>
      </c>
      <c r="X42" s="1205">
        <v>10.050000000000001</v>
      </c>
      <c r="Y42" s="1205">
        <v>18.760000000000002</v>
      </c>
      <c r="Z42" s="1205">
        <v>17.87</v>
      </c>
      <c r="AA42" s="1205">
        <v>18.46</v>
      </c>
    </row>
    <row r="43" spans="18:27" x14ac:dyDescent="0.4">
      <c r="R43" s="1206" t="s">
        <v>435</v>
      </c>
      <c r="S43" s="1207">
        <v>2.74</v>
      </c>
      <c r="T43" s="1207">
        <v>2.92</v>
      </c>
      <c r="U43" s="1207">
        <v>3.55</v>
      </c>
      <c r="V43" s="1207">
        <v>1.67</v>
      </c>
      <c r="W43" s="1207">
        <v>1.69</v>
      </c>
      <c r="X43" s="1207">
        <v>2.0299999999999998</v>
      </c>
      <c r="Y43" s="1207">
        <v>2.3199999999999998</v>
      </c>
      <c r="Z43" s="1207">
        <v>2.33</v>
      </c>
      <c r="AA43" s="1207">
        <v>2.71</v>
      </c>
    </row>
    <row r="44" spans="18:27" x14ac:dyDescent="0.4">
      <c r="R44" s="1203" t="s">
        <v>436</v>
      </c>
      <c r="S44" s="1203" t="s">
        <v>420</v>
      </c>
      <c r="T44" s="1203" t="s">
        <v>423</v>
      </c>
      <c r="U44" s="1203" t="s">
        <v>416</v>
      </c>
      <c r="V44" s="1203" t="s">
        <v>420</v>
      </c>
      <c r="W44" s="1203" t="s">
        <v>423</v>
      </c>
      <c r="X44" s="1203" t="s">
        <v>416</v>
      </c>
      <c r="Y44" s="1203" t="s">
        <v>420</v>
      </c>
      <c r="Z44" s="1203" t="s">
        <v>423</v>
      </c>
      <c r="AA44" s="1203" t="s">
        <v>416</v>
      </c>
    </row>
    <row r="45" spans="18:27" x14ac:dyDescent="0.4">
      <c r="R45" s="1204" t="s">
        <v>434</v>
      </c>
      <c r="S45" s="1205">
        <v>63.5</v>
      </c>
      <c r="T45" s="1205">
        <v>65.59</v>
      </c>
      <c r="U45" s="1205">
        <v>64.17</v>
      </c>
      <c r="V45" s="1205">
        <v>9.4700000000000006</v>
      </c>
      <c r="W45" s="1205">
        <v>9.1999999999999993</v>
      </c>
      <c r="X45" s="1205">
        <v>10</v>
      </c>
      <c r="Y45" s="1205">
        <v>18.52</v>
      </c>
      <c r="Z45" s="1205">
        <v>17.670000000000002</v>
      </c>
      <c r="AA45" s="1205">
        <v>17.91</v>
      </c>
    </row>
    <row r="46" spans="18:27" x14ac:dyDescent="0.4">
      <c r="R46" s="1206" t="s">
        <v>435</v>
      </c>
      <c r="S46" s="1207">
        <v>2.93</v>
      </c>
      <c r="T46" s="1207">
        <v>2.7</v>
      </c>
      <c r="U46" s="1207">
        <v>3.56</v>
      </c>
      <c r="V46" s="1207">
        <v>1.64</v>
      </c>
      <c r="W46" s="1207">
        <v>1.63</v>
      </c>
      <c r="X46" s="1207">
        <v>1.9</v>
      </c>
      <c r="Y46" s="1207">
        <v>2.5499999999999998</v>
      </c>
      <c r="Z46" s="1207">
        <v>2.19</v>
      </c>
      <c r="AA46" s="1207">
        <v>2.29</v>
      </c>
    </row>
    <row r="47" spans="18:27" x14ac:dyDescent="0.4">
      <c r="R47" s="1203" t="s">
        <v>437</v>
      </c>
      <c r="S47" s="1203" t="s">
        <v>420</v>
      </c>
      <c r="T47" s="1203" t="s">
        <v>423</v>
      </c>
      <c r="U47" s="1203" t="s">
        <v>416</v>
      </c>
      <c r="V47" s="1203" t="s">
        <v>420</v>
      </c>
      <c r="W47" s="1203" t="s">
        <v>423</v>
      </c>
      <c r="X47" s="1203" t="s">
        <v>416</v>
      </c>
      <c r="Y47" s="1203" t="s">
        <v>420</v>
      </c>
      <c r="Z47" s="1203" t="s">
        <v>423</v>
      </c>
      <c r="AA47" s="1203" t="s">
        <v>416</v>
      </c>
    </row>
    <row r="48" spans="18:27" x14ac:dyDescent="0.4">
      <c r="R48" s="1204" t="s">
        <v>434</v>
      </c>
      <c r="S48" s="1205">
        <f>ROUND(S42-S45,2)</f>
        <v>-0.46</v>
      </c>
      <c r="T48" s="1205">
        <f t="shared" ref="T48:AA48" si="0">ROUND(T42-T45,2)</f>
        <v>-0.39</v>
      </c>
      <c r="U48" s="1205">
        <f t="shared" si="0"/>
        <v>-0.56000000000000005</v>
      </c>
      <c r="V48" s="1205">
        <f t="shared" si="0"/>
        <v>0.01</v>
      </c>
      <c r="W48" s="1205">
        <f t="shared" si="0"/>
        <v>-0.1</v>
      </c>
      <c r="X48" s="1205">
        <f t="shared" si="0"/>
        <v>0.05</v>
      </c>
      <c r="Y48" s="1205">
        <f t="shared" si="0"/>
        <v>0.24</v>
      </c>
      <c r="Z48" s="1205">
        <f t="shared" si="0"/>
        <v>0.2</v>
      </c>
      <c r="AA48" s="1205">
        <f t="shared" si="0"/>
        <v>0.55000000000000004</v>
      </c>
    </row>
    <row r="49" spans="18:27" x14ac:dyDescent="0.4">
      <c r="R49" s="1206" t="s">
        <v>435</v>
      </c>
      <c r="S49" s="1207">
        <f t="shared" ref="S49:AA49" si="1">ROUND(S43-S46,2)</f>
        <v>-0.19</v>
      </c>
      <c r="T49" s="1207">
        <f t="shared" si="1"/>
        <v>0.22</v>
      </c>
      <c r="U49" s="1207">
        <f t="shared" si="1"/>
        <v>-0.01</v>
      </c>
      <c r="V49" s="1207">
        <f t="shared" si="1"/>
        <v>0.03</v>
      </c>
      <c r="W49" s="1207">
        <f t="shared" si="1"/>
        <v>0.06</v>
      </c>
      <c r="X49" s="1207">
        <f t="shared" si="1"/>
        <v>0.13</v>
      </c>
      <c r="Y49" s="1207">
        <f t="shared" si="1"/>
        <v>-0.23</v>
      </c>
      <c r="Z49" s="1207">
        <f t="shared" si="1"/>
        <v>0.14000000000000001</v>
      </c>
      <c r="AA49" s="1207">
        <f t="shared" si="1"/>
        <v>0.42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A2:BF48"/>
  <sheetViews>
    <sheetView showGridLines="0" tabSelected="1" zoomScale="70" zoomScaleNormal="70" workbookViewId="0">
      <selection activeCell="P6" sqref="P6"/>
    </sheetView>
  </sheetViews>
  <sheetFormatPr defaultRowHeight="17.399999999999999" x14ac:dyDescent="0.4"/>
  <cols>
    <col min="1" max="1" width="2.69921875" customWidth="1"/>
    <col min="2" max="2" width="5.59765625" customWidth="1"/>
    <col min="3" max="4" width="15.69921875" customWidth="1"/>
    <col min="5" max="5" width="2.19921875" customWidth="1"/>
    <col min="6" max="7" width="15.69921875" customWidth="1"/>
    <col min="8" max="8" width="2.19921875" customWidth="1"/>
    <col min="9" max="10" width="15.69921875" customWidth="1"/>
    <col min="11" max="11" width="2.19921875" customWidth="1"/>
    <col min="12" max="13" width="15.69921875" customWidth="1"/>
    <col min="14" max="14" width="2.19921875" customWidth="1"/>
    <col min="15" max="24" width="15.69921875" customWidth="1"/>
  </cols>
  <sheetData>
    <row r="2" spans="1:58" x14ac:dyDescent="0.4">
      <c r="A2" s="1169"/>
      <c r="B2" s="1212" t="s">
        <v>457</v>
      </c>
      <c r="C2" s="1213"/>
      <c r="D2" s="1213" t="s">
        <v>423</v>
      </c>
      <c r="E2" s="1214"/>
      <c r="F2" s="1213"/>
      <c r="G2" s="1214" t="s">
        <v>416</v>
      </c>
      <c r="H2" s="1214"/>
      <c r="I2" s="1213"/>
      <c r="J2" s="1214" t="s">
        <v>418</v>
      </c>
      <c r="K2" s="1214"/>
      <c r="L2" s="1213"/>
      <c r="M2" s="1214" t="s">
        <v>420</v>
      </c>
      <c r="N2" s="1214"/>
      <c r="O2" s="1213"/>
      <c r="P2" s="1214" t="s">
        <v>444</v>
      </c>
      <c r="Q2" s="1214"/>
      <c r="R2" s="1214"/>
      <c r="S2" s="1214"/>
      <c r="T2" s="1214"/>
      <c r="U2" s="1214"/>
      <c r="V2" s="1214"/>
      <c r="W2" s="1214"/>
      <c r="X2" s="1214"/>
    </row>
    <row r="3" spans="1:58" ht="13.8" customHeight="1" x14ac:dyDescent="0.4">
      <c r="A3" s="1169"/>
      <c r="B3" s="1169"/>
      <c r="C3" s="1169"/>
      <c r="D3" s="1169"/>
      <c r="E3" s="1169"/>
      <c r="F3" s="1169"/>
      <c r="G3" s="1169"/>
      <c r="H3" s="1169"/>
      <c r="I3" s="1169"/>
      <c r="J3" s="1169"/>
      <c r="K3" s="1169"/>
      <c r="L3" s="1169"/>
      <c r="M3" s="1169"/>
      <c r="N3" s="1169"/>
      <c r="O3" s="1169"/>
      <c r="P3" s="1169"/>
      <c r="Q3" s="1169"/>
      <c r="R3" s="1169"/>
      <c r="S3" s="1169"/>
      <c r="T3" s="1169"/>
      <c r="U3" s="1169"/>
      <c r="V3" s="1169"/>
      <c r="W3" s="1169"/>
      <c r="X3" s="1169"/>
      <c r="AT3" s="1112"/>
      <c r="AX3" s="1112"/>
      <c r="BB3" s="1112"/>
      <c r="BF3" s="1112"/>
    </row>
    <row r="4" spans="1:58" ht="95.25" customHeight="1" x14ac:dyDescent="0.4">
      <c r="A4" s="1169"/>
      <c r="B4" s="1215" t="s">
        <v>453</v>
      </c>
      <c r="C4" s="1170"/>
      <c r="D4" s="1181" t="s">
        <v>446</v>
      </c>
      <c r="E4" s="1170"/>
      <c r="F4" s="1170"/>
      <c r="G4" s="1182" t="s">
        <v>448</v>
      </c>
      <c r="H4" s="1170"/>
      <c r="I4" s="1170"/>
      <c r="J4" s="1183" t="s">
        <v>450</v>
      </c>
      <c r="K4" s="1170"/>
      <c r="L4" s="1170"/>
      <c r="M4" s="1184" t="s">
        <v>452</v>
      </c>
      <c r="N4" s="1170"/>
      <c r="O4" s="1170"/>
      <c r="P4" s="1286" t="s">
        <v>466</v>
      </c>
      <c r="Q4" s="1292" t="s">
        <v>463</v>
      </c>
      <c r="R4" s="1284" t="s">
        <v>464</v>
      </c>
      <c r="AT4" s="1112"/>
      <c r="AX4" s="1112"/>
      <c r="BB4" s="1112"/>
      <c r="BF4" s="1112"/>
    </row>
    <row r="5" spans="1:58" ht="34.5" customHeight="1" x14ac:dyDescent="0.4">
      <c r="A5" s="1169"/>
      <c r="B5" s="1215"/>
      <c r="C5" s="1169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AT5" s="1112"/>
      <c r="AX5" s="1112"/>
      <c r="BB5" s="1112"/>
      <c r="BF5" s="1112"/>
    </row>
    <row r="6" spans="1:58" ht="95.25" customHeight="1" x14ac:dyDescent="0.4">
      <c r="A6" s="1169"/>
      <c r="B6" s="1215" t="s">
        <v>454</v>
      </c>
      <c r="C6" s="1170"/>
      <c r="D6" s="1179" t="s">
        <v>445</v>
      </c>
      <c r="E6" s="1172"/>
      <c r="F6" s="1172"/>
      <c r="G6" s="1177" t="s">
        <v>447</v>
      </c>
      <c r="H6" s="1172"/>
      <c r="I6" s="1172"/>
      <c r="J6" s="1176" t="s">
        <v>449</v>
      </c>
      <c r="K6" s="1172"/>
      <c r="L6" s="1172"/>
      <c r="M6" s="1174" t="s">
        <v>451</v>
      </c>
      <c r="N6" s="1172"/>
      <c r="O6" s="1172"/>
      <c r="P6" s="1282" t="s">
        <v>466</v>
      </c>
      <c r="Q6" s="1282" t="s">
        <v>464</v>
      </c>
      <c r="AT6" s="1112"/>
      <c r="AX6" s="1112"/>
      <c r="BB6" s="1112"/>
      <c r="BF6" s="1112"/>
    </row>
    <row r="7" spans="1:58" ht="34.5" customHeight="1" x14ac:dyDescent="0.4">
      <c r="A7" s="1169"/>
      <c r="B7" s="1215"/>
      <c r="C7" s="1169"/>
      <c r="D7" s="1172"/>
      <c r="E7" s="1172"/>
      <c r="F7" s="1172"/>
      <c r="G7" s="1172"/>
      <c r="H7" s="1172"/>
      <c r="I7" s="1172"/>
      <c r="J7" s="1172"/>
      <c r="K7" s="1172"/>
      <c r="L7" s="1172"/>
      <c r="M7" s="1172"/>
      <c r="N7" s="1172"/>
      <c r="O7" s="1172"/>
      <c r="P7" s="1172"/>
      <c r="Q7" s="1172"/>
      <c r="R7" s="1172"/>
      <c r="S7" s="1172"/>
      <c r="T7" s="1172"/>
      <c r="U7" s="1172"/>
      <c r="V7" s="1172"/>
      <c r="W7" s="1172"/>
      <c r="X7" s="1172"/>
      <c r="AT7" s="1112"/>
      <c r="AX7" s="1112"/>
      <c r="BB7" s="1112"/>
      <c r="BF7" s="1112"/>
    </row>
    <row r="8" spans="1:58" ht="95.25" customHeight="1" x14ac:dyDescent="0.4">
      <c r="A8" s="1169"/>
      <c r="B8" s="1215" t="s">
        <v>455</v>
      </c>
      <c r="C8" s="1170"/>
      <c r="D8" s="1211" t="s">
        <v>445</v>
      </c>
      <c r="E8" s="1172"/>
      <c r="F8" s="1172"/>
      <c r="G8" s="1188" t="s">
        <v>447</v>
      </c>
      <c r="H8" s="1172"/>
      <c r="I8" s="1172"/>
      <c r="J8" s="1191" t="s">
        <v>449</v>
      </c>
      <c r="K8" s="1172"/>
      <c r="L8" s="1172"/>
      <c r="M8" s="1193" t="s">
        <v>451</v>
      </c>
      <c r="N8" s="1172"/>
      <c r="O8" s="1172"/>
      <c r="P8" s="1291" t="s">
        <v>468</v>
      </c>
      <c r="Q8" s="1288" t="s">
        <v>462</v>
      </c>
      <c r="R8" s="1289" t="s">
        <v>463</v>
      </c>
      <c r="S8" s="1290" t="s">
        <v>465</v>
      </c>
      <c r="AT8" s="1112"/>
      <c r="AX8" s="1112"/>
      <c r="BB8" s="1112"/>
      <c r="BF8" s="1112"/>
    </row>
    <row r="9" spans="1:58" ht="34.5" customHeight="1" x14ac:dyDescent="0.4">
      <c r="A9" s="1169"/>
      <c r="B9" s="1215"/>
      <c r="C9" s="1169"/>
      <c r="D9" s="1172"/>
      <c r="E9" s="1172"/>
      <c r="F9" s="1172"/>
      <c r="G9" s="1172"/>
      <c r="H9" s="1172"/>
      <c r="I9" s="1172"/>
      <c r="J9" s="1172"/>
      <c r="K9" s="1172"/>
      <c r="L9" s="1172"/>
      <c r="M9" s="1172"/>
      <c r="N9" s="1172"/>
      <c r="O9" s="1172"/>
      <c r="P9" s="1172"/>
      <c r="Q9" s="1172"/>
      <c r="R9" s="1172"/>
      <c r="S9" s="1172"/>
      <c r="T9" s="1172"/>
      <c r="U9" s="1172"/>
      <c r="V9" s="1172"/>
      <c r="W9" s="1172"/>
      <c r="X9" s="1172"/>
      <c r="AT9" s="1112"/>
      <c r="AX9" s="1112"/>
      <c r="BB9" s="1112"/>
      <c r="BF9" s="1112"/>
    </row>
    <row r="10" spans="1:58" ht="95.25" customHeight="1" x14ac:dyDescent="0.4">
      <c r="A10" s="1169"/>
      <c r="B10" s="1215" t="s">
        <v>456</v>
      </c>
      <c r="C10" s="1170"/>
      <c r="D10" s="1194" t="s">
        <v>445</v>
      </c>
      <c r="E10" s="1172"/>
      <c r="F10" s="1172"/>
      <c r="G10" s="1196" t="s">
        <v>447</v>
      </c>
      <c r="H10" s="1172"/>
      <c r="I10" s="1172"/>
      <c r="J10" s="1199" t="s">
        <v>449</v>
      </c>
      <c r="K10" s="1172"/>
      <c r="L10" s="1172"/>
      <c r="M10" s="1201" t="s">
        <v>451</v>
      </c>
      <c r="N10" s="1172"/>
      <c r="O10" s="1172"/>
      <c r="P10" s="1283" t="s">
        <v>466</v>
      </c>
      <c r="Q10" s="1283" t="s">
        <v>464</v>
      </c>
      <c r="AT10" s="1112"/>
      <c r="AX10" s="1112"/>
      <c r="BB10" s="1112"/>
      <c r="BF10" s="1112"/>
    </row>
    <row r="11" spans="1:58" x14ac:dyDescent="0.4">
      <c r="A11" s="1169"/>
      <c r="B11" s="1169"/>
      <c r="C11" s="1169"/>
      <c r="D11" s="1169"/>
      <c r="E11" s="1169"/>
      <c r="F11" s="1169"/>
      <c r="G11" s="1169"/>
      <c r="H11" s="1169"/>
      <c r="I11" s="1169"/>
      <c r="J11" s="1169"/>
      <c r="K11" s="1169"/>
      <c r="L11" s="1169"/>
      <c r="M11" s="1169"/>
      <c r="N11" s="1169"/>
      <c r="O11" s="1169"/>
      <c r="P11" s="1169"/>
      <c r="Q11" s="1169"/>
      <c r="R11" s="1169"/>
      <c r="S11" s="1169"/>
      <c r="T11" s="1169"/>
      <c r="U11" s="1169"/>
      <c r="V11" s="1169"/>
      <c r="W11" s="1169"/>
      <c r="X11" s="1169"/>
    </row>
    <row r="12" spans="1:58" x14ac:dyDescent="0.4">
      <c r="A12" s="1169"/>
      <c r="B12" s="1169"/>
      <c r="C12" s="1169"/>
      <c r="D12" s="1169"/>
      <c r="E12" s="1169"/>
      <c r="F12" s="1169"/>
      <c r="G12" s="1169"/>
      <c r="H12" s="1169"/>
      <c r="I12" s="1169"/>
      <c r="J12" s="1169"/>
      <c r="K12" s="1169"/>
      <c r="L12" s="1169"/>
      <c r="M12" s="1169"/>
      <c r="N12" s="1169"/>
      <c r="O12" s="1169"/>
      <c r="P12" s="1169"/>
      <c r="Q12" s="1169"/>
      <c r="R12" s="1169"/>
      <c r="S12" s="1169"/>
      <c r="T12" s="1169"/>
      <c r="U12" s="1169"/>
      <c r="V12" s="1169"/>
      <c r="W12" s="1169"/>
      <c r="X12" s="1169"/>
    </row>
    <row r="13" spans="1:58" x14ac:dyDescent="0.4">
      <c r="A13" s="1169"/>
      <c r="B13" s="1169"/>
      <c r="C13" s="1169"/>
      <c r="D13" s="1169"/>
      <c r="E13" s="1169"/>
      <c r="F13" s="1169"/>
      <c r="G13" s="1169"/>
      <c r="H13" s="1169"/>
      <c r="I13" s="1169"/>
      <c r="J13" s="1169"/>
      <c r="K13" s="1169"/>
      <c r="L13" s="1169"/>
      <c r="M13" s="1169"/>
      <c r="N13" s="1169"/>
      <c r="O13" s="1169"/>
      <c r="P13" s="1169"/>
      <c r="Q13" s="1169"/>
      <c r="R13" s="1169"/>
      <c r="S13" s="1169"/>
      <c r="T13" s="1169"/>
      <c r="U13" s="1169"/>
      <c r="V13" s="1169"/>
      <c r="W13" s="1169"/>
      <c r="X13" s="1169"/>
    </row>
    <row r="14" spans="1:58" x14ac:dyDescent="0.4">
      <c r="A14" s="1169"/>
      <c r="B14" s="1169"/>
      <c r="C14" s="1169"/>
      <c r="D14" s="1169"/>
      <c r="E14" s="1169"/>
      <c r="F14" s="1169"/>
      <c r="G14" s="1169"/>
      <c r="H14" s="1169"/>
      <c r="I14" s="1169"/>
      <c r="J14" s="1169"/>
      <c r="K14" s="1169"/>
      <c r="L14" s="1169"/>
      <c r="M14" s="1169"/>
      <c r="N14" s="1169"/>
      <c r="O14" s="1169"/>
      <c r="P14" s="1169"/>
      <c r="Q14" s="1169"/>
      <c r="R14" s="1169"/>
      <c r="S14" s="1169"/>
      <c r="T14" s="1169"/>
      <c r="U14" s="1169"/>
      <c r="V14" s="1169"/>
      <c r="W14" s="1169"/>
      <c r="X14" s="1169"/>
    </row>
    <row r="15" spans="1:58" x14ac:dyDescent="0.4">
      <c r="A15" s="1169"/>
      <c r="B15" s="1169"/>
      <c r="C15" s="1169"/>
      <c r="D15" s="1169"/>
      <c r="E15" s="1169"/>
      <c r="F15" s="1169"/>
      <c r="G15" s="1169"/>
      <c r="H15" s="1169"/>
      <c r="I15" s="1169"/>
      <c r="J15" s="1169"/>
      <c r="K15" s="1169"/>
      <c r="L15" s="1169"/>
      <c r="M15" s="1169"/>
      <c r="N15" s="1169"/>
      <c r="O15" s="1169"/>
      <c r="P15" s="1169"/>
      <c r="Q15" s="1169"/>
      <c r="R15" s="1169"/>
      <c r="S15" s="1169"/>
      <c r="T15" s="1169"/>
      <c r="U15" s="1169"/>
      <c r="V15" s="1169"/>
      <c r="W15" s="1169"/>
      <c r="X15" s="1169"/>
    </row>
    <row r="16" spans="1:58" x14ac:dyDescent="0.4">
      <c r="A16" s="1169"/>
      <c r="B16" s="1169"/>
      <c r="C16" s="1169"/>
      <c r="D16" s="1169"/>
      <c r="E16" s="1169"/>
      <c r="F16" s="1169"/>
      <c r="G16" s="1169"/>
      <c r="H16" s="1169"/>
      <c r="I16" s="1169"/>
      <c r="J16" s="1169"/>
      <c r="K16" s="1169"/>
      <c r="L16" s="1169"/>
      <c r="M16" s="1169"/>
      <c r="N16" s="1169"/>
      <c r="O16" s="1169"/>
      <c r="P16" s="1169"/>
      <c r="Q16" s="1169"/>
      <c r="R16" s="1169"/>
      <c r="S16" s="1169"/>
      <c r="T16" s="1169"/>
      <c r="U16" s="1169"/>
      <c r="V16" s="1169"/>
      <c r="W16" s="1169"/>
      <c r="X16" s="1169"/>
    </row>
    <row r="17" spans="1:24" x14ac:dyDescent="0.4">
      <c r="A17" s="1169"/>
      <c r="B17" s="1169"/>
      <c r="C17" s="1169"/>
      <c r="D17" s="1169"/>
      <c r="E17" s="1169"/>
      <c r="F17" s="1169"/>
      <c r="G17" s="1169"/>
      <c r="H17" s="1169"/>
      <c r="I17" s="1169"/>
      <c r="J17" s="1169"/>
      <c r="K17" s="1169"/>
      <c r="L17" s="1169"/>
      <c r="M17" s="1169"/>
      <c r="N17" s="1169"/>
      <c r="O17" s="1169"/>
      <c r="P17" s="1169"/>
      <c r="Q17" s="1169"/>
      <c r="R17" s="1169"/>
      <c r="S17" s="1169"/>
      <c r="T17" s="1169"/>
      <c r="U17" s="1169"/>
      <c r="V17" s="1169"/>
      <c r="W17" s="1169"/>
      <c r="X17" s="1169"/>
    </row>
    <row r="18" spans="1:24" x14ac:dyDescent="0.4">
      <c r="A18" s="1169"/>
      <c r="B18" s="1169"/>
      <c r="C18" s="1169"/>
      <c r="D18" s="1169"/>
      <c r="E18" s="1169"/>
      <c r="F18" s="1169"/>
      <c r="G18" s="1169"/>
      <c r="H18" s="1169"/>
      <c r="I18" s="1169"/>
      <c r="J18" s="1169"/>
      <c r="K18" s="1169"/>
      <c r="L18" s="1169"/>
      <c r="M18" s="1169"/>
      <c r="N18" s="1169"/>
      <c r="O18" s="1169"/>
      <c r="P18" s="1169"/>
      <c r="Q18" s="1169"/>
      <c r="R18" s="1169"/>
      <c r="S18" s="1169"/>
      <c r="T18" s="1169"/>
      <c r="U18" s="1169"/>
      <c r="V18" s="1169"/>
      <c r="W18" s="1169"/>
      <c r="X18" s="1169"/>
    </row>
    <row r="19" spans="1:24" x14ac:dyDescent="0.4">
      <c r="A19" s="1169"/>
      <c r="B19" s="1169"/>
      <c r="C19" s="1169"/>
      <c r="D19" s="1169"/>
      <c r="E19" s="1169"/>
      <c r="F19" s="1169"/>
      <c r="G19" s="1169"/>
      <c r="H19" s="1169"/>
      <c r="I19" s="1169"/>
      <c r="J19" s="1169"/>
      <c r="K19" s="1169"/>
      <c r="L19" s="1169"/>
      <c r="M19" s="1169"/>
      <c r="N19" s="1169"/>
      <c r="O19" s="1169"/>
      <c r="P19" s="1169"/>
      <c r="Q19" s="1169"/>
      <c r="R19" s="1169"/>
      <c r="S19" s="1169"/>
      <c r="T19" s="1169"/>
      <c r="U19" s="1169"/>
      <c r="V19" s="1169"/>
      <c r="W19" s="1169"/>
      <c r="X19" s="1169"/>
    </row>
    <row r="20" spans="1:24" x14ac:dyDescent="0.4">
      <c r="A20" s="1169"/>
      <c r="B20" s="1169"/>
      <c r="C20" s="1169"/>
      <c r="D20" s="1169"/>
      <c r="E20" s="1169"/>
      <c r="F20" s="1169"/>
      <c r="G20" s="1169"/>
      <c r="H20" s="1169"/>
      <c r="I20" s="1169"/>
      <c r="J20" s="1169"/>
      <c r="K20" s="1169"/>
      <c r="L20" s="1169"/>
      <c r="M20" s="1169"/>
      <c r="N20" s="1169"/>
      <c r="O20" s="1169"/>
      <c r="P20" s="1169"/>
      <c r="Q20" s="1169"/>
      <c r="R20" s="1169"/>
      <c r="S20" s="1169"/>
      <c r="T20" s="1169"/>
      <c r="U20" s="1169"/>
      <c r="V20" s="1169"/>
      <c r="W20" s="1169"/>
      <c r="X20" s="1169"/>
    </row>
    <row r="21" spans="1:24" x14ac:dyDescent="0.4">
      <c r="A21" s="1169"/>
      <c r="B21" s="1169"/>
      <c r="C21" s="1169"/>
      <c r="D21" s="1169"/>
      <c r="E21" s="1169"/>
      <c r="F21" s="1169"/>
      <c r="G21" s="1169"/>
      <c r="H21" s="1169"/>
      <c r="I21" s="1169"/>
      <c r="J21" s="1169"/>
      <c r="K21" s="1169"/>
      <c r="L21" s="1169"/>
      <c r="M21" s="1169"/>
      <c r="N21" s="1169"/>
      <c r="O21" s="1169"/>
      <c r="P21" s="1169"/>
      <c r="Q21" s="1169"/>
      <c r="R21" s="1169"/>
      <c r="S21" s="1169"/>
      <c r="T21" s="1169"/>
      <c r="U21" s="1169"/>
      <c r="V21" s="1169"/>
      <c r="W21" s="1169"/>
      <c r="X21" s="1169"/>
    </row>
    <row r="22" spans="1:24" x14ac:dyDescent="0.4">
      <c r="A22" s="1169"/>
      <c r="B22" s="1169"/>
      <c r="C22" s="1169"/>
      <c r="D22" s="1169"/>
      <c r="E22" s="1169"/>
      <c r="F22" s="1169"/>
      <c r="G22" s="1169"/>
      <c r="H22" s="1169"/>
      <c r="I22" s="1169"/>
      <c r="J22" s="1169"/>
      <c r="K22" s="1169"/>
      <c r="L22" s="1169"/>
      <c r="M22" s="1169"/>
      <c r="N22" s="1169"/>
      <c r="O22" s="1169"/>
      <c r="P22" s="1169"/>
      <c r="Q22" s="1169"/>
      <c r="R22" s="1169"/>
      <c r="S22" s="1169"/>
      <c r="T22" s="1169"/>
      <c r="U22" s="1169"/>
      <c r="V22" s="1169"/>
      <c r="W22" s="1169"/>
      <c r="X22" s="1169"/>
    </row>
    <row r="23" spans="1:24" x14ac:dyDescent="0.4">
      <c r="A23" s="1169"/>
      <c r="B23" s="1169"/>
      <c r="C23" s="1169"/>
      <c r="D23" s="1169"/>
      <c r="E23" s="1169"/>
      <c r="F23" s="1169"/>
      <c r="G23" s="1169"/>
      <c r="H23" s="1169"/>
      <c r="I23" s="1169"/>
      <c r="J23" s="1169"/>
      <c r="K23" s="1169"/>
      <c r="L23" s="1169"/>
      <c r="M23" s="1169"/>
      <c r="N23" s="1169"/>
      <c r="O23" s="1169"/>
      <c r="P23" s="1169"/>
      <c r="Q23" s="1169"/>
      <c r="R23" s="1169"/>
      <c r="S23" s="1169"/>
      <c r="T23" s="1169"/>
      <c r="U23" s="1169"/>
      <c r="V23" s="1169"/>
      <c r="W23" s="1169"/>
      <c r="X23" s="1169"/>
    </row>
    <row r="24" spans="1:24" x14ac:dyDescent="0.4">
      <c r="A24" s="1169"/>
      <c r="B24" s="1169"/>
      <c r="C24" s="1169"/>
      <c r="D24" s="1169"/>
      <c r="E24" s="1169"/>
      <c r="F24" s="1169"/>
      <c r="G24" s="1169"/>
      <c r="H24" s="1169"/>
      <c r="I24" s="1169"/>
      <c r="J24" s="1169"/>
      <c r="K24" s="1169"/>
      <c r="L24" s="1169"/>
      <c r="M24" s="1169"/>
      <c r="N24" s="1169"/>
      <c r="O24" s="1169"/>
      <c r="P24" s="1169"/>
      <c r="Q24" s="1169"/>
      <c r="R24" s="1169"/>
      <c r="S24" s="1169"/>
      <c r="T24" s="1169"/>
      <c r="U24" s="1169"/>
      <c r="V24" s="1169"/>
      <c r="W24" s="1169"/>
      <c r="X24" s="1169"/>
    </row>
    <row r="25" spans="1:24" x14ac:dyDescent="0.4">
      <c r="A25" s="1169"/>
      <c r="B25" s="1169"/>
      <c r="C25" s="1169"/>
      <c r="D25" s="1169"/>
      <c r="E25" s="1169"/>
      <c r="F25" s="1169"/>
      <c r="G25" s="1169"/>
      <c r="H25" s="1169"/>
      <c r="I25" s="1169"/>
      <c r="J25" s="1169"/>
      <c r="K25" s="1169"/>
      <c r="L25" s="1169"/>
      <c r="M25" s="1169"/>
      <c r="N25" s="1169"/>
      <c r="O25" s="1169"/>
      <c r="P25" s="1169"/>
      <c r="Q25" s="1169"/>
      <c r="R25" s="1169"/>
      <c r="S25" s="1169"/>
      <c r="T25" s="1169"/>
      <c r="U25" s="1169"/>
      <c r="V25" s="1169"/>
      <c r="W25" s="1169"/>
      <c r="X25" s="1169"/>
    </row>
    <row r="26" spans="1:24" x14ac:dyDescent="0.4">
      <c r="A26" s="1169"/>
      <c r="B26" s="1169"/>
      <c r="C26" s="1169"/>
      <c r="D26" s="1169"/>
      <c r="E26" s="1169"/>
      <c r="F26" s="1169"/>
      <c r="G26" s="1169"/>
      <c r="H26" s="1169"/>
      <c r="I26" s="1169"/>
      <c r="J26" s="1169"/>
      <c r="K26" s="1169"/>
      <c r="L26" s="1169"/>
      <c r="M26" s="1169"/>
      <c r="N26" s="1169"/>
      <c r="O26" s="1169"/>
      <c r="P26" s="1169"/>
      <c r="Q26" s="1169"/>
      <c r="R26" s="1169"/>
      <c r="S26" s="1169"/>
      <c r="T26" s="1169"/>
      <c r="U26" s="1169"/>
      <c r="V26" s="1169"/>
      <c r="W26" s="1169"/>
      <c r="X26" s="1169"/>
    </row>
    <row r="27" spans="1:24" x14ac:dyDescent="0.4">
      <c r="A27" s="1169"/>
      <c r="B27" s="1169"/>
      <c r="C27" s="1169"/>
      <c r="D27" s="1169"/>
      <c r="E27" s="1169"/>
      <c r="F27" s="1169"/>
      <c r="G27" s="1169"/>
      <c r="H27" s="1169"/>
      <c r="I27" s="1169"/>
      <c r="J27" s="1169"/>
      <c r="K27" s="1169"/>
      <c r="L27" s="1169"/>
      <c r="M27" s="1169"/>
      <c r="N27" s="1169"/>
      <c r="O27" s="1169"/>
      <c r="P27" s="1169"/>
      <c r="Q27" s="1169"/>
      <c r="R27" s="1169"/>
      <c r="S27" s="1169"/>
      <c r="T27" s="1169"/>
      <c r="U27" s="1169"/>
      <c r="V27" s="1169"/>
      <c r="W27" s="1169"/>
      <c r="X27" s="1169"/>
    </row>
    <row r="28" spans="1:24" x14ac:dyDescent="0.4">
      <c r="A28" s="1169"/>
      <c r="B28" s="1169"/>
      <c r="C28" s="1169"/>
      <c r="D28" s="1169"/>
      <c r="E28" s="1169"/>
      <c r="F28" s="1169"/>
      <c r="G28" s="1169"/>
      <c r="H28" s="1169"/>
      <c r="I28" s="1169"/>
      <c r="J28" s="1169"/>
      <c r="K28" s="1169"/>
      <c r="L28" s="1169"/>
      <c r="M28" s="1169"/>
      <c r="N28" s="1169"/>
      <c r="O28" s="1169"/>
      <c r="P28" s="1169"/>
      <c r="Q28" s="1169"/>
      <c r="R28" s="1169"/>
      <c r="S28" s="1169"/>
      <c r="T28" s="1169"/>
      <c r="U28" s="1169"/>
      <c r="V28" s="1169"/>
      <c r="W28" s="1169"/>
      <c r="X28" s="1169"/>
    </row>
    <row r="29" spans="1:24" x14ac:dyDescent="0.4">
      <c r="A29" s="1169"/>
      <c r="B29" s="1169"/>
      <c r="C29" s="1169"/>
      <c r="D29" s="1169"/>
      <c r="E29" s="1169"/>
      <c r="F29" s="1169"/>
      <c r="G29" s="1169"/>
      <c r="H29" s="1169"/>
      <c r="I29" s="1169"/>
      <c r="J29" s="1169"/>
      <c r="K29" s="1169"/>
      <c r="L29" s="1169"/>
      <c r="M29" s="1169"/>
      <c r="N29" s="1169"/>
      <c r="O29" s="1169"/>
      <c r="P29" s="1169"/>
      <c r="Q29" s="1169"/>
      <c r="R29" s="1169"/>
      <c r="S29" s="1169"/>
      <c r="T29" s="1169"/>
      <c r="U29" s="1169"/>
      <c r="V29" s="1169"/>
      <c r="W29" s="1169"/>
      <c r="X29" s="1169"/>
    </row>
    <row r="30" spans="1:24" x14ac:dyDescent="0.4">
      <c r="A30" s="1169"/>
      <c r="B30" s="1169"/>
      <c r="C30" s="1169"/>
      <c r="D30" s="1169"/>
      <c r="E30" s="1169"/>
      <c r="F30" s="1169"/>
      <c r="G30" s="1169"/>
      <c r="H30" s="1169"/>
      <c r="I30" s="1169"/>
      <c r="J30" s="1169"/>
      <c r="K30" s="1169"/>
      <c r="L30" s="1169"/>
      <c r="M30" s="1169"/>
      <c r="N30" s="1169"/>
      <c r="O30" s="1169"/>
      <c r="P30" s="1169"/>
      <c r="Q30" s="1169"/>
      <c r="R30" s="1169"/>
      <c r="S30" s="1169"/>
      <c r="T30" s="1169"/>
      <c r="U30" s="1169"/>
      <c r="V30" s="1169"/>
      <c r="W30" s="1169"/>
      <c r="X30" s="1169"/>
    </row>
    <row r="31" spans="1:24" x14ac:dyDescent="0.4">
      <c r="A31" s="1169"/>
      <c r="B31" s="1169"/>
      <c r="C31" s="1169"/>
      <c r="D31" s="1169"/>
      <c r="E31" s="1169"/>
      <c r="F31" s="1169"/>
      <c r="G31" s="1169"/>
      <c r="H31" s="1169"/>
      <c r="I31" s="1169"/>
      <c r="J31" s="1169"/>
      <c r="K31" s="1169"/>
      <c r="L31" s="1169"/>
      <c r="M31" s="1169"/>
      <c r="N31" s="1169"/>
      <c r="O31" s="1169"/>
      <c r="P31" s="1169"/>
      <c r="Q31" s="1169"/>
      <c r="R31" s="1169"/>
      <c r="S31" s="1169"/>
      <c r="T31" s="1169"/>
      <c r="U31" s="1169"/>
      <c r="V31" s="1169"/>
      <c r="W31" s="1169"/>
      <c r="X31" s="1169"/>
    </row>
    <row r="32" spans="1:24" x14ac:dyDescent="0.4">
      <c r="A32" s="1169"/>
      <c r="B32" s="1169"/>
      <c r="C32" s="1169"/>
      <c r="D32" s="1169"/>
      <c r="E32" s="1169"/>
      <c r="F32" s="1169"/>
      <c r="G32" s="1169"/>
      <c r="H32" s="1169"/>
      <c r="I32" s="1169"/>
      <c r="J32" s="1169"/>
      <c r="K32" s="1169"/>
      <c r="L32" s="1169"/>
      <c r="M32" s="1169"/>
      <c r="N32" s="1169"/>
      <c r="O32" s="1169"/>
      <c r="P32" s="1169"/>
      <c r="Q32" s="1169"/>
      <c r="R32" s="1169"/>
      <c r="S32" s="1169"/>
      <c r="T32" s="1169"/>
      <c r="U32" s="1169"/>
      <c r="V32" s="1169"/>
      <c r="W32" s="1169"/>
      <c r="X32" s="1169"/>
    </row>
    <row r="33" spans="1:24" x14ac:dyDescent="0.4">
      <c r="A33" s="1169"/>
      <c r="B33" s="1169"/>
      <c r="C33" s="1169"/>
      <c r="D33" s="1169"/>
      <c r="E33" s="1169"/>
      <c r="F33" s="1169"/>
      <c r="G33" s="1169"/>
      <c r="H33" s="1169"/>
      <c r="I33" s="1169"/>
      <c r="J33" s="1169"/>
      <c r="K33" s="1169"/>
      <c r="L33" s="1169"/>
      <c r="M33" s="1169"/>
      <c r="N33" s="1169"/>
      <c r="O33" s="1169"/>
      <c r="P33" s="1169"/>
      <c r="Q33" s="1169"/>
      <c r="R33" s="1169"/>
      <c r="S33" s="1169"/>
      <c r="T33" s="1169"/>
      <c r="U33" s="1169"/>
      <c r="V33" s="1169"/>
      <c r="W33" s="1169"/>
      <c r="X33" s="1169"/>
    </row>
    <row r="34" spans="1:24" x14ac:dyDescent="0.4">
      <c r="A34" s="1169"/>
      <c r="B34" s="1169"/>
      <c r="C34" s="1169"/>
      <c r="D34" s="1169"/>
      <c r="E34" s="1169"/>
      <c r="F34" s="1169"/>
      <c r="G34" s="1169"/>
      <c r="H34" s="1169"/>
      <c r="I34" s="1169"/>
      <c r="J34" s="1169"/>
      <c r="K34" s="1169"/>
      <c r="L34" s="1169"/>
      <c r="M34" s="1169"/>
      <c r="N34" s="1169"/>
      <c r="O34" s="1169"/>
      <c r="P34" s="1169"/>
      <c r="Q34" s="1169"/>
      <c r="R34" s="1169"/>
      <c r="S34" s="1169"/>
      <c r="T34" s="1169"/>
      <c r="U34" s="1169"/>
      <c r="V34" s="1169"/>
      <c r="W34" s="1169"/>
      <c r="X34" s="1169"/>
    </row>
    <row r="35" spans="1:24" x14ac:dyDescent="0.4">
      <c r="A35" s="1169"/>
      <c r="B35" s="1169"/>
      <c r="C35" s="1169"/>
      <c r="D35" s="1169"/>
      <c r="E35" s="1169"/>
      <c r="F35" s="1169"/>
      <c r="G35" s="1169"/>
      <c r="H35" s="1169"/>
      <c r="I35" s="1169"/>
      <c r="J35" s="1169"/>
      <c r="K35" s="1169"/>
      <c r="L35" s="1169"/>
      <c r="M35" s="1169"/>
      <c r="N35" s="1169"/>
      <c r="O35" s="1169"/>
      <c r="P35" s="1169"/>
      <c r="Q35" s="1169"/>
      <c r="R35" s="1169"/>
      <c r="S35" s="1169"/>
      <c r="T35" s="1169"/>
      <c r="U35" s="1169"/>
      <c r="V35" s="1169"/>
      <c r="W35" s="1169"/>
      <c r="X35" s="1169"/>
    </row>
    <row r="36" spans="1:24" x14ac:dyDescent="0.4">
      <c r="A36" s="1169"/>
      <c r="B36" s="1169"/>
      <c r="C36" s="1169"/>
      <c r="D36" s="1169"/>
      <c r="E36" s="1169"/>
      <c r="F36" s="1169"/>
      <c r="G36" s="1169"/>
      <c r="H36" s="1169"/>
      <c r="I36" s="1169"/>
      <c r="J36" s="1169"/>
      <c r="K36" s="1169"/>
      <c r="L36" s="1169"/>
      <c r="M36" s="1169"/>
      <c r="N36" s="1169"/>
      <c r="O36" s="1169"/>
      <c r="P36" s="1169"/>
      <c r="Q36" s="1169"/>
      <c r="R36" s="1169"/>
      <c r="S36" s="1169"/>
      <c r="T36" s="1169"/>
      <c r="U36" s="1169"/>
      <c r="V36" s="1169"/>
      <c r="W36" s="1169"/>
      <c r="X36" s="1169"/>
    </row>
    <row r="37" spans="1:24" x14ac:dyDescent="0.4">
      <c r="A37" s="1169"/>
      <c r="B37" s="1169"/>
      <c r="C37" s="1169"/>
      <c r="D37" s="1169"/>
      <c r="E37" s="1169"/>
      <c r="F37" s="1169"/>
      <c r="G37" s="1169"/>
      <c r="H37" s="1169"/>
      <c r="I37" s="1169"/>
      <c r="J37" s="1169"/>
      <c r="K37" s="1169"/>
      <c r="L37" s="1169"/>
      <c r="M37" s="1169"/>
      <c r="N37" s="1169"/>
      <c r="O37" s="1169"/>
      <c r="P37" s="1169"/>
      <c r="Q37" s="1169"/>
      <c r="R37" s="1169"/>
      <c r="S37" s="1169"/>
      <c r="T37" s="1169"/>
      <c r="U37" s="1169"/>
      <c r="V37" s="1169"/>
      <c r="W37" s="1169"/>
      <c r="X37" s="1169"/>
    </row>
    <row r="38" spans="1:24" x14ac:dyDescent="0.4">
      <c r="A38" s="1169"/>
      <c r="B38" s="1169"/>
      <c r="C38" s="1169"/>
      <c r="D38" s="1169"/>
      <c r="E38" s="1169"/>
      <c r="F38" s="1169"/>
      <c r="G38" s="1169"/>
      <c r="H38" s="1169"/>
      <c r="I38" s="1169"/>
      <c r="J38" s="1169"/>
      <c r="K38" s="1169"/>
      <c r="L38" s="1169"/>
      <c r="M38" s="1169"/>
      <c r="N38" s="1169"/>
      <c r="O38" s="1169"/>
      <c r="P38" s="1169"/>
      <c r="Q38" s="1169"/>
      <c r="R38" s="1169"/>
      <c r="S38" s="1169"/>
      <c r="T38" s="1169"/>
      <c r="U38" s="1169"/>
      <c r="V38" s="1169"/>
      <c r="W38" s="1169"/>
      <c r="X38" s="1169"/>
    </row>
    <row r="39" spans="1:24" x14ac:dyDescent="0.4">
      <c r="A39" s="1169"/>
      <c r="B39" s="1169"/>
      <c r="C39" s="1169"/>
      <c r="D39" s="1169"/>
      <c r="E39" s="1169"/>
      <c r="F39" s="1169"/>
      <c r="G39" s="1169"/>
      <c r="H39" s="1169"/>
      <c r="I39" s="1169"/>
      <c r="J39" s="1169"/>
      <c r="K39" s="1169"/>
      <c r="L39" s="1169"/>
      <c r="M39" s="1169"/>
      <c r="N39" s="1169"/>
      <c r="O39" s="1169"/>
      <c r="P39" s="1169"/>
      <c r="Q39" s="1169"/>
      <c r="R39" s="1169"/>
      <c r="S39" s="1169"/>
      <c r="T39" s="1169"/>
      <c r="U39" s="1169"/>
      <c r="V39" s="1169"/>
      <c r="W39" s="1169"/>
      <c r="X39" s="1169"/>
    </row>
    <row r="40" spans="1:24" x14ac:dyDescent="0.4">
      <c r="A40" s="1169"/>
      <c r="B40" s="1169"/>
      <c r="C40" s="1169"/>
      <c r="D40" s="1169"/>
      <c r="E40" s="1169"/>
      <c r="F40" s="1169"/>
      <c r="G40" s="1169"/>
      <c r="H40" s="1169"/>
      <c r="I40" s="1169"/>
      <c r="J40" s="1169"/>
      <c r="K40" s="1169"/>
      <c r="L40" s="1169"/>
      <c r="M40" s="1169"/>
      <c r="N40" s="1169"/>
      <c r="O40" s="1169"/>
      <c r="P40" s="1169"/>
      <c r="Q40" s="1169"/>
      <c r="R40" s="1169"/>
      <c r="S40" s="1169"/>
      <c r="T40" s="1169"/>
      <c r="U40" s="1169"/>
      <c r="V40" s="1169"/>
      <c r="W40" s="1169"/>
      <c r="X40" s="1169"/>
    </row>
    <row r="41" spans="1:24" x14ac:dyDescent="0.4">
      <c r="A41" s="1169"/>
      <c r="B41" s="1169"/>
      <c r="C41" s="1169"/>
      <c r="D41" s="1169"/>
      <c r="E41" s="1169"/>
      <c r="F41" s="1169"/>
      <c r="G41" s="1169"/>
      <c r="H41" s="1169"/>
      <c r="I41" s="1169"/>
      <c r="J41" s="1169"/>
      <c r="K41" s="1169"/>
      <c r="L41" s="1169"/>
      <c r="M41" s="1169"/>
      <c r="N41" s="1169"/>
      <c r="O41" s="1169"/>
      <c r="P41" s="1169"/>
      <c r="Q41" s="1169"/>
      <c r="R41" s="1169"/>
      <c r="S41" s="1169"/>
      <c r="T41" s="1169"/>
      <c r="U41" s="1169"/>
      <c r="V41" s="1169"/>
      <c r="W41" s="1169"/>
      <c r="X41" s="1169"/>
    </row>
    <row r="42" spans="1:24" x14ac:dyDescent="0.4">
      <c r="A42" s="1169"/>
      <c r="B42" s="1169"/>
      <c r="C42" s="1169"/>
      <c r="D42" s="1169"/>
      <c r="E42" s="1169"/>
      <c r="F42" s="1169"/>
      <c r="G42" s="1169"/>
      <c r="H42" s="1169"/>
      <c r="I42" s="1169"/>
      <c r="J42" s="1169"/>
      <c r="K42" s="1169"/>
      <c r="L42" s="1169"/>
      <c r="M42" s="1169"/>
      <c r="N42" s="1169"/>
      <c r="O42" s="1169"/>
      <c r="P42" s="1169"/>
      <c r="Q42" s="1169"/>
      <c r="R42" s="1169"/>
      <c r="S42" s="1169"/>
      <c r="T42" s="1169"/>
      <c r="U42" s="1169"/>
      <c r="V42" s="1169"/>
      <c r="W42" s="1169"/>
      <c r="X42" s="1169"/>
    </row>
    <row r="43" spans="1:24" x14ac:dyDescent="0.4">
      <c r="A43" s="1169"/>
      <c r="B43" s="1169"/>
      <c r="C43" s="1169"/>
      <c r="D43" s="1169"/>
      <c r="E43" s="1169"/>
      <c r="F43" s="1169"/>
      <c r="G43" s="1169"/>
      <c r="H43" s="1169"/>
      <c r="I43" s="1169"/>
      <c r="J43" s="1169"/>
      <c r="K43" s="1169"/>
      <c r="L43" s="1169"/>
      <c r="M43" s="1169"/>
      <c r="N43" s="1169"/>
      <c r="O43" s="1169"/>
      <c r="P43" s="1169"/>
      <c r="Q43" s="1169"/>
      <c r="R43" s="1169"/>
      <c r="S43" s="1169"/>
      <c r="T43" s="1169"/>
      <c r="U43" s="1169"/>
      <c r="V43" s="1169"/>
      <c r="W43" s="1169"/>
      <c r="X43" s="1169"/>
    </row>
    <row r="44" spans="1:24" x14ac:dyDescent="0.4">
      <c r="A44" s="1169"/>
      <c r="B44" s="1169"/>
      <c r="C44" s="1169"/>
      <c r="D44" s="1169"/>
      <c r="E44" s="1169"/>
      <c r="F44" s="1169"/>
      <c r="G44" s="1169"/>
      <c r="H44" s="1169"/>
      <c r="I44" s="1169"/>
      <c r="J44" s="1169"/>
      <c r="K44" s="1169"/>
      <c r="L44" s="1169"/>
      <c r="M44" s="1169"/>
      <c r="N44" s="1169"/>
      <c r="O44" s="1169"/>
      <c r="P44" s="1169"/>
      <c r="Q44" s="1169"/>
      <c r="R44" s="1169"/>
      <c r="S44" s="1169"/>
      <c r="T44" s="1169"/>
      <c r="U44" s="1169"/>
      <c r="V44" s="1169"/>
      <c r="W44" s="1169"/>
      <c r="X44" s="1169"/>
    </row>
    <row r="45" spans="1:24" x14ac:dyDescent="0.4">
      <c r="A45" s="1169"/>
      <c r="B45" s="1169"/>
      <c r="C45" s="1169"/>
      <c r="D45" s="1169"/>
      <c r="E45" s="1169"/>
      <c r="F45" s="1169"/>
      <c r="G45" s="1169"/>
      <c r="H45" s="1169"/>
      <c r="I45" s="1169"/>
      <c r="J45" s="1169"/>
      <c r="K45" s="1169"/>
      <c r="L45" s="1169"/>
      <c r="M45" s="1169"/>
      <c r="N45" s="1169"/>
      <c r="O45" s="1169"/>
      <c r="P45" s="1169"/>
      <c r="Q45" s="1169"/>
      <c r="R45" s="1169"/>
      <c r="S45" s="1169"/>
      <c r="T45" s="1169"/>
      <c r="U45" s="1169"/>
      <c r="V45" s="1169"/>
      <c r="W45" s="1169"/>
      <c r="X45" s="1169"/>
    </row>
    <row r="46" spans="1:24" x14ac:dyDescent="0.4">
      <c r="A46" s="1169"/>
      <c r="B46" s="1169"/>
      <c r="C46" s="1169"/>
      <c r="D46" s="1169"/>
      <c r="E46" s="1169"/>
      <c r="F46" s="1169"/>
      <c r="G46" s="1169"/>
      <c r="H46" s="1169"/>
      <c r="I46" s="1169"/>
      <c r="J46" s="1169"/>
      <c r="K46" s="1169"/>
      <c r="L46" s="1169"/>
      <c r="M46" s="1169"/>
      <c r="N46" s="1169"/>
      <c r="O46" s="1169"/>
      <c r="P46" s="1169"/>
      <c r="Q46" s="1169"/>
      <c r="R46" s="1169"/>
      <c r="S46" s="1169"/>
      <c r="T46" s="1169"/>
      <c r="U46" s="1169"/>
      <c r="V46" s="1169"/>
      <c r="W46" s="1169"/>
      <c r="X46" s="1169"/>
    </row>
    <row r="47" spans="1:24" x14ac:dyDescent="0.4">
      <c r="A47" s="1169"/>
      <c r="B47" s="1169"/>
      <c r="C47" s="1169"/>
      <c r="D47" s="1169"/>
      <c r="E47" s="1169"/>
      <c r="F47" s="1169"/>
      <c r="G47" s="1169"/>
      <c r="H47" s="1169"/>
      <c r="I47" s="1169"/>
      <c r="J47" s="1169"/>
      <c r="K47" s="1169"/>
      <c r="L47" s="1169"/>
      <c r="M47" s="1169"/>
      <c r="N47" s="1169"/>
      <c r="O47" s="1169"/>
      <c r="P47" s="1169"/>
      <c r="Q47" s="1169"/>
      <c r="R47" s="1169"/>
      <c r="S47" s="1169"/>
      <c r="T47" s="1169"/>
      <c r="U47" s="1169"/>
      <c r="V47" s="1169"/>
      <c r="W47" s="1169"/>
      <c r="X47" s="1169"/>
    </row>
    <row r="48" spans="1:24" x14ac:dyDescent="0.4">
      <c r="A48" s="1169"/>
      <c r="B48" s="1169"/>
      <c r="C48" s="1169"/>
      <c r="D48" s="1169"/>
      <c r="E48" s="1169"/>
      <c r="F48" s="1169"/>
      <c r="G48" s="1169"/>
      <c r="H48" s="1169"/>
      <c r="I48" s="1169"/>
      <c r="J48" s="1169"/>
      <c r="K48" s="1169"/>
      <c r="L48" s="1169"/>
      <c r="M48" s="1169"/>
      <c r="N48" s="1169"/>
      <c r="O48" s="1169"/>
      <c r="P48" s="1169"/>
      <c r="Q48" s="1169"/>
      <c r="R48" s="1169"/>
      <c r="S48" s="1169"/>
      <c r="T48" s="1169"/>
      <c r="U48" s="1169"/>
      <c r="V48" s="1169"/>
      <c r="W48" s="1169"/>
      <c r="X48" s="1169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C140"/>
  <sheetViews>
    <sheetView showGridLines="0" topLeftCell="W41" zoomScale="70" zoomScaleNormal="70" workbookViewId="0">
      <selection activeCell="AX65" sqref="AX65"/>
    </sheetView>
  </sheetViews>
  <sheetFormatPr defaultColWidth="8.69921875" defaultRowHeight="15.6" x14ac:dyDescent="0.4"/>
  <cols>
    <col min="1" max="1" width="5.59765625" style="678" bestFit="1" customWidth="1"/>
    <col min="2" max="4" width="4.69921875" style="678" customWidth="1"/>
    <col min="5" max="5" width="5.69921875" style="678" customWidth="1"/>
    <col min="6" max="11" width="4.69921875" style="678" customWidth="1"/>
    <col min="12" max="12" width="4.69921875" style="678" bestFit="1" customWidth="1"/>
    <col min="13" max="56" width="4.69921875" style="678" customWidth="1"/>
    <col min="57" max="68" width="4.69921875" style="718" customWidth="1"/>
    <col min="69" max="69" width="4.69921875" style="678" customWidth="1"/>
    <col min="70" max="16384" width="8.69921875" style="678"/>
  </cols>
  <sheetData>
    <row r="1" spans="1:68" ht="17.399999999999999" x14ac:dyDescent="0.4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8" thickBot="1" x14ac:dyDescent="0.45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 x14ac:dyDescent="0.4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 x14ac:dyDescent="0.4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6.2" thickBot="1" x14ac:dyDescent="0.45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 x14ac:dyDescent="0.4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7.399999999999999" x14ac:dyDescent="0.4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7.399999999999999" x14ac:dyDescent="0.4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6.2" thickBot="1" x14ac:dyDescent="0.45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6.2" thickBot="1" x14ac:dyDescent="0.45">
      <c r="E15" s="1241" t="s">
        <v>360</v>
      </c>
      <c r="F15" s="1241"/>
      <c r="G15" s="1241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241" t="s">
        <v>360</v>
      </c>
      <c r="S15" s="1241"/>
      <c r="T15" s="1241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241" t="s">
        <v>360</v>
      </c>
      <c r="AF15" s="1241"/>
      <c r="AG15" s="1241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240" t="s">
        <v>360</v>
      </c>
      <c r="AS15" s="1240"/>
      <c r="AT15" s="1240"/>
      <c r="AU15" s="1240"/>
      <c r="AV15" s="1240"/>
      <c r="AW15" s="1240"/>
      <c r="AX15" s="1240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 x14ac:dyDescent="0.4">
      <c r="B16" s="1258" t="s">
        <v>272</v>
      </c>
      <c r="C16" s="1252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258" t="s">
        <v>272</v>
      </c>
      <c r="P16" s="1252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258" t="s">
        <v>272</v>
      </c>
      <c r="AC16" s="1252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258" t="s">
        <v>272</v>
      </c>
      <c r="AP16" s="1246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 x14ac:dyDescent="0.4">
      <c r="B17" s="1259"/>
      <c r="C17" s="1253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259"/>
      <c r="P17" s="1253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259"/>
      <c r="AC17" s="1253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259"/>
      <c r="AP17" s="1247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 x14ac:dyDescent="0.4">
      <c r="B18" s="1259"/>
      <c r="C18" s="1253"/>
      <c r="D18" s="1242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259"/>
      <c r="P18" s="1253"/>
      <c r="Q18" s="1242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259"/>
      <c r="AC18" s="1253"/>
      <c r="AD18" s="1242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259"/>
      <c r="AP18" s="1247"/>
      <c r="AQ18" s="1242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 x14ac:dyDescent="0.4">
      <c r="B19" s="1259"/>
      <c r="C19" s="1253"/>
      <c r="D19" s="1249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259"/>
      <c r="P19" s="1253"/>
      <c r="Q19" s="1249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259"/>
      <c r="AC19" s="1253"/>
      <c r="AD19" s="1249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259"/>
      <c r="AP19" s="1247"/>
      <c r="AQ19" s="1243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 x14ac:dyDescent="0.4">
      <c r="B20" s="1259"/>
      <c r="C20" s="1253"/>
      <c r="D20" s="1242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259"/>
      <c r="P20" s="1253"/>
      <c r="Q20" s="1242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259"/>
      <c r="AC20" s="1253"/>
      <c r="AD20" s="1242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259"/>
      <c r="AP20" s="1247"/>
      <c r="AQ20" s="1242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 x14ac:dyDescent="0.4">
      <c r="B21" s="1259"/>
      <c r="C21" s="1253"/>
      <c r="D21" s="1250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259"/>
      <c r="P21" s="1253"/>
      <c r="Q21" s="1250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259"/>
      <c r="AC21" s="1253"/>
      <c r="AD21" s="1250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259"/>
      <c r="AP21" s="1247"/>
      <c r="AQ21" s="1244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6.2" thickBot="1" x14ac:dyDescent="0.45">
      <c r="B22" s="1259"/>
      <c r="C22" s="1254"/>
      <c r="D22" s="1251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259"/>
      <c r="P22" s="1254"/>
      <c r="Q22" s="1251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259"/>
      <c r="AC22" s="1254"/>
      <c r="AD22" s="1251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259"/>
      <c r="AP22" s="1248"/>
      <c r="AQ22" s="1245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 x14ac:dyDescent="0.4">
      <c r="B23" s="1259"/>
      <c r="C23" s="1252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259"/>
      <c r="P23" s="1252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259"/>
      <c r="AC23" s="1252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259"/>
      <c r="AP23" s="1246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 x14ac:dyDescent="0.4">
      <c r="B24" s="1259"/>
      <c r="C24" s="1253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259"/>
      <c r="P24" s="1253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259"/>
      <c r="AC24" s="1253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259"/>
      <c r="AP24" s="1247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399999999999999" customHeight="1" x14ac:dyDescent="0.4">
      <c r="B25" s="1259"/>
      <c r="C25" s="1253"/>
      <c r="D25" s="1242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259"/>
      <c r="P25" s="1253"/>
      <c r="Q25" s="1242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259"/>
      <c r="AC25" s="1253"/>
      <c r="AD25" s="1242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259"/>
      <c r="AP25" s="1247"/>
      <c r="AQ25" s="1242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 x14ac:dyDescent="0.4">
      <c r="B26" s="1259"/>
      <c r="C26" s="1253"/>
      <c r="D26" s="1249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259"/>
      <c r="P26" s="1253"/>
      <c r="Q26" s="1249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259"/>
      <c r="AC26" s="1253"/>
      <c r="AD26" s="1249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259"/>
      <c r="AP26" s="1247"/>
      <c r="AQ26" s="1243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399999999999999" customHeight="1" x14ac:dyDescent="0.4">
      <c r="B27" s="1259"/>
      <c r="C27" s="1253"/>
      <c r="D27" s="1242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259"/>
      <c r="P27" s="1253"/>
      <c r="Q27" s="1242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259"/>
      <c r="AC27" s="1253"/>
      <c r="AD27" s="1242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259"/>
      <c r="AP27" s="1247"/>
      <c r="AQ27" s="1242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 x14ac:dyDescent="0.4">
      <c r="B28" s="1259"/>
      <c r="C28" s="1253"/>
      <c r="D28" s="1250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259"/>
      <c r="P28" s="1253"/>
      <c r="Q28" s="1250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259"/>
      <c r="AC28" s="1253"/>
      <c r="AD28" s="1250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259"/>
      <c r="AP28" s="1247"/>
      <c r="AQ28" s="1244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6.2" thickBot="1" x14ac:dyDescent="0.45">
      <c r="B29" s="1260"/>
      <c r="C29" s="1254"/>
      <c r="D29" s="1251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260"/>
      <c r="P29" s="1254"/>
      <c r="Q29" s="1251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260"/>
      <c r="AC29" s="1254"/>
      <c r="AD29" s="1251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260"/>
      <c r="AP29" s="1248"/>
      <c r="AQ29" s="1245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 x14ac:dyDescent="0.4">
      <c r="B30" s="1258" t="s">
        <v>262</v>
      </c>
      <c r="C30" s="1252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258" t="s">
        <v>262</v>
      </c>
      <c r="P30" s="1252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258" t="s">
        <v>262</v>
      </c>
      <c r="AC30" s="1252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258" t="s">
        <v>262</v>
      </c>
      <c r="AP30" s="1252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 x14ac:dyDescent="0.4">
      <c r="B31" s="1259"/>
      <c r="C31" s="1253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259"/>
      <c r="P31" s="1253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259"/>
      <c r="AC31" s="1253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259"/>
      <c r="AP31" s="1253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399999999999999" customHeight="1" x14ac:dyDescent="0.4">
      <c r="B32" s="1259"/>
      <c r="C32" s="1253"/>
      <c r="D32" s="1242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259"/>
      <c r="P32" s="1253"/>
      <c r="Q32" s="1242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259"/>
      <c r="AC32" s="1253"/>
      <c r="AD32" s="1242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259"/>
      <c r="AP32" s="1253"/>
      <c r="AQ32" s="1242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 x14ac:dyDescent="0.4">
      <c r="B33" s="1259"/>
      <c r="C33" s="1253"/>
      <c r="D33" s="1249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259"/>
      <c r="P33" s="1253"/>
      <c r="Q33" s="1249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259"/>
      <c r="AC33" s="1253"/>
      <c r="AD33" s="1249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259"/>
      <c r="AP33" s="1253"/>
      <c r="AQ33" s="1249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399999999999999" customHeight="1" x14ac:dyDescent="0.4">
      <c r="B34" s="1259"/>
      <c r="C34" s="1253"/>
      <c r="D34" s="1242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259"/>
      <c r="P34" s="1253"/>
      <c r="Q34" s="1242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259"/>
      <c r="AC34" s="1253"/>
      <c r="AD34" s="1242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259"/>
      <c r="AP34" s="1253"/>
      <c r="AQ34" s="1242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 x14ac:dyDescent="0.4">
      <c r="B35" s="1259"/>
      <c r="C35" s="1253"/>
      <c r="D35" s="1250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259"/>
      <c r="P35" s="1253"/>
      <c r="Q35" s="1250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259"/>
      <c r="AC35" s="1253"/>
      <c r="AD35" s="1250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259"/>
      <c r="AP35" s="1253"/>
      <c r="AQ35" s="1250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6.2" thickBot="1" x14ac:dyDescent="0.45">
      <c r="B36" s="1259"/>
      <c r="C36" s="1254"/>
      <c r="D36" s="1251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259"/>
      <c r="P36" s="1254"/>
      <c r="Q36" s="1251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259"/>
      <c r="AC36" s="1254"/>
      <c r="AD36" s="1251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259"/>
      <c r="AP36" s="1254"/>
      <c r="AQ36" s="1251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 x14ac:dyDescent="0.4">
      <c r="B37" s="1259"/>
      <c r="C37" s="1252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259"/>
      <c r="P37" s="1252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259"/>
      <c r="AC37" s="1252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259"/>
      <c r="AP37" s="1252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 x14ac:dyDescent="0.4">
      <c r="B38" s="1259"/>
      <c r="C38" s="1253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259"/>
      <c r="P38" s="1253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259"/>
      <c r="AC38" s="1253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259"/>
      <c r="AP38" s="1253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399999999999999" customHeight="1" x14ac:dyDescent="0.4">
      <c r="B39" s="1259"/>
      <c r="C39" s="1253"/>
      <c r="D39" s="1242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259"/>
      <c r="P39" s="1253"/>
      <c r="Q39" s="1242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259"/>
      <c r="AC39" s="1253"/>
      <c r="AD39" s="1242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259"/>
      <c r="AP39" s="1253"/>
      <c r="AQ39" s="1242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 x14ac:dyDescent="0.4">
      <c r="B40" s="1259"/>
      <c r="C40" s="1253"/>
      <c r="D40" s="1249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259"/>
      <c r="P40" s="1253"/>
      <c r="Q40" s="1249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259"/>
      <c r="AC40" s="1253"/>
      <c r="AD40" s="1249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259"/>
      <c r="AP40" s="1253"/>
      <c r="AQ40" s="1249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399999999999999" customHeight="1" x14ac:dyDescent="0.4">
      <c r="B41" s="1259"/>
      <c r="C41" s="1253"/>
      <c r="D41" s="1242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259"/>
      <c r="P41" s="1253"/>
      <c r="Q41" s="1242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259"/>
      <c r="AC41" s="1253"/>
      <c r="AD41" s="1242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259"/>
      <c r="AP41" s="1253"/>
      <c r="AQ41" s="1242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 x14ac:dyDescent="0.4">
      <c r="B42" s="1259"/>
      <c r="C42" s="1253"/>
      <c r="D42" s="1250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259"/>
      <c r="P42" s="1253"/>
      <c r="Q42" s="1250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259"/>
      <c r="AC42" s="1253"/>
      <c r="AD42" s="1250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259"/>
      <c r="AP42" s="1253"/>
      <c r="AQ42" s="1250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6.2" thickBot="1" x14ac:dyDescent="0.45">
      <c r="B43" s="1260"/>
      <c r="C43" s="1254"/>
      <c r="D43" s="1251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260"/>
      <c r="P43" s="1254"/>
      <c r="Q43" s="1251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260"/>
      <c r="AC43" s="1254"/>
      <c r="AD43" s="1251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260"/>
      <c r="AP43" s="1254"/>
      <c r="AQ43" s="1251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8" thickBot="1" x14ac:dyDescent="0.45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 x14ac:dyDescent="0.45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238" t="s">
        <v>360</v>
      </c>
      <c r="AS45" s="1238"/>
      <c r="AT45" s="1238"/>
      <c r="AU45" s="1238"/>
      <c r="AV45" s="1238"/>
      <c r="AW45" s="1238"/>
      <c r="AX45" s="1238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 x14ac:dyDescent="0.4">
      <c r="B46" s="6"/>
      <c r="AO46" s="1255" t="s">
        <v>272</v>
      </c>
      <c r="AP46" s="1261" t="s">
        <v>359</v>
      </c>
      <c r="AQ46" s="1239" t="s">
        <v>383</v>
      </c>
      <c r="AR46" s="1239"/>
      <c r="AS46" s="1239"/>
      <c r="AT46" s="1239"/>
      <c r="AU46" s="1239"/>
      <c r="AV46" s="1239"/>
      <c r="AW46" s="1239"/>
      <c r="AX46" s="1239"/>
      <c r="AY46" s="1264" t="s">
        <v>389</v>
      </c>
      <c r="AZ46" s="1265"/>
      <c r="BA46" s="1265"/>
      <c r="BB46" s="1265"/>
      <c r="BC46" s="1265"/>
      <c r="BD46" s="1266"/>
      <c r="BE46" s="1264" t="s">
        <v>387</v>
      </c>
      <c r="BF46" s="1265"/>
      <c r="BG46" s="1265"/>
      <c r="BH46" s="1265"/>
      <c r="BI46" s="1265"/>
      <c r="BJ46" s="1266"/>
      <c r="BK46" s="1264" t="s">
        <v>390</v>
      </c>
      <c r="BL46" s="1265"/>
      <c r="BM46" s="1265"/>
      <c r="BN46" s="1265"/>
      <c r="BO46" s="1265"/>
      <c r="BP46" s="1267"/>
    </row>
    <row r="47" spans="2:76" ht="15.6" customHeight="1" x14ac:dyDescent="0.4">
      <c r="B47" s="6" t="s">
        <v>381</v>
      </c>
      <c r="AN47" s="679"/>
      <c r="AO47" s="1256"/>
      <c r="AP47" s="1262"/>
      <c r="AQ47" s="1236" t="s">
        <v>364</v>
      </c>
      <c r="AR47" s="1236"/>
      <c r="AS47" s="1236"/>
      <c r="AT47" s="1236"/>
      <c r="AU47" s="1236"/>
      <c r="AV47" s="1236"/>
      <c r="AW47" s="1236"/>
      <c r="AX47" s="1236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 x14ac:dyDescent="0.4">
      <c r="B48" s="4" t="s">
        <v>347</v>
      </c>
      <c r="H48" s="6"/>
      <c r="AN48" s="679"/>
      <c r="AO48" s="1256"/>
      <c r="AP48" s="1262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 x14ac:dyDescent="0.4">
      <c r="A49" s="718"/>
      <c r="B49" s="4" t="s">
        <v>346</v>
      </c>
      <c r="C49" s="718"/>
      <c r="D49" s="718"/>
      <c r="E49" s="718"/>
      <c r="F49" s="718"/>
      <c r="H49" s="6"/>
      <c r="AN49" s="1101"/>
      <c r="AO49" s="1256"/>
      <c r="AP49" s="1262"/>
      <c r="AQ49" s="1234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 x14ac:dyDescent="0.4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256"/>
      <c r="AP50" s="1262"/>
      <c r="AQ50" s="1234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 x14ac:dyDescent="0.4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256"/>
      <c r="AP51" s="1262"/>
      <c r="AQ51" s="1234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 x14ac:dyDescent="0.4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256"/>
      <c r="AP52" s="1262"/>
      <c r="AQ52" s="1234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 x14ac:dyDescent="0.45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256"/>
      <c r="AP53" s="1263"/>
      <c r="AQ53" s="1235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 x14ac:dyDescent="0.4">
      <c r="AO54" s="1256"/>
      <c r="AP54" s="1261" t="s">
        <v>76</v>
      </c>
      <c r="AQ54" s="1239" t="s">
        <v>383</v>
      </c>
      <c r="AR54" s="1239"/>
      <c r="AS54" s="1239"/>
      <c r="AT54" s="1239"/>
      <c r="AU54" s="1239"/>
      <c r="AV54" s="1239"/>
      <c r="AW54" s="1239"/>
      <c r="AX54" s="1239"/>
      <c r="AY54" s="1264" t="s">
        <v>391</v>
      </c>
      <c r="AZ54" s="1265"/>
      <c r="BA54" s="1265"/>
      <c r="BB54" s="1265"/>
      <c r="BC54" s="1265"/>
      <c r="BD54" s="1266"/>
      <c r="BE54" s="1264" t="s">
        <v>387</v>
      </c>
      <c r="BF54" s="1265"/>
      <c r="BG54" s="1265"/>
      <c r="BH54" s="1265"/>
      <c r="BI54" s="1265"/>
      <c r="BJ54" s="1266"/>
      <c r="BK54" s="1264" t="s">
        <v>392</v>
      </c>
      <c r="BL54" s="1265"/>
      <c r="BM54" s="1265"/>
      <c r="BN54" s="1265"/>
      <c r="BO54" s="1265"/>
      <c r="BP54" s="1267"/>
    </row>
    <row r="55" spans="1:76" ht="15.6" customHeight="1" x14ac:dyDescent="0.4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256"/>
      <c r="AP55" s="1262"/>
      <c r="AQ55" s="1236" t="s">
        <v>361</v>
      </c>
      <c r="AR55" s="1236"/>
      <c r="AS55" s="1236"/>
      <c r="AT55" s="1236"/>
      <c r="AU55" s="1236"/>
      <c r="AV55" s="1236"/>
      <c r="AW55" s="1236"/>
      <c r="AX55" s="1236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 x14ac:dyDescent="0.4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256"/>
      <c r="AP56" s="1262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 x14ac:dyDescent="0.4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256"/>
      <c r="AP57" s="1262"/>
      <c r="AQ57" s="1234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 x14ac:dyDescent="0.4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256"/>
      <c r="AP58" s="1262"/>
      <c r="AQ58" s="1234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 x14ac:dyDescent="0.4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256"/>
      <c r="AP59" s="1262"/>
      <c r="AQ59" s="1234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 x14ac:dyDescent="0.4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256"/>
      <c r="AP60" s="1262"/>
      <c r="AQ60" s="1234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 x14ac:dyDescent="0.45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257"/>
      <c r="AP61" s="1263"/>
      <c r="AQ61" s="1235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 x14ac:dyDescent="0.4">
      <c r="AO62" s="1255" t="s">
        <v>262</v>
      </c>
      <c r="AP62" s="1261" t="s">
        <v>345</v>
      </c>
      <c r="AQ62" s="1239" t="s">
        <v>383</v>
      </c>
      <c r="AR62" s="1239"/>
      <c r="AS62" s="1239"/>
      <c r="AT62" s="1239"/>
      <c r="AU62" s="1239"/>
      <c r="AV62" s="1239"/>
      <c r="AW62" s="1239"/>
      <c r="AX62" s="1239"/>
      <c r="AY62" s="1264" t="s">
        <v>393</v>
      </c>
      <c r="AZ62" s="1265"/>
      <c r="BA62" s="1265"/>
      <c r="BB62" s="1265"/>
      <c r="BC62" s="1265"/>
      <c r="BD62" s="1266"/>
      <c r="BE62" s="1264" t="s">
        <v>388</v>
      </c>
      <c r="BF62" s="1265"/>
      <c r="BG62" s="1265"/>
      <c r="BH62" s="1265"/>
      <c r="BI62" s="1265"/>
      <c r="BJ62" s="1266"/>
      <c r="BK62" s="1264" t="s">
        <v>394</v>
      </c>
      <c r="BL62" s="1265"/>
      <c r="BM62" s="1265"/>
      <c r="BN62" s="1265"/>
      <c r="BO62" s="1265"/>
      <c r="BP62" s="1267"/>
    </row>
    <row r="63" spans="1:76" ht="15.6" customHeight="1" x14ac:dyDescent="0.4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256"/>
      <c r="AP63" s="1262"/>
      <c r="AQ63" s="1236" t="s">
        <v>361</v>
      </c>
      <c r="AR63" s="1236"/>
      <c r="AS63" s="1236"/>
      <c r="AT63" s="1236"/>
      <c r="AU63" s="1236"/>
      <c r="AV63" s="1236"/>
      <c r="AW63" s="1236"/>
      <c r="AX63" s="1236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 x14ac:dyDescent="0.4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256"/>
      <c r="AP64" s="1262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 x14ac:dyDescent="0.4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256"/>
      <c r="AP65" s="1262"/>
      <c r="AQ65" s="1234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 x14ac:dyDescent="0.4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256"/>
      <c r="AP66" s="1262"/>
      <c r="AQ66" s="1236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 x14ac:dyDescent="0.4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256"/>
      <c r="AP67" s="1262"/>
      <c r="AQ67" s="1234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 x14ac:dyDescent="0.4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256"/>
      <c r="AP68" s="1262"/>
      <c r="AQ68" s="1236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 x14ac:dyDescent="0.45">
      <c r="B69" s="718"/>
      <c r="C69" s="718"/>
      <c r="D69" s="718"/>
      <c r="E69" s="718"/>
      <c r="F69" s="718"/>
      <c r="AN69" s="679"/>
      <c r="AO69" s="1256"/>
      <c r="AP69" s="1263"/>
      <c r="AQ69" s="1237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 x14ac:dyDescent="0.4">
      <c r="AO70" s="1256"/>
      <c r="AP70" s="1261" t="s">
        <v>2</v>
      </c>
      <c r="AQ70" s="1239" t="s">
        <v>383</v>
      </c>
      <c r="AR70" s="1239"/>
      <c r="AS70" s="1239"/>
      <c r="AT70" s="1239"/>
      <c r="AU70" s="1239"/>
      <c r="AV70" s="1239"/>
      <c r="AW70" s="1239"/>
      <c r="AX70" s="1239"/>
      <c r="AY70" s="1264" t="s">
        <v>395</v>
      </c>
      <c r="AZ70" s="1265"/>
      <c r="BA70" s="1265"/>
      <c r="BB70" s="1265"/>
      <c r="BC70" s="1265"/>
      <c r="BD70" s="1266"/>
      <c r="BE70" s="1264" t="s">
        <v>388</v>
      </c>
      <c r="BF70" s="1265"/>
      <c r="BG70" s="1265"/>
      <c r="BH70" s="1265"/>
      <c r="BI70" s="1265"/>
      <c r="BJ70" s="1266"/>
      <c r="BK70" s="1264" t="s">
        <v>396</v>
      </c>
      <c r="BL70" s="1265"/>
      <c r="BM70" s="1265"/>
      <c r="BN70" s="1265"/>
      <c r="BO70" s="1265"/>
      <c r="BP70" s="1267"/>
    </row>
    <row r="71" spans="1:76" ht="15.6" customHeight="1" x14ac:dyDescent="0.4">
      <c r="AN71" s="679"/>
      <c r="AO71" s="1256"/>
      <c r="AP71" s="1262"/>
      <c r="AQ71" s="1236" t="s">
        <v>361</v>
      </c>
      <c r="AR71" s="1236"/>
      <c r="AS71" s="1236"/>
      <c r="AT71" s="1236"/>
      <c r="AU71" s="1236"/>
      <c r="AV71" s="1236"/>
      <c r="AW71" s="1236"/>
      <c r="AX71" s="1236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 x14ac:dyDescent="0.4">
      <c r="AN72" s="679"/>
      <c r="AO72" s="1256"/>
      <c r="AP72" s="1262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 x14ac:dyDescent="0.4">
      <c r="AN73" s="679"/>
      <c r="AO73" s="1256"/>
      <c r="AP73" s="1262"/>
      <c r="AQ73" s="1234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 x14ac:dyDescent="0.4">
      <c r="AN74" s="679"/>
      <c r="AO74" s="1256"/>
      <c r="AP74" s="1262"/>
      <c r="AQ74" s="1236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 x14ac:dyDescent="0.4">
      <c r="AN75" s="679"/>
      <c r="AO75" s="1256"/>
      <c r="AP75" s="1262"/>
      <c r="AQ75" s="1234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 x14ac:dyDescent="0.4">
      <c r="AN76" s="679"/>
      <c r="AO76" s="1256"/>
      <c r="AP76" s="1262"/>
      <c r="AQ76" s="1236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 x14ac:dyDescent="0.45">
      <c r="AN77" s="679"/>
      <c r="AO77" s="1257"/>
      <c r="AP77" s="1263"/>
      <c r="AQ77" s="1237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 x14ac:dyDescent="0.4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 x14ac:dyDescent="0.4">
      <c r="AO79" s="1103"/>
      <c r="AP79" s="1103"/>
      <c r="AQ79" s="1103"/>
      <c r="AR79" s="1103"/>
      <c r="AS79" s="1103"/>
      <c r="AT79" s="1103"/>
      <c r="AU79" s="1103"/>
      <c r="AV79" s="1103"/>
      <c r="AW79" s="1103"/>
      <c r="AX79" s="1103"/>
      <c r="AY79" s="1103"/>
      <c r="AZ79" s="1103"/>
      <c r="BA79" s="1103"/>
      <c r="BB79" s="1103"/>
      <c r="BC79" s="1103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 x14ac:dyDescent="0.4">
      <c r="AO80" s="1103"/>
      <c r="BQ80" s="718"/>
      <c r="BR80" s="718"/>
      <c r="BS80" s="718"/>
      <c r="BT80" s="718"/>
      <c r="BU80" s="718"/>
      <c r="BV80" s="718"/>
      <c r="BW80" s="718"/>
      <c r="BX80" s="718"/>
    </row>
    <row r="81" spans="41:76" x14ac:dyDescent="0.4">
      <c r="AO81" s="1103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 x14ac:dyDescent="0.4">
      <c r="AO82" s="1103"/>
      <c r="BQ82" s="718"/>
      <c r="BR82" s="718"/>
      <c r="BS82" s="718"/>
      <c r="BT82" s="718"/>
      <c r="BU82" s="718"/>
      <c r="BV82" s="718"/>
      <c r="BW82" s="718"/>
      <c r="BX82" s="718"/>
    </row>
    <row r="83" spans="41:76" ht="13.5" customHeight="1" x14ac:dyDescent="0.4">
      <c r="AO83" s="1103"/>
    </row>
    <row r="84" spans="41:76" ht="15.6" customHeight="1" x14ac:dyDescent="0.4">
      <c r="AO84" s="1103"/>
    </row>
    <row r="85" spans="41:76" ht="13.5" customHeight="1" x14ac:dyDescent="0.4">
      <c r="AO85" s="1103"/>
    </row>
    <row r="86" spans="41:76" ht="13.5" customHeight="1" x14ac:dyDescent="0.4">
      <c r="AO86" s="1103"/>
    </row>
    <row r="87" spans="41:76" x14ac:dyDescent="0.4">
      <c r="AO87" s="1103"/>
    </row>
    <row r="88" spans="41:76" x14ac:dyDescent="0.4">
      <c r="AO88" s="1103"/>
    </row>
    <row r="89" spans="41:76" ht="15.6" customHeight="1" x14ac:dyDescent="0.4">
      <c r="AO89" s="679"/>
    </row>
    <row r="90" spans="41:76" x14ac:dyDescent="0.4">
      <c r="AO90" s="679"/>
    </row>
    <row r="91" spans="41:76" ht="15.6" customHeight="1" x14ac:dyDescent="0.4">
      <c r="AO91" s="679"/>
    </row>
    <row r="92" spans="41:76" x14ac:dyDescent="0.4">
      <c r="AO92" s="679"/>
    </row>
    <row r="93" spans="41:76" x14ac:dyDescent="0.4">
      <c r="AO93" s="679"/>
    </row>
    <row r="94" spans="41:76" ht="15.6" customHeight="1" x14ac:dyDescent="0.4">
      <c r="AO94" s="679"/>
    </row>
    <row r="95" spans="41:76" x14ac:dyDescent="0.4">
      <c r="AO95" s="679"/>
      <c r="AW95" s="678">
        <f t="shared" ref="AW95:AW104" si="221">AW96</f>
        <v>-5</v>
      </c>
      <c r="AX95" s="678">
        <f t="shared" ref="AX95:AX104" si="222">AX96</f>
        <v>-5</v>
      </c>
      <c r="AY95" s="678">
        <f t="shared" ref="AY95:AY100" si="223">AY101</f>
        <v>25</v>
      </c>
      <c r="AZ95" s="678">
        <f t="shared" ref="AZ95:BA95" si="224">AZ101+AW95</f>
        <v>24</v>
      </c>
      <c r="BA95" s="678">
        <f t="shared" si="224"/>
        <v>50</v>
      </c>
      <c r="BB95" s="1110">
        <f t="shared" ref="BB95:BB106" si="225">ROUND(AY95/359*255,0)</f>
        <v>18</v>
      </c>
      <c r="BC95" s="1110">
        <f t="shared" ref="BC95:BC106" si="226">ROUND(AZ95/100*255,0)</f>
        <v>61</v>
      </c>
      <c r="BD95" s="1110">
        <f t="shared" ref="BD95:BD106" si="227">ROUND(BA95/100*255,0)</f>
        <v>128</v>
      </c>
      <c r="BE95" s="1103" t="s">
        <v>397</v>
      </c>
    </row>
    <row r="96" spans="41:76" ht="15.6" customHeight="1" x14ac:dyDescent="0.4">
      <c r="AO96" s="679"/>
      <c r="AW96" s="678">
        <f t="shared" si="221"/>
        <v>-5</v>
      </c>
      <c r="AX96" s="678">
        <f t="shared" si="222"/>
        <v>-5</v>
      </c>
      <c r="AY96" s="678">
        <f t="shared" si="223"/>
        <v>239</v>
      </c>
      <c r="AZ96" s="678">
        <f t="shared" ref="AZ96:BA96" si="228">AZ102+AW96</f>
        <v>54</v>
      </c>
      <c r="BA96" s="678">
        <f t="shared" si="228"/>
        <v>75</v>
      </c>
      <c r="BB96" s="1106">
        <f t="shared" si="225"/>
        <v>170</v>
      </c>
      <c r="BC96" s="1106">
        <f t="shared" si="226"/>
        <v>138</v>
      </c>
      <c r="BD96" s="1106">
        <f t="shared" si="227"/>
        <v>191</v>
      </c>
      <c r="BE96" s="718" t="s">
        <v>398</v>
      </c>
    </row>
    <row r="97" spans="38:81" x14ac:dyDescent="0.4">
      <c r="AO97" s="679"/>
      <c r="AW97" s="678">
        <f t="shared" si="221"/>
        <v>-5</v>
      </c>
      <c r="AX97" s="678">
        <f t="shared" si="222"/>
        <v>-5</v>
      </c>
      <c r="AY97" s="678">
        <f t="shared" si="223"/>
        <v>180</v>
      </c>
      <c r="AZ97" s="678">
        <f t="shared" ref="AZ97:BA97" si="229">AZ103+AW97</f>
        <v>14</v>
      </c>
      <c r="BA97" s="678">
        <f t="shared" si="229"/>
        <v>60</v>
      </c>
      <c r="BB97" s="1012">
        <f t="shared" si="225"/>
        <v>128</v>
      </c>
      <c r="BC97" s="1012">
        <f t="shared" si="226"/>
        <v>36</v>
      </c>
      <c r="BD97" s="1012">
        <f t="shared" si="227"/>
        <v>153</v>
      </c>
      <c r="BE97" s="718" t="s">
        <v>398</v>
      </c>
    </row>
    <row r="98" spans="38:81" ht="15.6" customHeight="1" x14ac:dyDescent="0.4">
      <c r="AO98" s="679"/>
      <c r="AW98" s="678">
        <f t="shared" si="221"/>
        <v>-5</v>
      </c>
      <c r="AX98" s="678">
        <f t="shared" si="222"/>
        <v>-5</v>
      </c>
      <c r="AY98" s="678">
        <f t="shared" si="223"/>
        <v>259</v>
      </c>
      <c r="AZ98" s="678">
        <f t="shared" ref="AZ98:BA98" si="230">AZ104+AW98</f>
        <v>34</v>
      </c>
      <c r="BA98" s="678">
        <f t="shared" si="230"/>
        <v>50</v>
      </c>
      <c r="BB98" s="1015">
        <f t="shared" si="225"/>
        <v>184</v>
      </c>
      <c r="BC98" s="1015">
        <f t="shared" si="226"/>
        <v>87</v>
      </c>
      <c r="BD98" s="1015">
        <f t="shared" si="227"/>
        <v>128</v>
      </c>
      <c r="BE98" s="718" t="s">
        <v>399</v>
      </c>
    </row>
    <row r="99" spans="38:81" x14ac:dyDescent="0.4">
      <c r="AO99" s="679"/>
      <c r="AW99" s="678">
        <f t="shared" si="221"/>
        <v>-5</v>
      </c>
      <c r="AX99" s="678">
        <f t="shared" si="222"/>
        <v>-5</v>
      </c>
      <c r="AY99" s="678">
        <f t="shared" si="223"/>
        <v>30</v>
      </c>
      <c r="AZ99" s="678">
        <f t="shared" ref="AZ99:BA99" si="231">AZ105+AW99</f>
        <v>29</v>
      </c>
      <c r="BA99" s="678">
        <f t="shared" si="231"/>
        <v>75</v>
      </c>
      <c r="BB99" s="1018">
        <f t="shared" si="225"/>
        <v>21</v>
      </c>
      <c r="BC99" s="1018">
        <f t="shared" si="226"/>
        <v>74</v>
      </c>
      <c r="BD99" s="1018">
        <f t="shared" si="227"/>
        <v>191</v>
      </c>
      <c r="BE99" s="1103" t="s">
        <v>399</v>
      </c>
    </row>
    <row r="100" spans="38:81" ht="16.2" thickBot="1" x14ac:dyDescent="0.45">
      <c r="AO100" s="679"/>
      <c r="AW100" s="678">
        <f t="shared" si="221"/>
        <v>-5</v>
      </c>
      <c r="AX100" s="678">
        <v>-5</v>
      </c>
      <c r="AY100" s="678">
        <f t="shared" si="223"/>
        <v>80</v>
      </c>
      <c r="AZ100" s="678">
        <f t="shared" ref="AZ100:BA100" si="232">AZ106+AW100</f>
        <v>34</v>
      </c>
      <c r="BA100" s="678">
        <f t="shared" si="232"/>
        <v>50</v>
      </c>
      <c r="BB100" s="1075">
        <f t="shared" si="225"/>
        <v>57</v>
      </c>
      <c r="BC100" s="1075">
        <f t="shared" si="226"/>
        <v>87</v>
      </c>
      <c r="BD100" s="1075">
        <f t="shared" si="227"/>
        <v>128</v>
      </c>
      <c r="BE100" s="1103" t="s">
        <v>399</v>
      </c>
    </row>
    <row r="101" spans="38:81" x14ac:dyDescent="0.4">
      <c r="AO101" s="679"/>
      <c r="AW101" s="678">
        <f t="shared" si="221"/>
        <v>-5</v>
      </c>
      <c r="AX101" s="678">
        <f t="shared" si="222"/>
        <v>5</v>
      </c>
      <c r="AY101" s="690">
        <f>AY107</f>
        <v>25</v>
      </c>
      <c r="AZ101" s="678">
        <f t="shared" ref="AZ101:BA101" si="233">AZ107+AW101</f>
        <v>29</v>
      </c>
      <c r="BA101" s="678">
        <f t="shared" si="233"/>
        <v>55</v>
      </c>
      <c r="BB101" s="1109">
        <f t="shared" si="225"/>
        <v>18</v>
      </c>
      <c r="BC101" s="1109">
        <f t="shared" si="226"/>
        <v>74</v>
      </c>
      <c r="BD101" s="1109">
        <f t="shared" si="227"/>
        <v>140</v>
      </c>
      <c r="BE101" s="1103" t="s">
        <v>397</v>
      </c>
    </row>
    <row r="102" spans="38:81" x14ac:dyDescent="0.4">
      <c r="AN102" s="1103"/>
      <c r="AO102" s="1103"/>
      <c r="AP102" s="1103"/>
      <c r="AW102" s="678">
        <f t="shared" si="221"/>
        <v>-5</v>
      </c>
      <c r="AX102" s="678">
        <f t="shared" si="222"/>
        <v>5</v>
      </c>
      <c r="AY102" s="678">
        <f t="shared" ref="AY102:AY106" si="234">AY108</f>
        <v>239</v>
      </c>
      <c r="AZ102" s="678">
        <f t="shared" ref="AZ102:BA102" si="235">AZ108+AW102</f>
        <v>59</v>
      </c>
      <c r="BA102" s="678">
        <f t="shared" si="235"/>
        <v>80</v>
      </c>
      <c r="BB102" s="1106">
        <f t="shared" si="225"/>
        <v>170</v>
      </c>
      <c r="BC102" s="1106">
        <f t="shared" si="226"/>
        <v>150</v>
      </c>
      <c r="BD102" s="1106">
        <f t="shared" si="227"/>
        <v>204</v>
      </c>
      <c r="BE102" s="1103" t="s">
        <v>398</v>
      </c>
    </row>
    <row r="103" spans="38:81" ht="15.6" customHeight="1" x14ac:dyDescent="0.4">
      <c r="AN103" s="1103"/>
      <c r="AO103" s="1103"/>
      <c r="AP103" s="1103"/>
      <c r="AW103" s="678">
        <f t="shared" si="221"/>
        <v>-5</v>
      </c>
      <c r="AX103" s="678">
        <f t="shared" si="222"/>
        <v>5</v>
      </c>
      <c r="AY103" s="678">
        <f t="shared" si="234"/>
        <v>180</v>
      </c>
      <c r="AZ103" s="678">
        <f t="shared" ref="AZ103:BA103" si="236">AZ109+AW103</f>
        <v>19</v>
      </c>
      <c r="BA103" s="678">
        <f t="shared" si="236"/>
        <v>65</v>
      </c>
      <c r="BB103" s="1012">
        <f t="shared" si="225"/>
        <v>128</v>
      </c>
      <c r="BC103" s="1012">
        <f t="shared" si="226"/>
        <v>48</v>
      </c>
      <c r="BD103" s="1012">
        <f t="shared" si="227"/>
        <v>166</v>
      </c>
      <c r="BE103" s="1103" t="s">
        <v>398</v>
      </c>
    </row>
    <row r="104" spans="38:81" x14ac:dyDescent="0.4">
      <c r="AN104" s="1103"/>
      <c r="AO104" s="1103"/>
      <c r="AP104" s="1103"/>
      <c r="AW104" s="678">
        <f t="shared" si="221"/>
        <v>-5</v>
      </c>
      <c r="AX104" s="678">
        <f t="shared" si="222"/>
        <v>5</v>
      </c>
      <c r="AY104" s="678">
        <f t="shared" si="234"/>
        <v>259</v>
      </c>
      <c r="AZ104" s="678">
        <f t="shared" ref="AZ104:BA104" si="237">AZ110+AW104</f>
        <v>39</v>
      </c>
      <c r="BA104" s="678">
        <f t="shared" si="237"/>
        <v>55</v>
      </c>
      <c r="BB104" s="1015">
        <f t="shared" si="225"/>
        <v>184</v>
      </c>
      <c r="BC104" s="1015">
        <f t="shared" si="226"/>
        <v>99</v>
      </c>
      <c r="BD104" s="1015">
        <f t="shared" si="227"/>
        <v>140</v>
      </c>
      <c r="BE104" s="1103" t="s">
        <v>399</v>
      </c>
    </row>
    <row r="105" spans="38:81" ht="15.6" customHeight="1" x14ac:dyDescent="0.4">
      <c r="AL105" s="1103"/>
      <c r="AM105" s="1103"/>
      <c r="AN105" s="1103"/>
      <c r="AO105" s="1103"/>
      <c r="AP105" s="1103"/>
      <c r="AQ105" s="1103"/>
      <c r="AR105" s="1103"/>
      <c r="AS105" s="1103"/>
      <c r="AT105" s="1103"/>
      <c r="AU105" s="1103"/>
      <c r="AV105" s="1103"/>
      <c r="AW105" s="1103">
        <f>AW106</f>
        <v>-5</v>
      </c>
      <c r="AX105" s="1103">
        <f>AX106</f>
        <v>5</v>
      </c>
      <c r="AY105" s="1103">
        <f t="shared" si="234"/>
        <v>30</v>
      </c>
      <c r="AZ105" s="1103">
        <f t="shared" ref="AZ105:BA105" si="238">AZ111+AW105</f>
        <v>34</v>
      </c>
      <c r="BA105" s="1103">
        <f t="shared" si="238"/>
        <v>80</v>
      </c>
      <c r="BB105" s="1018">
        <f t="shared" si="225"/>
        <v>21</v>
      </c>
      <c r="BC105" s="1018">
        <f t="shared" si="226"/>
        <v>87</v>
      </c>
      <c r="BD105" s="1018">
        <f t="shared" si="227"/>
        <v>204</v>
      </c>
      <c r="BE105" s="1103" t="s">
        <v>399</v>
      </c>
      <c r="BF105" s="1103"/>
      <c r="BH105" s="1103"/>
      <c r="BI105" s="1103"/>
      <c r="BJ105" s="1103"/>
    </row>
    <row r="106" spans="38:81" ht="16.2" thickBot="1" x14ac:dyDescent="0.45">
      <c r="AN106" s="1103"/>
      <c r="AO106" s="1103"/>
      <c r="AP106" s="1103"/>
      <c r="AQ106" s="1103"/>
      <c r="AR106" s="1103"/>
      <c r="AS106" s="1103"/>
      <c r="AT106" s="1103"/>
      <c r="AU106" s="1103"/>
      <c r="AV106" s="1103"/>
      <c r="AW106" s="1103">
        <f>-AW113</f>
        <v>-5</v>
      </c>
      <c r="AX106" s="1103">
        <v>5</v>
      </c>
      <c r="AY106" s="690">
        <f t="shared" si="234"/>
        <v>80</v>
      </c>
      <c r="AZ106" s="690">
        <f>AZ112+AW106</f>
        <v>39</v>
      </c>
      <c r="BA106" s="690">
        <f>BA112+AX106</f>
        <v>55</v>
      </c>
      <c r="BB106" s="1075">
        <f t="shared" si="225"/>
        <v>57</v>
      </c>
      <c r="BC106" s="1075">
        <f t="shared" si="226"/>
        <v>99</v>
      </c>
      <c r="BD106" s="1075">
        <f t="shared" si="227"/>
        <v>140</v>
      </c>
      <c r="BE106" s="1103" t="s">
        <v>399</v>
      </c>
      <c r="BF106" s="1103">
        <f>360/5</f>
        <v>72</v>
      </c>
      <c r="BL106" s="718">
        <f>BF106+72</f>
        <v>144</v>
      </c>
      <c r="BR106" s="1104">
        <f>BL106+72</f>
        <v>216</v>
      </c>
      <c r="BS106" s="718"/>
      <c r="BT106" s="718"/>
      <c r="BX106" s="1104">
        <f>BR106+72</f>
        <v>288</v>
      </c>
      <c r="BY106" s="718"/>
    </row>
    <row r="107" spans="38:81" x14ac:dyDescent="0.4">
      <c r="AN107" s="1103"/>
      <c r="AO107" s="1103"/>
      <c r="AP107" s="1103"/>
      <c r="AQ107" s="1102" t="s">
        <v>350</v>
      </c>
      <c r="AR107" s="987">
        <v>175</v>
      </c>
      <c r="AS107" s="983">
        <f>-AS74</f>
        <v>-20</v>
      </c>
      <c r="AT107" s="983">
        <f t="shared" ref="AT107:AT112" si="239">AT74</f>
        <v>10</v>
      </c>
      <c r="AU107" s="987">
        <f t="shared" ref="AU107:AU112" si="240">AS107+AT107</f>
        <v>-10</v>
      </c>
      <c r="AV107" s="983">
        <f>-AV74</f>
        <v>10</v>
      </c>
      <c r="AW107" s="983">
        <f t="shared" ref="AW107:AW112" si="241">AW74</f>
        <v>-20</v>
      </c>
      <c r="AX107" s="987">
        <f t="shared" ref="AX107:AX112" si="242">AV107+AW107</f>
        <v>-10</v>
      </c>
      <c r="AY107" s="983">
        <v>25</v>
      </c>
      <c r="AZ107" s="983">
        <v>34</v>
      </c>
      <c r="BA107" s="983">
        <v>50</v>
      </c>
      <c r="BB107" s="1105">
        <f t="shared" ref="BB107:BB112" si="243">ROUND(AY107/359*255,0)</f>
        <v>18</v>
      </c>
      <c r="BC107" s="1105">
        <f t="shared" ref="BC107:BC112" si="244">ROUND(AZ107/100*255,0)</f>
        <v>87</v>
      </c>
      <c r="BD107" s="1105">
        <f t="shared" ref="BD107:BD112" si="245">ROUND(BA107/100*255,0)</f>
        <v>128</v>
      </c>
      <c r="BE107" s="1103" t="s">
        <v>397</v>
      </c>
      <c r="BF107" s="718">
        <f>IF($AY107+BF$106&lt;=359,$AY107+BF$106,$AY107+BF$106-359)</f>
        <v>97</v>
      </c>
      <c r="BG107" s="690">
        <f>AZ107</f>
        <v>34</v>
      </c>
      <c r="BH107" s="690">
        <f t="shared" ref="BH107:BH112" si="246">BA107</f>
        <v>50</v>
      </c>
      <c r="BI107" s="1105">
        <f t="shared" ref="BI107:BI112" si="247">ROUND(BF107/359*255,0)</f>
        <v>69</v>
      </c>
      <c r="BJ107" s="1105">
        <f t="shared" ref="BJ107:BJ112" si="248">ROUND(BG107/100*255,0)</f>
        <v>87</v>
      </c>
      <c r="BK107" s="1105">
        <f t="shared" ref="BK107:BK112" si="249">ROUND(BH107/100*255,0)</f>
        <v>128</v>
      </c>
      <c r="BL107" s="1104">
        <f t="shared" ref="BL107:BL112" si="250">IF($AY107+BL$106&lt;=359,$AY107+BL$106,$AY107+BL$106-359)</f>
        <v>169</v>
      </c>
      <c r="BM107" s="690">
        <f t="shared" ref="BM107:BN112" si="251">BC107</f>
        <v>87</v>
      </c>
      <c r="BN107" s="690">
        <f t="shared" si="251"/>
        <v>128</v>
      </c>
      <c r="BO107" s="1105">
        <f t="shared" ref="BO107:BO112" si="252">ROUND(BL107/359*255,0)</f>
        <v>120</v>
      </c>
      <c r="BP107" s="1105">
        <f t="shared" ref="BP107:BP112" si="253">ROUND(BM107/100*255,0)</f>
        <v>222</v>
      </c>
      <c r="BQ107" s="1105">
        <f t="shared" ref="BQ107:BQ112" si="254">ROUND(BN107/100*255,0)</f>
        <v>326</v>
      </c>
      <c r="BR107" s="1104">
        <f t="shared" ref="BR107:BR112" si="255">IF($AY107+BR$106&lt;=359,$AY107+BR$106,$AY107+BR$106-359)</f>
        <v>241</v>
      </c>
      <c r="BS107" s="690">
        <f t="shared" ref="BS107:BT112" si="256">BF107</f>
        <v>97</v>
      </c>
      <c r="BT107" s="690">
        <f t="shared" si="256"/>
        <v>34</v>
      </c>
      <c r="BU107" s="1105">
        <f t="shared" ref="BU107:BU112" si="257">ROUND(BR107/359*255,0)</f>
        <v>171</v>
      </c>
      <c r="BV107" s="1105">
        <f t="shared" ref="BV107:BV112" si="258">ROUND(BS107/100*255,0)</f>
        <v>247</v>
      </c>
      <c r="BW107" s="1105">
        <f t="shared" ref="BW107:BW112" si="259">ROUND(BT107/100*255,0)</f>
        <v>87</v>
      </c>
      <c r="BX107" s="1104">
        <f t="shared" ref="BX107:BX112" si="260">IF($AY107+BX$106&lt;=359,$AY107+BX$106,$AY107+BX$106-359)</f>
        <v>313</v>
      </c>
      <c r="BY107" s="690">
        <f t="shared" ref="BY107:BZ112" si="261">BL107</f>
        <v>169</v>
      </c>
      <c r="BZ107" s="690">
        <f t="shared" si="261"/>
        <v>87</v>
      </c>
      <c r="CA107" s="1105">
        <f t="shared" ref="CA107:CA112" si="262">ROUND(BX107/359*255,0)</f>
        <v>222</v>
      </c>
      <c r="CB107" s="1105">
        <f t="shared" ref="CB107:CB112" si="263">ROUND(BY107/100*255,0)</f>
        <v>431</v>
      </c>
      <c r="CC107" s="1105">
        <f t="shared" ref="CC107:CC112" si="264">ROUND(BZ107/100*255,0)</f>
        <v>222</v>
      </c>
    </row>
    <row r="108" spans="38:81" x14ac:dyDescent="0.4">
      <c r="AN108" s="1103"/>
      <c r="AO108" s="1103"/>
      <c r="AP108" s="1103"/>
      <c r="AQ108" s="1234" t="s">
        <v>362</v>
      </c>
      <c r="AR108" s="987">
        <v>30</v>
      </c>
      <c r="AS108" s="983">
        <f>AS107</f>
        <v>-20</v>
      </c>
      <c r="AT108" s="983">
        <f t="shared" si="239"/>
        <v>30</v>
      </c>
      <c r="AU108" s="987">
        <f t="shared" si="240"/>
        <v>10</v>
      </c>
      <c r="AV108" s="983">
        <f>AV107</f>
        <v>10</v>
      </c>
      <c r="AW108" s="983">
        <f t="shared" si="241"/>
        <v>-30</v>
      </c>
      <c r="AX108" s="987">
        <f t="shared" si="242"/>
        <v>-20</v>
      </c>
      <c r="AY108" s="983">
        <v>239</v>
      </c>
      <c r="AZ108" s="983">
        <v>64</v>
      </c>
      <c r="BA108" s="983">
        <v>75</v>
      </c>
      <c r="BB108" s="1106">
        <f t="shared" si="243"/>
        <v>170</v>
      </c>
      <c r="BC108" s="1106">
        <f t="shared" si="244"/>
        <v>163</v>
      </c>
      <c r="BD108" s="1106">
        <f t="shared" si="245"/>
        <v>191</v>
      </c>
      <c r="BE108" s="1103" t="s">
        <v>398</v>
      </c>
      <c r="BF108" s="1104">
        <f t="shared" ref="BF108:BF112" si="265">IF($AY108+BF$106&lt;=359,$AY108+BF$106,$AY108+BF$106-359)</f>
        <v>311</v>
      </c>
      <c r="BG108" s="690">
        <f t="shared" ref="BG108:BG112" si="266">AZ108</f>
        <v>64</v>
      </c>
      <c r="BH108" s="690">
        <f t="shared" si="246"/>
        <v>75</v>
      </c>
      <c r="BI108" s="1106">
        <f t="shared" si="247"/>
        <v>221</v>
      </c>
      <c r="BJ108" s="1106">
        <f t="shared" si="248"/>
        <v>163</v>
      </c>
      <c r="BK108" s="1106">
        <f t="shared" si="249"/>
        <v>191</v>
      </c>
      <c r="BL108" s="1104">
        <f t="shared" si="250"/>
        <v>24</v>
      </c>
      <c r="BM108" s="690">
        <f t="shared" si="251"/>
        <v>163</v>
      </c>
      <c r="BN108" s="690">
        <f t="shared" si="251"/>
        <v>191</v>
      </c>
      <c r="BO108" s="1106">
        <f t="shared" si="252"/>
        <v>17</v>
      </c>
      <c r="BP108" s="1106">
        <f t="shared" si="253"/>
        <v>416</v>
      </c>
      <c r="BQ108" s="1106">
        <f t="shared" si="254"/>
        <v>487</v>
      </c>
      <c r="BR108" s="1104">
        <f t="shared" si="255"/>
        <v>96</v>
      </c>
      <c r="BS108" s="690">
        <f t="shared" si="256"/>
        <v>311</v>
      </c>
      <c r="BT108" s="690">
        <f t="shared" si="256"/>
        <v>64</v>
      </c>
      <c r="BU108" s="1106">
        <f t="shared" si="257"/>
        <v>68</v>
      </c>
      <c r="BV108" s="1106">
        <f t="shared" si="258"/>
        <v>793</v>
      </c>
      <c r="BW108" s="1106">
        <f t="shared" si="259"/>
        <v>163</v>
      </c>
      <c r="BX108" s="1104">
        <f t="shared" si="260"/>
        <v>168</v>
      </c>
      <c r="BY108" s="690">
        <f t="shared" si="261"/>
        <v>24</v>
      </c>
      <c r="BZ108" s="690">
        <f t="shared" si="261"/>
        <v>163</v>
      </c>
      <c r="CA108" s="1106">
        <f t="shared" si="262"/>
        <v>119</v>
      </c>
      <c r="CB108" s="1106">
        <f t="shared" si="263"/>
        <v>61</v>
      </c>
      <c r="CC108" s="1106">
        <f t="shared" si="264"/>
        <v>416</v>
      </c>
    </row>
    <row r="109" spans="38:81" x14ac:dyDescent="0.4">
      <c r="AN109" s="1103"/>
      <c r="AO109" s="1103"/>
      <c r="AP109" s="1103"/>
      <c r="AQ109" s="1234"/>
      <c r="AR109" s="987">
        <v>330</v>
      </c>
      <c r="AS109" s="983">
        <f t="shared" ref="AS109:AS112" si="267">AS108</f>
        <v>-20</v>
      </c>
      <c r="AT109" s="983">
        <f t="shared" si="239"/>
        <v>25</v>
      </c>
      <c r="AU109" s="987">
        <f t="shared" si="240"/>
        <v>5</v>
      </c>
      <c r="AV109" s="983">
        <f t="shared" ref="AV109:AV112" si="268">AV108</f>
        <v>10</v>
      </c>
      <c r="AW109" s="983">
        <f t="shared" si="241"/>
        <v>-5</v>
      </c>
      <c r="AX109" s="987">
        <f t="shared" si="242"/>
        <v>5</v>
      </c>
      <c r="AY109" s="983">
        <v>180</v>
      </c>
      <c r="AZ109" s="983">
        <v>24</v>
      </c>
      <c r="BA109" s="983">
        <v>60</v>
      </c>
      <c r="BB109" s="1012">
        <f t="shared" si="243"/>
        <v>128</v>
      </c>
      <c r="BC109" s="1012">
        <f t="shared" si="244"/>
        <v>61</v>
      </c>
      <c r="BD109" s="1012">
        <f t="shared" si="245"/>
        <v>153</v>
      </c>
      <c r="BE109" s="1103" t="s">
        <v>398</v>
      </c>
      <c r="BF109" s="1104">
        <f t="shared" si="265"/>
        <v>252</v>
      </c>
      <c r="BG109" s="690">
        <f t="shared" si="266"/>
        <v>24</v>
      </c>
      <c r="BH109" s="690">
        <f t="shared" si="246"/>
        <v>60</v>
      </c>
      <c r="BI109" s="1012">
        <f t="shared" si="247"/>
        <v>179</v>
      </c>
      <c r="BJ109" s="1012">
        <f t="shared" si="248"/>
        <v>61</v>
      </c>
      <c r="BK109" s="1012">
        <f t="shared" si="249"/>
        <v>153</v>
      </c>
      <c r="BL109" s="1104">
        <f t="shared" si="250"/>
        <v>324</v>
      </c>
      <c r="BM109" s="690">
        <f t="shared" si="251"/>
        <v>61</v>
      </c>
      <c r="BN109" s="690">
        <f t="shared" si="251"/>
        <v>153</v>
      </c>
      <c r="BO109" s="1012">
        <f t="shared" si="252"/>
        <v>230</v>
      </c>
      <c r="BP109" s="1012">
        <f t="shared" si="253"/>
        <v>156</v>
      </c>
      <c r="BQ109" s="1012">
        <f t="shared" si="254"/>
        <v>390</v>
      </c>
      <c r="BR109" s="1104">
        <f t="shared" si="255"/>
        <v>37</v>
      </c>
      <c r="BS109" s="690">
        <f t="shared" si="256"/>
        <v>252</v>
      </c>
      <c r="BT109" s="690">
        <f t="shared" si="256"/>
        <v>24</v>
      </c>
      <c r="BU109" s="1012">
        <f t="shared" si="257"/>
        <v>26</v>
      </c>
      <c r="BV109" s="1012">
        <f t="shared" si="258"/>
        <v>643</v>
      </c>
      <c r="BW109" s="1012">
        <f t="shared" si="259"/>
        <v>61</v>
      </c>
      <c r="BX109" s="1104">
        <f t="shared" si="260"/>
        <v>109</v>
      </c>
      <c r="BY109" s="690">
        <f t="shared" si="261"/>
        <v>324</v>
      </c>
      <c r="BZ109" s="690">
        <f t="shared" si="261"/>
        <v>61</v>
      </c>
      <c r="CA109" s="1012">
        <f t="shared" si="262"/>
        <v>77</v>
      </c>
      <c r="CB109" s="1012">
        <f t="shared" si="263"/>
        <v>826</v>
      </c>
      <c r="CC109" s="1012">
        <f t="shared" si="264"/>
        <v>156</v>
      </c>
    </row>
    <row r="110" spans="38:81" x14ac:dyDescent="0.4">
      <c r="AN110" s="1103"/>
      <c r="AO110" s="1103"/>
      <c r="AP110" s="1103"/>
      <c r="AQ110" s="1234" t="s">
        <v>363</v>
      </c>
      <c r="AR110" s="987">
        <f>AR77</f>
        <v>310</v>
      </c>
      <c r="AS110" s="983">
        <f t="shared" si="267"/>
        <v>-20</v>
      </c>
      <c r="AT110" s="983">
        <f t="shared" si="239"/>
        <v>30</v>
      </c>
      <c r="AU110" s="987">
        <f t="shared" si="240"/>
        <v>10</v>
      </c>
      <c r="AV110" s="983">
        <f t="shared" si="268"/>
        <v>10</v>
      </c>
      <c r="AW110" s="983">
        <f t="shared" si="241"/>
        <v>-30</v>
      </c>
      <c r="AX110" s="987">
        <f t="shared" si="242"/>
        <v>-20</v>
      </c>
      <c r="AY110" s="983">
        <v>259</v>
      </c>
      <c r="AZ110" s="983">
        <v>44</v>
      </c>
      <c r="BA110" s="983">
        <v>50</v>
      </c>
      <c r="BB110" s="1015">
        <f t="shared" si="243"/>
        <v>184</v>
      </c>
      <c r="BC110" s="1015">
        <f t="shared" si="244"/>
        <v>112</v>
      </c>
      <c r="BD110" s="1015">
        <f t="shared" si="245"/>
        <v>128</v>
      </c>
      <c r="BE110" s="1103" t="s">
        <v>399</v>
      </c>
      <c r="BF110" s="1104">
        <f t="shared" si="265"/>
        <v>331</v>
      </c>
      <c r="BG110" s="690">
        <f t="shared" si="266"/>
        <v>44</v>
      </c>
      <c r="BH110" s="690">
        <f t="shared" si="246"/>
        <v>50</v>
      </c>
      <c r="BI110" s="1015">
        <f t="shared" si="247"/>
        <v>235</v>
      </c>
      <c r="BJ110" s="1015">
        <f t="shared" si="248"/>
        <v>112</v>
      </c>
      <c r="BK110" s="1015">
        <f t="shared" si="249"/>
        <v>128</v>
      </c>
      <c r="BL110" s="1104">
        <f t="shared" si="250"/>
        <v>44</v>
      </c>
      <c r="BM110" s="690">
        <f t="shared" si="251"/>
        <v>112</v>
      </c>
      <c r="BN110" s="690">
        <f t="shared" si="251"/>
        <v>128</v>
      </c>
      <c r="BO110" s="1015">
        <f t="shared" si="252"/>
        <v>31</v>
      </c>
      <c r="BP110" s="1015">
        <f t="shared" si="253"/>
        <v>286</v>
      </c>
      <c r="BQ110" s="1015">
        <f t="shared" si="254"/>
        <v>326</v>
      </c>
      <c r="BR110" s="1104">
        <f t="shared" si="255"/>
        <v>116</v>
      </c>
      <c r="BS110" s="690">
        <f t="shared" si="256"/>
        <v>331</v>
      </c>
      <c r="BT110" s="690">
        <f t="shared" si="256"/>
        <v>44</v>
      </c>
      <c r="BU110" s="1015">
        <f t="shared" si="257"/>
        <v>82</v>
      </c>
      <c r="BV110" s="1015">
        <f t="shared" si="258"/>
        <v>844</v>
      </c>
      <c r="BW110" s="1015">
        <f t="shared" si="259"/>
        <v>112</v>
      </c>
      <c r="BX110" s="1104">
        <f t="shared" si="260"/>
        <v>188</v>
      </c>
      <c r="BY110" s="690">
        <f t="shared" si="261"/>
        <v>44</v>
      </c>
      <c r="BZ110" s="690">
        <f t="shared" si="261"/>
        <v>112</v>
      </c>
      <c r="CA110" s="1015">
        <f t="shared" si="262"/>
        <v>134</v>
      </c>
      <c r="CB110" s="1015">
        <f t="shared" si="263"/>
        <v>112</v>
      </c>
      <c r="CC110" s="1015">
        <f t="shared" si="264"/>
        <v>286</v>
      </c>
    </row>
    <row r="111" spans="38:81" x14ac:dyDescent="0.4">
      <c r="AN111" s="1103"/>
      <c r="AO111" s="1103"/>
      <c r="AP111" s="1103"/>
      <c r="AQ111" s="1234"/>
      <c r="AR111" s="987">
        <v>180</v>
      </c>
      <c r="AS111" s="983">
        <f t="shared" si="267"/>
        <v>-20</v>
      </c>
      <c r="AT111" s="983">
        <f t="shared" si="239"/>
        <v>0</v>
      </c>
      <c r="AU111" s="987">
        <f t="shared" si="240"/>
        <v>-20</v>
      </c>
      <c r="AV111" s="983">
        <f t="shared" si="268"/>
        <v>10</v>
      </c>
      <c r="AW111" s="983">
        <f t="shared" si="241"/>
        <v>0</v>
      </c>
      <c r="AX111" s="987">
        <f t="shared" si="242"/>
        <v>10</v>
      </c>
      <c r="AY111" s="983">
        <v>30</v>
      </c>
      <c r="AZ111" s="983">
        <v>39</v>
      </c>
      <c r="BA111" s="983">
        <v>75</v>
      </c>
      <c r="BB111" s="1018">
        <f t="shared" si="243"/>
        <v>21</v>
      </c>
      <c r="BC111" s="1018">
        <f t="shared" si="244"/>
        <v>99</v>
      </c>
      <c r="BD111" s="1018">
        <f t="shared" si="245"/>
        <v>191</v>
      </c>
      <c r="BE111" s="1103" t="s">
        <v>399</v>
      </c>
      <c r="BF111" s="1104">
        <f t="shared" si="265"/>
        <v>102</v>
      </c>
      <c r="BG111" s="690">
        <f t="shared" si="266"/>
        <v>39</v>
      </c>
      <c r="BH111" s="690">
        <f t="shared" si="246"/>
        <v>75</v>
      </c>
      <c r="BI111" s="1018">
        <f t="shared" si="247"/>
        <v>72</v>
      </c>
      <c r="BJ111" s="1018">
        <f t="shared" si="248"/>
        <v>99</v>
      </c>
      <c r="BK111" s="1018">
        <f t="shared" si="249"/>
        <v>191</v>
      </c>
      <c r="BL111" s="1104">
        <f t="shared" si="250"/>
        <v>174</v>
      </c>
      <c r="BM111" s="690">
        <f t="shared" si="251"/>
        <v>99</v>
      </c>
      <c r="BN111" s="690">
        <f t="shared" si="251"/>
        <v>191</v>
      </c>
      <c r="BO111" s="1018">
        <f t="shared" si="252"/>
        <v>124</v>
      </c>
      <c r="BP111" s="1018">
        <f t="shared" si="253"/>
        <v>252</v>
      </c>
      <c r="BQ111" s="1018">
        <f t="shared" si="254"/>
        <v>487</v>
      </c>
      <c r="BR111" s="1104">
        <f t="shared" si="255"/>
        <v>246</v>
      </c>
      <c r="BS111" s="690">
        <f t="shared" si="256"/>
        <v>102</v>
      </c>
      <c r="BT111" s="690">
        <f t="shared" si="256"/>
        <v>39</v>
      </c>
      <c r="BU111" s="1018">
        <f t="shared" si="257"/>
        <v>175</v>
      </c>
      <c r="BV111" s="1018">
        <f t="shared" si="258"/>
        <v>260</v>
      </c>
      <c r="BW111" s="1018">
        <f t="shared" si="259"/>
        <v>99</v>
      </c>
      <c r="BX111" s="1104">
        <f t="shared" si="260"/>
        <v>318</v>
      </c>
      <c r="BY111" s="690">
        <f t="shared" si="261"/>
        <v>174</v>
      </c>
      <c r="BZ111" s="690">
        <f t="shared" si="261"/>
        <v>99</v>
      </c>
      <c r="CA111" s="1018">
        <f t="shared" si="262"/>
        <v>226</v>
      </c>
      <c r="CB111" s="1018">
        <f t="shared" si="263"/>
        <v>444</v>
      </c>
      <c r="CC111" s="1018">
        <f t="shared" si="264"/>
        <v>252</v>
      </c>
    </row>
    <row r="112" spans="38:81" ht="16.2" thickBot="1" x14ac:dyDescent="0.45">
      <c r="AN112" s="1103"/>
      <c r="AO112" s="1103"/>
      <c r="AP112" s="1103"/>
      <c r="AQ112" s="1235"/>
      <c r="AR112" s="1063">
        <f>AR110+180</f>
        <v>490</v>
      </c>
      <c r="AS112" s="1064">
        <f t="shared" si="267"/>
        <v>-20</v>
      </c>
      <c r="AT112" s="1064">
        <f t="shared" si="239"/>
        <v>0</v>
      </c>
      <c r="AU112" s="1063">
        <f t="shared" si="240"/>
        <v>-20</v>
      </c>
      <c r="AV112" s="1064">
        <f t="shared" si="268"/>
        <v>10</v>
      </c>
      <c r="AW112" s="1064">
        <f t="shared" si="241"/>
        <v>0</v>
      </c>
      <c r="AX112" s="1063">
        <f t="shared" si="242"/>
        <v>10</v>
      </c>
      <c r="AY112" s="1064">
        <v>80</v>
      </c>
      <c r="AZ112" s="1064">
        <v>44</v>
      </c>
      <c r="BA112" s="1064">
        <v>50</v>
      </c>
      <c r="BB112" s="1075">
        <f t="shared" si="243"/>
        <v>57</v>
      </c>
      <c r="BC112" s="1075">
        <f t="shared" si="244"/>
        <v>112</v>
      </c>
      <c r="BD112" s="1075">
        <f t="shared" si="245"/>
        <v>128</v>
      </c>
      <c r="BE112" s="1103" t="s">
        <v>399</v>
      </c>
      <c r="BF112" s="1104">
        <f t="shared" si="265"/>
        <v>152</v>
      </c>
      <c r="BG112" s="690">
        <f t="shared" si="266"/>
        <v>44</v>
      </c>
      <c r="BH112" s="690">
        <f t="shared" si="246"/>
        <v>50</v>
      </c>
      <c r="BI112" s="1075">
        <f t="shared" si="247"/>
        <v>108</v>
      </c>
      <c r="BJ112" s="1075">
        <f t="shared" si="248"/>
        <v>112</v>
      </c>
      <c r="BK112" s="1075">
        <f t="shared" si="249"/>
        <v>128</v>
      </c>
      <c r="BL112" s="1104">
        <f t="shared" si="250"/>
        <v>224</v>
      </c>
      <c r="BM112" s="690">
        <f t="shared" si="251"/>
        <v>112</v>
      </c>
      <c r="BN112" s="690">
        <f t="shared" si="251"/>
        <v>128</v>
      </c>
      <c r="BO112" s="1075">
        <f t="shared" si="252"/>
        <v>159</v>
      </c>
      <c r="BP112" s="1075">
        <f t="shared" si="253"/>
        <v>286</v>
      </c>
      <c r="BQ112" s="1075">
        <f t="shared" si="254"/>
        <v>326</v>
      </c>
      <c r="BR112" s="1104">
        <f t="shared" si="255"/>
        <v>296</v>
      </c>
      <c r="BS112" s="690">
        <f t="shared" si="256"/>
        <v>152</v>
      </c>
      <c r="BT112" s="690">
        <f t="shared" si="256"/>
        <v>44</v>
      </c>
      <c r="BU112" s="1075">
        <f t="shared" si="257"/>
        <v>210</v>
      </c>
      <c r="BV112" s="1075">
        <f t="shared" si="258"/>
        <v>388</v>
      </c>
      <c r="BW112" s="1075">
        <f t="shared" si="259"/>
        <v>112</v>
      </c>
      <c r="BX112" s="1104">
        <f t="shared" si="260"/>
        <v>9</v>
      </c>
      <c r="BY112" s="690">
        <f t="shared" si="261"/>
        <v>224</v>
      </c>
      <c r="BZ112" s="690">
        <f t="shared" si="261"/>
        <v>112</v>
      </c>
      <c r="CA112" s="1075">
        <f t="shared" si="262"/>
        <v>6</v>
      </c>
      <c r="CB112" s="1075">
        <f t="shared" si="263"/>
        <v>571</v>
      </c>
      <c r="CC112" s="1075">
        <f t="shared" si="264"/>
        <v>286</v>
      </c>
    </row>
    <row r="113" spans="40:70" x14ac:dyDescent="0.4">
      <c r="AN113" s="1103"/>
      <c r="AO113" s="1103"/>
      <c r="AP113" s="1103"/>
      <c r="AQ113" s="1103"/>
      <c r="AR113" s="1103"/>
      <c r="AS113" s="1103"/>
      <c r="AT113" s="1103"/>
      <c r="AU113" s="1103"/>
      <c r="AV113" s="1103"/>
      <c r="AW113" s="1103">
        <v>5</v>
      </c>
      <c r="AX113" s="1103">
        <v>5</v>
      </c>
      <c r="AY113" s="983">
        <f>AY107</f>
        <v>25</v>
      </c>
      <c r="AZ113" s="983">
        <f>AZ107+AW113</f>
        <v>39</v>
      </c>
      <c r="BA113" s="983">
        <f>BA107+AX113</f>
        <v>55</v>
      </c>
      <c r="BB113" s="1107">
        <f t="shared" ref="BB113:BB118" si="269">ROUND(AY113/359*255,0)</f>
        <v>18</v>
      </c>
      <c r="BC113" s="1107">
        <f t="shared" ref="BC113:BC118" si="270">ROUND(AZ113/100*255,0)</f>
        <v>99</v>
      </c>
      <c r="BD113" s="1107">
        <f t="shared" ref="BD113:BD118" si="271">ROUND(BA113/100*255,0)</f>
        <v>140</v>
      </c>
      <c r="BE113" s="1103" t="s">
        <v>397</v>
      </c>
      <c r="BF113" s="1103"/>
      <c r="BH113" s="1103"/>
      <c r="BI113" s="1103"/>
      <c r="BJ113" s="1103"/>
    </row>
    <row r="114" spans="40:70" x14ac:dyDescent="0.4">
      <c r="AN114" s="1103"/>
      <c r="AO114" s="1103"/>
      <c r="AP114" s="1103"/>
      <c r="AQ114" s="679"/>
      <c r="AR114" s="679"/>
      <c r="AS114" s="679"/>
      <c r="AT114" s="679"/>
      <c r="AU114" s="679"/>
      <c r="AV114" s="679"/>
      <c r="AW114" s="1103">
        <f>AW113</f>
        <v>5</v>
      </c>
      <c r="AX114" s="679">
        <f t="shared" ref="AX114:AX118" si="272">AX113</f>
        <v>5</v>
      </c>
      <c r="AY114" s="983">
        <f t="shared" ref="AY114:AY124" si="273">AY108</f>
        <v>239</v>
      </c>
      <c r="AZ114" s="983">
        <f t="shared" ref="AZ114:BA114" si="274">AZ108+AW114</f>
        <v>69</v>
      </c>
      <c r="BA114" s="983">
        <f t="shared" si="274"/>
        <v>80</v>
      </c>
      <c r="BB114" s="1106">
        <f t="shared" si="269"/>
        <v>170</v>
      </c>
      <c r="BC114" s="1106">
        <f t="shared" si="270"/>
        <v>176</v>
      </c>
      <c r="BD114" s="1106">
        <f t="shared" si="271"/>
        <v>204</v>
      </c>
      <c r="BE114" s="1103" t="s">
        <v>398</v>
      </c>
    </row>
    <row r="115" spans="40:70" x14ac:dyDescent="0.4">
      <c r="AN115" s="1103"/>
      <c r="AO115" s="1103"/>
      <c r="AP115" s="1103"/>
      <c r="AQ115" s="679"/>
      <c r="AR115" s="679"/>
      <c r="AS115" s="679"/>
      <c r="AT115" s="679"/>
      <c r="AU115" s="679"/>
      <c r="AV115" s="679"/>
      <c r="AW115" s="1103">
        <f t="shared" ref="AW115:AW118" si="275">AW114</f>
        <v>5</v>
      </c>
      <c r="AX115" s="1103">
        <f t="shared" si="272"/>
        <v>5</v>
      </c>
      <c r="AY115" s="983">
        <f t="shared" si="273"/>
        <v>180</v>
      </c>
      <c r="AZ115" s="983">
        <f t="shared" ref="AZ115:BA115" si="276">AZ109+AW115</f>
        <v>29</v>
      </c>
      <c r="BA115" s="983">
        <f t="shared" si="276"/>
        <v>65</v>
      </c>
      <c r="BB115" s="1012">
        <f t="shared" si="269"/>
        <v>128</v>
      </c>
      <c r="BC115" s="1012">
        <f t="shared" si="270"/>
        <v>74</v>
      </c>
      <c r="BD115" s="1012">
        <f t="shared" si="271"/>
        <v>166</v>
      </c>
      <c r="BE115" s="1103" t="s">
        <v>398</v>
      </c>
    </row>
    <row r="116" spans="40:70" x14ac:dyDescent="0.4">
      <c r="AN116" s="1103"/>
      <c r="AO116" s="1103"/>
      <c r="AP116" s="1103"/>
      <c r="AQ116" s="679"/>
      <c r="AR116" s="679"/>
      <c r="AS116" s="679"/>
      <c r="AT116" s="679"/>
      <c r="AU116" s="679"/>
      <c r="AV116" s="679"/>
      <c r="AW116" s="1103">
        <f t="shared" si="275"/>
        <v>5</v>
      </c>
      <c r="AX116" s="1103">
        <f t="shared" si="272"/>
        <v>5</v>
      </c>
      <c r="AY116" s="983">
        <f t="shared" si="273"/>
        <v>259</v>
      </c>
      <c r="AZ116" s="983">
        <f t="shared" ref="AZ116:BA116" si="277">AZ110+AW116</f>
        <v>49</v>
      </c>
      <c r="BA116" s="983">
        <f t="shared" si="277"/>
        <v>55</v>
      </c>
      <c r="BB116" s="1015">
        <f t="shared" si="269"/>
        <v>184</v>
      </c>
      <c r="BC116" s="1015">
        <f t="shared" si="270"/>
        <v>125</v>
      </c>
      <c r="BD116" s="1015">
        <f t="shared" si="271"/>
        <v>140</v>
      </c>
      <c r="BE116" s="1103" t="s">
        <v>399</v>
      </c>
    </row>
    <row r="117" spans="40:70" x14ac:dyDescent="0.4">
      <c r="AP117" s="679"/>
      <c r="AQ117" s="679"/>
      <c r="AR117" s="679"/>
      <c r="AS117" s="679"/>
      <c r="AT117" s="679"/>
      <c r="AU117" s="679"/>
      <c r="AV117" s="679"/>
      <c r="AW117" s="1103">
        <f t="shared" si="275"/>
        <v>5</v>
      </c>
      <c r="AX117" s="1103">
        <f t="shared" si="272"/>
        <v>5</v>
      </c>
      <c r="AY117" s="983">
        <f t="shared" si="273"/>
        <v>30</v>
      </c>
      <c r="AZ117" s="983">
        <f t="shared" ref="AZ117:BA117" si="278">AZ111+AW117</f>
        <v>44</v>
      </c>
      <c r="BA117" s="983">
        <f t="shared" si="278"/>
        <v>80</v>
      </c>
      <c r="BB117" s="1018">
        <f t="shared" si="269"/>
        <v>21</v>
      </c>
      <c r="BC117" s="1018">
        <f t="shared" si="270"/>
        <v>112</v>
      </c>
      <c r="BD117" s="1018">
        <f t="shared" si="271"/>
        <v>204</v>
      </c>
      <c r="BE117" s="1103" t="s">
        <v>399</v>
      </c>
    </row>
    <row r="118" spans="40:70" ht="16.2" thickBot="1" x14ac:dyDescent="0.45">
      <c r="AP118" s="679"/>
      <c r="AQ118" s="679"/>
      <c r="AR118" s="679"/>
      <c r="AS118" s="679"/>
      <c r="AT118" s="679"/>
      <c r="AU118" s="679"/>
      <c r="AV118" s="679"/>
      <c r="AW118" s="1103">
        <f t="shared" si="275"/>
        <v>5</v>
      </c>
      <c r="AX118" s="1103">
        <f t="shared" si="272"/>
        <v>5</v>
      </c>
      <c r="AY118" s="1064">
        <f t="shared" si="273"/>
        <v>80</v>
      </c>
      <c r="AZ118" s="1064">
        <f t="shared" ref="AZ118:BA118" si="279">AZ112+AW118</f>
        <v>49</v>
      </c>
      <c r="BA118" s="1064">
        <f t="shared" si="279"/>
        <v>55</v>
      </c>
      <c r="BB118" s="1075">
        <f t="shared" si="269"/>
        <v>57</v>
      </c>
      <c r="BC118" s="1075">
        <f t="shared" si="270"/>
        <v>125</v>
      </c>
      <c r="BD118" s="1075">
        <f t="shared" si="271"/>
        <v>140</v>
      </c>
      <c r="BE118" s="1103" t="s">
        <v>399</v>
      </c>
    </row>
    <row r="119" spans="40:70" x14ac:dyDescent="0.4">
      <c r="AP119" s="679"/>
      <c r="AQ119" s="679"/>
      <c r="AR119" s="679"/>
      <c r="AS119" s="679"/>
      <c r="AT119" s="679"/>
      <c r="AU119" s="679"/>
      <c r="AV119" s="679"/>
      <c r="AW119" s="1103">
        <v>5</v>
      </c>
      <c r="AX119" s="1103">
        <v>-5</v>
      </c>
      <c r="AY119" s="983">
        <f>AY113</f>
        <v>25</v>
      </c>
      <c r="AZ119" s="983">
        <f>AZ113+AW119</f>
        <v>44</v>
      </c>
      <c r="BA119" s="983">
        <f>BA113+AX119</f>
        <v>50</v>
      </c>
      <c r="BB119" s="1108">
        <f t="shared" ref="BB119:BB124" si="280">ROUND(AY119/359*255,0)</f>
        <v>18</v>
      </c>
      <c r="BC119" s="1108">
        <f t="shared" ref="BC119:BC124" si="281">ROUND(AZ119/100*255,0)</f>
        <v>112</v>
      </c>
      <c r="BD119" s="1108">
        <f t="shared" ref="BD119:BD124" si="282">ROUND(BA119/100*255,0)</f>
        <v>128</v>
      </c>
      <c r="BE119" s="1103" t="s">
        <v>397</v>
      </c>
    </row>
    <row r="120" spans="40:70" x14ac:dyDescent="0.4">
      <c r="AP120" s="679"/>
      <c r="AQ120" s="679"/>
      <c r="AR120" s="679"/>
      <c r="AS120" s="679"/>
      <c r="AT120" s="679"/>
      <c r="AU120" s="679"/>
      <c r="AV120" s="679"/>
      <c r="AW120" s="1103">
        <f>AW119</f>
        <v>5</v>
      </c>
      <c r="AX120" s="1103">
        <f t="shared" ref="AX120:AX124" si="283">AX119</f>
        <v>-5</v>
      </c>
      <c r="AY120" s="983">
        <f t="shared" si="273"/>
        <v>239</v>
      </c>
      <c r="AZ120" s="983">
        <f t="shared" ref="AZ120:AZ124" si="284">AZ114+AW120</f>
        <v>74</v>
      </c>
      <c r="BA120" s="983">
        <f t="shared" ref="BA120:BA124" si="285">BA114+AX120</f>
        <v>75</v>
      </c>
      <c r="BB120" s="1106">
        <f t="shared" si="280"/>
        <v>170</v>
      </c>
      <c r="BC120" s="1106">
        <f t="shared" si="281"/>
        <v>189</v>
      </c>
      <c r="BD120" s="1106">
        <f t="shared" si="282"/>
        <v>191</v>
      </c>
      <c r="BE120" s="1103" t="s">
        <v>398</v>
      </c>
    </row>
    <row r="121" spans="40:70" x14ac:dyDescent="0.4">
      <c r="AP121" s="679"/>
      <c r="AQ121" s="679"/>
      <c r="AR121" s="679"/>
      <c r="AS121" s="679"/>
      <c r="AT121" s="679"/>
      <c r="AU121" s="679"/>
      <c r="AV121" s="679"/>
      <c r="AW121" s="1103">
        <f t="shared" ref="AW121:AW124" si="286">AW120</f>
        <v>5</v>
      </c>
      <c r="AX121" s="1103">
        <f t="shared" si="283"/>
        <v>-5</v>
      </c>
      <c r="AY121" s="983">
        <f t="shared" si="273"/>
        <v>180</v>
      </c>
      <c r="AZ121" s="983">
        <f t="shared" si="284"/>
        <v>34</v>
      </c>
      <c r="BA121" s="983">
        <f t="shared" si="285"/>
        <v>60</v>
      </c>
      <c r="BB121" s="1012">
        <f t="shared" si="280"/>
        <v>128</v>
      </c>
      <c r="BC121" s="1012">
        <f t="shared" si="281"/>
        <v>87</v>
      </c>
      <c r="BD121" s="1012">
        <f t="shared" si="282"/>
        <v>153</v>
      </c>
      <c r="BE121" s="1103" t="s">
        <v>398</v>
      </c>
    </row>
    <row r="122" spans="40:70" x14ac:dyDescent="0.4">
      <c r="AP122" s="679"/>
      <c r="AQ122" s="679"/>
      <c r="AR122" s="679"/>
      <c r="AS122" s="679"/>
      <c r="AT122" s="679"/>
      <c r="AU122" s="679"/>
      <c r="AV122" s="679"/>
      <c r="AW122" s="1103">
        <f t="shared" si="286"/>
        <v>5</v>
      </c>
      <c r="AX122" s="1103">
        <f t="shared" si="283"/>
        <v>-5</v>
      </c>
      <c r="AY122" s="983">
        <f t="shared" si="273"/>
        <v>259</v>
      </c>
      <c r="AZ122" s="983">
        <f t="shared" si="284"/>
        <v>54</v>
      </c>
      <c r="BA122" s="983">
        <f t="shared" si="285"/>
        <v>50</v>
      </c>
      <c r="BB122" s="1015">
        <f t="shared" si="280"/>
        <v>184</v>
      </c>
      <c r="BC122" s="1015">
        <f t="shared" si="281"/>
        <v>138</v>
      </c>
      <c r="BD122" s="1015">
        <f t="shared" si="282"/>
        <v>128</v>
      </c>
      <c r="BE122" s="1103" t="s">
        <v>399</v>
      </c>
    </row>
    <row r="123" spans="40:70" x14ac:dyDescent="0.4">
      <c r="AP123" s="679"/>
      <c r="AQ123" s="679"/>
      <c r="AR123" s="679"/>
      <c r="AS123" s="679"/>
      <c r="AT123" s="679"/>
      <c r="AU123" s="679"/>
      <c r="AV123" s="679"/>
      <c r="AW123" s="1103">
        <f t="shared" si="286"/>
        <v>5</v>
      </c>
      <c r="AX123" s="1103">
        <f t="shared" si="283"/>
        <v>-5</v>
      </c>
      <c r="AY123" s="983">
        <f t="shared" si="273"/>
        <v>30</v>
      </c>
      <c r="AZ123" s="983">
        <f t="shared" si="284"/>
        <v>49</v>
      </c>
      <c r="BA123" s="983">
        <f t="shared" si="285"/>
        <v>75</v>
      </c>
      <c r="BB123" s="1018">
        <f t="shared" si="280"/>
        <v>21</v>
      </c>
      <c r="BC123" s="1018">
        <f t="shared" si="281"/>
        <v>125</v>
      </c>
      <c r="BD123" s="1018">
        <f t="shared" si="282"/>
        <v>191</v>
      </c>
      <c r="BE123" s="1103" t="s">
        <v>399</v>
      </c>
    </row>
    <row r="124" spans="40:70" ht="16.2" thickBot="1" x14ac:dyDescent="0.45">
      <c r="AP124" s="679"/>
      <c r="AQ124" s="679"/>
      <c r="AR124" s="679"/>
      <c r="AS124" s="679"/>
      <c r="AT124" s="679"/>
      <c r="AU124" s="679"/>
      <c r="AV124" s="679"/>
      <c r="AW124" s="1103">
        <f t="shared" si="286"/>
        <v>5</v>
      </c>
      <c r="AX124" s="1103">
        <f t="shared" si="283"/>
        <v>-5</v>
      </c>
      <c r="AY124" s="1064">
        <f t="shared" si="273"/>
        <v>80</v>
      </c>
      <c r="AZ124" s="1064">
        <f t="shared" si="284"/>
        <v>54</v>
      </c>
      <c r="BA124" s="1064">
        <f t="shared" si="285"/>
        <v>50</v>
      </c>
      <c r="BB124" s="1075">
        <f t="shared" si="280"/>
        <v>57</v>
      </c>
      <c r="BC124" s="1075">
        <f t="shared" si="281"/>
        <v>138</v>
      </c>
      <c r="BD124" s="1075">
        <f t="shared" si="282"/>
        <v>128</v>
      </c>
      <c r="BE124" s="1103" t="s">
        <v>399</v>
      </c>
    </row>
    <row r="125" spans="40:70" x14ac:dyDescent="0.4">
      <c r="AP125" s="679"/>
      <c r="AQ125" s="679"/>
      <c r="AR125" s="679"/>
      <c r="AS125" s="679"/>
      <c r="AT125" s="679"/>
      <c r="AU125" s="679"/>
      <c r="AV125" s="1103"/>
      <c r="AW125" s="1103"/>
      <c r="AX125" s="1103"/>
      <c r="AY125" s="1103"/>
      <c r="AZ125" s="1103"/>
      <c r="BA125" s="1103"/>
      <c r="BB125" s="1103"/>
      <c r="BC125" s="1103"/>
      <c r="BD125" s="1103"/>
      <c r="BE125" s="1103"/>
      <c r="BF125" s="1103"/>
      <c r="BG125" s="1103"/>
      <c r="BH125" s="1103"/>
      <c r="BI125" s="1103"/>
      <c r="BJ125" s="1103"/>
      <c r="BK125" s="1103"/>
      <c r="BL125" s="1103"/>
      <c r="BM125" s="1103"/>
      <c r="BN125" s="1103"/>
      <c r="BO125" s="1103"/>
      <c r="BP125" s="1103"/>
      <c r="BQ125" s="1103"/>
      <c r="BR125" s="1103"/>
    </row>
    <row r="126" spans="40:70" x14ac:dyDescent="0.4">
      <c r="AP126" s="679"/>
      <c r="AQ126" s="679"/>
      <c r="AR126" s="679"/>
      <c r="AS126" s="679"/>
      <c r="AT126" s="679"/>
      <c r="AU126" s="679"/>
      <c r="AV126" s="1103"/>
      <c r="AW126" s="1103"/>
      <c r="AX126" s="1103"/>
      <c r="AY126" s="1103"/>
      <c r="AZ126" s="1103"/>
      <c r="BA126" s="1103"/>
      <c r="BB126" s="1103"/>
      <c r="BC126" s="1103"/>
      <c r="BD126" s="1103"/>
      <c r="BE126" s="1103"/>
      <c r="BF126" s="1103"/>
      <c r="BG126" s="1103"/>
      <c r="BH126" s="1103"/>
      <c r="BI126" s="1103"/>
      <c r="BJ126" s="1103"/>
      <c r="BK126" s="1103"/>
      <c r="BL126" s="1103"/>
      <c r="BM126" s="1103"/>
      <c r="BN126" s="1103"/>
      <c r="BO126" s="1103"/>
      <c r="BP126" s="1103"/>
      <c r="BQ126" s="1103"/>
      <c r="BR126" s="1103"/>
    </row>
    <row r="127" spans="40:70" x14ac:dyDescent="0.4">
      <c r="AP127" s="679"/>
      <c r="AQ127" s="679"/>
      <c r="AR127" s="679"/>
      <c r="AS127" s="679"/>
      <c r="AT127" s="679"/>
      <c r="AU127" s="679"/>
      <c r="AV127" s="1103"/>
      <c r="AW127" s="1103"/>
      <c r="AX127" s="1103"/>
      <c r="AY127" s="1103"/>
      <c r="AZ127" s="1103"/>
      <c r="BA127" s="1103"/>
      <c r="BB127" s="1103"/>
      <c r="BC127" s="1103"/>
      <c r="BD127" s="1103"/>
      <c r="BE127" s="1103"/>
      <c r="BF127" s="1103"/>
      <c r="BG127" s="1103"/>
      <c r="BH127" s="1103"/>
      <c r="BI127" s="1103"/>
      <c r="BJ127" s="1103"/>
      <c r="BK127" s="1103"/>
      <c r="BL127" s="1103"/>
      <c r="BM127" s="1103"/>
      <c r="BN127" s="1103"/>
      <c r="BO127" s="1103"/>
      <c r="BP127" s="1103"/>
      <c r="BQ127" s="1103"/>
      <c r="BR127" s="1103"/>
    </row>
    <row r="128" spans="40:70" x14ac:dyDescent="0.4">
      <c r="AP128" s="679"/>
      <c r="AQ128" s="679"/>
      <c r="AR128" s="679"/>
      <c r="AS128" s="679"/>
      <c r="AT128" s="679"/>
      <c r="AU128" s="679"/>
      <c r="AV128" s="1103"/>
      <c r="AW128" s="1103"/>
      <c r="AX128" s="1103"/>
      <c r="AY128" s="1103"/>
      <c r="AZ128" s="1103"/>
      <c r="BA128" s="1103"/>
      <c r="BB128" s="1103"/>
      <c r="BC128" s="1103"/>
      <c r="BD128" s="1103"/>
      <c r="BE128" s="1103"/>
      <c r="BF128" s="1103"/>
      <c r="BG128" s="1103"/>
      <c r="BH128" s="1103"/>
      <c r="BI128" s="1103"/>
      <c r="BJ128" s="1103"/>
      <c r="BK128" s="1103"/>
      <c r="BL128" s="1103"/>
      <c r="BM128" s="1103"/>
      <c r="BN128" s="1103"/>
      <c r="BO128" s="1103"/>
      <c r="BP128" s="1103"/>
      <c r="BQ128" s="1103"/>
      <c r="BR128" s="1103"/>
    </row>
    <row r="129" spans="42:70" x14ac:dyDescent="0.4">
      <c r="AP129" s="679"/>
      <c r="AQ129" s="679"/>
      <c r="AR129" s="679"/>
      <c r="AS129" s="679"/>
      <c r="AT129" s="679"/>
      <c r="AU129" s="679"/>
      <c r="AV129" s="1103"/>
      <c r="AW129" s="1103"/>
      <c r="AX129" s="1103"/>
      <c r="AY129" s="1103"/>
      <c r="AZ129" s="1103"/>
      <c r="BA129" s="1103"/>
      <c r="BB129" s="1103"/>
      <c r="BC129" s="1103"/>
      <c r="BD129" s="1103"/>
      <c r="BE129" s="1103"/>
      <c r="BF129" s="1103"/>
      <c r="BG129" s="1103"/>
      <c r="BH129" s="1103"/>
      <c r="BI129" s="1103"/>
      <c r="BJ129" s="1103"/>
      <c r="BK129" s="1103"/>
      <c r="BL129" s="1103"/>
      <c r="BM129" s="1103"/>
      <c r="BN129" s="1103"/>
      <c r="BO129" s="1103"/>
      <c r="BP129" s="1103"/>
      <c r="BQ129" s="1103"/>
      <c r="BR129" s="1103"/>
    </row>
    <row r="130" spans="42:70" x14ac:dyDescent="0.4">
      <c r="AP130" s="679"/>
      <c r="AQ130" s="679"/>
      <c r="AR130" s="679"/>
      <c r="AS130" s="679"/>
      <c r="AT130" s="679"/>
      <c r="AU130" s="679"/>
      <c r="AV130" s="1103"/>
      <c r="AW130" s="1103"/>
      <c r="AX130" s="1103"/>
      <c r="AY130" s="1103"/>
      <c r="AZ130" s="1103"/>
      <c r="BA130" s="1103"/>
      <c r="BB130" s="1103"/>
      <c r="BC130" s="1103"/>
      <c r="BD130" s="1103"/>
      <c r="BE130" s="1103"/>
      <c r="BF130" s="1103"/>
      <c r="BG130" s="1103"/>
      <c r="BH130" s="1103"/>
      <c r="BI130" s="1103"/>
      <c r="BJ130" s="1103"/>
      <c r="BK130" s="1103"/>
      <c r="BL130" s="1103"/>
      <c r="BM130" s="1103"/>
      <c r="BN130" s="1103"/>
      <c r="BO130" s="1103"/>
      <c r="BP130" s="1103"/>
      <c r="BQ130" s="1103"/>
      <c r="BR130" s="1103"/>
    </row>
    <row r="131" spans="42:70" x14ac:dyDescent="0.4">
      <c r="AP131" s="679"/>
      <c r="AQ131" s="679"/>
      <c r="AR131" s="679"/>
      <c r="AS131" s="679"/>
      <c r="AT131" s="679"/>
      <c r="AU131" s="679"/>
      <c r="AV131" s="1103"/>
      <c r="AW131" s="1103"/>
      <c r="AX131" s="1103"/>
      <c r="AY131" s="1103"/>
      <c r="AZ131" s="1103"/>
      <c r="BA131" s="1103"/>
      <c r="BB131" s="1103"/>
      <c r="BC131" s="1103"/>
      <c r="BD131" s="1103"/>
      <c r="BE131" s="1103"/>
      <c r="BF131" s="1103"/>
      <c r="BG131" s="1103"/>
      <c r="BH131" s="1103"/>
      <c r="BI131" s="1103"/>
      <c r="BJ131" s="1103"/>
      <c r="BK131" s="1103"/>
      <c r="BL131" s="1103"/>
      <c r="BM131" s="1103"/>
      <c r="BN131" s="1103"/>
      <c r="BO131" s="1103"/>
      <c r="BP131" s="1103"/>
      <c r="BQ131" s="1103"/>
      <c r="BR131" s="1103"/>
    </row>
    <row r="132" spans="42:70" x14ac:dyDescent="0.4">
      <c r="AP132" s="679"/>
      <c r="AQ132" s="679"/>
      <c r="AR132" s="679"/>
      <c r="AS132" s="679"/>
      <c r="AT132" s="679"/>
      <c r="AU132" s="679"/>
      <c r="AV132" s="1103"/>
      <c r="AW132" s="1103"/>
      <c r="AX132" s="1103"/>
      <c r="AY132" s="1103"/>
      <c r="AZ132" s="1103"/>
      <c r="BA132" s="1103"/>
      <c r="BB132" s="1103"/>
      <c r="BC132" s="1103"/>
      <c r="BD132" s="1103"/>
      <c r="BE132" s="1103"/>
      <c r="BF132" s="1103"/>
      <c r="BG132" s="1103"/>
      <c r="BH132" s="1103"/>
      <c r="BI132" s="1103"/>
      <c r="BJ132" s="1103"/>
      <c r="BK132" s="1103"/>
      <c r="BL132" s="1103"/>
      <c r="BM132" s="1103"/>
      <c r="BN132" s="1103"/>
      <c r="BO132" s="1103"/>
      <c r="BP132" s="1103"/>
      <c r="BQ132" s="1103"/>
      <c r="BR132" s="1103"/>
    </row>
    <row r="133" spans="42:70" x14ac:dyDescent="0.4">
      <c r="AP133" s="679"/>
      <c r="AQ133" s="679"/>
      <c r="AR133" s="679"/>
      <c r="AS133" s="679"/>
      <c r="AT133" s="679"/>
      <c r="AU133" s="679"/>
      <c r="AV133" s="1103"/>
      <c r="AW133" s="1103"/>
      <c r="AX133" s="1103"/>
      <c r="AY133" s="1103"/>
      <c r="AZ133" s="1103"/>
      <c r="BA133" s="1103"/>
      <c r="BB133" s="1103"/>
      <c r="BC133" s="1103"/>
      <c r="BD133" s="1103"/>
      <c r="BE133" s="1103"/>
      <c r="BF133" s="1103"/>
      <c r="BG133" s="1103"/>
      <c r="BH133" s="1103"/>
      <c r="BI133" s="1103"/>
      <c r="BJ133" s="1103"/>
      <c r="BK133" s="1103"/>
      <c r="BL133" s="1103"/>
      <c r="BM133" s="1103"/>
      <c r="BN133" s="1103"/>
      <c r="BO133" s="1103"/>
      <c r="BP133" s="1103"/>
      <c r="BQ133" s="1103"/>
      <c r="BR133" s="1103"/>
    </row>
    <row r="134" spans="42:70" x14ac:dyDescent="0.4">
      <c r="AV134" s="1103"/>
      <c r="AW134" s="1103"/>
      <c r="AX134" s="1103"/>
      <c r="AY134" s="1103"/>
      <c r="AZ134" s="1103"/>
      <c r="BA134" s="1103"/>
      <c r="BB134" s="1103"/>
      <c r="BC134" s="1103"/>
      <c r="BD134" s="1103"/>
      <c r="BE134" s="1103"/>
      <c r="BF134" s="1103"/>
      <c r="BG134" s="1103"/>
      <c r="BH134" s="1103"/>
      <c r="BI134" s="1103"/>
      <c r="BJ134" s="1103"/>
      <c r="BK134" s="1103"/>
      <c r="BL134" s="1103"/>
      <c r="BM134" s="1103"/>
      <c r="BN134" s="1103"/>
      <c r="BO134" s="1103"/>
      <c r="BP134" s="1103"/>
      <c r="BQ134" s="1103"/>
      <c r="BR134" s="1103"/>
    </row>
    <row r="135" spans="42:70" x14ac:dyDescent="0.4">
      <c r="AV135" s="1103"/>
      <c r="AW135" s="1103"/>
      <c r="AX135" s="1103"/>
      <c r="AY135" s="1103"/>
      <c r="AZ135" s="1103"/>
      <c r="BA135" s="1103"/>
      <c r="BB135" s="1103"/>
      <c r="BC135" s="1103"/>
      <c r="BD135" s="1103"/>
      <c r="BE135" s="1103"/>
      <c r="BF135" s="1103"/>
      <c r="BG135" s="1103"/>
      <c r="BH135" s="1103"/>
      <c r="BI135" s="1103"/>
      <c r="BJ135" s="1103"/>
      <c r="BK135" s="1103"/>
      <c r="BL135" s="1103"/>
      <c r="BM135" s="1103"/>
      <c r="BN135" s="1103"/>
      <c r="BO135" s="1103"/>
      <c r="BP135" s="1103"/>
      <c r="BQ135" s="1103"/>
      <c r="BR135" s="1103"/>
    </row>
    <row r="136" spans="42:70" x14ac:dyDescent="0.4">
      <c r="AV136" s="1103"/>
      <c r="AW136" s="1103"/>
      <c r="AX136" s="1103"/>
      <c r="AY136" s="1103"/>
      <c r="AZ136" s="1103"/>
      <c r="BA136" s="1103"/>
      <c r="BB136" s="1103"/>
      <c r="BC136" s="1103"/>
      <c r="BD136" s="1103"/>
      <c r="BE136" s="1103"/>
      <c r="BF136" s="1103"/>
      <c r="BG136" s="1103"/>
      <c r="BH136" s="1103"/>
      <c r="BI136" s="1103"/>
      <c r="BJ136" s="1103"/>
      <c r="BK136" s="1103"/>
      <c r="BL136" s="1103"/>
      <c r="BM136" s="1103"/>
      <c r="BN136" s="1103"/>
      <c r="BO136" s="1103"/>
      <c r="BP136" s="1103"/>
      <c r="BQ136" s="1103"/>
      <c r="BR136" s="1103"/>
    </row>
    <row r="137" spans="42:70" x14ac:dyDescent="0.4">
      <c r="AV137" s="1103"/>
      <c r="AW137" s="1103"/>
      <c r="AX137" s="1103"/>
      <c r="AY137" s="1103"/>
      <c r="AZ137" s="1103"/>
      <c r="BA137" s="1103"/>
      <c r="BB137" s="1103"/>
      <c r="BC137" s="1103"/>
      <c r="BD137" s="1103"/>
      <c r="BE137" s="1103"/>
      <c r="BF137" s="1103"/>
      <c r="BG137" s="1103"/>
      <c r="BH137" s="1103"/>
      <c r="BI137" s="1103"/>
      <c r="BJ137" s="1103"/>
      <c r="BK137" s="1103"/>
      <c r="BL137" s="1103"/>
      <c r="BM137" s="1103"/>
      <c r="BN137" s="1103"/>
      <c r="BO137" s="1103"/>
      <c r="BP137" s="1103"/>
      <c r="BQ137" s="1103"/>
      <c r="BR137" s="1103"/>
    </row>
    <row r="138" spans="42:70" x14ac:dyDescent="0.4">
      <c r="AV138" s="1103"/>
      <c r="AW138" s="1103"/>
      <c r="AX138" s="1103"/>
      <c r="AY138" s="1103"/>
      <c r="AZ138" s="1103"/>
      <c r="BA138" s="1103"/>
      <c r="BB138" s="1103"/>
      <c r="BC138" s="1103"/>
      <c r="BD138" s="1103"/>
      <c r="BE138" s="1103"/>
      <c r="BF138" s="1103"/>
      <c r="BG138" s="1103"/>
      <c r="BH138" s="1103"/>
      <c r="BI138" s="1103"/>
      <c r="BJ138" s="1103"/>
      <c r="BK138" s="1103"/>
      <c r="BL138" s="1103"/>
      <c r="BM138" s="1103"/>
      <c r="BN138" s="1103"/>
      <c r="BO138" s="1103"/>
      <c r="BP138" s="1103"/>
      <c r="BQ138" s="1103"/>
      <c r="BR138" s="1103"/>
    </row>
    <row r="139" spans="42:70" x14ac:dyDescent="0.4">
      <c r="AV139" s="1103"/>
      <c r="AW139" s="1103"/>
      <c r="AX139" s="1103"/>
      <c r="AY139" s="1103"/>
      <c r="AZ139" s="1103"/>
      <c r="BA139" s="1103"/>
      <c r="BB139" s="1103"/>
      <c r="BC139" s="1103"/>
      <c r="BD139" s="1103"/>
      <c r="BE139" s="1103"/>
      <c r="BF139" s="1103"/>
      <c r="BG139" s="1103"/>
      <c r="BH139" s="1103"/>
      <c r="BI139" s="1103"/>
      <c r="BJ139" s="1103"/>
      <c r="BK139" s="1103"/>
      <c r="BL139" s="1103"/>
      <c r="BM139" s="1103"/>
      <c r="BN139" s="1103"/>
      <c r="BO139" s="1103"/>
      <c r="BP139" s="1103"/>
      <c r="BQ139" s="1103"/>
      <c r="BR139" s="1103"/>
    </row>
    <row r="140" spans="42:70" x14ac:dyDescent="0.4">
      <c r="AV140" s="1103"/>
      <c r="AW140" s="1103"/>
      <c r="AX140" s="1103"/>
      <c r="AY140" s="1103"/>
      <c r="AZ140" s="1103"/>
      <c r="BA140" s="1103"/>
      <c r="BB140" s="1103"/>
      <c r="BC140" s="1103"/>
      <c r="BD140" s="1103"/>
      <c r="BE140" s="1103"/>
      <c r="BF140" s="1103"/>
      <c r="BG140" s="1103"/>
      <c r="BH140" s="1103"/>
      <c r="BI140" s="1103"/>
      <c r="BJ140" s="1103"/>
      <c r="BK140" s="1103"/>
      <c r="BL140" s="1103"/>
      <c r="BM140" s="1103"/>
      <c r="BN140" s="1103"/>
      <c r="BO140" s="1103"/>
      <c r="BP140" s="1103"/>
      <c r="BQ140" s="1103"/>
      <c r="BR140" s="1103"/>
    </row>
  </sheetData>
  <mergeCells count="97">
    <mergeCell ref="AY62:BD62"/>
    <mergeCell ref="BE62:BJ62"/>
    <mergeCell ref="BK62:BP62"/>
    <mergeCell ref="AY70:BD70"/>
    <mergeCell ref="BE70:BJ70"/>
    <mergeCell ref="BK70:BP70"/>
    <mergeCell ref="AY46:BD46"/>
    <mergeCell ref="BE46:BJ46"/>
    <mergeCell ref="BK46:BP46"/>
    <mergeCell ref="AY54:BD54"/>
    <mergeCell ref="BE54:BJ54"/>
    <mergeCell ref="BK54:BP54"/>
    <mergeCell ref="AO62:AO77"/>
    <mergeCell ref="AP70:AP77"/>
    <mergeCell ref="AP62:AP69"/>
    <mergeCell ref="AP54:AP61"/>
    <mergeCell ref="AP46:AP53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R15:T15"/>
    <mergeCell ref="O16:O29"/>
    <mergeCell ref="P16:P22"/>
    <mergeCell ref="Q18:Q19"/>
    <mergeCell ref="Q20:Q22"/>
    <mergeCell ref="P23:P29"/>
    <mergeCell ref="Q25:Q26"/>
    <mergeCell ref="Q27:Q29"/>
    <mergeCell ref="AB30:AB43"/>
    <mergeCell ref="AC30:AC36"/>
    <mergeCell ref="AD32:AD33"/>
    <mergeCell ref="AD34:AD36"/>
    <mergeCell ref="AC37:AC43"/>
    <mergeCell ref="AD39:AD40"/>
    <mergeCell ref="AD41:AD43"/>
    <mergeCell ref="AB16:AB29"/>
    <mergeCell ref="AC16:AC22"/>
    <mergeCell ref="AD18:AD19"/>
    <mergeCell ref="AD20:AD22"/>
    <mergeCell ref="AC23:AC29"/>
    <mergeCell ref="AD25:AD26"/>
    <mergeCell ref="AD27:AD29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108:AQ109"/>
    <mergeCell ref="AQ110:AQ112"/>
    <mergeCell ref="AQ73:AQ74"/>
    <mergeCell ref="AQ75:AQ77"/>
    <mergeCell ref="AQ63:AX63"/>
    <mergeCell ref="AQ71:AX71"/>
    <mergeCell ref="AQ67:AQ69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8"/>
  <sheetViews>
    <sheetView showGridLines="0" zoomScale="70" zoomScaleNormal="70" workbookViewId="0">
      <selection activeCell="W26" sqref="A8:W26"/>
    </sheetView>
  </sheetViews>
  <sheetFormatPr defaultColWidth="9" defaultRowHeight="15.6" x14ac:dyDescent="0.4"/>
  <cols>
    <col min="1" max="1" width="2.09765625" style="6" customWidth="1"/>
    <col min="2" max="4" width="5.5" style="85" customWidth="1"/>
    <col min="5" max="15" width="5.19921875" style="85" customWidth="1"/>
    <col min="16" max="18" width="8.5" style="6" customWidth="1"/>
    <col min="19" max="28" width="9" style="6"/>
    <col min="29" max="31" width="5.19921875" style="89" customWidth="1"/>
    <col min="32" max="32" width="19" style="89" customWidth="1"/>
    <col min="33" max="33" width="9" style="6"/>
    <col min="34" max="36" width="5.19921875" style="89" customWidth="1"/>
    <col min="37" max="37" width="19" style="89" customWidth="1"/>
    <col min="38" max="16384" width="9" style="6"/>
  </cols>
  <sheetData>
    <row r="2" spans="2:38" ht="16.2" thickBot="1" x14ac:dyDescent="0.45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 x14ac:dyDescent="0.4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 x14ac:dyDescent="0.4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220" t="s">
        <v>272</v>
      </c>
      <c r="W4" s="1223" t="s">
        <v>288</v>
      </c>
      <c r="X4" s="92" t="s">
        <v>294</v>
      </c>
      <c r="Y4" s="1223" t="s">
        <v>306</v>
      </c>
      <c r="Z4" s="1223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 x14ac:dyDescent="0.4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221"/>
      <c r="W5" s="1225"/>
      <c r="X5" s="92" t="s">
        <v>295</v>
      </c>
      <c r="Y5" s="1227"/>
      <c r="Z5" s="1225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 x14ac:dyDescent="0.4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221"/>
      <c r="W6" s="1223" t="s">
        <v>287</v>
      </c>
      <c r="X6" s="92" t="s">
        <v>296</v>
      </c>
      <c r="Y6" s="1227"/>
      <c r="Z6" s="1223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 x14ac:dyDescent="0.4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233"/>
      <c r="W7" s="1225"/>
      <c r="X7" s="92" t="s">
        <v>297</v>
      </c>
      <c r="Y7" s="1225"/>
      <c r="Z7" s="1225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 x14ac:dyDescent="0.4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220" t="s">
        <v>262</v>
      </c>
      <c r="W8" s="1223" t="s">
        <v>289</v>
      </c>
      <c r="X8" s="92" t="s">
        <v>295</v>
      </c>
      <c r="Y8" s="1226" t="s">
        <v>322</v>
      </c>
      <c r="Z8" s="1223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 x14ac:dyDescent="0.4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221"/>
      <c r="W9" s="1225"/>
      <c r="X9" s="92" t="s">
        <v>297</v>
      </c>
      <c r="Y9" s="1227"/>
      <c r="Z9" s="1225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 x14ac:dyDescent="0.4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221"/>
      <c r="W10" s="1223" t="s">
        <v>291</v>
      </c>
      <c r="X10" s="92" t="s">
        <v>294</v>
      </c>
      <c r="Y10" s="1227"/>
      <c r="Z10" s="1223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6.2" thickBot="1" x14ac:dyDescent="0.45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222"/>
      <c r="W11" s="1224"/>
      <c r="X11" s="593" t="s">
        <v>296</v>
      </c>
      <c r="Y11" s="1224"/>
      <c r="Z11" s="1224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 x14ac:dyDescent="0.4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 x14ac:dyDescent="0.4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 x14ac:dyDescent="0.4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 x14ac:dyDescent="0.4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 x14ac:dyDescent="0.4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 x14ac:dyDescent="0.4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 x14ac:dyDescent="0.4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 x14ac:dyDescent="0.4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 x14ac:dyDescent="0.4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 x14ac:dyDescent="0.4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 x14ac:dyDescent="0.4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 x14ac:dyDescent="0.4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 x14ac:dyDescent="0.4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 x14ac:dyDescent="0.4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 x14ac:dyDescent="0.4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 x14ac:dyDescent="0.4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 x14ac:dyDescent="0.4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 x14ac:dyDescent="0.4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 x14ac:dyDescent="0.4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 x14ac:dyDescent="0.4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 x14ac:dyDescent="0.4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 x14ac:dyDescent="0.4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 x14ac:dyDescent="0.4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 x14ac:dyDescent="0.4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 x14ac:dyDescent="0.4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 x14ac:dyDescent="0.4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 x14ac:dyDescent="0.4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 x14ac:dyDescent="0.4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 x14ac:dyDescent="0.4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 x14ac:dyDescent="0.4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 x14ac:dyDescent="0.4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 x14ac:dyDescent="0.4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 x14ac:dyDescent="0.4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 x14ac:dyDescent="0.4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 x14ac:dyDescent="0.4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 x14ac:dyDescent="0.4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 x14ac:dyDescent="0.4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 x14ac:dyDescent="0.4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 x14ac:dyDescent="0.4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 x14ac:dyDescent="0.4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 x14ac:dyDescent="0.4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 x14ac:dyDescent="0.4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 x14ac:dyDescent="0.4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 x14ac:dyDescent="0.4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 x14ac:dyDescent="0.4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 x14ac:dyDescent="0.4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 x14ac:dyDescent="0.4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 x14ac:dyDescent="0.4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 x14ac:dyDescent="0.4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 x14ac:dyDescent="0.4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 x14ac:dyDescent="0.4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 x14ac:dyDescent="0.4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 x14ac:dyDescent="0.4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 x14ac:dyDescent="0.4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 x14ac:dyDescent="0.4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 x14ac:dyDescent="0.4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 x14ac:dyDescent="0.4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 x14ac:dyDescent="0.4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 x14ac:dyDescent="0.4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 x14ac:dyDescent="0.4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 x14ac:dyDescent="0.4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 x14ac:dyDescent="0.4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 x14ac:dyDescent="0.4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 x14ac:dyDescent="0.4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 x14ac:dyDescent="0.4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 x14ac:dyDescent="0.4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 x14ac:dyDescent="0.4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 x14ac:dyDescent="0.4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 x14ac:dyDescent="0.4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 x14ac:dyDescent="0.4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 x14ac:dyDescent="0.4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 x14ac:dyDescent="0.4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 x14ac:dyDescent="0.4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 x14ac:dyDescent="0.4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 x14ac:dyDescent="0.4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 x14ac:dyDescent="0.4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 x14ac:dyDescent="0.4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 x14ac:dyDescent="0.4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 x14ac:dyDescent="0.4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 x14ac:dyDescent="0.4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 x14ac:dyDescent="0.4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 x14ac:dyDescent="0.4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 x14ac:dyDescent="0.4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 x14ac:dyDescent="0.4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 x14ac:dyDescent="0.4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 x14ac:dyDescent="0.4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 x14ac:dyDescent="0.4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 x14ac:dyDescent="0.4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 x14ac:dyDescent="0.4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 x14ac:dyDescent="0.4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 x14ac:dyDescent="0.4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 x14ac:dyDescent="0.4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 x14ac:dyDescent="0.4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 x14ac:dyDescent="0.4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 x14ac:dyDescent="0.4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 x14ac:dyDescent="0.4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 x14ac:dyDescent="0.4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 x14ac:dyDescent="0.4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 x14ac:dyDescent="0.4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 x14ac:dyDescent="0.4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 x14ac:dyDescent="0.4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 x14ac:dyDescent="0.4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 x14ac:dyDescent="0.4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 x14ac:dyDescent="0.4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 x14ac:dyDescent="0.4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 x14ac:dyDescent="0.4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 x14ac:dyDescent="0.4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 x14ac:dyDescent="0.4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 x14ac:dyDescent="0.4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 x14ac:dyDescent="0.4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 x14ac:dyDescent="0.4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 x14ac:dyDescent="0.4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 x14ac:dyDescent="0.4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 x14ac:dyDescent="0.4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 x14ac:dyDescent="0.4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 x14ac:dyDescent="0.4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 x14ac:dyDescent="0.4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 x14ac:dyDescent="0.4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 x14ac:dyDescent="0.4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 x14ac:dyDescent="0.4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 x14ac:dyDescent="0.4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 x14ac:dyDescent="0.4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 x14ac:dyDescent="0.4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 x14ac:dyDescent="0.4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 x14ac:dyDescent="0.4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 x14ac:dyDescent="0.4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 x14ac:dyDescent="0.4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 x14ac:dyDescent="0.4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 x14ac:dyDescent="0.4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 x14ac:dyDescent="0.4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 x14ac:dyDescent="0.4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 x14ac:dyDescent="0.4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 x14ac:dyDescent="0.4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 x14ac:dyDescent="0.4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 x14ac:dyDescent="0.4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 x14ac:dyDescent="0.4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 x14ac:dyDescent="0.4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 x14ac:dyDescent="0.4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 x14ac:dyDescent="0.4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 x14ac:dyDescent="0.4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 x14ac:dyDescent="0.4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 x14ac:dyDescent="0.4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 x14ac:dyDescent="0.4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 x14ac:dyDescent="0.4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 x14ac:dyDescent="0.4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 x14ac:dyDescent="0.4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 x14ac:dyDescent="0.4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 x14ac:dyDescent="0.4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 x14ac:dyDescent="0.4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 x14ac:dyDescent="0.4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 x14ac:dyDescent="0.4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 x14ac:dyDescent="0.4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 x14ac:dyDescent="0.4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 x14ac:dyDescent="0.4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 x14ac:dyDescent="0.4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 x14ac:dyDescent="0.4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 x14ac:dyDescent="0.4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 x14ac:dyDescent="0.4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 x14ac:dyDescent="0.4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 x14ac:dyDescent="0.4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 x14ac:dyDescent="0.4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 x14ac:dyDescent="0.4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 x14ac:dyDescent="0.4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 x14ac:dyDescent="0.4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 x14ac:dyDescent="0.4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 x14ac:dyDescent="0.4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 x14ac:dyDescent="0.4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 x14ac:dyDescent="0.4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 x14ac:dyDescent="0.4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 x14ac:dyDescent="0.4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 x14ac:dyDescent="0.4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 x14ac:dyDescent="0.4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 x14ac:dyDescent="0.4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 x14ac:dyDescent="0.4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 x14ac:dyDescent="0.4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 x14ac:dyDescent="0.4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 x14ac:dyDescent="0.4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 x14ac:dyDescent="0.4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 x14ac:dyDescent="0.4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 x14ac:dyDescent="0.4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 x14ac:dyDescent="0.4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 x14ac:dyDescent="0.4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 x14ac:dyDescent="0.4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 x14ac:dyDescent="0.4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 x14ac:dyDescent="0.4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 x14ac:dyDescent="0.4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 x14ac:dyDescent="0.4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 x14ac:dyDescent="0.4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 x14ac:dyDescent="0.4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 x14ac:dyDescent="0.4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 x14ac:dyDescent="0.4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 x14ac:dyDescent="0.4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 x14ac:dyDescent="0.4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 x14ac:dyDescent="0.4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 x14ac:dyDescent="0.4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 x14ac:dyDescent="0.4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 x14ac:dyDescent="0.4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 x14ac:dyDescent="0.4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 x14ac:dyDescent="0.4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 x14ac:dyDescent="0.4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 x14ac:dyDescent="0.4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 x14ac:dyDescent="0.4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 x14ac:dyDescent="0.4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 x14ac:dyDescent="0.4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 x14ac:dyDescent="0.4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 x14ac:dyDescent="0.4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 x14ac:dyDescent="0.4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 x14ac:dyDescent="0.4">
      <c r="AD259" s="89" t="s">
        <v>344</v>
      </c>
      <c r="AI259" s="89" t="s">
        <v>344</v>
      </c>
    </row>
    <row r="262" spans="30:35" x14ac:dyDescent="0.4">
      <c r="AD262" s="89">
        <f>AVERAGE(AD265:AD308)</f>
        <v>54.645454545454548</v>
      </c>
      <c r="AI262" s="89">
        <f>AVERAGE(AI265:AI308)</f>
        <v>54.645454545454548</v>
      </c>
    </row>
    <row r="264" spans="30:35" x14ac:dyDescent="0.4">
      <c r="AD264" s="89" t="s">
        <v>76</v>
      </c>
      <c r="AI264" s="89" t="s">
        <v>76</v>
      </c>
    </row>
    <row r="265" spans="30:35" x14ac:dyDescent="0.4">
      <c r="AD265" s="89">
        <v>60</v>
      </c>
      <c r="AI265" s="89">
        <v>60</v>
      </c>
    </row>
    <row r="266" spans="30:35" x14ac:dyDescent="0.4">
      <c r="AD266" s="89">
        <v>63.6</v>
      </c>
      <c r="AI266" s="89">
        <v>63.6</v>
      </c>
    </row>
    <row r="267" spans="30:35" x14ac:dyDescent="0.4">
      <c r="AD267" s="89">
        <v>67.400000000000006</v>
      </c>
      <c r="AI267" s="89">
        <v>67.400000000000006</v>
      </c>
    </row>
    <row r="268" spans="30:35" x14ac:dyDescent="0.4">
      <c r="AD268" s="89">
        <v>72.3</v>
      </c>
      <c r="AI268" s="89">
        <v>72.3</v>
      </c>
    </row>
    <row r="269" spans="30:35" x14ac:dyDescent="0.4">
      <c r="AD269" s="89">
        <v>76.099999999999994</v>
      </c>
      <c r="AI269" s="89">
        <v>76.099999999999994</v>
      </c>
    </row>
    <row r="270" spans="30:35" x14ac:dyDescent="0.4">
      <c r="AD270" s="89">
        <v>58.9</v>
      </c>
      <c r="AI270" s="89">
        <v>58.9</v>
      </c>
    </row>
    <row r="271" spans="30:35" x14ac:dyDescent="0.4">
      <c r="AD271" s="89">
        <v>63.1</v>
      </c>
      <c r="AI271" s="89">
        <v>63.1</v>
      </c>
    </row>
    <row r="272" spans="30:35" x14ac:dyDescent="0.4">
      <c r="AD272" s="89">
        <v>66.900000000000006</v>
      </c>
      <c r="AI272" s="89">
        <v>66.900000000000006</v>
      </c>
    </row>
    <row r="273" spans="30:35" x14ac:dyDescent="0.4">
      <c r="AD273" s="89">
        <v>70.599999999999994</v>
      </c>
      <c r="AI273" s="89">
        <v>70.599999999999994</v>
      </c>
    </row>
    <row r="274" spans="30:35" x14ac:dyDescent="0.4">
      <c r="AD274" s="89">
        <v>47.4</v>
      </c>
      <c r="AI274" s="89">
        <v>47.4</v>
      </c>
    </row>
    <row r="275" spans="30:35" x14ac:dyDescent="0.4">
      <c r="AD275" s="89">
        <v>51</v>
      </c>
      <c r="AI275" s="89">
        <v>51</v>
      </c>
    </row>
    <row r="276" spans="30:35" x14ac:dyDescent="0.4">
      <c r="AD276" s="89">
        <v>55.000000000000007</v>
      </c>
      <c r="AI276" s="89">
        <v>55.000000000000007</v>
      </c>
    </row>
    <row r="277" spans="30:35" x14ac:dyDescent="0.4">
      <c r="AD277" s="89">
        <v>58.9</v>
      </c>
      <c r="AI277" s="89">
        <v>58.9</v>
      </c>
    </row>
    <row r="278" spans="30:35" x14ac:dyDescent="0.4">
      <c r="AD278" s="89">
        <v>63</v>
      </c>
      <c r="AI278" s="89">
        <v>63</v>
      </c>
    </row>
    <row r="279" spans="30:35" x14ac:dyDescent="0.4">
      <c r="AD279" s="89">
        <v>66.5</v>
      </c>
      <c r="AI279" s="89">
        <v>66.5</v>
      </c>
    </row>
    <row r="280" spans="30:35" x14ac:dyDescent="0.4">
      <c r="AD280" s="89">
        <v>43.7</v>
      </c>
      <c r="AI280" s="89">
        <v>43.7</v>
      </c>
    </row>
    <row r="281" spans="30:35" x14ac:dyDescent="0.4">
      <c r="AD281" s="89">
        <v>47.599999999999994</v>
      </c>
      <c r="AI281" s="89">
        <v>47.599999999999994</v>
      </c>
    </row>
    <row r="282" spans="30:35" x14ac:dyDescent="0.4">
      <c r="AD282" s="89">
        <v>51.4</v>
      </c>
      <c r="AI282" s="89">
        <v>51.4</v>
      </c>
    </row>
    <row r="283" spans="30:35" x14ac:dyDescent="0.4">
      <c r="AD283" s="89">
        <v>55.1</v>
      </c>
      <c r="AI283" s="89">
        <v>55.1</v>
      </c>
    </row>
    <row r="284" spans="30:35" x14ac:dyDescent="0.4">
      <c r="AD284" s="89">
        <v>58.699999999999996</v>
      </c>
      <c r="AI284" s="89">
        <v>58.699999999999996</v>
      </c>
    </row>
    <row r="285" spans="30:35" x14ac:dyDescent="0.4">
      <c r="AD285" s="89">
        <v>61.9</v>
      </c>
      <c r="AI285" s="89">
        <v>61.9</v>
      </c>
    </row>
    <row r="286" spans="30:35" x14ac:dyDescent="0.4">
      <c r="AD286" s="89">
        <v>41.4</v>
      </c>
      <c r="AI286" s="89">
        <v>41.4</v>
      </c>
    </row>
    <row r="287" spans="30:35" x14ac:dyDescent="0.4">
      <c r="AD287" s="89">
        <v>45.1</v>
      </c>
      <c r="AI287" s="89">
        <v>45.1</v>
      </c>
    </row>
    <row r="288" spans="30:35" x14ac:dyDescent="0.4">
      <c r="AD288" s="89">
        <v>48.699999999999996</v>
      </c>
      <c r="AI288" s="89">
        <v>48.699999999999996</v>
      </c>
    </row>
    <row r="289" spans="30:35" x14ac:dyDescent="0.4">
      <c r="AD289" s="89">
        <v>51.6</v>
      </c>
      <c r="AI289" s="89">
        <v>51.6</v>
      </c>
    </row>
    <row r="290" spans="30:35" x14ac:dyDescent="0.4">
      <c r="AD290" s="89">
        <v>55.400000000000006</v>
      </c>
      <c r="AI290" s="89">
        <v>55.400000000000006</v>
      </c>
    </row>
    <row r="291" spans="30:35" x14ac:dyDescent="0.4">
      <c r="AD291" s="89">
        <v>38.700000000000003</v>
      </c>
      <c r="AI291" s="89">
        <v>38.700000000000003</v>
      </c>
    </row>
    <row r="292" spans="30:35" x14ac:dyDescent="0.4">
      <c r="AD292" s="89">
        <v>58.5</v>
      </c>
      <c r="AI292" s="89">
        <v>58.5</v>
      </c>
    </row>
    <row r="293" spans="30:35" x14ac:dyDescent="0.4">
      <c r="AD293" s="89">
        <v>42.4</v>
      </c>
      <c r="AI293" s="89">
        <v>42.4</v>
      </c>
    </row>
    <row r="294" spans="30:35" x14ac:dyDescent="0.4">
      <c r="AD294" s="89">
        <v>45.800000000000004</v>
      </c>
      <c r="AI294" s="89">
        <v>45.800000000000004</v>
      </c>
    </row>
    <row r="295" spans="30:35" x14ac:dyDescent="0.4">
      <c r="AD295" s="89">
        <v>49</v>
      </c>
      <c r="AI295" s="89">
        <v>49</v>
      </c>
    </row>
    <row r="296" spans="30:35" x14ac:dyDescent="0.4">
      <c r="AD296" s="89">
        <v>51.9</v>
      </c>
      <c r="AI296" s="89">
        <v>51.9</v>
      </c>
    </row>
    <row r="297" spans="30:35" x14ac:dyDescent="0.4">
      <c r="AD297" s="89">
        <v>55.000000000000007</v>
      </c>
      <c r="AI297" s="89">
        <v>55.000000000000007</v>
      </c>
    </row>
    <row r="298" spans="30:35" x14ac:dyDescent="0.4">
      <c r="AD298" s="89">
        <v>40.300000000000004</v>
      </c>
      <c r="AI298" s="89">
        <v>40.300000000000004</v>
      </c>
    </row>
    <row r="299" spans="30:35" x14ac:dyDescent="0.4">
      <c r="AD299" s="89">
        <v>43.5</v>
      </c>
      <c r="AI299" s="89">
        <v>43.5</v>
      </c>
    </row>
    <row r="300" spans="30:35" x14ac:dyDescent="0.4">
      <c r="AD300" s="89">
        <v>46.800000000000004</v>
      </c>
      <c r="AI300" s="89">
        <v>46.800000000000004</v>
      </c>
    </row>
    <row r="301" spans="30:35" x14ac:dyDescent="0.4">
      <c r="AD301" s="89">
        <v>49.5</v>
      </c>
      <c r="AI301" s="89">
        <v>49.5</v>
      </c>
    </row>
    <row r="302" spans="30:35" x14ac:dyDescent="0.4">
      <c r="AD302" s="89">
        <v>52.5</v>
      </c>
      <c r="AI302" s="89">
        <v>52.5</v>
      </c>
    </row>
    <row r="303" spans="30:35" x14ac:dyDescent="0.4">
      <c r="AD303" s="89">
        <v>50.2</v>
      </c>
      <c r="AI303" s="89">
        <v>50.2</v>
      </c>
    </row>
    <row r="304" spans="30:35" x14ac:dyDescent="0.4">
      <c r="AD304" s="89">
        <v>50.2</v>
      </c>
      <c r="AI304" s="89">
        <v>50.2</v>
      </c>
    </row>
    <row r="305" spans="30:35" x14ac:dyDescent="0.4">
      <c r="AD305" s="89">
        <v>53.300000000000004</v>
      </c>
      <c r="AI305" s="89">
        <v>53.300000000000004</v>
      </c>
    </row>
    <row r="306" spans="30:35" x14ac:dyDescent="0.4">
      <c r="AD306" s="89">
        <v>56.000000000000007</v>
      </c>
      <c r="AI306" s="89">
        <v>56.000000000000007</v>
      </c>
    </row>
    <row r="307" spans="30:35" x14ac:dyDescent="0.4">
      <c r="AD307" s="89">
        <v>58.4</v>
      </c>
      <c r="AI307" s="89">
        <v>58.4</v>
      </c>
    </row>
    <row r="308" spans="30:35" x14ac:dyDescent="0.4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4:V7"/>
    <mergeCell ref="W4:W5"/>
    <mergeCell ref="Y4:Y7"/>
    <mergeCell ref="Z4:Z5"/>
    <mergeCell ref="W6:W7"/>
    <mergeCell ref="Z6:Z7"/>
    <mergeCell ref="V8:V11"/>
    <mergeCell ref="W8:W9"/>
    <mergeCell ref="Y8:Y11"/>
    <mergeCell ref="Z8:Z9"/>
    <mergeCell ref="W10:W11"/>
    <mergeCell ref="Z10:Z11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6" width="5.19921875" style="14" hidden="1" customWidth="1"/>
    <col min="7" max="9" width="5.19921875" style="14" customWidth="1"/>
    <col min="10" max="12" width="5.19921875" style="14" hidden="1" customWidth="1"/>
    <col min="13" max="15" width="5.19921875" style="14" customWidth="1"/>
    <col min="16" max="18" width="5.19921875" style="14" hidden="1" customWidth="1"/>
    <col min="19" max="21" width="5.19921875" style="14" customWidth="1"/>
    <col min="22" max="24" width="5.19921875" style="14" hidden="1" customWidth="1"/>
    <col min="25" max="27" width="5.19921875" style="14" customWidth="1"/>
    <col min="28" max="30" width="5.19921875" style="14" hidden="1" customWidth="1"/>
    <col min="31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71" t="s">
        <v>196</v>
      </c>
      <c r="C2" s="1271"/>
      <c r="D2" s="1271">
        <v>3</v>
      </c>
      <c r="E2" s="1271"/>
      <c r="F2" s="1271"/>
      <c r="G2" s="1271"/>
      <c r="H2" s="1271"/>
      <c r="I2" s="1271"/>
      <c r="J2" s="1271">
        <v>4</v>
      </c>
      <c r="K2" s="1271"/>
      <c r="L2" s="1271"/>
      <c r="M2" s="1271"/>
      <c r="N2" s="1271"/>
      <c r="O2" s="1271"/>
      <c r="P2" s="1271">
        <v>5</v>
      </c>
      <c r="Q2" s="1271"/>
      <c r="R2" s="1271"/>
      <c r="S2" s="1271"/>
      <c r="T2" s="1271"/>
      <c r="U2" s="1271"/>
      <c r="V2" s="1271">
        <v>6</v>
      </c>
      <c r="W2" s="1271"/>
      <c r="X2" s="1271"/>
      <c r="Y2" s="1271"/>
      <c r="Z2" s="1271"/>
      <c r="AA2" s="1271"/>
      <c r="AB2" s="1271">
        <v>7</v>
      </c>
      <c r="AC2" s="1271"/>
      <c r="AD2" s="1271"/>
      <c r="AE2" s="1271"/>
      <c r="AF2" s="1271"/>
      <c r="AG2" s="1271"/>
      <c r="AI2" s="1271"/>
      <c r="AJ2" s="1271"/>
      <c r="AK2" s="1271"/>
      <c r="AL2" s="1271"/>
      <c r="AM2" s="1271"/>
      <c r="AN2" s="1271"/>
      <c r="AO2" s="1271"/>
      <c r="AP2" s="1271"/>
      <c r="AQ2" s="1271"/>
      <c r="AR2" s="1271"/>
      <c r="AS2" s="1271"/>
      <c r="AT2" s="1271"/>
      <c r="AU2" s="1271"/>
      <c r="AV2" s="1271"/>
      <c r="AW2" s="1271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68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69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269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269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270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268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269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269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269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270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268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269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269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269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270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268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269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269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269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270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268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269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269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269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270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268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269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269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269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270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268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269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269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269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270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268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269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269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269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270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268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269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269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269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270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268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269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269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269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270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268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269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269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269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270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268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269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269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269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270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268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269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269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269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270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268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269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269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269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270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268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269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269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269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270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AI2:AK2"/>
    <mergeCell ref="AL2:AN2"/>
    <mergeCell ref="AO2:AQ2"/>
    <mergeCell ref="AR2:AT2"/>
    <mergeCell ref="AU2:AW2"/>
    <mergeCell ref="J2:O2"/>
    <mergeCell ref="P2:U2"/>
    <mergeCell ref="V2:AA2"/>
    <mergeCell ref="AB2:AG2"/>
    <mergeCell ref="B2:C2"/>
    <mergeCell ref="D2:I2"/>
    <mergeCell ref="B4:B8"/>
    <mergeCell ref="B9:B13"/>
    <mergeCell ref="B14:B18"/>
    <mergeCell ref="B19:B23"/>
    <mergeCell ref="B24:B28"/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271" t="s">
        <v>196</v>
      </c>
      <c r="C2" s="1271"/>
      <c r="D2" s="1271">
        <v>3</v>
      </c>
      <c r="E2" s="1271"/>
      <c r="F2" s="1271"/>
      <c r="G2" s="1271"/>
      <c r="H2" s="1271"/>
      <c r="I2" s="1271"/>
      <c r="J2" s="1271">
        <v>4</v>
      </c>
      <c r="K2" s="1271"/>
      <c r="L2" s="1271"/>
      <c r="M2" s="1271"/>
      <c r="N2" s="1271"/>
      <c r="O2" s="1271"/>
      <c r="P2" s="1271">
        <v>5</v>
      </c>
      <c r="Q2" s="1271"/>
      <c r="R2" s="1271"/>
      <c r="S2" s="1271"/>
      <c r="T2" s="1271"/>
      <c r="U2" s="1271"/>
      <c r="V2" s="1271">
        <v>6</v>
      </c>
      <c r="W2" s="1271"/>
      <c r="X2" s="1271"/>
      <c r="Y2" s="1271"/>
      <c r="Z2" s="1271"/>
      <c r="AA2" s="1271"/>
      <c r="AB2" s="1271">
        <v>7</v>
      </c>
      <c r="AC2" s="1271"/>
      <c r="AD2" s="1271"/>
      <c r="AE2" s="1271"/>
      <c r="AF2" s="1271"/>
      <c r="AG2" s="1271"/>
      <c r="AI2" s="1271"/>
      <c r="AJ2" s="1271"/>
      <c r="AK2" s="1271"/>
      <c r="AL2" s="1271"/>
      <c r="AM2" s="1271"/>
      <c r="AN2" s="1271"/>
      <c r="AO2" s="1271"/>
      <c r="AP2" s="1271"/>
      <c r="AQ2" s="1271"/>
      <c r="AR2" s="1271"/>
      <c r="AS2" s="1271"/>
      <c r="AT2" s="1271"/>
      <c r="AU2" s="1271"/>
      <c r="AV2" s="1271"/>
      <c r="AW2" s="1271"/>
      <c r="AY2" s="1271"/>
      <c r="AZ2" s="1271"/>
      <c r="BA2" s="1271"/>
      <c r="BB2" s="1271"/>
      <c r="BC2" s="1271"/>
      <c r="BD2" s="1271"/>
      <c r="BE2" s="1271"/>
      <c r="BF2" s="1271"/>
      <c r="BG2" s="1271"/>
      <c r="BH2" s="1271"/>
      <c r="BI2" s="1271"/>
      <c r="BJ2" s="1271"/>
      <c r="BK2" s="1271"/>
      <c r="BL2" s="1271"/>
      <c r="BM2" s="1271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272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273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273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273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274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275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273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77" t="s">
        <v>249</v>
      </c>
      <c r="BP10" s="1277"/>
      <c r="BQ10" s="1277"/>
      <c r="BR10" s="1277"/>
      <c r="BS10" s="1277"/>
      <c r="BT10" s="1277"/>
      <c r="BU10" s="1277"/>
      <c r="BV10" s="1277"/>
      <c r="BW10" s="1277"/>
      <c r="BX10" s="1277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273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273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274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275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273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273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273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276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272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273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273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273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274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275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273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273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273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274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275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273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273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273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276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272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273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273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273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274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275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273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273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273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274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275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273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273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273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276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272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273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273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273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274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275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273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273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273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274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275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273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273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273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276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272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273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273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273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274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275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273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273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273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274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275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273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273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273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276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272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273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273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273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274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275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273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273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273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274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275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273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273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273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276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272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273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273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273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274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275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273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273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273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274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275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273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273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273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276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272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273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273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273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274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275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273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273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273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274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275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273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273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273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276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272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273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273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273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274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275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273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273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273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274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275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273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273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273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276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272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273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273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273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274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275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273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273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273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274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275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273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273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273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276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105:B109"/>
    <mergeCell ref="B80:B84"/>
    <mergeCell ref="B85:B89"/>
    <mergeCell ref="B90:B94"/>
    <mergeCell ref="B95:B99"/>
    <mergeCell ref="B100:B104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AR2:AT2"/>
    <mergeCell ref="AU2:AW2"/>
    <mergeCell ref="BO10:BX10"/>
    <mergeCell ref="AY2:BA2"/>
    <mergeCell ref="BB2:BD2"/>
    <mergeCell ref="BE2:BG2"/>
    <mergeCell ref="BH2:BJ2"/>
    <mergeCell ref="BK2:BM2"/>
    <mergeCell ref="V2:AA2"/>
    <mergeCell ref="AB2:AG2"/>
    <mergeCell ref="AI2:AK2"/>
    <mergeCell ref="AL2:AN2"/>
    <mergeCell ref="AO2:AQ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6" width="5.19921875" style="29" hidden="1" customWidth="1"/>
    <col min="7" max="9" width="5.19921875" style="29" customWidth="1"/>
    <col min="10" max="12" width="5.19921875" style="29" hidden="1" customWidth="1"/>
    <col min="13" max="15" width="5.19921875" style="29" customWidth="1"/>
    <col min="16" max="18" width="5.19921875" style="29" hidden="1" customWidth="1"/>
    <col min="19" max="21" width="5.19921875" style="29" customWidth="1"/>
    <col min="22" max="24" width="5.19921875" style="29" hidden="1" customWidth="1"/>
    <col min="25" max="27" width="5.19921875" style="29" customWidth="1"/>
    <col min="28" max="30" width="5.19921875" style="29" hidden="1" customWidth="1"/>
    <col min="31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71" t="s">
        <v>196</v>
      </c>
      <c r="C2" s="1271"/>
      <c r="D2" s="1271">
        <v>3</v>
      </c>
      <c r="E2" s="1271"/>
      <c r="F2" s="1271"/>
      <c r="G2" s="1271"/>
      <c r="H2" s="1271"/>
      <c r="I2" s="1271"/>
      <c r="J2" s="1271">
        <v>4</v>
      </c>
      <c r="K2" s="1271"/>
      <c r="L2" s="1271"/>
      <c r="M2" s="1271"/>
      <c r="N2" s="1271"/>
      <c r="O2" s="1271"/>
      <c r="P2" s="1271">
        <v>5</v>
      </c>
      <c r="Q2" s="1271"/>
      <c r="R2" s="1271"/>
      <c r="S2" s="1271"/>
      <c r="T2" s="1271"/>
      <c r="U2" s="1271"/>
      <c r="V2" s="1271">
        <v>6</v>
      </c>
      <c r="W2" s="1271"/>
      <c r="X2" s="1271"/>
      <c r="Y2" s="1271"/>
      <c r="Z2" s="1271"/>
      <c r="AA2" s="1271"/>
      <c r="AB2" s="1271">
        <v>7</v>
      </c>
      <c r="AC2" s="1271"/>
      <c r="AD2" s="1271"/>
      <c r="AE2" s="1271"/>
      <c r="AF2" s="1271"/>
      <c r="AG2" s="1271"/>
      <c r="AI2" s="1271"/>
      <c r="AJ2" s="1271"/>
      <c r="AK2" s="1271"/>
      <c r="AL2" s="1271"/>
      <c r="AM2" s="1271"/>
      <c r="AN2" s="1271"/>
      <c r="AO2" s="1271"/>
      <c r="AP2" s="1271"/>
      <c r="AQ2" s="1271"/>
      <c r="AR2" s="1271"/>
      <c r="AS2" s="1271"/>
      <c r="AT2" s="1271"/>
      <c r="AU2" s="1271"/>
      <c r="AV2" s="1271"/>
      <c r="AW2" s="1271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68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69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269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269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269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269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269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269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269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269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269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269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269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269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270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268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269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269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269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269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269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269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269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269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269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269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269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269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269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270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268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269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269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269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269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269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269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269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269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269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269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269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269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269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270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268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269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269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269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269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269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269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269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269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269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269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269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269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269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270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268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269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269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269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269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269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269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269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269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269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269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269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269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269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270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B4:B18"/>
    <mergeCell ref="B19:B33"/>
    <mergeCell ref="B34:B48"/>
    <mergeCell ref="B49:B63"/>
    <mergeCell ref="B64:B78"/>
    <mergeCell ref="AI2:AK2"/>
    <mergeCell ref="AL2:AN2"/>
    <mergeCell ref="AO2:AQ2"/>
    <mergeCell ref="AR2:AT2"/>
    <mergeCell ref="AU2:AW2"/>
    <mergeCell ref="AB2:AG2"/>
    <mergeCell ref="B2:C2"/>
    <mergeCell ref="D2:I2"/>
    <mergeCell ref="J2:O2"/>
    <mergeCell ref="P2:U2"/>
    <mergeCell ref="V2:AA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271" t="s">
        <v>196</v>
      </c>
      <c r="C2" s="1271"/>
      <c r="D2" s="1271">
        <v>3</v>
      </c>
      <c r="E2" s="1271"/>
      <c r="F2" s="1271"/>
      <c r="G2" s="1271"/>
      <c r="H2" s="1271"/>
      <c r="I2" s="1271"/>
      <c r="J2" s="1271">
        <v>4</v>
      </c>
      <c r="K2" s="1271"/>
      <c r="L2" s="1271"/>
      <c r="M2" s="1271"/>
      <c r="N2" s="1271"/>
      <c r="O2" s="1271"/>
      <c r="P2" s="1271">
        <v>5</v>
      </c>
      <c r="Q2" s="1271"/>
      <c r="R2" s="1271"/>
      <c r="S2" s="1271"/>
      <c r="T2" s="1271"/>
      <c r="U2" s="1271"/>
      <c r="V2" s="1271">
        <v>6</v>
      </c>
      <c r="W2" s="1271"/>
      <c r="X2" s="1271"/>
      <c r="Y2" s="1271"/>
      <c r="Z2" s="1271"/>
      <c r="AA2" s="1271"/>
      <c r="AB2" s="1271">
        <v>7</v>
      </c>
      <c r="AC2" s="1271"/>
      <c r="AD2" s="1271"/>
      <c r="AE2" s="1271"/>
      <c r="AF2" s="1271"/>
      <c r="AG2" s="1271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268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269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269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269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270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268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269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269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269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270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268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269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269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269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270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268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269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269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269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270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268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269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269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269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270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268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269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269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269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270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268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269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269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269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270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268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269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269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269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270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268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269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269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269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270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268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269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269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269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270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268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269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269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269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270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268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269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269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269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270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268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269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269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269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270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268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269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269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269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270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268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269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269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269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270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271" t="s">
        <v>196</v>
      </c>
      <c r="C2" s="1271"/>
      <c r="D2" s="1271">
        <v>3</v>
      </c>
      <c r="E2" s="1271"/>
      <c r="F2" s="1271"/>
      <c r="G2" s="1271"/>
      <c r="H2" s="1271"/>
      <c r="I2" s="1271"/>
      <c r="J2" s="1271">
        <v>4</v>
      </c>
      <c r="K2" s="1271"/>
      <c r="L2" s="1271"/>
      <c r="M2" s="1271"/>
      <c r="N2" s="1271"/>
      <c r="O2" s="1271"/>
      <c r="P2" s="1271">
        <v>5</v>
      </c>
      <c r="Q2" s="1271"/>
      <c r="R2" s="1271"/>
      <c r="S2" s="1271"/>
      <c r="T2" s="1271"/>
      <c r="U2" s="1271"/>
      <c r="V2" s="1271">
        <v>6</v>
      </c>
      <c r="W2" s="1271"/>
      <c r="X2" s="1271"/>
      <c r="Y2" s="1271"/>
      <c r="Z2" s="1271"/>
      <c r="AA2" s="1271"/>
      <c r="AC2" s="1271">
        <v>3</v>
      </c>
      <c r="AD2" s="1271"/>
      <c r="AE2" s="1271"/>
      <c r="AF2" s="1271">
        <v>4</v>
      </c>
      <c r="AG2" s="1271"/>
      <c r="AH2" s="1271"/>
      <c r="AI2" s="1271">
        <v>5</v>
      </c>
      <c r="AJ2" s="1271"/>
      <c r="AK2" s="1271"/>
      <c r="AL2" s="1271">
        <v>6</v>
      </c>
      <c r="AM2" s="1271"/>
      <c r="AN2" s="1271"/>
      <c r="AP2" s="1271">
        <v>3</v>
      </c>
      <c r="AQ2" s="1271"/>
      <c r="AR2" s="1271"/>
      <c r="AS2" s="1271">
        <v>4</v>
      </c>
      <c r="AT2" s="1271"/>
      <c r="AU2" s="1271"/>
      <c r="AV2" s="1271">
        <v>5</v>
      </c>
      <c r="AW2" s="1271"/>
      <c r="AX2" s="1271"/>
      <c r="AY2" s="1271">
        <v>6</v>
      </c>
      <c r="AZ2" s="1271"/>
      <c r="BA2" s="1271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272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273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273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273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274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275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273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78" t="s">
        <v>256</v>
      </c>
      <c r="BD10" s="1278"/>
      <c r="BE10" s="1278"/>
      <c r="BF10" s="1278"/>
      <c r="BG10" s="1278"/>
      <c r="BH10" s="1278"/>
      <c r="BI10" s="1278"/>
      <c r="BJ10" s="1278"/>
      <c r="BK10" s="1278"/>
      <c r="BL10" s="1278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273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78" t="s">
        <v>257</v>
      </c>
      <c r="BD11" s="1278"/>
      <c r="BE11" s="1278"/>
      <c r="BF11" s="1278"/>
      <c r="BG11" s="1278"/>
      <c r="BH11" s="1278"/>
      <c r="BI11" s="1278"/>
      <c r="BJ11" s="1278"/>
      <c r="BK11" s="1278"/>
      <c r="BL11" s="1278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273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274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275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273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273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273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276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272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273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273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273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274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275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273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273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273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274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275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273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273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273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276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272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273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273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273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274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275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273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273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273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274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275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273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273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273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276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272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273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273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273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274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275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273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273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273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274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275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273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273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273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276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272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273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273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273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274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275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273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273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273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274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275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273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273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276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272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273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273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273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274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275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273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273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273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274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275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273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273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276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272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273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273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273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274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275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273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273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273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274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275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273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273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276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272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273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273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273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274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275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273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273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273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274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275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273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273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276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98:B102"/>
    <mergeCell ref="B103:B106"/>
    <mergeCell ref="B107:B111"/>
    <mergeCell ref="B112:B116"/>
    <mergeCell ref="B117:B120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C10:BL10"/>
    <mergeCell ref="B14:B18"/>
    <mergeCell ref="B19:B23"/>
    <mergeCell ref="B24:B28"/>
    <mergeCell ref="B29:B33"/>
    <mergeCell ref="BC11:BL11"/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 x14ac:dyDescent="0.4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 x14ac:dyDescent="0.4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 x14ac:dyDescent="0.4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 x14ac:dyDescent="0.4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 x14ac:dyDescent="0.4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 x14ac:dyDescent="0.4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 x14ac:dyDescent="0.4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 x14ac:dyDescent="0.4">
      <c r="G122" s="587"/>
      <c r="H122" s="587"/>
      <c r="I122" s="587"/>
    </row>
    <row r="123" spans="1:9" x14ac:dyDescent="0.4">
      <c r="G123" s="587"/>
      <c r="H123" s="587"/>
      <c r="I123" s="587"/>
    </row>
    <row r="124" spans="1:9" x14ac:dyDescent="0.4">
      <c r="G124" s="587"/>
      <c r="H124" s="587"/>
      <c r="I124" s="587"/>
    </row>
    <row r="125" spans="1:9" x14ac:dyDescent="0.4">
      <c r="G125" s="587"/>
      <c r="H125" s="587"/>
      <c r="I125" s="587"/>
    </row>
    <row r="126" spans="1:9" x14ac:dyDescent="0.4">
      <c r="G126" s="587"/>
      <c r="H126" s="587"/>
      <c r="I126" s="587"/>
    </row>
    <row r="127" spans="1:9" x14ac:dyDescent="0.4">
      <c r="G127" s="587"/>
      <c r="H127" s="587"/>
      <c r="I127" s="587"/>
    </row>
    <row r="128" spans="1:9" x14ac:dyDescent="0.4">
      <c r="G128" s="587"/>
      <c r="H128" s="587"/>
      <c r="I128" s="587"/>
    </row>
    <row r="129" spans="7:9" x14ac:dyDescent="0.4">
      <c r="G129" s="587"/>
      <c r="H129" s="587"/>
      <c r="I129" s="587"/>
    </row>
    <row r="130" spans="7:9" x14ac:dyDescent="0.4">
      <c r="G130" s="587"/>
      <c r="H130" s="587"/>
      <c r="I130" s="587"/>
    </row>
    <row r="131" spans="7:9" x14ac:dyDescent="0.4">
      <c r="G131" s="587"/>
      <c r="H131" s="587"/>
      <c r="I131" s="587"/>
    </row>
    <row r="132" spans="7:9" x14ac:dyDescent="0.4">
      <c r="G132" s="587"/>
      <c r="H132" s="587"/>
      <c r="I132" s="587"/>
    </row>
    <row r="133" spans="7:9" x14ac:dyDescent="0.4">
      <c r="G133" s="587"/>
      <c r="H133" s="587"/>
      <c r="I133" s="587"/>
    </row>
    <row r="134" spans="7:9" x14ac:dyDescent="0.4">
      <c r="G134" s="587"/>
      <c r="H134" s="587"/>
      <c r="I134" s="587"/>
    </row>
    <row r="135" spans="7:9" x14ac:dyDescent="0.4">
      <c r="G135" s="587"/>
      <c r="H135" s="587"/>
      <c r="I135" s="587"/>
    </row>
    <row r="136" spans="7:9" x14ac:dyDescent="0.4">
      <c r="G136" s="587"/>
      <c r="H136" s="587"/>
      <c r="I136" s="587"/>
    </row>
    <row r="137" spans="7:9" x14ac:dyDescent="0.4">
      <c r="G137" s="587"/>
      <c r="H137" s="587"/>
      <c r="I137" s="587"/>
    </row>
    <row r="138" spans="7:9" x14ac:dyDescent="0.4">
      <c r="G138" s="587"/>
      <c r="H138" s="587"/>
      <c r="I138" s="587"/>
    </row>
    <row r="139" spans="7:9" x14ac:dyDescent="0.4">
      <c r="G139" s="587"/>
      <c r="H139" s="587"/>
      <c r="I139" s="587"/>
    </row>
    <row r="140" spans="7:9" x14ac:dyDescent="0.4">
      <c r="G140" s="587"/>
      <c r="H140" s="587"/>
      <c r="I140" s="587"/>
    </row>
    <row r="141" spans="7:9" x14ac:dyDescent="0.4">
      <c r="G141" s="587"/>
      <c r="H141" s="587"/>
      <c r="I141" s="587"/>
    </row>
    <row r="142" spans="7:9" x14ac:dyDescent="0.4">
      <c r="G142" s="587"/>
      <c r="H142" s="587"/>
      <c r="I142" s="587"/>
    </row>
    <row r="143" spans="7:9" x14ac:dyDescent="0.4">
      <c r="G143" s="587"/>
      <c r="H143" s="587"/>
      <c r="I143" s="587"/>
    </row>
    <row r="144" spans="7:9" x14ac:dyDescent="0.4">
      <c r="G144" s="587"/>
      <c r="H144" s="587"/>
      <c r="I144" s="587"/>
    </row>
    <row r="145" spans="7:9" x14ac:dyDescent="0.4">
      <c r="G145" s="587"/>
      <c r="H145" s="587"/>
      <c r="I145" s="587"/>
    </row>
    <row r="146" spans="7:9" x14ac:dyDescent="0.4">
      <c r="G146" s="587"/>
      <c r="H146" s="587"/>
      <c r="I146" s="587"/>
    </row>
    <row r="147" spans="7:9" x14ac:dyDescent="0.4">
      <c r="G147" s="587"/>
      <c r="H147" s="587"/>
      <c r="I147" s="587"/>
    </row>
    <row r="148" spans="7:9" x14ac:dyDescent="0.4">
      <c r="G148" s="587"/>
      <c r="H148" s="587"/>
      <c r="I148" s="587"/>
    </row>
    <row r="149" spans="7:9" x14ac:dyDescent="0.4">
      <c r="G149" s="587"/>
      <c r="H149" s="587"/>
      <c r="I149" s="587"/>
    </row>
    <row r="150" spans="7:9" x14ac:dyDescent="0.4">
      <c r="G150" s="587"/>
      <c r="H150" s="587"/>
      <c r="I150" s="587"/>
    </row>
    <row r="151" spans="7:9" x14ac:dyDescent="0.4">
      <c r="G151" s="587"/>
      <c r="H151" s="587"/>
      <c r="I151" s="587"/>
    </row>
    <row r="152" spans="7:9" x14ac:dyDescent="0.4">
      <c r="G152" s="587"/>
      <c r="H152" s="587"/>
      <c r="I152" s="587"/>
    </row>
    <row r="153" spans="7:9" x14ac:dyDescent="0.4">
      <c r="G153" s="587"/>
      <c r="H153" s="587"/>
      <c r="I153" s="587"/>
    </row>
    <row r="154" spans="7:9" x14ac:dyDescent="0.4">
      <c r="G154" s="587"/>
      <c r="H154" s="587"/>
      <c r="I154" s="587"/>
    </row>
    <row r="155" spans="7:9" x14ac:dyDescent="0.4">
      <c r="G155" s="587"/>
      <c r="H155" s="587"/>
      <c r="I155" s="587"/>
    </row>
    <row r="156" spans="7:9" x14ac:dyDescent="0.4">
      <c r="G156" s="587"/>
      <c r="H156" s="587"/>
      <c r="I156" s="587"/>
    </row>
    <row r="157" spans="7:9" x14ac:dyDescent="0.4">
      <c r="G157" s="587"/>
      <c r="H157" s="587"/>
      <c r="I157" s="587"/>
    </row>
    <row r="158" spans="7:9" x14ac:dyDescent="0.4">
      <c r="G158" s="587"/>
      <c r="H158" s="587"/>
      <c r="I158" s="587"/>
    </row>
    <row r="159" spans="7:9" x14ac:dyDescent="0.4">
      <c r="G159" s="587"/>
      <c r="H159" s="587"/>
      <c r="I159" s="587"/>
    </row>
    <row r="160" spans="7:9" x14ac:dyDescent="0.4">
      <c r="G160" s="587"/>
      <c r="H160" s="587"/>
      <c r="I160" s="587"/>
    </row>
    <row r="161" spans="7:9" x14ac:dyDescent="0.4">
      <c r="G161" s="587"/>
      <c r="H161" s="587"/>
      <c r="I161" s="587"/>
    </row>
    <row r="162" spans="7:9" x14ac:dyDescent="0.4">
      <c r="G162" s="587"/>
      <c r="H162" s="587"/>
      <c r="I162" s="587"/>
    </row>
    <row r="163" spans="7:9" x14ac:dyDescent="0.4">
      <c r="G163" s="587"/>
      <c r="H163" s="587"/>
      <c r="I163" s="587"/>
    </row>
    <row r="164" spans="7:9" x14ac:dyDescent="0.4">
      <c r="G164" s="587"/>
      <c r="H164" s="587"/>
      <c r="I164" s="587"/>
    </row>
    <row r="165" spans="7:9" x14ac:dyDescent="0.4">
      <c r="G165" s="587"/>
      <c r="H165" s="587"/>
      <c r="I165" s="587"/>
    </row>
    <row r="166" spans="7:9" x14ac:dyDescent="0.4">
      <c r="G166" s="587"/>
      <c r="H166" s="587"/>
      <c r="I166" s="587"/>
    </row>
    <row r="167" spans="7:9" x14ac:dyDescent="0.4">
      <c r="G167" s="587"/>
      <c r="H167" s="587"/>
      <c r="I167" s="587"/>
    </row>
    <row r="168" spans="7:9" x14ac:dyDescent="0.4">
      <c r="G168" s="587"/>
      <c r="H168" s="587"/>
      <c r="I168" s="587"/>
    </row>
    <row r="169" spans="7:9" x14ac:dyDescent="0.4">
      <c r="G169" s="587"/>
      <c r="H169" s="587"/>
      <c r="I169" s="587"/>
    </row>
    <row r="170" spans="7:9" x14ac:dyDescent="0.4">
      <c r="G170" s="587"/>
      <c r="H170" s="587"/>
      <c r="I170" s="587"/>
    </row>
    <row r="171" spans="7:9" x14ac:dyDescent="0.4">
      <c r="G171" s="587"/>
      <c r="H171" s="587"/>
      <c r="I171" s="587"/>
    </row>
    <row r="172" spans="7:9" x14ac:dyDescent="0.4">
      <c r="G172" s="587"/>
      <c r="H172" s="587"/>
      <c r="I172" s="587"/>
    </row>
    <row r="173" spans="7:9" x14ac:dyDescent="0.4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  <vt:lpstr>설문조사_팔레트</vt:lpstr>
      <vt:lpstr>설문조사_피부색</vt:lpstr>
      <vt:lpstr>설문조사_피부색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2020-02-29T09:24:45Z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