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hayUp5oeh4ddNg7uw/Hbxi98/hEh4szes2zzip7T1eI="/>
    </ext>
  </extLst>
</workbook>
</file>

<file path=xl/sharedStrings.xml><?xml version="1.0" encoding="utf-8"?>
<sst xmlns="http://schemas.openxmlformats.org/spreadsheetml/2006/main" count="69" uniqueCount="53">
  <si>
    <t xml:space="preserve"> </t>
  </si>
  <si>
    <t>SPRINT BACKLOG &amp; BURNDOWN CHART</t>
  </si>
  <si>
    <t>Backlog ID</t>
  </si>
  <si>
    <t>Tarea</t>
  </si>
  <si>
    <t>Responsable</t>
  </si>
  <si>
    <t>Estado</t>
  </si>
  <si>
    <t>Estimado Inicial (Horas)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</si>
  <si>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</si>
  <si>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</si>
  <si>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</si>
  <si>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</si>
  <si>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</si>
  <si>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</si>
  <si>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</si>
  <si>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</si>
  <si>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</si>
  <si>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</si>
  <si>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</si>
  <si>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</si>
  <si>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</si>
  <si>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</si>
  <si>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</si>
  <si>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</si>
  <si>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</si>
  <si>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</si>
  <si>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</si>
  <si>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</si>
  <si>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</si>
  <si>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</si>
  <si>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</si>
  <si>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</si>
  <si>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</si>
  <si>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</si>
  <si>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</si>
  <si>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</si>
  <si>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-</t>
  </si>
  <si>
    <t>Documentación del sprint</t>
  </si>
  <si>
    <t>Marcelo Contreras
Nicolas Cañas
Felipe Fernández</t>
  </si>
  <si>
    <t>Hecho</t>
  </si>
  <si>
    <t>Arreglos en base a retroalimentación</t>
  </si>
  <si>
    <t>HU9</t>
  </si>
  <si>
    <t>Capacitación en la herramienta</t>
  </si>
  <si>
    <t>Informe de Plan de Capacitación</t>
  </si>
  <si>
    <t>Creacion de manual de usuario</t>
  </si>
  <si>
    <t>Grabación de videos de capacitación</t>
  </si>
  <si>
    <t>Reunión en directo para capacitación</t>
  </si>
  <si>
    <t>HU10</t>
  </si>
  <si>
    <t>Despliegue de solución</t>
  </si>
  <si>
    <t>Informe de Plan de Implementación</t>
  </si>
  <si>
    <t>Realizar una encuesta de satisfaccion de los usuarios</t>
  </si>
  <si>
    <t>Pruebas funcionales previo al despliegue</t>
  </si>
  <si>
    <t>Esfuerzo Restante</t>
  </si>
  <si>
    <t>Esfuerzo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</si>
</sst>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b/>
      <sz val="20.0"/>
      <color theme="1"/>
      <name val="Arial"/>
    </font>
    <font/>
    <font>
      <color theme="1"/>
      <name val="Arial"/>
    </font>
    <font>
      <color theme="1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99"/>
        <bgColor rgb="FFFFFF99"/>
      </patternFill>
    </fill>
    <fill>
      <patternFill patternType="solid">
        <fgColor rgb="FFD9F2D0"/>
        <bgColor rgb="FFD9F2D0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3" fontId="1" numFmtId="0" xfId="0" applyAlignment="1" applyFill="1" applyFont="1">
      <alignment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readingOrder="0"/>
    </xf>
    <xf borderId="7" fillId="2" fontId="2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horizontal="center" shrinkToFit="0" wrapText="1"/>
    </xf>
    <xf borderId="7" fillId="4" fontId="2" numFmtId="0" xfId="0" applyAlignment="1" applyBorder="1" applyFill="1" applyFont="1">
      <alignment horizontal="center" shrinkToFit="0" wrapText="1"/>
    </xf>
    <xf borderId="0" fillId="3" fontId="5" numFmtId="0" xfId="0" applyFont="1"/>
    <xf borderId="0" fillId="3" fontId="2" numFmtId="0" xfId="0" applyAlignment="1" applyFont="1">
      <alignment shrinkToFit="0" vertical="center" wrapText="1"/>
    </xf>
    <xf borderId="8" fillId="5" fontId="1" numFmtId="0" xfId="0" applyAlignment="1" applyBorder="1" applyFill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0" fillId="3" fontId="6" numFmtId="0" xfId="0" applyFont="1"/>
    <xf borderId="9" fillId="0" fontId="4" numFmtId="0" xfId="0" applyBorder="1" applyFont="1"/>
    <xf borderId="7" fillId="3" fontId="1" numFmtId="0" xfId="0" applyAlignment="1" applyBorder="1" applyFont="1">
      <alignment horizontal="left" readingOrder="0" shrinkToFit="0" vertical="center" wrapText="1"/>
    </xf>
    <xf borderId="8" fillId="5" fontId="1" numFmtId="0" xfId="0" applyAlignment="1" applyBorder="1" applyFont="1">
      <alignment horizontal="center" readingOrder="0" shrinkToFit="0" vertical="center" wrapText="1"/>
    </xf>
    <xf borderId="7" fillId="5" fontId="1" numFmtId="0" xfId="0" applyAlignment="1" applyBorder="1" applyFont="1">
      <alignment horizontal="center" readingOrder="0" shrinkToFit="0" vertical="center" wrapText="1"/>
    </xf>
    <xf borderId="7" fillId="5" fontId="1" numFmtId="0" xfId="0" applyAlignment="1" applyBorder="1" applyFont="1">
      <alignment horizontal="center" shrinkToFit="0" wrapText="1"/>
    </xf>
    <xf borderId="7" fillId="5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0" fillId="0" fontId="5" numFmtId="0" xfId="0" applyAlignment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left" shrinkToFit="0" vertical="center" wrapText="1"/>
    </xf>
    <xf borderId="11" fillId="6" fontId="2" numFmtId="0" xfId="0" applyAlignment="1" applyBorder="1" applyFill="1" applyFont="1">
      <alignment horizontal="center" shrinkToFit="0" wrapText="1"/>
    </xf>
    <xf borderId="12" fillId="0" fontId="4" numFmtId="0" xfId="0" applyBorder="1" applyFont="1"/>
    <xf borderId="13" fillId="0" fontId="4" numFmtId="0" xfId="0" applyBorder="1" applyFont="1"/>
    <xf borderId="7" fillId="6" fontId="2" numFmtId="0" xfId="0" applyAlignment="1" applyBorder="1" applyFont="1">
      <alignment horizontal="center" shrinkToFit="0" wrapText="1"/>
    </xf>
    <xf borderId="11" fillId="7" fontId="2" numFmtId="0" xfId="0" applyAlignment="1" applyBorder="1" applyFill="1" applyFont="1">
      <alignment horizontal="center" shrinkToFit="0" wrapText="1"/>
    </xf>
    <xf borderId="7" fillId="7" fontId="2" numFmtId="0" xfId="0" applyAlignment="1" applyBorder="1" applyFont="1">
      <alignment horizontal="center" shrinkToFit="0" wrapText="1"/>
    </xf>
    <xf borderId="7" fillId="7" fontId="2" numFmtId="1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Esfuerzo Restante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Hoja1!$G$4:$AH$4</c:f>
            </c:strRef>
          </c:cat>
          <c:val>
            <c:numRef>
              <c:f>Hoja1!$F$16:$AH$16</c:f>
              <c:numCache/>
            </c:numRef>
          </c:val>
          <c:smooth val="0"/>
        </c:ser>
        <c:ser>
          <c:idx val="1"/>
          <c:order val="1"/>
          <c:tx>
            <c:v>Esfuerzo Ideal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Hoja1!$G$4:$AH$4</c:f>
            </c:strRef>
          </c:cat>
          <c:val>
            <c:numRef>
              <c:f>Hoja1!$F$17:$AH$17</c:f>
              <c:numCache/>
            </c:numRef>
          </c:val>
          <c:smooth val="0"/>
        </c:ser>
        <c:axId val="154598247"/>
        <c:axId val="719369480"/>
      </c:lineChart>
      <c:catAx>
        <c:axId val="154598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9369480"/>
      </c:catAx>
      <c:valAx>
        <c:axId val="719369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5982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352425</xdr:colOff>
      <xdr:row>18</xdr:row>
      <xdr:rowOff>190500</xdr:rowOff>
    </xdr:from>
    <xdr:ext cx="7667625" cy="3838575"/>
    <xdr:graphicFrame>
      <xdr:nvGraphicFramePr>
        <xdr:cNvPr id="128378217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11.38"/>
    <col customWidth="1" min="2" max="2" width="17.75"/>
    <col customWidth="1" min="3" max="3" width="23.25"/>
    <col customWidth="1" min="4" max="4" width="19.38"/>
    <col customWidth="1" min="5" max="5" width="13.88"/>
    <col customWidth="1" min="6" max="6" width="19.38"/>
    <col customWidth="1" min="7" max="7" width="12.75"/>
    <col customWidth="1" min="8" max="15" width="11.38"/>
    <col customWidth="1" min="16" max="35" width="10.63"/>
  </cols>
  <sheetData>
    <row r="1">
      <c r="A1" s="1" t="s">
        <v>0</v>
      </c>
      <c r="B1" s="2"/>
      <c r="C1" s="2"/>
      <c r="D1" s="2"/>
      <c r="E1" s="2"/>
      <c r="F1" s="2"/>
      <c r="G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2"/>
      <c r="B2" s="3" t="s">
        <v>1</v>
      </c>
      <c r="C2" s="4"/>
      <c r="D2" s="4"/>
      <c r="E2" s="4"/>
      <c r="F2" s="5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2"/>
      <c r="B3" s="7"/>
      <c r="C3" s="8"/>
      <c r="D3" s="8"/>
      <c r="E3" s="8"/>
      <c r="F3" s="9"/>
      <c r="G3" s="1"/>
      <c r="H3" s="10"/>
      <c r="I3" s="1"/>
      <c r="J3" s="10"/>
      <c r="K3" s="10"/>
      <c r="L3" s="1"/>
      <c r="M3" s="1"/>
      <c r="N3" s="10"/>
      <c r="O3" s="1"/>
      <c r="P3" s="1"/>
      <c r="Q3" s="10"/>
      <c r="R3" s="1"/>
      <c r="S3" s="1"/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2"/>
    </row>
    <row r="4">
      <c r="A4" s="2"/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3" t="s">
        <v>12</v>
      </c>
      <c r="M4" s="13" t="s">
        <v>13</v>
      </c>
      <c r="N4" s="11" t="s">
        <v>14</v>
      </c>
      <c r="O4" s="11" t="s">
        <v>15</v>
      </c>
      <c r="P4" s="11" t="s">
        <v>16</v>
      </c>
      <c r="Q4" s="11" t="s">
        <v>17</v>
      </c>
      <c r="R4" s="11" t="s">
        <v>18</v>
      </c>
      <c r="S4" s="13" t="s">
        <v>19</v>
      </c>
      <c r="T4" s="13" t="s">
        <v>20</v>
      </c>
      <c r="U4" s="11" t="s">
        <v>21</v>
      </c>
      <c r="V4" s="11" t="s">
        <v>22</v>
      </c>
      <c r="W4" s="11" t="s">
        <v>23</v>
      </c>
      <c r="X4" s="11" t="s">
        <v>24</v>
      </c>
      <c r="Y4" s="11" t="s">
        <v>25</v>
      </c>
      <c r="Z4" s="13" t="s">
        <v>26</v>
      </c>
      <c r="AA4" s="13" t="s">
        <v>27</v>
      </c>
      <c r="AB4" s="11" t="s">
        <v>28</v>
      </c>
      <c r="AC4" s="11" t="s">
        <v>29</v>
      </c>
      <c r="AD4" s="11" t="s">
        <v>30</v>
      </c>
      <c r="AE4" s="11" t="s">
        <v>31</v>
      </c>
      <c r="AF4" s="11" t="s">
        <v>32</v>
      </c>
      <c r="AG4" s="13" t="s">
        <v>33</v>
      </c>
      <c r="AH4" s="13" t="s">
        <v>34</v>
      </c>
      <c r="AI4" s="14"/>
    </row>
    <row r="5">
      <c r="A5" s="15"/>
      <c r="B5" s="16" t="s">
        <v>35</v>
      </c>
      <c r="C5" s="17" t="s">
        <v>36</v>
      </c>
      <c r="D5" s="18" t="s">
        <v>37</v>
      </c>
      <c r="E5" s="19" t="s">
        <v>38</v>
      </c>
      <c r="F5" s="20">
        <v>3.0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0">
        <v>0.0</v>
      </c>
      <c r="R5" s="20">
        <v>1.0</v>
      </c>
      <c r="S5" s="20">
        <v>0.0</v>
      </c>
      <c r="T5" s="20">
        <v>0.0</v>
      </c>
      <c r="U5" s="20">
        <v>0.0</v>
      </c>
      <c r="V5" s="20">
        <v>0.0</v>
      </c>
      <c r="W5" s="20">
        <v>0.0</v>
      </c>
      <c r="X5" s="20">
        <v>0.0</v>
      </c>
      <c r="Y5" s="20">
        <v>0.0</v>
      </c>
      <c r="Z5" s="20">
        <v>0.0</v>
      </c>
      <c r="AA5" s="20">
        <v>0.0</v>
      </c>
      <c r="AB5" s="20">
        <v>0.0</v>
      </c>
      <c r="AC5" s="20">
        <v>0.0</v>
      </c>
      <c r="AD5" s="20">
        <v>0.0</v>
      </c>
      <c r="AE5" s="20">
        <v>1.0</v>
      </c>
      <c r="AF5" s="20">
        <v>1.0</v>
      </c>
      <c r="AG5" s="20">
        <v>0.0</v>
      </c>
      <c r="AH5" s="20">
        <v>0.0</v>
      </c>
      <c r="AI5" s="21"/>
    </row>
    <row r="6">
      <c r="A6" s="2"/>
      <c r="B6" s="22"/>
      <c r="C6" s="23" t="s">
        <v>39</v>
      </c>
      <c r="D6" s="18" t="s">
        <v>37</v>
      </c>
      <c r="E6" s="19" t="s">
        <v>38</v>
      </c>
      <c r="F6" s="20">
        <v>3.0</v>
      </c>
      <c r="G6" s="20">
        <v>0.0</v>
      </c>
      <c r="H6" s="20">
        <v>1.0</v>
      </c>
      <c r="I6" s="20">
        <v>0.0</v>
      </c>
      <c r="J6" s="20">
        <v>0.0</v>
      </c>
      <c r="K6" s="20">
        <v>0.0</v>
      </c>
      <c r="L6" s="20">
        <v>0.0</v>
      </c>
      <c r="M6" s="20">
        <v>0.0</v>
      </c>
      <c r="N6" s="20">
        <v>0.0</v>
      </c>
      <c r="O6" s="20">
        <v>0.0</v>
      </c>
      <c r="P6" s="20">
        <v>0.0</v>
      </c>
      <c r="Q6" s="20">
        <v>0.0</v>
      </c>
      <c r="R6" s="20">
        <v>0.0</v>
      </c>
      <c r="S6" s="20">
        <v>0.0</v>
      </c>
      <c r="T6" s="20">
        <v>0.0</v>
      </c>
      <c r="U6" s="20">
        <v>0.0</v>
      </c>
      <c r="V6" s="20">
        <v>1.0</v>
      </c>
      <c r="W6" s="20">
        <v>0.0</v>
      </c>
      <c r="X6" s="20">
        <v>0.0</v>
      </c>
      <c r="Y6" s="20">
        <v>0.0</v>
      </c>
      <c r="Z6" s="20">
        <v>0.0</v>
      </c>
      <c r="AA6" s="20">
        <v>0.0</v>
      </c>
      <c r="AB6" s="20">
        <v>0.0</v>
      </c>
      <c r="AC6" s="20">
        <v>0.0</v>
      </c>
      <c r="AD6" s="20">
        <v>1.0</v>
      </c>
      <c r="AE6" s="20">
        <v>0.0</v>
      </c>
      <c r="AF6" s="20">
        <v>0.0</v>
      </c>
      <c r="AG6" s="20">
        <v>0.0</v>
      </c>
      <c r="AH6" s="20">
        <v>0.0</v>
      </c>
      <c r="AI6" s="21"/>
    </row>
    <row r="7">
      <c r="A7" s="2"/>
      <c r="B7" s="24" t="s">
        <v>40</v>
      </c>
      <c r="C7" s="25" t="s">
        <v>41</v>
      </c>
      <c r="D7" s="26"/>
      <c r="E7" s="26"/>
      <c r="F7" s="27"/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1"/>
    </row>
    <row r="8">
      <c r="A8" s="15"/>
      <c r="B8" s="29"/>
      <c r="C8" s="23" t="s">
        <v>42</v>
      </c>
      <c r="D8" s="18" t="s">
        <v>37</v>
      </c>
      <c r="E8" s="19" t="s">
        <v>38</v>
      </c>
      <c r="F8" s="30">
        <v>1.0</v>
      </c>
      <c r="G8" s="20">
        <v>0.0</v>
      </c>
      <c r="H8" s="20">
        <v>0.0</v>
      </c>
      <c r="I8" s="20">
        <v>0.0</v>
      </c>
      <c r="J8" s="20">
        <v>0.0</v>
      </c>
      <c r="K8" s="20">
        <v>1.0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0.0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20">
        <v>0.0</v>
      </c>
      <c r="AA8" s="20">
        <v>0.0</v>
      </c>
      <c r="AB8" s="20">
        <v>0.0</v>
      </c>
      <c r="AC8" s="20">
        <v>0.0</v>
      </c>
      <c r="AD8" s="20">
        <v>0.0</v>
      </c>
      <c r="AE8" s="20">
        <v>0.0</v>
      </c>
      <c r="AF8" s="20">
        <v>0.0</v>
      </c>
      <c r="AG8" s="20">
        <v>0.0</v>
      </c>
      <c r="AH8" s="20">
        <v>0.0</v>
      </c>
      <c r="AI8" s="21"/>
    </row>
    <row r="9">
      <c r="A9" s="15"/>
      <c r="B9" s="29"/>
      <c r="C9" s="23" t="s">
        <v>43</v>
      </c>
      <c r="D9" s="18" t="s">
        <v>37</v>
      </c>
      <c r="E9" s="19" t="s">
        <v>38</v>
      </c>
      <c r="F9" s="31">
        <v>4.0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1.0</v>
      </c>
      <c r="O9" s="20">
        <v>0.0</v>
      </c>
      <c r="P9" s="20">
        <v>1.0</v>
      </c>
      <c r="Q9" s="20">
        <v>1.0</v>
      </c>
      <c r="R9" s="20">
        <v>1.0</v>
      </c>
      <c r="S9" s="20">
        <v>0.0</v>
      </c>
      <c r="T9" s="20">
        <v>0.0</v>
      </c>
      <c r="U9" s="20">
        <v>0.0</v>
      </c>
      <c r="V9" s="20">
        <v>0.0</v>
      </c>
      <c r="W9" s="20">
        <v>0.0</v>
      </c>
      <c r="X9" s="20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20">
        <v>0.0</v>
      </c>
      <c r="AE9" s="20">
        <v>0.0</v>
      </c>
      <c r="AF9" s="20">
        <v>0.0</v>
      </c>
      <c r="AG9" s="20">
        <v>0.0</v>
      </c>
      <c r="AH9" s="20">
        <v>0.0</v>
      </c>
      <c r="AI9" s="21"/>
    </row>
    <row r="10">
      <c r="A10" s="15"/>
      <c r="B10" s="29"/>
      <c r="C10" s="23" t="s">
        <v>44</v>
      </c>
      <c r="D10" s="18" t="s">
        <v>37</v>
      </c>
      <c r="E10" s="19" t="s">
        <v>38</v>
      </c>
      <c r="F10" s="20">
        <v>2.0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v>0.0</v>
      </c>
      <c r="N10" s="20">
        <v>0.0</v>
      </c>
      <c r="O10" s="20">
        <v>0.0</v>
      </c>
      <c r="P10" s="20">
        <v>0.0</v>
      </c>
      <c r="Q10" s="20">
        <v>0.0</v>
      </c>
      <c r="R10" s="20">
        <v>0.0</v>
      </c>
      <c r="S10" s="20">
        <v>0.0</v>
      </c>
      <c r="T10" s="20">
        <v>0.0</v>
      </c>
      <c r="U10" s="20">
        <v>0.0</v>
      </c>
      <c r="V10" s="20">
        <v>0.0</v>
      </c>
      <c r="W10" s="20">
        <v>0.0</v>
      </c>
      <c r="X10" s="20">
        <v>1.0</v>
      </c>
      <c r="Y10" s="20">
        <v>1.0</v>
      </c>
      <c r="Z10" s="20">
        <v>0.0</v>
      </c>
      <c r="AA10" s="20">
        <v>0.0</v>
      </c>
      <c r="AB10" s="20">
        <v>0.0</v>
      </c>
      <c r="AC10" s="20">
        <v>0.0</v>
      </c>
      <c r="AD10" s="20">
        <v>0.0</v>
      </c>
      <c r="AE10" s="20">
        <v>0.0</v>
      </c>
      <c r="AF10" s="20">
        <v>0.0</v>
      </c>
      <c r="AG10" s="20">
        <v>0.0</v>
      </c>
      <c r="AH10" s="20">
        <v>0.0</v>
      </c>
      <c r="AI10" s="21"/>
    </row>
    <row r="11">
      <c r="A11" s="15"/>
      <c r="B11" s="22"/>
      <c r="C11" s="23" t="s">
        <v>45</v>
      </c>
      <c r="D11" s="18" t="s">
        <v>37</v>
      </c>
      <c r="E11" s="19" t="s">
        <v>38</v>
      </c>
      <c r="F11" s="20">
        <v>2.0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0.0</v>
      </c>
      <c r="Z11" s="20">
        <v>0.0</v>
      </c>
      <c r="AA11" s="20">
        <v>0.0</v>
      </c>
      <c r="AB11" s="20">
        <v>2.0</v>
      </c>
      <c r="AC11" s="20">
        <v>0.0</v>
      </c>
      <c r="AD11" s="20">
        <v>0.0</v>
      </c>
      <c r="AE11" s="20">
        <v>0.0</v>
      </c>
      <c r="AF11" s="20">
        <v>0.0</v>
      </c>
      <c r="AG11" s="20">
        <v>0.0</v>
      </c>
      <c r="AH11" s="20">
        <v>0.0</v>
      </c>
      <c r="AI11" s="21"/>
    </row>
    <row r="12">
      <c r="A12" s="2"/>
      <c r="B12" s="24" t="s">
        <v>46</v>
      </c>
      <c r="C12" s="25" t="s">
        <v>47</v>
      </c>
      <c r="D12" s="27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1"/>
    </row>
    <row r="13">
      <c r="A13" s="15"/>
      <c r="B13" s="29"/>
      <c r="C13" s="23" t="s">
        <v>48</v>
      </c>
      <c r="D13" s="18" t="s">
        <v>37</v>
      </c>
      <c r="E13" s="20" t="s">
        <v>38</v>
      </c>
      <c r="F13" s="20">
        <v>2.0</v>
      </c>
      <c r="G13" s="20">
        <v>0.0</v>
      </c>
      <c r="H13" s="20">
        <v>0.0</v>
      </c>
      <c r="I13" s="20">
        <v>1.0</v>
      </c>
      <c r="J13" s="20">
        <v>1.0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  <c r="AE13" s="20">
        <v>0.0</v>
      </c>
      <c r="AF13" s="20">
        <v>0.0</v>
      </c>
      <c r="AG13" s="20">
        <v>0.0</v>
      </c>
      <c r="AH13" s="20">
        <v>0.0</v>
      </c>
      <c r="AI13" s="21"/>
    </row>
    <row r="14">
      <c r="A14" s="15"/>
      <c r="B14" s="29"/>
      <c r="C14" s="23" t="s">
        <v>49</v>
      </c>
      <c r="D14" s="18" t="s">
        <v>37</v>
      </c>
      <c r="E14" s="20" t="s">
        <v>38</v>
      </c>
      <c r="F14" s="20">
        <v>1.0</v>
      </c>
      <c r="G14" s="20">
        <v>0.0</v>
      </c>
      <c r="H14" s="20">
        <v>0.0</v>
      </c>
      <c r="I14" s="20">
        <v>0.0</v>
      </c>
      <c r="J14" s="20">
        <v>0.0</v>
      </c>
      <c r="K14" s="20">
        <v>0.0</v>
      </c>
      <c r="L14" s="20">
        <v>0.0</v>
      </c>
      <c r="M14" s="20">
        <v>0.0</v>
      </c>
      <c r="N14" s="20">
        <v>0.0</v>
      </c>
      <c r="O14" s="20">
        <v>0.0</v>
      </c>
      <c r="P14" s="20">
        <v>0.0</v>
      </c>
      <c r="Q14" s="20">
        <v>0.0</v>
      </c>
      <c r="R14" s="20">
        <v>1.0</v>
      </c>
      <c r="S14" s="20">
        <v>0.0</v>
      </c>
      <c r="T14" s="20">
        <v>0.0</v>
      </c>
      <c r="U14" s="20">
        <v>0.0</v>
      </c>
      <c r="V14" s="20">
        <v>0.0</v>
      </c>
      <c r="W14" s="20">
        <v>0.0</v>
      </c>
      <c r="X14" s="20">
        <v>0.0</v>
      </c>
      <c r="Y14" s="20">
        <v>0.0</v>
      </c>
      <c r="Z14" s="20">
        <v>0.0</v>
      </c>
      <c r="AA14" s="20">
        <v>0.0</v>
      </c>
      <c r="AB14" s="20">
        <v>0.0</v>
      </c>
      <c r="AC14" s="20">
        <v>0.0</v>
      </c>
      <c r="AD14" s="20">
        <v>0.0</v>
      </c>
      <c r="AE14" s="20">
        <v>0.0</v>
      </c>
      <c r="AF14" s="20">
        <v>0.0</v>
      </c>
      <c r="AG14" s="20">
        <v>0.0</v>
      </c>
      <c r="AH14" s="20">
        <v>0.0</v>
      </c>
      <c r="AI14" s="21"/>
    </row>
    <row r="15">
      <c r="A15" s="32"/>
      <c r="B15" s="29"/>
      <c r="C15" s="23" t="s">
        <v>50</v>
      </c>
      <c r="D15" s="18" t="s">
        <v>37</v>
      </c>
      <c r="E15" s="19" t="s">
        <v>38</v>
      </c>
      <c r="F15" s="20">
        <v>3.0</v>
      </c>
      <c r="G15" s="20">
        <v>0.0</v>
      </c>
      <c r="H15" s="20">
        <v>0.0</v>
      </c>
      <c r="I15" s="20">
        <v>0.0</v>
      </c>
      <c r="J15" s="20">
        <v>0.0</v>
      </c>
      <c r="K15" s="20">
        <v>0.0</v>
      </c>
      <c r="L15" s="20">
        <v>0.0</v>
      </c>
      <c r="M15" s="20">
        <v>0.0</v>
      </c>
      <c r="N15" s="20">
        <v>0.0</v>
      </c>
      <c r="O15" s="20">
        <v>0.0</v>
      </c>
      <c r="P15" s="20">
        <v>0.0</v>
      </c>
      <c r="Q15" s="20">
        <v>0.0</v>
      </c>
      <c r="R15" s="20">
        <v>0.0</v>
      </c>
      <c r="S15" s="20">
        <v>0.0</v>
      </c>
      <c r="T15" s="20">
        <v>0.0</v>
      </c>
      <c r="U15" s="20">
        <v>1.0</v>
      </c>
      <c r="V15" s="20">
        <v>1.0</v>
      </c>
      <c r="W15" s="20">
        <v>1.0</v>
      </c>
      <c r="X15" s="20">
        <v>0.0</v>
      </c>
      <c r="Y15" s="20">
        <v>0.0</v>
      </c>
      <c r="Z15" s="20">
        <v>0.0</v>
      </c>
      <c r="AA15" s="20">
        <v>0.0</v>
      </c>
      <c r="AB15" s="20">
        <v>0.0</v>
      </c>
      <c r="AC15" s="20">
        <v>0.0</v>
      </c>
      <c r="AD15" s="20">
        <v>0.0</v>
      </c>
      <c r="AE15" s="20">
        <v>0.0</v>
      </c>
      <c r="AF15" s="20">
        <v>0.0</v>
      </c>
      <c r="AG15" s="20">
        <v>0.0</v>
      </c>
      <c r="AH15" s="20">
        <v>0.0</v>
      </c>
      <c r="AI15" s="21"/>
    </row>
    <row r="16">
      <c r="A16" s="2"/>
      <c r="B16" s="33" t="s">
        <v>51</v>
      </c>
      <c r="C16" s="34"/>
      <c r="D16" s="34"/>
      <c r="E16" s="35"/>
      <c r="F16" s="36">
        <f>SUM(F5:F15)</f>
        <v>21</v>
      </c>
      <c r="G16" s="36">
        <f t="shared" ref="G16:AH16" si="1">F16-SUM(G5:G15)</f>
        <v>21</v>
      </c>
      <c r="H16" s="36">
        <f t="shared" si="1"/>
        <v>20</v>
      </c>
      <c r="I16" s="36">
        <f t="shared" si="1"/>
        <v>19</v>
      </c>
      <c r="J16" s="36">
        <f t="shared" si="1"/>
        <v>18</v>
      </c>
      <c r="K16" s="36">
        <f t="shared" si="1"/>
        <v>17</v>
      </c>
      <c r="L16" s="36">
        <f t="shared" si="1"/>
        <v>17</v>
      </c>
      <c r="M16" s="36">
        <f t="shared" si="1"/>
        <v>17</v>
      </c>
      <c r="N16" s="36">
        <f t="shared" si="1"/>
        <v>16</v>
      </c>
      <c r="O16" s="36">
        <f t="shared" si="1"/>
        <v>16</v>
      </c>
      <c r="P16" s="36">
        <f t="shared" si="1"/>
        <v>15</v>
      </c>
      <c r="Q16" s="36">
        <f t="shared" si="1"/>
        <v>14</v>
      </c>
      <c r="R16" s="36">
        <f t="shared" si="1"/>
        <v>11</v>
      </c>
      <c r="S16" s="36">
        <f t="shared" si="1"/>
        <v>11</v>
      </c>
      <c r="T16" s="36">
        <f t="shared" si="1"/>
        <v>11</v>
      </c>
      <c r="U16" s="36">
        <f t="shared" si="1"/>
        <v>10</v>
      </c>
      <c r="V16" s="36">
        <f t="shared" si="1"/>
        <v>8</v>
      </c>
      <c r="W16" s="36">
        <f t="shared" si="1"/>
        <v>7</v>
      </c>
      <c r="X16" s="36">
        <f t="shared" si="1"/>
        <v>6</v>
      </c>
      <c r="Y16" s="36">
        <f t="shared" si="1"/>
        <v>5</v>
      </c>
      <c r="Z16" s="36">
        <f t="shared" si="1"/>
        <v>5</v>
      </c>
      <c r="AA16" s="36">
        <f t="shared" si="1"/>
        <v>5</v>
      </c>
      <c r="AB16" s="36">
        <f t="shared" si="1"/>
        <v>3</v>
      </c>
      <c r="AC16" s="36">
        <f t="shared" si="1"/>
        <v>3</v>
      </c>
      <c r="AD16" s="36">
        <f t="shared" si="1"/>
        <v>2</v>
      </c>
      <c r="AE16" s="36">
        <f t="shared" si="1"/>
        <v>1</v>
      </c>
      <c r="AF16" s="36">
        <f t="shared" si="1"/>
        <v>0</v>
      </c>
      <c r="AG16" s="36">
        <f t="shared" si="1"/>
        <v>0</v>
      </c>
      <c r="AH16" s="36">
        <f t="shared" si="1"/>
        <v>0</v>
      </c>
      <c r="AI16" s="21"/>
    </row>
    <row r="17">
      <c r="A17" s="2"/>
      <c r="B17" s="37" t="s">
        <v>52</v>
      </c>
      <c r="C17" s="34"/>
      <c r="D17" s="34"/>
      <c r="E17" s="35"/>
      <c r="F17" s="38">
        <f>SUM(F5:F15)</f>
        <v>21</v>
      </c>
      <c r="G17" s="39">
        <f>ROUND($F$17-($F$17/20*1),0)</f>
        <v>20</v>
      </c>
      <c r="H17" s="39">
        <f>ROUND($F$17-($F$17/20*2),0)</f>
        <v>19</v>
      </c>
      <c r="I17" s="39">
        <f>ROUND($F$17-($F$17/20*3),0)</f>
        <v>18</v>
      </c>
      <c r="J17" s="39">
        <f>ROUND($F$17-($F$17/20*4),0)</f>
        <v>17</v>
      </c>
      <c r="K17" s="39">
        <f t="shared" ref="K17:M17" si="2">ROUND($F$17-($F$17/20*5),0)</f>
        <v>16</v>
      </c>
      <c r="L17" s="39">
        <f t="shared" si="2"/>
        <v>16</v>
      </c>
      <c r="M17" s="39">
        <f t="shared" si="2"/>
        <v>16</v>
      </c>
      <c r="N17" s="39">
        <f>ROUND($F$17-($F$17/20*6),0)</f>
        <v>15</v>
      </c>
      <c r="O17" s="39">
        <f>ROUND($F$16-($F$16/20*7),0)</f>
        <v>14</v>
      </c>
      <c r="P17" s="39">
        <f>ROUND($F$17-($F$17/20*8),0)</f>
        <v>13</v>
      </c>
      <c r="Q17" s="39">
        <f>ROUND($F$17-($F$17/20*9),0)</f>
        <v>12</v>
      </c>
      <c r="R17" s="39">
        <f t="shared" ref="R17:T17" si="3">ROUND($F$17-($F$17/20*10),0)</f>
        <v>11</v>
      </c>
      <c r="S17" s="39">
        <f t="shared" si="3"/>
        <v>11</v>
      </c>
      <c r="T17" s="39">
        <f t="shared" si="3"/>
        <v>11</v>
      </c>
      <c r="U17" s="39">
        <f>ROUND($F$17-($F$17/20*11),0)</f>
        <v>9</v>
      </c>
      <c r="V17" s="39">
        <f>ROUND($F$17-($F$17/20*12),0)</f>
        <v>8</v>
      </c>
      <c r="W17" s="39">
        <f>ROUND($F$17-($F$17/20*13),0)</f>
        <v>7</v>
      </c>
      <c r="X17" s="39">
        <f>ROUND($F$17-($F$17/20*14),0)</f>
        <v>6</v>
      </c>
      <c r="Y17" s="39">
        <f t="shared" ref="Y17:AA17" si="4">ROUND($F$17-($F$17/20*15),0)</f>
        <v>5</v>
      </c>
      <c r="Z17" s="39">
        <f t="shared" si="4"/>
        <v>5</v>
      </c>
      <c r="AA17" s="39">
        <f t="shared" si="4"/>
        <v>5</v>
      </c>
      <c r="AB17" s="39">
        <f>ROUND($F$17-($F$17/20*16),0)</f>
        <v>4</v>
      </c>
      <c r="AC17" s="39">
        <f>ROUND($F$17-($F$17/20*17),0)</f>
        <v>3</v>
      </c>
      <c r="AD17" s="39">
        <f>ROUND($F$17-($F$17/20*18),0)</f>
        <v>2</v>
      </c>
      <c r="AE17" s="39">
        <f>ROUND($F$17-($F$17/20*19),0)</f>
        <v>1</v>
      </c>
      <c r="AF17" s="39">
        <f t="shared" ref="AF17:AH17" si="5">ROUND($F$17-($F$17/20*20),0)</f>
        <v>0</v>
      </c>
      <c r="AG17" s="39">
        <f t="shared" si="5"/>
        <v>0</v>
      </c>
      <c r="AH17" s="39">
        <f t="shared" si="5"/>
        <v>0</v>
      </c>
      <c r="AI17" s="21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>
      <c r="A20" s="2"/>
      <c r="B20" s="2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>
      <c r="A21" s="2"/>
      <c r="B21" s="2"/>
      <c r="C21" s="2"/>
      <c r="D21" s="2"/>
      <c r="E21" s="2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</sheetData>
  <mergeCells count="6">
    <mergeCell ref="B2:F3"/>
    <mergeCell ref="B5:B6"/>
    <mergeCell ref="B7:B11"/>
    <mergeCell ref="B12:B15"/>
    <mergeCell ref="B16:E16"/>
    <mergeCell ref="B17:E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2024-09-04T21:30:26Z</dcterms:created>
  <dc:creator>MARCELO . Contreras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0x01010086EC0FD975435A41AF7AC8D8236C43CA</vt:lpwstr>
  </property>
</Properties>
</file>