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thD37HtXVcWXP8O+a0qUMAm2dtKMn2k5d3UV+8HVqXk="/>
    </ext>
  </extLst>
</workbook>
</file>

<file path=xl/sharedStrings.xml><?xml version="1.0" encoding="utf-8"?>
<sst xmlns="http://schemas.openxmlformats.org/spreadsheetml/2006/main" count="84" uniqueCount="65">
  <si>
    <t>SPRINT BACKLOG &amp; BURNDOWN CHART</t>
  </si>
  <si>
    <t>Backlog ID</t>
  </si>
  <si>
    <t>Tarea</t>
  </si>
  <si>
    <t>Responsable</t>
  </si>
  <si>
    <t>Estado</t>
  </si>
  <si>
    <t>Estimado Inicial (Horas)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</si>
  <si>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</si>
  <si>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</si>
  <si>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</si>
  <si>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</si>
  <si>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</si>
  <si>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</si>
  <si>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</si>
  <si>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</si>
  <si>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</si>
  <si>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</si>
  <si>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</si>
  <si>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</si>
  <si>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</si>
  <si>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</si>
  <si>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</si>
  <si>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</si>
  <si>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</si>
  <si>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</si>
  <si>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</si>
  <si>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</si>
  <si>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Dia 21</t>
  </si>
  <si>
    <t>Dia 22</t>
  </si>
  <si>
    <t>Dia 23</t>
  </si>
  <si>
    <t>Dia 24</t>
  </si>
  <si>
    <t>Dia 25</t>
  </si>
  <si>
    <t>Dia 26</t>
  </si>
  <si>
    <t>Dia 27</t>
  </si>
  <si>
    <t>Dia 28</t>
  </si>
  <si>
    <t>-</t>
  </si>
  <si>
    <t>Documentación del sprint</t>
  </si>
  <si>
    <t>Marcelo Contreras
Nicolas Cañas
Felipe Fernández</t>
  </si>
  <si>
    <t>Hecho</t>
  </si>
  <si>
    <t>Realizar pruebas de funcionalidad en base a las historias de usuarios</t>
  </si>
  <si>
    <t>HU1</t>
  </si>
  <si>
    <t>Atención RRHH</t>
  </si>
  <si>
    <t>Crear redireccionamientos a JIRA y de respuestas a solicitud de ejecutivo</t>
  </si>
  <si>
    <t>Felipe Fernández</t>
  </si>
  <si>
    <t>Creación de topicos de inicio y despedida de conversación</t>
  </si>
  <si>
    <t>Nicolas Cañas</t>
  </si>
  <si>
    <t>HU2</t>
  </si>
  <si>
    <t>Generación de informes</t>
  </si>
  <si>
    <t>Publicación de chatbot a microsoft teams</t>
  </si>
  <si>
    <t>Felipe Fernandez</t>
  </si>
  <si>
    <t>HU3</t>
  </si>
  <si>
    <t>Evaluación de atención</t>
  </si>
  <si>
    <t>Generación de encuestas para evaluar la atención</t>
  </si>
  <si>
    <t>Conexión de las encuestas al flujo de topicos</t>
  </si>
  <si>
    <t>Marcelo Contreras</t>
  </si>
  <si>
    <t>HU4</t>
  </si>
  <si>
    <t>Atención de preguntas frecuentes</t>
  </si>
  <si>
    <t>Decoración de los detalles del chabot</t>
  </si>
  <si>
    <t>Creación de topicos relacionados a preguntas frecuentes</t>
  </si>
  <si>
    <t>Creación de respuestas a topicos relacionados a preguntas frecuentes</t>
  </si>
  <si>
    <t>Acortar los nombres de las tareas para evitar problemas en caso de selectividad</t>
  </si>
  <si>
    <t>HU5</t>
  </si>
  <si>
    <t>Gobernanza de datos</t>
  </si>
  <si>
    <t>Cumplir con las normas y politicas de manejo de datos asociadas al cliente</t>
  </si>
  <si>
    <t>Esfuerzo Restante</t>
  </si>
  <si>
    <t>Esfuerzo 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</si>
</sst>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ptos Narrow"/>
      <scheme val="minor"/>
    </font>
    <font>
      <sz val="11.0"/>
      <color theme="1"/>
      <name val="Aptos Narrow"/>
    </font>
    <font>
      <b/>
      <sz val="20.0"/>
      <color theme="1"/>
      <name val="Arial"/>
    </font>
    <font/>
    <font>
      <sz val="11.0"/>
      <color theme="1"/>
      <name val="Arial"/>
    </font>
    <font>
      <color theme="1"/>
      <name val="Arial"/>
    </font>
    <font>
      <color theme="1"/>
      <name val="Aptos Narrow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83CAEB"/>
        <bgColor rgb="FF83CAEB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F99"/>
        <bgColor rgb="FFFFFF99"/>
      </patternFill>
    </fill>
    <fill>
      <patternFill patternType="solid">
        <fgColor rgb="FFD9F2D0"/>
        <bgColor rgb="FFD9F2D0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0" fillId="0" fontId="4" numFmtId="0" xfId="0" applyAlignment="1" applyFont="1">
      <alignment readingOrder="0" shrinkToFit="0" vertical="center" wrapText="1"/>
    </xf>
    <xf borderId="0" fillId="0" fontId="5" numFmtId="0" xfId="0" applyAlignment="1" applyFont="1">
      <alignment readingOrder="0"/>
    </xf>
    <xf borderId="7" fillId="2" fontId="1" numFmtId="0" xfId="0" applyAlignment="1" applyBorder="1" applyFont="1">
      <alignment horizontal="center" shrinkToFit="0" wrapText="1"/>
    </xf>
    <xf borderId="7" fillId="2" fontId="4" numFmtId="0" xfId="0" applyAlignment="1" applyBorder="1" applyFont="1">
      <alignment horizontal="center" shrinkToFit="0" wrapText="1"/>
    </xf>
    <xf borderId="7" fillId="3" fontId="1" numFmtId="0" xfId="0" applyAlignment="1" applyBorder="1" applyFill="1" applyFont="1">
      <alignment horizontal="center" shrinkToFit="0" wrapText="1"/>
    </xf>
    <xf borderId="0" fillId="4" fontId="5" numFmtId="0" xfId="0" applyAlignment="1" applyFill="1" applyFont="1">
      <alignment readingOrder="0"/>
    </xf>
    <xf borderId="0" fillId="4" fontId="1" numFmtId="0" xfId="0" applyAlignment="1" applyFont="1">
      <alignment shrinkToFit="0" vertical="center" wrapText="1"/>
    </xf>
    <xf borderId="7" fillId="5" fontId="4" numFmtId="0" xfId="0" applyAlignment="1" applyBorder="1" applyFill="1" applyFont="1">
      <alignment horizontal="center" readingOrder="0" shrinkToFit="0" vertical="center" wrapText="1"/>
    </xf>
    <xf borderId="7" fillId="4" fontId="4" numFmtId="0" xfId="0" applyAlignment="1" applyBorder="1" applyFont="1">
      <alignment horizontal="left" readingOrder="0" shrinkToFit="0" vertical="center" wrapText="1"/>
    </xf>
    <xf borderId="7" fillId="4" fontId="4" numFmtId="0" xfId="0" applyAlignment="1" applyBorder="1" applyFont="1">
      <alignment horizontal="center" readingOrder="0" shrinkToFit="0" vertical="center" wrapText="1"/>
    </xf>
    <xf borderId="7" fillId="0" fontId="4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vertical="center"/>
    </xf>
    <xf borderId="0" fillId="4" fontId="6" numFmtId="0" xfId="0" applyFont="1"/>
    <xf borderId="8" fillId="5" fontId="4" numFmtId="0" xfId="0" applyAlignment="1" applyBorder="1" applyFont="1">
      <alignment horizontal="center" readingOrder="0" shrinkToFit="0" vertical="center" wrapText="1"/>
    </xf>
    <xf borderId="9" fillId="5" fontId="4" numFmtId="0" xfId="0" applyAlignment="1" applyBorder="1" applyFont="1">
      <alignment horizontal="center" readingOrder="0" shrinkToFit="0" vertical="center" wrapText="1"/>
    </xf>
    <xf borderId="7" fillId="5" fontId="4" numFmtId="0" xfId="0" applyAlignment="1" applyBorder="1" applyFont="1">
      <alignment horizontal="center" shrinkToFit="0" wrapText="1"/>
    </xf>
    <xf borderId="7" fillId="5" fontId="4" numFmtId="0" xfId="0" applyAlignment="1" applyBorder="1" applyFont="1">
      <alignment horizontal="center" shrinkToFit="0" vertical="center" wrapText="1"/>
    </xf>
    <xf borderId="7" fillId="5" fontId="1" numFmtId="0" xfId="0" applyAlignment="1" applyBorder="1" applyFont="1">
      <alignment horizontal="center" shrinkToFit="0" vertical="center" wrapText="1"/>
    </xf>
    <xf borderId="10" fillId="0" fontId="3" numFmtId="0" xfId="0" applyBorder="1" applyFont="1"/>
    <xf borderId="8" fillId="0" fontId="3" numFmtId="0" xfId="0" applyBorder="1" applyFont="1"/>
    <xf borderId="11" fillId="6" fontId="1" numFmtId="0" xfId="0" applyAlignment="1" applyBorder="1" applyFill="1" applyFont="1">
      <alignment horizontal="center" shrinkToFit="0" wrapText="1"/>
    </xf>
    <xf borderId="12" fillId="0" fontId="3" numFmtId="0" xfId="0" applyBorder="1" applyFont="1"/>
    <xf borderId="13" fillId="0" fontId="3" numFmtId="0" xfId="0" applyBorder="1" applyFont="1"/>
    <xf borderId="7" fillId="6" fontId="1" numFmtId="0" xfId="0" applyAlignment="1" applyBorder="1" applyFont="1">
      <alignment horizontal="center" shrinkToFit="0" wrapText="1"/>
    </xf>
    <xf borderId="11" fillId="7" fontId="1" numFmtId="0" xfId="0" applyAlignment="1" applyBorder="1" applyFill="1" applyFont="1">
      <alignment horizontal="center" shrinkToFit="0" wrapText="1"/>
    </xf>
    <xf borderId="7" fillId="7" fontId="1" numFmtId="0" xfId="0" applyAlignment="1" applyBorder="1" applyFont="1">
      <alignment horizontal="center" shrinkToFit="0" wrapText="1"/>
    </xf>
    <xf borderId="7" fillId="7" fontId="1" numFmtId="1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Esfuerzo Restante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Hoja1!$G$4:$AH$4</c:f>
            </c:strRef>
          </c:cat>
          <c:val>
            <c:numRef>
              <c:f>Hoja1!$F$22:$AH$22</c:f>
              <c:numCache/>
            </c:numRef>
          </c:val>
          <c:smooth val="0"/>
        </c:ser>
        <c:ser>
          <c:idx val="1"/>
          <c:order val="1"/>
          <c:tx>
            <c:v>Esfuerzo Ideal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Hoja1!$G$4:$AH$4</c:f>
            </c:strRef>
          </c:cat>
          <c:val>
            <c:numRef>
              <c:f>Hoja1!$F$23:$AH$23</c:f>
              <c:numCache/>
            </c:numRef>
          </c:val>
          <c:smooth val="0"/>
        </c:ser>
        <c:axId val="1079352559"/>
        <c:axId val="748794673"/>
      </c:lineChart>
      <c:catAx>
        <c:axId val="1079352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48794673"/>
      </c:catAx>
      <c:valAx>
        <c:axId val="7487946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7935255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352425</xdr:colOff>
      <xdr:row>24</xdr:row>
      <xdr:rowOff>190500</xdr:rowOff>
    </xdr:from>
    <xdr:ext cx="7667625" cy="3838575"/>
    <xdr:graphicFrame>
      <xdr:nvGraphicFramePr>
        <xdr:cNvPr id="1283782178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topLeftCell="G1" activePane="topRight" state="frozen"/>
      <selection activeCell="H2" sqref="H2" pane="topRight"/>
    </sheetView>
  </sheetViews>
  <sheetFormatPr customHeight="1" defaultColWidth="12.63" defaultRowHeight="15.0"/>
  <cols>
    <col customWidth="1" min="1" max="1" width="11.38"/>
    <col customWidth="1" min="2" max="2" width="17.75"/>
    <col customWidth="1" min="3" max="3" width="25.5"/>
    <col customWidth="1" min="4" max="4" width="21.0"/>
    <col customWidth="1" min="5" max="5" width="13.88"/>
    <col customWidth="1" min="6" max="6" width="19.38"/>
    <col customWidth="1" min="7" max="7" width="12.75"/>
    <col customWidth="1" min="8" max="15" width="11.38"/>
    <col customWidth="1" min="16" max="35" width="10.63"/>
  </cols>
  <sheetData>
    <row r="1">
      <c r="A1" s="1"/>
      <c r="B1" s="1"/>
      <c r="C1" s="1"/>
      <c r="D1" s="1"/>
      <c r="E1" s="1"/>
      <c r="F1" s="1"/>
      <c r="G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>
      <c r="A2" s="1"/>
      <c r="B2" s="2" t="s">
        <v>0</v>
      </c>
      <c r="C2" s="3"/>
      <c r="D2" s="3"/>
      <c r="E2" s="3"/>
      <c r="F2" s="4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>
      <c r="A3" s="1"/>
      <c r="B3" s="5"/>
      <c r="C3" s="6"/>
      <c r="D3" s="6"/>
      <c r="E3" s="6"/>
      <c r="F3" s="7"/>
      <c r="G3" s="8"/>
      <c r="H3" s="9"/>
      <c r="I3" s="8"/>
      <c r="J3" s="8"/>
      <c r="K3" s="9"/>
      <c r="L3" s="8"/>
      <c r="M3" s="8"/>
      <c r="N3" s="9"/>
      <c r="O3" s="8"/>
      <c r="P3" s="8"/>
      <c r="Q3" s="8"/>
      <c r="R3" s="8"/>
      <c r="S3" s="8"/>
      <c r="T3" s="9"/>
      <c r="U3" s="8"/>
      <c r="V3" s="8"/>
      <c r="W3" s="8"/>
      <c r="X3" s="8"/>
      <c r="Y3" s="8"/>
      <c r="Z3" s="9"/>
      <c r="AA3" s="9"/>
      <c r="AB3" s="8"/>
      <c r="AC3" s="8"/>
      <c r="AD3" s="8"/>
      <c r="AE3" s="8"/>
      <c r="AF3" s="8"/>
      <c r="AG3" s="8"/>
      <c r="AH3" s="8"/>
      <c r="AI3" s="1"/>
    </row>
    <row r="4">
      <c r="A4" s="1"/>
      <c r="B4" s="10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2" t="s">
        <v>13</v>
      </c>
      <c r="O4" s="12" t="s">
        <v>14</v>
      </c>
      <c r="P4" s="12" t="s">
        <v>15</v>
      </c>
      <c r="Q4" s="12" t="s">
        <v>16</v>
      </c>
      <c r="R4" s="12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  <c r="AI4" s="13"/>
    </row>
    <row r="5">
      <c r="A5" s="14"/>
      <c r="B5" s="15" t="s">
        <v>34</v>
      </c>
      <c r="C5" s="16" t="s">
        <v>35</v>
      </c>
      <c r="D5" s="17" t="s">
        <v>36</v>
      </c>
      <c r="E5" s="18" t="s">
        <v>37</v>
      </c>
      <c r="F5" s="17">
        <v>6.0</v>
      </c>
      <c r="G5" s="17">
        <v>0.0</v>
      </c>
      <c r="H5" s="17">
        <v>0.0</v>
      </c>
      <c r="I5" s="17">
        <v>0.0</v>
      </c>
      <c r="J5" s="17">
        <v>0.0</v>
      </c>
      <c r="K5" s="17">
        <v>0.0</v>
      </c>
      <c r="L5" s="17">
        <v>0.0</v>
      </c>
      <c r="M5" s="17">
        <v>0.0</v>
      </c>
      <c r="N5" s="17">
        <v>0.0</v>
      </c>
      <c r="O5" s="17">
        <v>0.0</v>
      </c>
      <c r="P5" s="17">
        <v>0.0</v>
      </c>
      <c r="Q5" s="17">
        <v>0.0</v>
      </c>
      <c r="R5" s="17">
        <v>0.0</v>
      </c>
      <c r="S5" s="17">
        <v>0.0</v>
      </c>
      <c r="T5" s="17">
        <v>0.0</v>
      </c>
      <c r="U5" s="17">
        <v>0.0</v>
      </c>
      <c r="V5" s="17">
        <v>0.0</v>
      </c>
      <c r="W5" s="17">
        <v>0.0</v>
      </c>
      <c r="X5" s="17">
        <v>0.0</v>
      </c>
      <c r="Y5" s="17">
        <v>0.0</v>
      </c>
      <c r="Z5" s="17">
        <v>0.0</v>
      </c>
      <c r="AA5" s="17">
        <v>0.0</v>
      </c>
      <c r="AB5" s="17">
        <v>0.0</v>
      </c>
      <c r="AC5" s="17">
        <v>0.0</v>
      </c>
      <c r="AD5" s="17">
        <v>0.0</v>
      </c>
      <c r="AE5" s="19">
        <v>3.0</v>
      </c>
      <c r="AF5" s="17">
        <v>1.0</v>
      </c>
      <c r="AG5" s="17">
        <v>1.0</v>
      </c>
      <c r="AH5" s="17">
        <v>1.0</v>
      </c>
      <c r="AI5" s="20"/>
    </row>
    <row r="6">
      <c r="A6" s="1"/>
      <c r="B6" s="21" t="s">
        <v>34</v>
      </c>
      <c r="C6" s="16" t="s">
        <v>38</v>
      </c>
      <c r="D6" s="17" t="s">
        <v>36</v>
      </c>
      <c r="E6" s="18" t="s">
        <v>37</v>
      </c>
      <c r="F6" s="17">
        <v>4.0</v>
      </c>
      <c r="G6" s="17">
        <v>0.0</v>
      </c>
      <c r="H6" s="17">
        <v>0.0</v>
      </c>
      <c r="I6" s="17">
        <v>0.0</v>
      </c>
      <c r="J6" s="17">
        <v>0.0</v>
      </c>
      <c r="K6" s="17">
        <v>0.0</v>
      </c>
      <c r="L6" s="17">
        <v>0.0</v>
      </c>
      <c r="M6" s="17">
        <v>0.0</v>
      </c>
      <c r="N6" s="17">
        <v>0.0</v>
      </c>
      <c r="O6" s="17">
        <v>0.0</v>
      </c>
      <c r="P6" s="17">
        <v>0.0</v>
      </c>
      <c r="Q6" s="17">
        <v>0.0</v>
      </c>
      <c r="R6" s="17">
        <v>0.0</v>
      </c>
      <c r="S6" s="17">
        <v>0.0</v>
      </c>
      <c r="T6" s="17">
        <v>0.0</v>
      </c>
      <c r="U6" s="17">
        <v>0.0</v>
      </c>
      <c r="V6" s="17">
        <v>0.0</v>
      </c>
      <c r="W6" s="17">
        <v>0.0</v>
      </c>
      <c r="X6" s="17">
        <v>0.0</v>
      </c>
      <c r="Y6" s="17">
        <v>0.0</v>
      </c>
      <c r="Z6" s="17">
        <v>0.0</v>
      </c>
      <c r="AA6" s="17">
        <v>0.0</v>
      </c>
      <c r="AB6" s="17">
        <v>2.0</v>
      </c>
      <c r="AC6" s="17">
        <v>0.0</v>
      </c>
      <c r="AD6" s="17">
        <v>2.0</v>
      </c>
      <c r="AE6" s="17">
        <v>0.0</v>
      </c>
      <c r="AF6" s="17">
        <v>0.0</v>
      </c>
      <c r="AG6" s="17">
        <v>0.0</v>
      </c>
      <c r="AH6" s="17">
        <v>0.0</v>
      </c>
      <c r="AI6" s="20"/>
    </row>
    <row r="7">
      <c r="A7" s="1"/>
      <c r="B7" s="22" t="s">
        <v>39</v>
      </c>
      <c r="C7" s="15" t="s">
        <v>40</v>
      </c>
      <c r="D7" s="23"/>
      <c r="E7" s="23"/>
      <c r="F7" s="15"/>
      <c r="G7" s="24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0"/>
    </row>
    <row r="8">
      <c r="A8" s="14"/>
      <c r="B8" s="26"/>
      <c r="C8" s="16" t="s">
        <v>41</v>
      </c>
      <c r="D8" s="17" t="s">
        <v>42</v>
      </c>
      <c r="E8" s="18" t="s">
        <v>37</v>
      </c>
      <c r="F8" s="19">
        <v>2.0</v>
      </c>
      <c r="G8" s="17">
        <v>0.0</v>
      </c>
      <c r="H8" s="17">
        <v>0.0</v>
      </c>
      <c r="I8" s="17">
        <v>0.0</v>
      </c>
      <c r="J8" s="17">
        <v>0.0</v>
      </c>
      <c r="K8" s="17">
        <v>0.0</v>
      </c>
      <c r="L8" s="17">
        <v>2.0</v>
      </c>
      <c r="M8" s="17">
        <v>0.0</v>
      </c>
      <c r="N8" s="17">
        <v>0.0</v>
      </c>
      <c r="O8" s="17">
        <v>0.0</v>
      </c>
      <c r="P8" s="17">
        <v>0.0</v>
      </c>
      <c r="Q8" s="17">
        <v>0.0</v>
      </c>
      <c r="R8" s="17">
        <v>0.0</v>
      </c>
      <c r="S8" s="17">
        <v>0.0</v>
      </c>
      <c r="T8" s="17">
        <v>0.0</v>
      </c>
      <c r="U8" s="17">
        <v>0.0</v>
      </c>
      <c r="V8" s="17">
        <v>0.0</v>
      </c>
      <c r="W8" s="17">
        <v>0.0</v>
      </c>
      <c r="X8" s="17">
        <v>0.0</v>
      </c>
      <c r="Y8" s="17">
        <v>0.0</v>
      </c>
      <c r="Z8" s="17">
        <v>0.0</v>
      </c>
      <c r="AA8" s="17">
        <v>0.0</v>
      </c>
      <c r="AB8" s="17">
        <v>0.0</v>
      </c>
      <c r="AC8" s="17">
        <v>0.0</v>
      </c>
      <c r="AD8" s="17">
        <v>0.0</v>
      </c>
      <c r="AE8" s="17">
        <v>0.0</v>
      </c>
      <c r="AF8" s="17">
        <v>0.0</v>
      </c>
      <c r="AG8" s="17">
        <v>0.0</v>
      </c>
      <c r="AH8" s="17">
        <v>0.0</v>
      </c>
      <c r="AI8" s="20"/>
    </row>
    <row r="9">
      <c r="A9" s="14"/>
      <c r="B9" s="27"/>
      <c r="C9" s="16" t="s">
        <v>43</v>
      </c>
      <c r="D9" s="17" t="s">
        <v>44</v>
      </c>
      <c r="E9" s="18" t="s">
        <v>37</v>
      </c>
      <c r="F9" s="17">
        <v>2.0</v>
      </c>
      <c r="G9" s="17">
        <v>0.0</v>
      </c>
      <c r="H9" s="17">
        <v>2.0</v>
      </c>
      <c r="I9" s="17">
        <v>0.0</v>
      </c>
      <c r="J9" s="17">
        <v>0.0</v>
      </c>
      <c r="K9" s="17">
        <v>0.0</v>
      </c>
      <c r="L9" s="17">
        <v>0.0</v>
      </c>
      <c r="M9" s="17">
        <v>0.0</v>
      </c>
      <c r="N9" s="17">
        <v>0.0</v>
      </c>
      <c r="O9" s="17">
        <v>0.0</v>
      </c>
      <c r="P9" s="17">
        <v>0.0</v>
      </c>
      <c r="Q9" s="17">
        <v>0.0</v>
      </c>
      <c r="R9" s="17">
        <v>0.0</v>
      </c>
      <c r="S9" s="17">
        <v>0.0</v>
      </c>
      <c r="T9" s="17">
        <v>0.0</v>
      </c>
      <c r="U9" s="17">
        <v>0.0</v>
      </c>
      <c r="V9" s="17">
        <v>0.0</v>
      </c>
      <c r="W9" s="17">
        <v>0.0</v>
      </c>
      <c r="X9" s="17">
        <v>0.0</v>
      </c>
      <c r="Y9" s="17">
        <v>0.0</v>
      </c>
      <c r="Z9" s="17">
        <v>0.0</v>
      </c>
      <c r="AA9" s="17">
        <v>0.0</v>
      </c>
      <c r="AB9" s="17">
        <v>0.0</v>
      </c>
      <c r="AC9" s="17">
        <v>0.0</v>
      </c>
      <c r="AD9" s="17">
        <v>0.0</v>
      </c>
      <c r="AE9" s="17">
        <v>0.0</v>
      </c>
      <c r="AF9" s="17">
        <v>0.0</v>
      </c>
      <c r="AG9" s="17">
        <v>0.0</v>
      </c>
      <c r="AH9" s="17">
        <v>0.0</v>
      </c>
      <c r="AI9" s="20"/>
    </row>
    <row r="10">
      <c r="A10" s="1"/>
      <c r="B10" s="22" t="s">
        <v>45</v>
      </c>
      <c r="C10" s="15" t="s">
        <v>46</v>
      </c>
      <c r="D10" s="24"/>
      <c r="E10" s="24"/>
      <c r="F10" s="15"/>
      <c r="G10" s="15"/>
      <c r="H10" s="24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0"/>
    </row>
    <row r="11">
      <c r="A11" s="14"/>
      <c r="B11" s="26"/>
      <c r="C11" s="16" t="s">
        <v>47</v>
      </c>
      <c r="D11" s="17" t="s">
        <v>48</v>
      </c>
      <c r="E11" s="18" t="s">
        <v>37</v>
      </c>
      <c r="F11" s="17">
        <v>2.0</v>
      </c>
      <c r="G11" s="17">
        <v>0.0</v>
      </c>
      <c r="H11" s="17">
        <v>0.0</v>
      </c>
      <c r="I11" s="17">
        <v>0.0</v>
      </c>
      <c r="J11" s="17">
        <v>0.0</v>
      </c>
      <c r="K11" s="17">
        <v>0.0</v>
      </c>
      <c r="L11" s="17">
        <v>0.0</v>
      </c>
      <c r="M11" s="17">
        <v>0.0</v>
      </c>
      <c r="N11" s="17">
        <v>0.0</v>
      </c>
      <c r="O11" s="17">
        <v>0.0</v>
      </c>
      <c r="P11" s="17">
        <v>0.0</v>
      </c>
      <c r="Q11" s="17">
        <v>0.0</v>
      </c>
      <c r="R11" s="17">
        <v>0.0</v>
      </c>
      <c r="S11" s="17">
        <v>0.0</v>
      </c>
      <c r="T11" s="17">
        <v>0.0</v>
      </c>
      <c r="U11" s="17">
        <v>0.0</v>
      </c>
      <c r="V11" s="17">
        <v>0.0</v>
      </c>
      <c r="W11" s="17">
        <v>0.0</v>
      </c>
      <c r="X11" s="17">
        <v>2.0</v>
      </c>
      <c r="Y11" s="17">
        <v>0.0</v>
      </c>
      <c r="Z11" s="17">
        <v>0.0</v>
      </c>
      <c r="AA11" s="17">
        <v>0.0</v>
      </c>
      <c r="AB11" s="17">
        <v>0.0</v>
      </c>
      <c r="AC11" s="17">
        <v>0.0</v>
      </c>
      <c r="AD11" s="17">
        <v>0.0</v>
      </c>
      <c r="AE11" s="17">
        <v>0.0</v>
      </c>
      <c r="AF11" s="17">
        <v>0.0</v>
      </c>
      <c r="AG11" s="17">
        <v>0.0</v>
      </c>
      <c r="AH11" s="17">
        <v>0.0</v>
      </c>
      <c r="AI11" s="20"/>
    </row>
    <row r="12">
      <c r="A12" s="1"/>
      <c r="B12" s="22" t="s">
        <v>49</v>
      </c>
      <c r="C12" s="15" t="s">
        <v>50</v>
      </c>
      <c r="D12" s="24"/>
      <c r="E12" s="24"/>
      <c r="F12" s="25"/>
      <c r="G12" s="25"/>
      <c r="H12" s="25"/>
      <c r="I12" s="24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0"/>
    </row>
    <row r="13">
      <c r="A13" s="14"/>
      <c r="B13" s="26"/>
      <c r="C13" s="16" t="s">
        <v>51</v>
      </c>
      <c r="D13" s="17" t="s">
        <v>44</v>
      </c>
      <c r="E13" s="18" t="s">
        <v>37</v>
      </c>
      <c r="F13" s="17">
        <v>1.0</v>
      </c>
      <c r="G13" s="17">
        <v>0.0</v>
      </c>
      <c r="H13" s="17">
        <v>0.0</v>
      </c>
      <c r="I13" s="17">
        <v>1.0</v>
      </c>
      <c r="J13" s="17">
        <v>0.0</v>
      </c>
      <c r="K13" s="17">
        <v>0.0</v>
      </c>
      <c r="L13" s="17">
        <v>0.0</v>
      </c>
      <c r="M13" s="17">
        <v>0.0</v>
      </c>
      <c r="N13" s="17">
        <v>0.0</v>
      </c>
      <c r="O13" s="17">
        <v>0.0</v>
      </c>
      <c r="P13" s="17">
        <v>0.0</v>
      </c>
      <c r="Q13" s="17">
        <v>0.0</v>
      </c>
      <c r="R13" s="17">
        <v>0.0</v>
      </c>
      <c r="S13" s="17">
        <v>0.0</v>
      </c>
      <c r="T13" s="17">
        <v>0.0</v>
      </c>
      <c r="U13" s="17">
        <v>0.0</v>
      </c>
      <c r="V13" s="17">
        <v>0.0</v>
      </c>
      <c r="W13" s="17">
        <v>0.0</v>
      </c>
      <c r="X13" s="17">
        <v>0.0</v>
      </c>
      <c r="Y13" s="17">
        <v>0.0</v>
      </c>
      <c r="Z13" s="17">
        <v>0.0</v>
      </c>
      <c r="AA13" s="17">
        <v>0.0</v>
      </c>
      <c r="AB13" s="17">
        <v>0.0</v>
      </c>
      <c r="AC13" s="17">
        <v>0.0</v>
      </c>
      <c r="AD13" s="17">
        <v>0.0</v>
      </c>
      <c r="AE13" s="17">
        <v>0.0</v>
      </c>
      <c r="AF13" s="17">
        <v>0.0</v>
      </c>
      <c r="AG13" s="17">
        <v>0.0</v>
      </c>
      <c r="AH13" s="17">
        <v>0.0</v>
      </c>
      <c r="AI13" s="20"/>
    </row>
    <row r="14">
      <c r="A14" s="14"/>
      <c r="B14" s="27"/>
      <c r="C14" s="16" t="s">
        <v>52</v>
      </c>
      <c r="D14" s="17" t="s">
        <v>53</v>
      </c>
      <c r="E14" s="18" t="s">
        <v>37</v>
      </c>
      <c r="F14" s="17">
        <v>3.0</v>
      </c>
      <c r="G14" s="17">
        <v>0.0</v>
      </c>
      <c r="H14" s="17">
        <v>0.0</v>
      </c>
      <c r="I14" s="17">
        <v>0.0</v>
      </c>
      <c r="J14" s="17">
        <v>0.0</v>
      </c>
      <c r="K14" s="17">
        <v>0.0</v>
      </c>
      <c r="L14" s="17">
        <v>0.0</v>
      </c>
      <c r="M14" s="17">
        <v>1.0</v>
      </c>
      <c r="N14" s="17">
        <v>0.0</v>
      </c>
      <c r="O14" s="17">
        <v>0.0</v>
      </c>
      <c r="P14" s="17">
        <v>0.0</v>
      </c>
      <c r="Q14" s="17">
        <v>0.0</v>
      </c>
      <c r="R14" s="17">
        <v>0.0</v>
      </c>
      <c r="S14" s="17">
        <v>0.5</v>
      </c>
      <c r="T14" s="17">
        <v>0.5</v>
      </c>
      <c r="U14" s="17">
        <v>0.5</v>
      </c>
      <c r="V14" s="17">
        <v>0.5</v>
      </c>
      <c r="W14" s="17">
        <v>0.0</v>
      </c>
      <c r="X14" s="17">
        <v>0.0</v>
      </c>
      <c r="Y14" s="17">
        <v>0.0</v>
      </c>
      <c r="Z14" s="17">
        <v>0.0</v>
      </c>
      <c r="AA14" s="17">
        <v>0.0</v>
      </c>
      <c r="AB14" s="17">
        <v>0.0</v>
      </c>
      <c r="AC14" s="17">
        <v>0.0</v>
      </c>
      <c r="AD14" s="17">
        <v>0.0</v>
      </c>
      <c r="AE14" s="17">
        <v>0.0</v>
      </c>
      <c r="AF14" s="17">
        <v>0.0</v>
      </c>
      <c r="AG14" s="17">
        <v>0.0</v>
      </c>
      <c r="AH14" s="17">
        <v>0.0</v>
      </c>
      <c r="AI14" s="20"/>
    </row>
    <row r="15">
      <c r="A15" s="1"/>
      <c r="B15" s="22" t="s">
        <v>54</v>
      </c>
      <c r="C15" s="15" t="s">
        <v>55</v>
      </c>
      <c r="D15" s="24"/>
      <c r="E15" s="24"/>
      <c r="F15" s="25"/>
      <c r="G15" s="25"/>
      <c r="H15" s="25"/>
      <c r="I15" s="25"/>
      <c r="J15" s="24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0"/>
    </row>
    <row r="16">
      <c r="A16" s="14"/>
      <c r="B16" s="26"/>
      <c r="C16" s="16" t="s">
        <v>56</v>
      </c>
      <c r="D16" s="17" t="s">
        <v>53</v>
      </c>
      <c r="E16" s="18" t="s">
        <v>37</v>
      </c>
      <c r="F16" s="17">
        <v>2.0</v>
      </c>
      <c r="G16" s="17">
        <v>0.0</v>
      </c>
      <c r="H16" s="17">
        <v>0.0</v>
      </c>
      <c r="I16" s="17">
        <v>0.0</v>
      </c>
      <c r="J16" s="17">
        <v>0.0</v>
      </c>
      <c r="K16" s="17">
        <v>0.0</v>
      </c>
      <c r="L16" s="17">
        <v>0.0</v>
      </c>
      <c r="M16" s="17">
        <v>0.0</v>
      </c>
      <c r="N16" s="17">
        <v>0.0</v>
      </c>
      <c r="O16" s="17">
        <v>0.0</v>
      </c>
      <c r="P16" s="17">
        <v>0.0</v>
      </c>
      <c r="Q16" s="17">
        <v>0.0</v>
      </c>
      <c r="R16" s="17">
        <v>0.0</v>
      </c>
      <c r="S16" s="17">
        <v>0.0</v>
      </c>
      <c r="T16" s="17">
        <v>0.0</v>
      </c>
      <c r="U16" s="17">
        <v>0.0</v>
      </c>
      <c r="V16" s="17">
        <v>0.0</v>
      </c>
      <c r="W16" s="17">
        <v>0.0</v>
      </c>
      <c r="X16" s="17">
        <v>2.0</v>
      </c>
      <c r="Y16" s="17">
        <v>0.0</v>
      </c>
      <c r="Z16" s="17">
        <v>0.0</v>
      </c>
      <c r="AA16" s="17">
        <v>0.0</v>
      </c>
      <c r="AB16" s="17">
        <v>0.0</v>
      </c>
      <c r="AC16" s="17">
        <v>0.0</v>
      </c>
      <c r="AD16" s="17">
        <v>0.0</v>
      </c>
      <c r="AE16" s="17">
        <v>0.0</v>
      </c>
      <c r="AF16" s="17">
        <v>0.0</v>
      </c>
      <c r="AG16" s="17">
        <v>0.0</v>
      </c>
      <c r="AH16" s="17">
        <v>0.0</v>
      </c>
      <c r="AI16" s="20"/>
    </row>
    <row r="17">
      <c r="A17" s="14"/>
      <c r="B17" s="26"/>
      <c r="C17" s="16" t="s">
        <v>57</v>
      </c>
      <c r="D17" s="17" t="s">
        <v>36</v>
      </c>
      <c r="E17" s="18" t="s">
        <v>37</v>
      </c>
      <c r="F17" s="17">
        <v>4.0</v>
      </c>
      <c r="G17" s="17">
        <v>0.0</v>
      </c>
      <c r="H17" s="17">
        <v>4.0</v>
      </c>
      <c r="I17" s="17">
        <v>0.0</v>
      </c>
      <c r="J17" s="17">
        <v>0.0</v>
      </c>
      <c r="K17" s="17">
        <v>0.0</v>
      </c>
      <c r="L17" s="17">
        <v>0.0</v>
      </c>
      <c r="M17" s="17">
        <v>0.0</v>
      </c>
      <c r="N17" s="17">
        <v>0.0</v>
      </c>
      <c r="O17" s="17">
        <v>0.0</v>
      </c>
      <c r="P17" s="17">
        <v>0.0</v>
      </c>
      <c r="Q17" s="17">
        <v>0.0</v>
      </c>
      <c r="R17" s="17">
        <v>0.0</v>
      </c>
      <c r="S17" s="17">
        <v>0.0</v>
      </c>
      <c r="T17" s="17">
        <v>0.0</v>
      </c>
      <c r="U17" s="17">
        <v>0.0</v>
      </c>
      <c r="V17" s="17">
        <v>0.0</v>
      </c>
      <c r="W17" s="17">
        <v>0.0</v>
      </c>
      <c r="X17" s="17">
        <v>0.0</v>
      </c>
      <c r="Y17" s="17">
        <v>0.0</v>
      </c>
      <c r="Z17" s="17">
        <v>0.0</v>
      </c>
      <c r="AA17" s="17">
        <v>0.0</v>
      </c>
      <c r="AB17" s="17">
        <v>0.0</v>
      </c>
      <c r="AC17" s="17">
        <v>0.0</v>
      </c>
      <c r="AD17" s="17">
        <v>0.0</v>
      </c>
      <c r="AE17" s="17">
        <v>0.0</v>
      </c>
      <c r="AF17" s="17">
        <v>0.0</v>
      </c>
      <c r="AG17" s="17">
        <v>0.0</v>
      </c>
      <c r="AH17" s="17">
        <v>0.0</v>
      </c>
      <c r="AI17" s="20"/>
    </row>
    <row r="18">
      <c r="A18" s="1"/>
      <c r="B18" s="26"/>
      <c r="C18" s="16" t="s">
        <v>58</v>
      </c>
      <c r="D18" s="17" t="s">
        <v>36</v>
      </c>
      <c r="E18" s="18" t="s">
        <v>37</v>
      </c>
      <c r="F18" s="17">
        <v>4.0</v>
      </c>
      <c r="G18" s="17">
        <v>0.0</v>
      </c>
      <c r="H18" s="17">
        <v>0.0</v>
      </c>
      <c r="I18" s="17">
        <v>2.0</v>
      </c>
      <c r="J18" s="17">
        <v>1.0</v>
      </c>
      <c r="K18" s="17">
        <v>1.0</v>
      </c>
      <c r="L18" s="17">
        <v>0.0</v>
      </c>
      <c r="M18" s="17">
        <v>0.0</v>
      </c>
      <c r="N18" s="17">
        <v>0.0</v>
      </c>
      <c r="O18" s="17">
        <v>0.0</v>
      </c>
      <c r="P18" s="17">
        <v>0.0</v>
      </c>
      <c r="Q18" s="17">
        <v>0.0</v>
      </c>
      <c r="R18" s="17">
        <v>0.0</v>
      </c>
      <c r="S18" s="17">
        <v>0.0</v>
      </c>
      <c r="T18" s="17">
        <v>0.0</v>
      </c>
      <c r="U18" s="17">
        <v>0.0</v>
      </c>
      <c r="V18" s="17">
        <v>0.0</v>
      </c>
      <c r="W18" s="17">
        <v>0.0</v>
      </c>
      <c r="X18" s="17">
        <v>0.0</v>
      </c>
      <c r="Y18" s="17">
        <v>0.0</v>
      </c>
      <c r="Z18" s="17">
        <v>0.0</v>
      </c>
      <c r="AA18" s="17">
        <v>0.0</v>
      </c>
      <c r="AB18" s="17">
        <v>0.0</v>
      </c>
      <c r="AC18" s="17">
        <v>0.0</v>
      </c>
      <c r="AD18" s="17">
        <v>0.0</v>
      </c>
      <c r="AE18" s="17">
        <v>0.0</v>
      </c>
      <c r="AF18" s="17">
        <v>0.0</v>
      </c>
      <c r="AG18" s="17">
        <v>0.0</v>
      </c>
      <c r="AH18" s="17">
        <v>0.0</v>
      </c>
      <c r="AI18" s="20"/>
    </row>
    <row r="19">
      <c r="A19" s="14"/>
      <c r="B19" s="27"/>
      <c r="C19" s="16" t="s">
        <v>59</v>
      </c>
      <c r="D19" s="17" t="s">
        <v>42</v>
      </c>
      <c r="E19" s="18" t="s">
        <v>37</v>
      </c>
      <c r="F19" s="17">
        <v>2.0</v>
      </c>
      <c r="G19" s="17">
        <v>0.0</v>
      </c>
      <c r="H19" s="17">
        <v>0.0</v>
      </c>
      <c r="I19" s="17">
        <v>0.0</v>
      </c>
      <c r="J19" s="17">
        <v>0.0</v>
      </c>
      <c r="K19" s="17">
        <v>0.0</v>
      </c>
      <c r="L19" s="17">
        <v>0.0</v>
      </c>
      <c r="M19" s="17">
        <v>0.0</v>
      </c>
      <c r="N19" s="17">
        <v>0.0</v>
      </c>
      <c r="O19" s="17">
        <v>0.0</v>
      </c>
      <c r="P19" s="17">
        <v>0.0</v>
      </c>
      <c r="Q19" s="17">
        <v>0.0</v>
      </c>
      <c r="R19" s="17">
        <v>0.0</v>
      </c>
      <c r="S19" s="17">
        <v>0.0</v>
      </c>
      <c r="T19" s="17">
        <v>0.0</v>
      </c>
      <c r="U19" s="17">
        <v>0.0</v>
      </c>
      <c r="V19" s="17">
        <v>0.0</v>
      </c>
      <c r="W19" s="17">
        <v>2.0</v>
      </c>
      <c r="X19" s="17">
        <v>0.0</v>
      </c>
      <c r="Y19" s="17">
        <v>0.0</v>
      </c>
      <c r="Z19" s="17">
        <v>0.0</v>
      </c>
      <c r="AA19" s="17">
        <v>0.0</v>
      </c>
      <c r="AB19" s="17">
        <v>0.0</v>
      </c>
      <c r="AC19" s="17">
        <v>0.0</v>
      </c>
      <c r="AD19" s="17">
        <v>0.0</v>
      </c>
      <c r="AE19" s="17">
        <v>0.0</v>
      </c>
      <c r="AF19" s="17">
        <v>0.0</v>
      </c>
      <c r="AG19" s="17">
        <v>0.0</v>
      </c>
      <c r="AH19" s="17">
        <v>0.0</v>
      </c>
      <c r="AI19" s="20"/>
    </row>
    <row r="20">
      <c r="A20" s="1"/>
      <c r="B20" s="22" t="s">
        <v>60</v>
      </c>
      <c r="C20" s="15" t="s">
        <v>61</v>
      </c>
      <c r="D20" s="24"/>
      <c r="E20" s="24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0"/>
    </row>
    <row r="21">
      <c r="A21" s="1"/>
      <c r="B21" s="27"/>
      <c r="C21" s="16" t="s">
        <v>62</v>
      </c>
      <c r="D21" s="17" t="s">
        <v>36</v>
      </c>
      <c r="E21" s="18" t="s">
        <v>37</v>
      </c>
      <c r="F21" s="17">
        <v>9.0</v>
      </c>
      <c r="G21" s="17">
        <v>0.0</v>
      </c>
      <c r="H21" s="17">
        <v>0.0</v>
      </c>
      <c r="I21" s="17">
        <v>0.0</v>
      </c>
      <c r="J21" s="17">
        <v>0.0</v>
      </c>
      <c r="K21" s="17">
        <v>0.0</v>
      </c>
      <c r="L21" s="17">
        <v>0.0</v>
      </c>
      <c r="M21" s="17">
        <v>0.0</v>
      </c>
      <c r="N21" s="17">
        <v>0.0</v>
      </c>
      <c r="O21" s="17">
        <v>0.0</v>
      </c>
      <c r="P21" s="17">
        <v>0.0</v>
      </c>
      <c r="Q21" s="17">
        <v>0.0</v>
      </c>
      <c r="R21" s="17">
        <v>0.0</v>
      </c>
      <c r="S21" s="17">
        <v>0.0</v>
      </c>
      <c r="T21" s="17">
        <v>0.0</v>
      </c>
      <c r="U21" s="17">
        <v>0.0</v>
      </c>
      <c r="V21" s="17">
        <v>0.0</v>
      </c>
      <c r="W21" s="17">
        <v>0.0</v>
      </c>
      <c r="X21" s="17">
        <v>0.0</v>
      </c>
      <c r="Y21" s="17">
        <v>3.0</v>
      </c>
      <c r="Z21" s="17">
        <v>3.0</v>
      </c>
      <c r="AA21" s="17">
        <v>3.0</v>
      </c>
      <c r="AB21" s="17">
        <v>0.0</v>
      </c>
      <c r="AC21" s="17">
        <v>0.0</v>
      </c>
      <c r="AD21" s="17">
        <v>0.0</v>
      </c>
      <c r="AE21" s="17">
        <v>0.0</v>
      </c>
      <c r="AF21" s="17">
        <v>0.0</v>
      </c>
      <c r="AG21" s="17">
        <v>0.0</v>
      </c>
      <c r="AH21" s="17">
        <v>0.0</v>
      </c>
      <c r="AI21" s="20"/>
    </row>
    <row r="22">
      <c r="A22" s="1"/>
      <c r="B22" s="28" t="s">
        <v>63</v>
      </c>
      <c r="C22" s="29"/>
      <c r="D22" s="29"/>
      <c r="E22" s="30"/>
      <c r="F22" s="31">
        <f>SUM(F5:F21)</f>
        <v>41</v>
      </c>
      <c r="G22" s="31">
        <f t="shared" ref="G22:AH22" si="1">F22-SUM(G5:G21)</f>
        <v>41</v>
      </c>
      <c r="H22" s="31">
        <f t="shared" si="1"/>
        <v>35</v>
      </c>
      <c r="I22" s="31">
        <f t="shared" si="1"/>
        <v>32</v>
      </c>
      <c r="J22" s="31">
        <f t="shared" si="1"/>
        <v>31</v>
      </c>
      <c r="K22" s="31">
        <f t="shared" si="1"/>
        <v>30</v>
      </c>
      <c r="L22" s="31">
        <f t="shared" si="1"/>
        <v>28</v>
      </c>
      <c r="M22" s="31">
        <f t="shared" si="1"/>
        <v>27</v>
      </c>
      <c r="N22" s="31">
        <f t="shared" si="1"/>
        <v>27</v>
      </c>
      <c r="O22" s="31">
        <f t="shared" si="1"/>
        <v>27</v>
      </c>
      <c r="P22" s="31">
        <f t="shared" si="1"/>
        <v>27</v>
      </c>
      <c r="Q22" s="31">
        <f t="shared" si="1"/>
        <v>27</v>
      </c>
      <c r="R22" s="31">
        <f t="shared" si="1"/>
        <v>27</v>
      </c>
      <c r="S22" s="31">
        <f t="shared" si="1"/>
        <v>26.5</v>
      </c>
      <c r="T22" s="31">
        <f t="shared" si="1"/>
        <v>26</v>
      </c>
      <c r="U22" s="31">
        <f t="shared" si="1"/>
        <v>25.5</v>
      </c>
      <c r="V22" s="31">
        <f t="shared" si="1"/>
        <v>25</v>
      </c>
      <c r="W22" s="31">
        <f t="shared" si="1"/>
        <v>23</v>
      </c>
      <c r="X22" s="31">
        <f t="shared" si="1"/>
        <v>19</v>
      </c>
      <c r="Y22" s="31">
        <f t="shared" si="1"/>
        <v>16</v>
      </c>
      <c r="Z22" s="31">
        <f t="shared" si="1"/>
        <v>13</v>
      </c>
      <c r="AA22" s="31">
        <f t="shared" si="1"/>
        <v>10</v>
      </c>
      <c r="AB22" s="31">
        <f t="shared" si="1"/>
        <v>8</v>
      </c>
      <c r="AC22" s="31">
        <f t="shared" si="1"/>
        <v>8</v>
      </c>
      <c r="AD22" s="31">
        <f t="shared" si="1"/>
        <v>6</v>
      </c>
      <c r="AE22" s="31">
        <f t="shared" si="1"/>
        <v>3</v>
      </c>
      <c r="AF22" s="31">
        <f t="shared" si="1"/>
        <v>2</v>
      </c>
      <c r="AG22" s="31">
        <f t="shared" si="1"/>
        <v>1</v>
      </c>
      <c r="AH22" s="31">
        <f t="shared" si="1"/>
        <v>0</v>
      </c>
      <c r="AI22" s="20"/>
    </row>
    <row r="23">
      <c r="A23" s="1"/>
      <c r="B23" s="32" t="s">
        <v>64</v>
      </c>
      <c r="C23" s="29"/>
      <c r="D23" s="29"/>
      <c r="E23" s="30"/>
      <c r="F23" s="33">
        <f>SUM(F5:F21)</f>
        <v>41</v>
      </c>
      <c r="G23" s="34">
        <f>$F$23-($F$23/28*1)</f>
        <v>39.53571429</v>
      </c>
      <c r="H23" s="34">
        <f>$F$23-($F$23/28*2)</f>
        <v>38.07142857</v>
      </c>
      <c r="I23" s="34">
        <f>$F$23-($F$23/28*3)</f>
        <v>36.60714286</v>
      </c>
      <c r="J23" s="34">
        <f>$F$23-($F$23/28*4)</f>
        <v>35.14285714</v>
      </c>
      <c r="K23" s="34">
        <f>$F$23-($F$23/28*5)</f>
        <v>33.67857143</v>
      </c>
      <c r="L23" s="34">
        <f>$F$23-($F$23/28*6)</f>
        <v>32.21428571</v>
      </c>
      <c r="M23" s="34">
        <f>$F$23-($F$23/28*7)</f>
        <v>30.75</v>
      </c>
      <c r="N23" s="34">
        <f>$F$23-($F$23/28*8)</f>
        <v>29.28571429</v>
      </c>
      <c r="O23" s="34">
        <f>$F$23-($F$23/28*9)</f>
        <v>27.82142857</v>
      </c>
      <c r="P23" s="34">
        <f>$F$23-($F$23/28*10)</f>
        <v>26.35714286</v>
      </c>
      <c r="Q23" s="34">
        <f>$F$23-($F$23/28*11)</f>
        <v>24.89285714</v>
      </c>
      <c r="R23" s="34">
        <f>$F$23-($F$23/28*12)</f>
        <v>23.42857143</v>
      </c>
      <c r="S23" s="34">
        <f>$F$23-($F$23/28*13)</f>
        <v>21.96428571</v>
      </c>
      <c r="T23" s="34">
        <f>$F$23-($F$23/28*14)</f>
        <v>20.5</v>
      </c>
      <c r="U23" s="34">
        <f>$F$23-($F$23/28*15)</f>
        <v>19.03571429</v>
      </c>
      <c r="V23" s="34">
        <f>$F$23-($F$23/28*16)</f>
        <v>17.57142857</v>
      </c>
      <c r="W23" s="34">
        <f>$F$23-($F$23/28*17)</f>
        <v>16.10714286</v>
      </c>
      <c r="X23" s="34">
        <f>$F$23-($F$23/28*18)</f>
        <v>14.64285714</v>
      </c>
      <c r="Y23" s="34">
        <f>$F$23-($F$23/28*19)</f>
        <v>13.17857143</v>
      </c>
      <c r="Z23" s="34">
        <f>$F$23-($F$23/28*20)</f>
        <v>11.71428571</v>
      </c>
      <c r="AA23" s="34">
        <f>$F$23-($F$23/28*21)</f>
        <v>10.25</v>
      </c>
      <c r="AB23" s="34">
        <f>$F$23-($F$23/28*22)</f>
        <v>8.785714286</v>
      </c>
      <c r="AC23" s="34">
        <f>$F$23-($F$23/28*23)</f>
        <v>7.321428571</v>
      </c>
      <c r="AD23" s="34">
        <f>$F$23-($F$23/28*24)</f>
        <v>5.857142857</v>
      </c>
      <c r="AE23" s="34">
        <f>$F$23-($F$23/28*25)</f>
        <v>4.392857143</v>
      </c>
      <c r="AF23" s="34">
        <f>$F$23-($F$23/28*26)</f>
        <v>2.928571429</v>
      </c>
      <c r="AG23" s="34">
        <f>$F$23-($F$23/28*27)</f>
        <v>1.464285714</v>
      </c>
      <c r="AH23" s="34">
        <f>$F$23-($F$23/28*28)</f>
        <v>0</v>
      </c>
      <c r="AI23" s="20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  <row r="1001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</row>
    <row r="1002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</row>
    <row r="1003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</row>
    <row r="1004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</row>
    <row r="1005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</row>
  </sheetData>
  <mergeCells count="8">
    <mergeCell ref="B20:B21"/>
    <mergeCell ref="B22:E22"/>
    <mergeCell ref="B23:E23"/>
    <mergeCell ref="B2:F3"/>
    <mergeCell ref="B7:B9"/>
    <mergeCell ref="B10:B11"/>
    <mergeCell ref="B12:B14"/>
    <mergeCell ref="B15:B19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2024-09-04T21:30:26Z</dcterms:created>
  <dc:creator>MARCELO . Contreras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0x01010086EC0FD975435A41AF7AC8D8236C43CA</vt:lpwstr>
  </property>
</Properties>
</file>