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v+aQiRjocfIisN5e4EsuuHvcxcn3rBzLO/xnYSXnXls="/>
    </ext>
  </extLst>
</workbook>
</file>

<file path=xl/sharedStrings.xml><?xml version="1.0" encoding="utf-8"?>
<sst xmlns="http://schemas.openxmlformats.org/spreadsheetml/2006/main" count="56" uniqueCount="47">
  <si>
    <t>SPRINT BACKLOG &amp; BURNDOWN CHART</t>
  </si>
  <si>
    <t>Backlog ID</t>
  </si>
  <si>
    <t>Tarea</t>
  </si>
  <si>
    <t>Responsable</t>
  </si>
  <si>
    <t>Estado</t>
  </si>
  <si>
    <t>Estimado Inicial (Horas)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</si>
  <si>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</si>
  <si>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</si>
  <si>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</si>
  <si>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</si>
  <si>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</si>
  <si>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</si>
  <si>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</si>
  <si>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</si>
  <si>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</si>
  <si>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</si>
  <si>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</si>
  <si>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</si>
  <si>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</si>
  <si>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</si>
  <si>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</si>
  <si>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</si>
  <si>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</si>
  <si>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</si>
  <si>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</si>
  <si>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-</t>
  </si>
  <si>
    <t>Documentación del sprint</t>
  </si>
  <si>
    <t>Marcelo Contreras
Nicolas Cañas
Felipe Fernández</t>
  </si>
  <si>
    <t>Hecho</t>
  </si>
  <si>
    <t>Arreglos en base a retroalimentación</t>
  </si>
  <si>
    <t>Felipe Fernández
Nicolas Cañas</t>
  </si>
  <si>
    <t>Modificación de diagrama de arquitectura</t>
  </si>
  <si>
    <t xml:space="preserve">Marcelo Contreras </t>
  </si>
  <si>
    <t>Migración de arquitectura</t>
  </si>
  <si>
    <t>Nicolas Cañas</t>
  </si>
  <si>
    <t>HU7</t>
  </si>
  <si>
    <t>Modificación de imagenes y archivos</t>
  </si>
  <si>
    <t>Adición de imagenes a respuestas de topicos</t>
  </si>
  <si>
    <t>Pruebas de funcionamiento del chatbot</t>
  </si>
  <si>
    <t>HU8</t>
  </si>
  <si>
    <t>Implementacion de conocimiento a IA</t>
  </si>
  <si>
    <t>Adición de documentos para conocimiento de IA</t>
  </si>
  <si>
    <t>Felipe Fernández</t>
  </si>
  <si>
    <t>Limitacion de respuestas de IA</t>
  </si>
  <si>
    <t>Marcelo Contreras</t>
  </si>
  <si>
    <t>Esfuerzo Restante</t>
  </si>
  <si>
    <t>Esfuerzo 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</si>
</sst>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ptos Narrow"/>
      <scheme val="minor"/>
    </font>
    <font>
      <sz val="11.0"/>
      <color theme="1"/>
      <name val="Aptos Narrow"/>
    </font>
    <font>
      <b/>
      <sz val="20.0"/>
      <color theme="1"/>
      <name val="Arial"/>
    </font>
    <font/>
    <font>
      <sz val="11.0"/>
      <color theme="1"/>
      <name val="Arial"/>
    </font>
    <font>
      <color theme="1"/>
      <name val="Arial"/>
    </font>
    <font>
      <color theme="1"/>
      <name val="Aptos Narrow"/>
    </font>
  </fonts>
  <fills count="7">
    <fill>
      <patternFill patternType="none"/>
    </fill>
    <fill>
      <patternFill patternType="lightGray"/>
    </fill>
    <fill>
      <patternFill patternType="solid">
        <fgColor rgb="FF83CAEB"/>
        <bgColor rgb="FF83CAEB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F99"/>
        <bgColor rgb="FFFFFF99"/>
      </patternFill>
    </fill>
    <fill>
      <patternFill patternType="solid">
        <fgColor rgb="FFD9F2D0"/>
        <bgColor rgb="FFD9F2D0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0" fillId="0" fontId="4" numFmtId="0" xfId="0" applyAlignment="1" applyFont="1">
      <alignment shrinkToFit="0" vertical="center" wrapText="1"/>
    </xf>
    <xf borderId="0" fillId="0" fontId="5" numFmtId="0" xfId="0" applyFont="1"/>
    <xf borderId="0" fillId="3" fontId="5" numFmtId="0" xfId="0" applyFill="1" applyFont="1"/>
    <xf borderId="0" fillId="3" fontId="4" numFmtId="0" xfId="0" applyAlignment="1" applyFont="1">
      <alignment shrinkToFit="0" vertical="center" wrapText="1"/>
    </xf>
    <xf borderId="7" fillId="2" fontId="1" numFmtId="0" xfId="0" applyAlignment="1" applyBorder="1" applyFont="1">
      <alignment horizontal="center" shrinkToFit="0" wrapText="1"/>
    </xf>
    <xf borderId="7" fillId="2" fontId="4" numFmtId="0" xfId="0" applyAlignment="1" applyBorder="1" applyFont="1">
      <alignment horizontal="center" shrinkToFit="0" wrapText="1"/>
    </xf>
    <xf borderId="8" fillId="4" fontId="4" numFmtId="0" xfId="0" applyAlignment="1" applyBorder="1" applyFill="1" applyFont="1">
      <alignment horizontal="center" shrinkToFit="0" vertical="center" wrapText="1"/>
    </xf>
    <xf borderId="7" fillId="3" fontId="4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readingOrder="0" shrinkToFit="0" vertical="center" wrapText="1"/>
    </xf>
    <xf borderId="7" fillId="3" fontId="4" numFmtId="0" xfId="0" applyAlignment="1" applyBorder="1" applyFont="1">
      <alignment horizontal="center" readingOrder="0" shrinkToFit="0" vertical="center" wrapText="1"/>
    </xf>
    <xf borderId="0" fillId="3" fontId="6" numFmtId="0" xfId="0" applyFont="1"/>
    <xf borderId="9" fillId="0" fontId="3" numFmtId="0" xfId="0" applyBorder="1" applyFont="1"/>
    <xf borderId="7" fillId="0" fontId="4" numFmtId="0" xfId="0" applyAlignment="1" applyBorder="1" applyFont="1">
      <alignment horizontal="center" shrinkToFit="0" vertical="center" wrapText="1"/>
    </xf>
    <xf borderId="10" fillId="0" fontId="3" numFmtId="0" xfId="0" applyBorder="1" applyFont="1"/>
    <xf borderId="7" fillId="4" fontId="4" numFmtId="0" xfId="0" applyAlignment="1" applyBorder="1" applyFont="1">
      <alignment horizontal="center" shrinkToFit="0" vertical="center" wrapText="1"/>
    </xf>
    <xf borderId="7" fillId="4" fontId="4" numFmtId="0" xfId="0" applyAlignment="1" applyBorder="1" applyFont="1">
      <alignment horizontal="center" shrinkToFit="0" wrapText="1"/>
    </xf>
    <xf borderId="7" fillId="4" fontId="1" numFmtId="0" xfId="0" applyAlignment="1" applyBorder="1" applyFont="1">
      <alignment horizontal="center" shrinkToFit="0" vertical="center" wrapText="1"/>
    </xf>
    <xf borderId="7" fillId="3" fontId="5" numFmtId="0" xfId="0" applyAlignment="1" applyBorder="1" applyFont="1">
      <alignment horizontal="center" vertical="center"/>
    </xf>
    <xf borderId="11" fillId="5" fontId="1" numFmtId="0" xfId="0" applyAlignment="1" applyBorder="1" applyFill="1" applyFont="1">
      <alignment horizontal="center" shrinkToFit="0" wrapText="1"/>
    </xf>
    <xf borderId="12" fillId="0" fontId="3" numFmtId="0" xfId="0" applyBorder="1" applyFont="1"/>
    <xf borderId="13" fillId="0" fontId="3" numFmtId="0" xfId="0" applyBorder="1" applyFont="1"/>
    <xf borderId="7" fillId="5" fontId="1" numFmtId="0" xfId="0" applyAlignment="1" applyBorder="1" applyFont="1">
      <alignment horizontal="center" shrinkToFit="0" wrapText="1"/>
    </xf>
    <xf borderId="11" fillId="6" fontId="1" numFmtId="0" xfId="0" applyAlignment="1" applyBorder="1" applyFill="1" applyFont="1">
      <alignment horizontal="center" shrinkToFit="0" wrapText="1"/>
    </xf>
    <xf borderId="7" fillId="6" fontId="1" numFmtId="0" xfId="0" applyAlignment="1" applyBorder="1" applyFont="1">
      <alignment horizontal="center" shrinkToFit="0" wrapText="1"/>
    </xf>
    <xf borderId="7" fillId="6" fontId="1" numFmtId="1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Esfuerzo Restante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Hoja1!$F$4:$X$4</c:f>
            </c:strRef>
          </c:cat>
          <c:val>
            <c:numRef>
              <c:f>Hoja1!$E$15:$X$15</c:f>
              <c:numCache/>
            </c:numRef>
          </c:val>
          <c:smooth val="0"/>
        </c:ser>
        <c:ser>
          <c:idx val="1"/>
          <c:order val="1"/>
          <c:tx>
            <c:v>Esfuerzo Ideal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Hoja1!$F$4:$X$4</c:f>
            </c:strRef>
          </c:cat>
          <c:val>
            <c:numRef>
              <c:f>Hoja1!$E$16:$X$16</c:f>
              <c:numCache/>
            </c:numRef>
          </c:val>
          <c:smooth val="0"/>
        </c:ser>
        <c:axId val="1825735476"/>
        <c:axId val="1009682893"/>
      </c:lineChart>
      <c:catAx>
        <c:axId val="1825735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09682893"/>
      </c:catAx>
      <c:valAx>
        <c:axId val="10096828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2573547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</xdr:colOff>
      <xdr:row>18</xdr:row>
      <xdr:rowOff>171450</xdr:rowOff>
    </xdr:from>
    <xdr:ext cx="7686675" cy="3857625"/>
    <xdr:graphicFrame>
      <xdr:nvGraphicFramePr>
        <xdr:cNvPr id="1283782178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17.75"/>
    <col customWidth="1" min="2" max="2" width="25.5"/>
    <col customWidth="1" min="3" max="3" width="21.0"/>
    <col customWidth="1" min="4" max="4" width="13.88"/>
    <col customWidth="1" min="5" max="5" width="19.38"/>
    <col customWidth="1" min="6" max="6" width="12.75"/>
    <col customWidth="1" min="7" max="14" width="11.38"/>
    <col customWidth="1" min="15" max="25" width="10.63"/>
  </cols>
  <sheetData>
    <row r="1">
      <c r="A1" s="1"/>
      <c r="B1" s="1"/>
      <c r="C1" s="1"/>
      <c r="D1" s="1"/>
      <c r="E1" s="1"/>
      <c r="F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2" t="s">
        <v>0</v>
      </c>
      <c r="B2" s="3"/>
      <c r="C2" s="3"/>
      <c r="D2" s="3"/>
      <c r="E2" s="4"/>
      <c r="O2" s="1"/>
      <c r="P2" s="1"/>
      <c r="Q2" s="1"/>
      <c r="R2" s="1"/>
      <c r="S2" s="1"/>
      <c r="T2" s="1"/>
    </row>
    <row r="3">
      <c r="A3" s="5"/>
      <c r="B3" s="6"/>
      <c r="C3" s="6"/>
      <c r="D3" s="6"/>
      <c r="E3" s="7"/>
      <c r="F3" s="8"/>
      <c r="G3" s="9"/>
      <c r="H3" s="8"/>
      <c r="I3" s="9"/>
      <c r="J3" s="8"/>
      <c r="K3" s="10"/>
      <c r="L3" s="11"/>
      <c r="M3" s="9"/>
      <c r="N3" s="8"/>
      <c r="O3" s="9"/>
      <c r="P3" s="8"/>
      <c r="Q3" s="9"/>
      <c r="R3" s="11"/>
      <c r="S3" s="10"/>
      <c r="T3" s="8"/>
      <c r="U3" s="9"/>
      <c r="V3" s="8"/>
      <c r="W3" s="9"/>
      <c r="X3" s="8"/>
      <c r="Y3" s="1"/>
    </row>
    <row r="4">
      <c r="A4" s="12" t="s">
        <v>1</v>
      </c>
      <c r="B4" s="13" t="s">
        <v>2</v>
      </c>
      <c r="C4" s="13" t="s">
        <v>3</v>
      </c>
      <c r="D4" s="13" t="s">
        <v>4</v>
      </c>
      <c r="E4" s="13" t="s">
        <v>5</v>
      </c>
      <c r="F4" s="12" t="s">
        <v>6</v>
      </c>
      <c r="G4" s="12" t="s">
        <v>7</v>
      </c>
      <c r="H4" s="12" t="s">
        <v>8</v>
      </c>
      <c r="I4" s="12" t="s">
        <v>9</v>
      </c>
      <c r="J4" s="12" t="s">
        <v>10</v>
      </c>
      <c r="K4" s="12" t="s">
        <v>11</v>
      </c>
      <c r="L4" s="12" t="s">
        <v>12</v>
      </c>
      <c r="M4" s="12" t="s">
        <v>13</v>
      </c>
      <c r="N4" s="12" t="s">
        <v>14</v>
      </c>
      <c r="O4" s="12" t="s">
        <v>15</v>
      </c>
      <c r="P4" s="12" t="s">
        <v>16</v>
      </c>
      <c r="Q4" s="12" t="s">
        <v>17</v>
      </c>
      <c r="R4" s="12" t="s">
        <v>18</v>
      </c>
      <c r="S4" s="12" t="s">
        <v>19</v>
      </c>
      <c r="T4" s="12" t="s">
        <v>20</v>
      </c>
      <c r="U4" s="12" t="s">
        <v>21</v>
      </c>
      <c r="V4" s="12" t="s">
        <v>22</v>
      </c>
      <c r="W4" s="12" t="s">
        <v>23</v>
      </c>
      <c r="X4" s="12" t="s">
        <v>24</v>
      </c>
      <c r="Y4" s="10"/>
    </row>
    <row r="5">
      <c r="A5" s="14" t="s">
        <v>25</v>
      </c>
      <c r="B5" s="15" t="s">
        <v>26</v>
      </c>
      <c r="C5" s="16" t="s">
        <v>27</v>
      </c>
      <c r="D5" s="17" t="s">
        <v>28</v>
      </c>
      <c r="E5" s="18">
        <v>3.0</v>
      </c>
      <c r="F5" s="16">
        <v>0.0</v>
      </c>
      <c r="G5" s="16">
        <v>0.0</v>
      </c>
      <c r="H5" s="16">
        <v>0.0</v>
      </c>
      <c r="I5" s="16">
        <v>0.0</v>
      </c>
      <c r="J5" s="16">
        <v>0.0</v>
      </c>
      <c r="K5" s="16">
        <v>0.0</v>
      </c>
      <c r="L5" s="16">
        <v>0.0</v>
      </c>
      <c r="M5" s="16">
        <v>0.0</v>
      </c>
      <c r="N5" s="16">
        <v>0.0</v>
      </c>
      <c r="O5" s="16">
        <v>0.0</v>
      </c>
      <c r="P5" s="16">
        <v>0.0</v>
      </c>
      <c r="Q5" s="16">
        <v>0.0</v>
      </c>
      <c r="R5" s="16">
        <v>0.0</v>
      </c>
      <c r="S5" s="16">
        <v>0.0</v>
      </c>
      <c r="T5" s="16">
        <v>0.0</v>
      </c>
      <c r="U5" s="18">
        <v>0.0</v>
      </c>
      <c r="V5" s="18">
        <v>1.0</v>
      </c>
      <c r="W5" s="18">
        <v>1.0</v>
      </c>
      <c r="X5" s="18">
        <v>1.0</v>
      </c>
      <c r="Y5" s="19"/>
    </row>
    <row r="6">
      <c r="A6" s="20"/>
      <c r="B6" s="15" t="s">
        <v>29</v>
      </c>
      <c r="C6" s="16" t="s">
        <v>30</v>
      </c>
      <c r="D6" s="21" t="s">
        <v>28</v>
      </c>
      <c r="E6" s="16">
        <v>2.0</v>
      </c>
      <c r="F6" s="16">
        <v>0.0</v>
      </c>
      <c r="G6" s="16">
        <v>0.0</v>
      </c>
      <c r="H6" s="16">
        <v>1.0</v>
      </c>
      <c r="I6" s="16">
        <v>0.0</v>
      </c>
      <c r="J6" s="16">
        <v>0.0</v>
      </c>
      <c r="K6" s="16">
        <v>0.0</v>
      </c>
      <c r="L6" s="16">
        <v>0.0</v>
      </c>
      <c r="M6" s="16">
        <v>0.0</v>
      </c>
      <c r="N6" s="16">
        <v>0.0</v>
      </c>
      <c r="O6" s="16">
        <v>1.0</v>
      </c>
      <c r="P6" s="16">
        <v>0.0</v>
      </c>
      <c r="Q6" s="16">
        <v>0.0</v>
      </c>
      <c r="R6" s="16">
        <v>0.0</v>
      </c>
      <c r="S6" s="16">
        <v>0.0</v>
      </c>
      <c r="T6" s="16">
        <v>0.0</v>
      </c>
      <c r="U6" s="18">
        <v>0.0</v>
      </c>
      <c r="V6" s="18">
        <v>0.0</v>
      </c>
      <c r="W6" s="18">
        <v>0.0</v>
      </c>
      <c r="X6" s="18">
        <v>0.0</v>
      </c>
      <c r="Y6" s="19"/>
    </row>
    <row r="7">
      <c r="A7" s="20"/>
      <c r="B7" s="15" t="s">
        <v>31</v>
      </c>
      <c r="C7" s="16" t="s">
        <v>32</v>
      </c>
      <c r="D7" s="21" t="s">
        <v>28</v>
      </c>
      <c r="E7" s="16">
        <v>1.0</v>
      </c>
      <c r="F7" s="16">
        <v>0.0</v>
      </c>
      <c r="G7" s="16">
        <v>0.0</v>
      </c>
      <c r="H7" s="16">
        <v>0.0</v>
      </c>
      <c r="I7" s="16">
        <v>1.0</v>
      </c>
      <c r="J7" s="16">
        <v>0.0</v>
      </c>
      <c r="K7" s="16">
        <v>0.0</v>
      </c>
      <c r="L7" s="16">
        <v>0.0</v>
      </c>
      <c r="M7" s="16">
        <v>0.0</v>
      </c>
      <c r="N7" s="16">
        <v>0.0</v>
      </c>
      <c r="O7" s="16">
        <v>0.0</v>
      </c>
      <c r="P7" s="16">
        <v>0.0</v>
      </c>
      <c r="Q7" s="16">
        <v>0.0</v>
      </c>
      <c r="R7" s="16">
        <v>0.0</v>
      </c>
      <c r="S7" s="16">
        <v>0.0</v>
      </c>
      <c r="T7" s="16">
        <v>0.0</v>
      </c>
      <c r="U7" s="18">
        <v>0.0</v>
      </c>
      <c r="V7" s="18">
        <v>0.0</v>
      </c>
      <c r="W7" s="18">
        <v>0.0</v>
      </c>
      <c r="X7" s="18">
        <v>0.0</v>
      </c>
      <c r="Y7" s="19"/>
    </row>
    <row r="8">
      <c r="A8" s="22"/>
      <c r="B8" s="15" t="s">
        <v>33</v>
      </c>
      <c r="C8" s="16" t="s">
        <v>34</v>
      </c>
      <c r="D8" s="21" t="s">
        <v>28</v>
      </c>
      <c r="E8" s="16">
        <v>3.0</v>
      </c>
      <c r="F8" s="16">
        <v>0.0</v>
      </c>
      <c r="G8" s="16">
        <v>0.0</v>
      </c>
      <c r="H8" s="16">
        <v>0.0</v>
      </c>
      <c r="I8" s="16">
        <v>1.0</v>
      </c>
      <c r="J8" s="16">
        <v>2.0</v>
      </c>
      <c r="K8" s="16">
        <v>0.0</v>
      </c>
      <c r="L8" s="16">
        <v>0.0</v>
      </c>
      <c r="M8" s="16">
        <v>0.0</v>
      </c>
      <c r="N8" s="16">
        <v>0.0</v>
      </c>
      <c r="O8" s="16">
        <v>0.0</v>
      </c>
      <c r="P8" s="16">
        <v>0.0</v>
      </c>
      <c r="Q8" s="16">
        <v>0.0</v>
      </c>
      <c r="R8" s="16">
        <v>0.0</v>
      </c>
      <c r="S8" s="16">
        <v>0.0</v>
      </c>
      <c r="T8" s="16">
        <v>0.0</v>
      </c>
      <c r="U8" s="18">
        <v>0.0</v>
      </c>
      <c r="V8" s="18">
        <v>0.0</v>
      </c>
      <c r="W8" s="18">
        <v>0.0</v>
      </c>
      <c r="X8" s="18">
        <v>0.0</v>
      </c>
      <c r="Y8" s="19"/>
    </row>
    <row r="9">
      <c r="A9" s="14" t="s">
        <v>35</v>
      </c>
      <c r="B9" s="23" t="s">
        <v>36</v>
      </c>
      <c r="C9" s="24"/>
      <c r="D9" s="24"/>
      <c r="E9" s="23"/>
      <c r="F9" s="23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19"/>
    </row>
    <row r="10">
      <c r="A10" s="20"/>
      <c r="B10" s="15" t="s">
        <v>37</v>
      </c>
      <c r="C10" s="16" t="s">
        <v>34</v>
      </c>
      <c r="D10" s="21" t="s">
        <v>28</v>
      </c>
      <c r="E10" s="26">
        <v>2.0</v>
      </c>
      <c r="F10" s="16">
        <v>0.0</v>
      </c>
      <c r="G10" s="16">
        <v>0.0</v>
      </c>
      <c r="H10" s="16">
        <v>0.0</v>
      </c>
      <c r="I10" s="16">
        <v>0.0</v>
      </c>
      <c r="J10" s="16">
        <v>0.0</v>
      </c>
      <c r="K10" s="16">
        <v>0.0</v>
      </c>
      <c r="L10" s="16">
        <v>0.0</v>
      </c>
      <c r="M10" s="16">
        <v>2.0</v>
      </c>
      <c r="N10" s="16">
        <v>0.0</v>
      </c>
      <c r="O10" s="16">
        <v>0.0</v>
      </c>
      <c r="P10" s="16">
        <v>0.0</v>
      </c>
      <c r="Q10" s="16">
        <v>0.0</v>
      </c>
      <c r="R10" s="16">
        <v>0.0</v>
      </c>
      <c r="S10" s="16">
        <v>0.0</v>
      </c>
      <c r="T10" s="16">
        <v>0.0</v>
      </c>
      <c r="U10" s="18">
        <v>0.0</v>
      </c>
      <c r="V10" s="18">
        <v>0.0</v>
      </c>
      <c r="W10" s="18">
        <v>0.0</v>
      </c>
      <c r="X10" s="18">
        <v>0.0</v>
      </c>
      <c r="Y10" s="19"/>
    </row>
    <row r="11">
      <c r="A11" s="22"/>
      <c r="B11" s="15" t="s">
        <v>38</v>
      </c>
      <c r="C11" s="16" t="s">
        <v>27</v>
      </c>
      <c r="D11" s="21" t="s">
        <v>28</v>
      </c>
      <c r="E11" s="26">
        <v>2.0</v>
      </c>
      <c r="F11" s="16">
        <v>0.0</v>
      </c>
      <c r="G11" s="16">
        <v>0.0</v>
      </c>
      <c r="H11" s="16">
        <v>0.0</v>
      </c>
      <c r="I11" s="16">
        <v>0.0</v>
      </c>
      <c r="J11" s="16">
        <v>0.0</v>
      </c>
      <c r="K11" s="16">
        <v>0.0</v>
      </c>
      <c r="L11" s="16">
        <v>0.0</v>
      </c>
      <c r="M11" s="16">
        <v>0.0</v>
      </c>
      <c r="N11" s="16">
        <v>0.0</v>
      </c>
      <c r="O11" s="16">
        <v>0.0</v>
      </c>
      <c r="P11" s="16">
        <v>0.0</v>
      </c>
      <c r="Q11" s="16">
        <v>0.0</v>
      </c>
      <c r="R11" s="16">
        <v>0.0</v>
      </c>
      <c r="S11" s="16">
        <v>0.0</v>
      </c>
      <c r="T11" s="16">
        <v>2.0</v>
      </c>
      <c r="U11" s="18">
        <v>0.0</v>
      </c>
      <c r="V11" s="18">
        <v>0.0</v>
      </c>
      <c r="W11" s="18">
        <v>0.0</v>
      </c>
      <c r="X11" s="18">
        <v>0.0</v>
      </c>
      <c r="Y11" s="19"/>
    </row>
    <row r="12">
      <c r="A12" s="14" t="s">
        <v>39</v>
      </c>
      <c r="B12" s="23" t="s">
        <v>40</v>
      </c>
      <c r="C12" s="23"/>
      <c r="D12" s="23"/>
      <c r="E12" s="23"/>
      <c r="F12" s="23"/>
      <c r="G12" s="23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19"/>
    </row>
    <row r="13">
      <c r="A13" s="20"/>
      <c r="B13" s="15" t="s">
        <v>41</v>
      </c>
      <c r="C13" s="16" t="s">
        <v>42</v>
      </c>
      <c r="D13" s="21" t="s">
        <v>28</v>
      </c>
      <c r="E13" s="16">
        <v>2.0</v>
      </c>
      <c r="F13" s="16">
        <v>0.0</v>
      </c>
      <c r="G13" s="16">
        <v>0.0</v>
      </c>
      <c r="H13" s="16">
        <v>0.0</v>
      </c>
      <c r="I13" s="16">
        <v>0.0</v>
      </c>
      <c r="J13" s="16">
        <v>0.0</v>
      </c>
      <c r="K13" s="16">
        <v>0.0</v>
      </c>
      <c r="L13" s="16">
        <v>0.0</v>
      </c>
      <c r="M13" s="16">
        <v>0.0</v>
      </c>
      <c r="N13" s="16">
        <v>0.0</v>
      </c>
      <c r="O13" s="16">
        <v>0.0</v>
      </c>
      <c r="P13" s="16">
        <v>2.0</v>
      </c>
      <c r="Q13" s="16">
        <v>0.0</v>
      </c>
      <c r="R13" s="16">
        <v>0.0</v>
      </c>
      <c r="S13" s="16">
        <v>0.0</v>
      </c>
      <c r="T13" s="16">
        <v>0.0</v>
      </c>
      <c r="U13" s="18">
        <v>0.0</v>
      </c>
      <c r="V13" s="18">
        <v>0.0</v>
      </c>
      <c r="W13" s="18">
        <v>0.0</v>
      </c>
      <c r="X13" s="18">
        <v>0.0</v>
      </c>
      <c r="Y13" s="19"/>
    </row>
    <row r="14">
      <c r="A14" s="20"/>
      <c r="B14" s="15" t="s">
        <v>43</v>
      </c>
      <c r="C14" s="16" t="s">
        <v>44</v>
      </c>
      <c r="D14" s="21" t="s">
        <v>28</v>
      </c>
      <c r="E14" s="16">
        <v>1.0</v>
      </c>
      <c r="F14" s="16">
        <v>0.0</v>
      </c>
      <c r="G14" s="16">
        <v>0.0</v>
      </c>
      <c r="H14" s="16">
        <v>0.0</v>
      </c>
      <c r="I14" s="16">
        <v>0.0</v>
      </c>
      <c r="J14" s="16">
        <v>0.0</v>
      </c>
      <c r="K14" s="16">
        <v>0.0</v>
      </c>
      <c r="L14" s="16">
        <v>0.0</v>
      </c>
      <c r="M14" s="16">
        <v>0.0</v>
      </c>
      <c r="N14" s="16">
        <v>0.0</v>
      </c>
      <c r="O14" s="16">
        <v>0.0</v>
      </c>
      <c r="P14" s="16">
        <v>0.0</v>
      </c>
      <c r="Q14" s="16">
        <v>1.0</v>
      </c>
      <c r="R14" s="16">
        <v>0.0</v>
      </c>
      <c r="S14" s="16">
        <v>0.0</v>
      </c>
      <c r="T14" s="16">
        <v>0.0</v>
      </c>
      <c r="U14" s="18">
        <v>0.0</v>
      </c>
      <c r="V14" s="18">
        <v>0.0</v>
      </c>
      <c r="W14" s="18">
        <v>0.0</v>
      </c>
      <c r="X14" s="18">
        <v>0.0</v>
      </c>
      <c r="Y14" s="19"/>
    </row>
    <row r="15">
      <c r="A15" s="27" t="s">
        <v>45</v>
      </c>
      <c r="B15" s="28"/>
      <c r="C15" s="28"/>
      <c r="D15" s="29"/>
      <c r="E15" s="30">
        <f>SUM(E5:E14)</f>
        <v>16</v>
      </c>
      <c r="F15" s="30">
        <f t="shared" ref="F15:Q15" si="1">E15-SUM(F5:F14)</f>
        <v>16</v>
      </c>
      <c r="G15" s="30">
        <f t="shared" si="1"/>
        <v>16</v>
      </c>
      <c r="H15" s="30">
        <f t="shared" si="1"/>
        <v>15</v>
      </c>
      <c r="I15" s="30">
        <f t="shared" si="1"/>
        <v>13</v>
      </c>
      <c r="J15" s="30">
        <f t="shared" si="1"/>
        <v>11</v>
      </c>
      <c r="K15" s="30">
        <f t="shared" si="1"/>
        <v>11</v>
      </c>
      <c r="L15" s="30">
        <f t="shared" si="1"/>
        <v>11</v>
      </c>
      <c r="M15" s="30">
        <f t="shared" si="1"/>
        <v>9</v>
      </c>
      <c r="N15" s="30">
        <f t="shared" si="1"/>
        <v>9</v>
      </c>
      <c r="O15" s="30">
        <f t="shared" si="1"/>
        <v>8</v>
      </c>
      <c r="P15" s="30">
        <f t="shared" si="1"/>
        <v>6</v>
      </c>
      <c r="Q15" s="30">
        <f t="shared" si="1"/>
        <v>5</v>
      </c>
      <c r="R15" s="30">
        <f>ROUND(Q15-SUM(R5:R14),0)</f>
        <v>5</v>
      </c>
      <c r="S15" s="30">
        <f t="shared" ref="S15:X15" si="2">R15-SUM(S5:S14)</f>
        <v>5</v>
      </c>
      <c r="T15" s="30">
        <f t="shared" si="2"/>
        <v>3</v>
      </c>
      <c r="U15" s="30">
        <f t="shared" si="2"/>
        <v>3</v>
      </c>
      <c r="V15" s="30">
        <f t="shared" si="2"/>
        <v>2</v>
      </c>
      <c r="W15" s="30">
        <f t="shared" si="2"/>
        <v>1</v>
      </c>
      <c r="X15" s="30">
        <f t="shared" si="2"/>
        <v>0</v>
      </c>
      <c r="Y15" s="19"/>
    </row>
    <row r="16">
      <c r="A16" s="31" t="s">
        <v>46</v>
      </c>
      <c r="B16" s="28"/>
      <c r="C16" s="28"/>
      <c r="D16" s="29"/>
      <c r="E16" s="32">
        <f>SUM(E5:E14)</f>
        <v>16</v>
      </c>
      <c r="F16" s="33">
        <f>ROUND($E$16-($E$16/15*1),0)</f>
        <v>15</v>
      </c>
      <c r="G16" s="33">
        <f>ROUND($E$16-($E$16/15*2),0)</f>
        <v>14</v>
      </c>
      <c r="H16" s="33">
        <f>ROUND($E$16-($E$16/15*3),0)</f>
        <v>13</v>
      </c>
      <c r="I16" s="33">
        <f>ROUND($E$16-($E$16/15*4),0)</f>
        <v>12</v>
      </c>
      <c r="J16" s="33">
        <f t="shared" ref="J16:L16" si="3">ROUND($E$16-($E$16/15*5),0)</f>
        <v>11</v>
      </c>
      <c r="K16" s="33">
        <f t="shared" si="3"/>
        <v>11</v>
      </c>
      <c r="L16" s="33">
        <f t="shared" si="3"/>
        <v>11</v>
      </c>
      <c r="M16" s="33">
        <f>ROUND($E$16-($E$16/15*6),0)</f>
        <v>10</v>
      </c>
      <c r="N16" s="33">
        <f>ROUND($E$16-($E$16/15*7),0)</f>
        <v>9</v>
      </c>
      <c r="O16" s="33">
        <f>ROUND($E$16-($E$16/15*8),0)</f>
        <v>7</v>
      </c>
      <c r="P16" s="33">
        <f>ROUND($E$16-($E$16/15*9),0)</f>
        <v>6</v>
      </c>
      <c r="Q16" s="33">
        <f t="shared" ref="Q16:S16" si="4">ROUND($E$16-($E$16/15*10),0)</f>
        <v>5</v>
      </c>
      <c r="R16" s="33">
        <f t="shared" si="4"/>
        <v>5</v>
      </c>
      <c r="S16" s="33">
        <f t="shared" si="4"/>
        <v>5</v>
      </c>
      <c r="T16" s="33">
        <f>ROUND($E$16-($E$16/15*11),0)</f>
        <v>4</v>
      </c>
      <c r="U16" s="33">
        <f>ROUND($E$16-($E$16/15*12),0)</f>
        <v>3</v>
      </c>
      <c r="V16" s="33">
        <f>ROUND($E$16-($E$16/15*13),0)</f>
        <v>2</v>
      </c>
      <c r="W16" s="33">
        <f>ROUND($E$16-($E$16/15*14),0)</f>
        <v>1</v>
      </c>
      <c r="X16" s="33">
        <f>ROUND($E$16-($E$16/15*15),0)</f>
        <v>0</v>
      </c>
      <c r="Y16" s="19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</sheetData>
  <mergeCells count="6">
    <mergeCell ref="A2:E3"/>
    <mergeCell ref="A5:A8"/>
    <mergeCell ref="A9:A11"/>
    <mergeCell ref="A12:A14"/>
    <mergeCell ref="A15:D15"/>
    <mergeCell ref="A16:D1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2024-09-04T21:30:26Z</dcterms:created>
  <dc:creator>MARCELO . Contreras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0x01010086EC0FD975435A41AF7AC8D8236C43CA</vt:lpwstr>
  </property>
</Properties>
</file>