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1\ceinf\EQUIPE DELTA\PROJETO_BILHETAGEM\DOCUMENTAÇÃO\DOCUMENTOS OPERACIONAIS\"/>
    </mc:Choice>
  </mc:AlternateContent>
  <xr:revisionPtr revIDLastSave="0" documentId="8_{859CDA65-0804-4547-AA7B-06FCBD72223E}" xr6:coauthVersionLast="47" xr6:coauthVersionMax="47" xr10:uidLastSave="{00000000-0000-0000-0000-000000000000}"/>
  <bookViews>
    <workbookView xWindow="-120" yWindow="-120" windowWidth="29040" windowHeight="15840" tabRatio="500" activeTab="5" xr2:uid="{00000000-000D-0000-FFFF-FFFF00000000}"/>
  </bookViews>
  <sheets>
    <sheet name="REG001" sheetId="1" r:id="rId1"/>
    <sheet name="REG002-V.11" sheetId="2" r:id="rId2"/>
    <sheet name="REG003" sheetId="3" r:id="rId3"/>
    <sheet name="REG005" sheetId="4" r:id="rId4"/>
    <sheet name="REG100" sheetId="5" r:id="rId5"/>
    <sheet name="REG002-V.02" sheetId="6" r:id="rId6"/>
    <sheet name="REG002-V.03" sheetId="7" r:id="rId7"/>
    <sheet name="REG002-V.08" sheetId="8" r:id="rId8"/>
    <sheet name="REG002-V.10" sheetId="9" r:id="rId9"/>
    <sheet name="REG002-V.11(ANTERIOR)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C4" i="10"/>
  <c r="B4" i="10"/>
  <c r="B3" i="10"/>
  <c r="B2" i="10"/>
  <c r="B1" i="10"/>
  <c r="B37" i="9"/>
  <c r="G3" i="9"/>
  <c r="D3" i="9"/>
  <c r="B32" i="8"/>
  <c r="C4" i="8"/>
  <c r="D4" i="8" s="1"/>
  <c r="C5" i="8" s="1"/>
  <c r="G5" i="8" s="1"/>
  <c r="G3" i="8"/>
  <c r="D3" i="8"/>
  <c r="F3" i="8" s="1"/>
  <c r="E4" i="8" s="1"/>
  <c r="F4" i="8" s="1"/>
  <c r="E5" i="8" s="1"/>
  <c r="F5" i="8" s="1"/>
  <c r="E6" i="8" s="1"/>
  <c r="F6" i="8" s="1"/>
  <c r="E7" i="8" s="1"/>
  <c r="F7" i="8" s="1"/>
  <c r="E8" i="8" s="1"/>
  <c r="F8" i="8" s="1"/>
  <c r="E9" i="8" s="1"/>
  <c r="F9" i="8" s="1"/>
  <c r="E10" i="8" s="1"/>
  <c r="F10" i="8" s="1"/>
  <c r="E11" i="8" s="1"/>
  <c r="F11" i="8" s="1"/>
  <c r="E12" i="8" s="1"/>
  <c r="F12" i="8" s="1"/>
  <c r="E13" i="8" s="1"/>
  <c r="F13" i="8" s="1"/>
  <c r="E14" i="8" s="1"/>
  <c r="F14" i="8" s="1"/>
  <c r="E15" i="8" s="1"/>
  <c r="F15" i="8" s="1"/>
  <c r="E16" i="8" s="1"/>
  <c r="F16" i="8" s="1"/>
  <c r="E17" i="8" s="1"/>
  <c r="F17" i="8" s="1"/>
  <c r="E18" i="8" s="1"/>
  <c r="F18" i="8" s="1"/>
  <c r="E19" i="8" s="1"/>
  <c r="F19" i="8" s="1"/>
  <c r="E20" i="8" s="1"/>
  <c r="F20" i="8" s="1"/>
  <c r="E21" i="8" s="1"/>
  <c r="F21" i="8" s="1"/>
  <c r="E22" i="8" s="1"/>
  <c r="F22" i="8" s="1"/>
  <c r="E23" i="8" s="1"/>
  <c r="F23" i="8" s="1"/>
  <c r="E24" i="8" s="1"/>
  <c r="F24" i="8" s="1"/>
  <c r="E25" i="8" s="1"/>
  <c r="F25" i="8" s="1"/>
  <c r="E26" i="8" s="1"/>
  <c r="F26" i="8" s="1"/>
  <c r="E27" i="8" s="1"/>
  <c r="F27" i="8" s="1"/>
  <c r="E28" i="8" s="1"/>
  <c r="F28" i="8" s="1"/>
  <c r="E29" i="8" s="1"/>
  <c r="F29" i="8" s="1"/>
  <c r="E30" i="8" s="1"/>
  <c r="F30" i="8" s="1"/>
  <c r="E31" i="8" s="1"/>
  <c r="F31" i="8" s="1"/>
  <c r="B34" i="7"/>
  <c r="H28" i="7"/>
  <c r="E4" i="7"/>
  <c r="F4" i="7" s="1"/>
  <c r="E5" i="7" s="1"/>
  <c r="F5" i="7" s="1"/>
  <c r="E6" i="7" s="1"/>
  <c r="F6" i="7" s="1"/>
  <c r="E7" i="7" s="1"/>
  <c r="F7" i="7" s="1"/>
  <c r="E8" i="7" s="1"/>
  <c r="F8" i="7" s="1"/>
  <c r="E9" i="7" s="1"/>
  <c r="F9" i="7" s="1"/>
  <c r="E10" i="7" s="1"/>
  <c r="F10" i="7" s="1"/>
  <c r="E11" i="7" s="1"/>
  <c r="F11" i="7" s="1"/>
  <c r="E12" i="7" s="1"/>
  <c r="F12" i="7" s="1"/>
  <c r="E13" i="7" s="1"/>
  <c r="F13" i="7" s="1"/>
  <c r="E14" i="7" s="1"/>
  <c r="F14" i="7" s="1"/>
  <c r="E15" i="7" s="1"/>
  <c r="F15" i="7" s="1"/>
  <c r="E16" i="7" s="1"/>
  <c r="F16" i="7" s="1"/>
  <c r="E17" i="7" s="1"/>
  <c r="F17" i="7" s="1"/>
  <c r="E18" i="7" s="1"/>
  <c r="F18" i="7" s="1"/>
  <c r="E19" i="7" s="1"/>
  <c r="F19" i="7" s="1"/>
  <c r="E20" i="7" s="1"/>
  <c r="F20" i="7" s="1"/>
  <c r="E21" i="7" s="1"/>
  <c r="F21" i="7" s="1"/>
  <c r="E22" i="7" s="1"/>
  <c r="F22" i="7" s="1"/>
  <c r="E23" i="7" s="1"/>
  <c r="F23" i="7" s="1"/>
  <c r="E24" i="7" s="1"/>
  <c r="F24" i="7" s="1"/>
  <c r="E25" i="7" s="1"/>
  <c r="F25" i="7" s="1"/>
  <c r="E26" i="7" s="1"/>
  <c r="F26" i="7" s="1"/>
  <c r="E27" i="7" s="1"/>
  <c r="F27" i="7" s="1"/>
  <c r="E28" i="7" s="1"/>
  <c r="F28" i="7" s="1"/>
  <c r="E29" i="7" s="1"/>
  <c r="F29" i="7" s="1"/>
  <c r="E30" i="7" s="1"/>
  <c r="F30" i="7" s="1"/>
  <c r="E31" i="7" s="1"/>
  <c r="F31" i="7" s="1"/>
  <c r="E32" i="7" s="1"/>
  <c r="F32" i="7" s="1"/>
  <c r="E33" i="7" s="1"/>
  <c r="F33" i="7" s="1"/>
  <c r="G3" i="7"/>
  <c r="F3" i="7"/>
  <c r="D3" i="7"/>
  <c r="C4" i="7" s="1"/>
  <c r="D4" i="7" s="1"/>
  <c r="C5" i="7" s="1"/>
  <c r="B32" i="6"/>
  <c r="C4" i="6"/>
  <c r="G4" i="6" s="1"/>
  <c r="G3" i="6"/>
  <c r="D3" i="6"/>
  <c r="F3" i="6" s="1"/>
  <c r="E4" i="6" s="1"/>
  <c r="F4" i="6" s="1"/>
  <c r="E5" i="6" s="1"/>
  <c r="F5" i="6" s="1"/>
  <c r="E6" i="6" s="1"/>
  <c r="F6" i="6" s="1"/>
  <c r="E7" i="6" s="1"/>
  <c r="F7" i="6" s="1"/>
  <c r="E8" i="6" s="1"/>
  <c r="F8" i="6" s="1"/>
  <c r="E9" i="6" s="1"/>
  <c r="F9" i="6" s="1"/>
  <c r="E10" i="6" s="1"/>
  <c r="F10" i="6" s="1"/>
  <c r="E11" i="6" s="1"/>
  <c r="F11" i="6" s="1"/>
  <c r="E12" i="6" s="1"/>
  <c r="F12" i="6" s="1"/>
  <c r="E13" i="6" s="1"/>
  <c r="F13" i="6" s="1"/>
  <c r="E14" i="6" s="1"/>
  <c r="F14" i="6" s="1"/>
  <c r="E15" i="6" s="1"/>
  <c r="F15" i="6" s="1"/>
  <c r="E16" i="6" s="1"/>
  <c r="F16" i="6" s="1"/>
  <c r="E17" i="6" s="1"/>
  <c r="F17" i="6" s="1"/>
  <c r="E18" i="6" s="1"/>
  <c r="F18" i="6" s="1"/>
  <c r="E19" i="6" s="1"/>
  <c r="F19" i="6" s="1"/>
  <c r="E20" i="6" s="1"/>
  <c r="F20" i="6" s="1"/>
  <c r="E21" i="6" s="1"/>
  <c r="F21" i="6" s="1"/>
  <c r="E22" i="6" s="1"/>
  <c r="F22" i="6" s="1"/>
  <c r="E23" i="6" s="1"/>
  <c r="F23" i="6" s="1"/>
  <c r="E24" i="6" s="1"/>
  <c r="F24" i="6" s="1"/>
  <c r="E25" i="6" s="1"/>
  <c r="F25" i="6" s="1"/>
  <c r="E26" i="6" s="1"/>
  <c r="F26" i="6" s="1"/>
  <c r="E27" i="6" s="1"/>
  <c r="F27" i="6" s="1"/>
  <c r="E28" i="6" s="1"/>
  <c r="F28" i="6" s="1"/>
  <c r="E29" i="6" s="1"/>
  <c r="F29" i="6" s="1"/>
  <c r="E30" i="6" s="1"/>
  <c r="F30" i="6" s="1"/>
  <c r="E31" i="6" s="1"/>
  <c r="F31" i="6" s="1"/>
  <c r="B9" i="5"/>
  <c r="G3" i="5"/>
  <c r="D3" i="5"/>
  <c r="C4" i="5" s="1"/>
  <c r="B16" i="4"/>
  <c r="G3" i="4"/>
  <c r="D3" i="4"/>
  <c r="C4" i="4" s="1"/>
  <c r="G4" i="4" s="1"/>
  <c r="B19" i="3"/>
  <c r="H18" i="3"/>
  <c r="G3" i="3"/>
  <c r="D3" i="3"/>
  <c r="B42" i="2"/>
  <c r="H18" i="2"/>
  <c r="C4" i="2"/>
  <c r="D4" i="2" s="1"/>
  <c r="C5" i="2" s="1"/>
  <c r="G3" i="2"/>
  <c r="D3" i="2"/>
  <c r="F3" i="2" s="1"/>
  <c r="E4" i="2" s="1"/>
  <c r="F4" i="2" s="1"/>
  <c r="E5" i="2" s="1"/>
  <c r="F5" i="2" s="1"/>
  <c r="E6" i="2" s="1"/>
  <c r="F6" i="2" s="1"/>
  <c r="E7" i="2" s="1"/>
  <c r="F7" i="2" s="1"/>
  <c r="E8" i="2" s="1"/>
  <c r="F8" i="2" s="1"/>
  <c r="E9" i="2" s="1"/>
  <c r="F9" i="2" s="1"/>
  <c r="E10" i="2" s="1"/>
  <c r="F10" i="2" s="1"/>
  <c r="E11" i="2" s="1"/>
  <c r="F11" i="2" s="1"/>
  <c r="E12" i="2" s="1"/>
  <c r="F12" i="2" s="1"/>
  <c r="E13" i="2" s="1"/>
  <c r="F13" i="2" s="1"/>
  <c r="E14" i="2" s="1"/>
  <c r="F14" i="2" s="1"/>
  <c r="E15" i="2" s="1"/>
  <c r="F15" i="2" s="1"/>
  <c r="E16" i="2" s="1"/>
  <c r="F16" i="2" s="1"/>
  <c r="E17" i="2" s="1"/>
  <c r="F17" i="2" s="1"/>
  <c r="E18" i="2" s="1"/>
  <c r="F18" i="2" s="1"/>
  <c r="E19" i="2" s="1"/>
  <c r="F19" i="2" s="1"/>
  <c r="E20" i="2" s="1"/>
  <c r="F20" i="2" s="1"/>
  <c r="E21" i="2" s="1"/>
  <c r="F21" i="2" s="1"/>
  <c r="E22" i="2" s="1"/>
  <c r="F22" i="2" s="1"/>
  <c r="E23" i="2" s="1"/>
  <c r="F23" i="2" s="1"/>
  <c r="E24" i="2" s="1"/>
  <c r="F24" i="2" s="1"/>
  <c r="E25" i="2" s="1"/>
  <c r="F25" i="2" s="1"/>
  <c r="E26" i="2" s="1"/>
  <c r="F26" i="2" s="1"/>
  <c r="E27" i="2" s="1"/>
  <c r="F27" i="2" s="1"/>
  <c r="E28" i="2" s="1"/>
  <c r="F28" i="2" s="1"/>
  <c r="E29" i="2" s="1"/>
  <c r="F29" i="2" s="1"/>
  <c r="E30" i="2" s="1"/>
  <c r="F30" i="2" s="1"/>
  <c r="E31" i="2" s="1"/>
  <c r="F31" i="2" s="1"/>
  <c r="E32" i="2" s="1"/>
  <c r="F32" i="2" s="1"/>
  <c r="E33" i="2" s="1"/>
  <c r="F33" i="2" s="1"/>
  <c r="E34" i="2" s="1"/>
  <c r="F34" i="2" s="1"/>
  <c r="E35" i="2" s="1"/>
  <c r="F35" i="2" s="1"/>
  <c r="E36" i="2" s="1"/>
  <c r="F36" i="2" s="1"/>
  <c r="E37" i="2" s="1"/>
  <c r="F37" i="2" s="1"/>
  <c r="E38" i="2" s="1"/>
  <c r="F38" i="2" s="1"/>
  <c r="E39" i="2" s="1"/>
  <c r="F39" i="2" s="1"/>
  <c r="E40" i="2" s="1"/>
  <c r="F40" i="2" s="1"/>
  <c r="E41" i="2" s="1"/>
  <c r="F41" i="2" s="1"/>
  <c r="B22" i="1"/>
  <c r="H18" i="1"/>
  <c r="C4" i="1"/>
  <c r="D4" i="1" s="1"/>
  <c r="C5" i="1" s="1"/>
  <c r="G3" i="1"/>
  <c r="D3" i="1"/>
  <c r="F3" i="1" s="1"/>
  <c r="E4" i="1" s="1"/>
  <c r="F4" i="1" s="1"/>
  <c r="E5" i="1" s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  <c r="G5" i="7" l="1"/>
  <c r="D5" i="7"/>
  <c r="C6" i="7" s="1"/>
  <c r="F3" i="4"/>
  <c r="E4" i="4" s="1"/>
  <c r="F4" i="4" s="1"/>
  <c r="E5" i="4" s="1"/>
  <c r="F5" i="4" s="1"/>
  <c r="E6" i="4" s="1"/>
  <c r="F6" i="4" s="1"/>
  <c r="E7" i="4" s="1"/>
  <c r="F7" i="4" s="1"/>
  <c r="E8" i="4" s="1"/>
  <c r="F8" i="4" s="1"/>
  <c r="E9" i="4" s="1"/>
  <c r="F9" i="4" s="1"/>
  <c r="E10" i="4" s="1"/>
  <c r="F10" i="4" s="1"/>
  <c r="E11" i="4" s="1"/>
  <c r="F11" i="4" s="1"/>
  <c r="E12" i="4" s="1"/>
  <c r="F12" i="4" s="1"/>
  <c r="E13" i="4" s="1"/>
  <c r="F13" i="4" s="1"/>
  <c r="E14" i="4" s="1"/>
  <c r="F14" i="4" s="1"/>
  <c r="E15" i="4" s="1"/>
  <c r="F15" i="4" s="1"/>
  <c r="D5" i="8"/>
  <c r="C6" i="8" s="1"/>
  <c r="G5" i="1"/>
  <c r="D5" i="1"/>
  <c r="C6" i="1" s="1"/>
  <c r="G5" i="2"/>
  <c r="D5" i="2"/>
  <c r="C6" i="2" s="1"/>
  <c r="D4" i="5"/>
  <c r="C5" i="5" s="1"/>
  <c r="G4" i="5"/>
  <c r="G4" i="1"/>
  <c r="C4" i="3"/>
  <c r="F3" i="3"/>
  <c r="E4" i="3" s="1"/>
  <c r="F4" i="3" s="1"/>
  <c r="E5" i="3" s="1"/>
  <c r="F5" i="3" s="1"/>
  <c r="E6" i="3" s="1"/>
  <c r="F6" i="3" s="1"/>
  <c r="E7" i="3" s="1"/>
  <c r="F7" i="3" s="1"/>
  <c r="E8" i="3" s="1"/>
  <c r="F8" i="3" s="1"/>
  <c r="E9" i="3" s="1"/>
  <c r="F9" i="3" s="1"/>
  <c r="E10" i="3" s="1"/>
  <c r="F10" i="3" s="1"/>
  <c r="E11" i="3" s="1"/>
  <c r="F11" i="3" s="1"/>
  <c r="E12" i="3" s="1"/>
  <c r="F12" i="3" s="1"/>
  <c r="E13" i="3" s="1"/>
  <c r="F13" i="3" s="1"/>
  <c r="E14" i="3" s="1"/>
  <c r="F14" i="3" s="1"/>
  <c r="E15" i="3" s="1"/>
  <c r="F15" i="3" s="1"/>
  <c r="E16" i="3" s="1"/>
  <c r="F16" i="3" s="1"/>
  <c r="E17" i="3" s="1"/>
  <c r="F17" i="3" s="1"/>
  <c r="E18" i="3" s="1"/>
  <c r="F18" i="3" s="1"/>
  <c r="D6" i="7"/>
  <c r="C7" i="7" s="1"/>
  <c r="G6" i="7"/>
  <c r="H6" i="7" s="1"/>
  <c r="D6" i="8"/>
  <c r="C7" i="8" s="1"/>
  <c r="G6" i="8"/>
  <c r="H6" i="8" s="1"/>
  <c r="G4" i="2"/>
  <c r="C4" i="9"/>
  <c r="F3" i="9"/>
  <c r="E4" i="9" s="1"/>
  <c r="F4" i="9" s="1"/>
  <c r="E5" i="9" s="1"/>
  <c r="F5" i="9" s="1"/>
  <c r="E6" i="9" s="1"/>
  <c r="F6" i="9" s="1"/>
  <c r="E7" i="9" s="1"/>
  <c r="F7" i="9" s="1"/>
  <c r="E8" i="9" s="1"/>
  <c r="F8" i="9" s="1"/>
  <c r="E9" i="9" s="1"/>
  <c r="F9" i="9" s="1"/>
  <c r="E10" i="9" s="1"/>
  <c r="F10" i="9" s="1"/>
  <c r="E11" i="9" s="1"/>
  <c r="F11" i="9" s="1"/>
  <c r="E12" i="9" s="1"/>
  <c r="F12" i="9" s="1"/>
  <c r="E13" i="9" s="1"/>
  <c r="F13" i="9" s="1"/>
  <c r="E14" i="9" s="1"/>
  <c r="F14" i="9" s="1"/>
  <c r="E15" i="9" s="1"/>
  <c r="F15" i="9" s="1"/>
  <c r="E16" i="9" s="1"/>
  <c r="F16" i="9" s="1"/>
  <c r="E17" i="9" s="1"/>
  <c r="F17" i="9" s="1"/>
  <c r="E18" i="9" s="1"/>
  <c r="F18" i="9" s="1"/>
  <c r="E19" i="9" s="1"/>
  <c r="F19" i="9" s="1"/>
  <c r="E20" i="9" s="1"/>
  <c r="F20" i="9" s="1"/>
  <c r="E21" i="9" s="1"/>
  <c r="F21" i="9" s="1"/>
  <c r="E22" i="9" s="1"/>
  <c r="F22" i="9" s="1"/>
  <c r="E23" i="9" s="1"/>
  <c r="F23" i="9" s="1"/>
  <c r="E24" i="9" s="1"/>
  <c r="F24" i="9" s="1"/>
  <c r="E25" i="9" s="1"/>
  <c r="F25" i="9" s="1"/>
  <c r="E26" i="9" s="1"/>
  <c r="F26" i="9" s="1"/>
  <c r="E27" i="9" s="1"/>
  <c r="F27" i="9" s="1"/>
  <c r="E28" i="9" s="1"/>
  <c r="F28" i="9" s="1"/>
  <c r="E29" i="9" s="1"/>
  <c r="F29" i="9" s="1"/>
  <c r="E30" i="9" s="1"/>
  <c r="F30" i="9" s="1"/>
  <c r="E31" i="9" s="1"/>
  <c r="F31" i="9" s="1"/>
  <c r="E32" i="9" s="1"/>
  <c r="F32" i="9" s="1"/>
  <c r="E33" i="9" s="1"/>
  <c r="F33" i="9" s="1"/>
  <c r="E34" i="9" s="1"/>
  <c r="F34" i="9" s="1"/>
  <c r="E35" i="9" s="1"/>
  <c r="F35" i="9" s="1"/>
  <c r="E36" i="9" s="1"/>
  <c r="F36" i="9" s="1"/>
  <c r="D4" i="4"/>
  <c r="C5" i="4" s="1"/>
  <c r="F3" i="5"/>
  <c r="E4" i="5" s="1"/>
  <c r="F4" i="5" s="1"/>
  <c r="E5" i="5" s="1"/>
  <c r="F5" i="5" s="1"/>
  <c r="E6" i="5" s="1"/>
  <c r="F6" i="5" s="1"/>
  <c r="E7" i="5" s="1"/>
  <c r="F7" i="5" s="1"/>
  <c r="E8" i="5" s="1"/>
  <c r="F8" i="5" s="1"/>
  <c r="D4" i="6"/>
  <c r="C5" i="6" s="1"/>
  <c r="G4" i="7"/>
  <c r="G4" i="8"/>
  <c r="D7" i="8" l="1"/>
  <c r="C8" i="8" s="1"/>
  <c r="G7" i="8"/>
  <c r="D7" i="7"/>
  <c r="C8" i="7" s="1"/>
  <c r="G7" i="7"/>
  <c r="G4" i="3"/>
  <c r="D4" i="3"/>
  <c r="C5" i="3" s="1"/>
  <c r="D6" i="2"/>
  <c r="C7" i="2" s="1"/>
  <c r="G6" i="2"/>
  <c r="H6" i="2" s="1"/>
  <c r="D6" i="1"/>
  <c r="C7" i="1" s="1"/>
  <c r="G6" i="1"/>
  <c r="D5" i="6"/>
  <c r="C6" i="6" s="1"/>
  <c r="G5" i="6"/>
  <c r="D5" i="4"/>
  <c r="C6" i="4" s="1"/>
  <c r="G5" i="4"/>
  <c r="G4" i="9"/>
  <c r="D4" i="9"/>
  <c r="C5" i="9" s="1"/>
  <c r="G5" i="5"/>
  <c r="D5" i="5"/>
  <c r="C6" i="5" s="1"/>
  <c r="G6" i="4" l="1"/>
  <c r="H6" i="4" s="1"/>
  <c r="D6" i="4"/>
  <c r="C7" i="4" s="1"/>
  <c r="G6" i="6"/>
  <c r="H6" i="6" s="1"/>
  <c r="D6" i="6"/>
  <c r="C7" i="6" s="1"/>
  <c r="G7" i="1"/>
  <c r="D7" i="1"/>
  <c r="C8" i="1" s="1"/>
  <c r="D7" i="2"/>
  <c r="C8" i="2" s="1"/>
  <c r="G7" i="2"/>
  <c r="G8" i="7"/>
  <c r="D8" i="7"/>
  <c r="C9" i="7" s="1"/>
  <c r="G8" i="8"/>
  <c r="D8" i="8"/>
  <c r="C9" i="8" s="1"/>
  <c r="D6" i="5"/>
  <c r="C7" i="5" s="1"/>
  <c r="G6" i="5"/>
  <c r="D5" i="9"/>
  <c r="C6" i="9" s="1"/>
  <c r="G5" i="9"/>
  <c r="D5" i="3"/>
  <c r="C6" i="3" s="1"/>
  <c r="G5" i="3"/>
  <c r="G6" i="3" l="1"/>
  <c r="D6" i="3"/>
  <c r="C7" i="3" s="1"/>
  <c r="G6" i="9"/>
  <c r="H6" i="9" s="1"/>
  <c r="D6" i="9"/>
  <c r="C7" i="9" s="1"/>
  <c r="G7" i="5"/>
  <c r="D7" i="5"/>
  <c r="C8" i="5" s="1"/>
  <c r="G8" i="2"/>
  <c r="D8" i="2"/>
  <c r="C9" i="2" s="1"/>
  <c r="D9" i="8"/>
  <c r="C10" i="8" s="1"/>
  <c r="G9" i="8"/>
  <c r="D9" i="7"/>
  <c r="C10" i="7" s="1"/>
  <c r="G9" i="7"/>
  <c r="D8" i="1"/>
  <c r="C9" i="1" s="1"/>
  <c r="G8" i="1"/>
  <c r="G7" i="6"/>
  <c r="D7" i="6"/>
  <c r="C8" i="6" s="1"/>
  <c r="G7" i="4"/>
  <c r="D7" i="4"/>
  <c r="C8" i="4" s="1"/>
  <c r="G9" i="1" l="1"/>
  <c r="H9" i="1" s="1"/>
  <c r="D9" i="1"/>
  <c r="C10" i="1" s="1"/>
  <c r="G10" i="7"/>
  <c r="D10" i="7"/>
  <c r="C11" i="7" s="1"/>
  <c r="G10" i="8"/>
  <c r="D10" i="8"/>
  <c r="C11" i="8" s="1"/>
  <c r="D8" i="4"/>
  <c r="C9" i="4" s="1"/>
  <c r="G8" i="4"/>
  <c r="D8" i="6"/>
  <c r="C9" i="6" s="1"/>
  <c r="G8" i="6"/>
  <c r="D9" i="2"/>
  <c r="C10" i="2" s="1"/>
  <c r="G9" i="2"/>
  <c r="D8" i="5"/>
  <c r="G8" i="5"/>
  <c r="G7" i="9"/>
  <c r="D7" i="9"/>
  <c r="C8" i="9" s="1"/>
  <c r="D7" i="3"/>
  <c r="C8" i="3" s="1"/>
  <c r="G7" i="3"/>
  <c r="G8" i="3" l="1"/>
  <c r="D8" i="3"/>
  <c r="C9" i="3" s="1"/>
  <c r="G10" i="2"/>
  <c r="D10" i="2"/>
  <c r="C11" i="2" s="1"/>
  <c r="G9" i="6"/>
  <c r="D9" i="6"/>
  <c r="C10" i="6" s="1"/>
  <c r="G9" i="4"/>
  <c r="D9" i="4"/>
  <c r="C10" i="4" s="1"/>
  <c r="D8" i="9"/>
  <c r="C9" i="9" s="1"/>
  <c r="G8" i="9"/>
  <c r="D11" i="8"/>
  <c r="C12" i="8" s="1"/>
  <c r="G11" i="8"/>
  <c r="D11" i="7"/>
  <c r="C12" i="7" s="1"/>
  <c r="G11" i="7"/>
  <c r="G10" i="1"/>
  <c r="D10" i="1"/>
  <c r="C11" i="1" s="1"/>
  <c r="G12" i="7" l="1"/>
  <c r="D12" i="7"/>
  <c r="C13" i="7" s="1"/>
  <c r="G12" i="8"/>
  <c r="D12" i="8"/>
  <c r="C13" i="8" s="1"/>
  <c r="G9" i="9"/>
  <c r="D9" i="9"/>
  <c r="C10" i="9" s="1"/>
  <c r="D11" i="1"/>
  <c r="C12" i="1" s="1"/>
  <c r="G11" i="1"/>
  <c r="D10" i="4"/>
  <c r="C11" i="4" s="1"/>
  <c r="G10" i="4"/>
  <c r="D10" i="6"/>
  <c r="C11" i="6" s="1"/>
  <c r="G10" i="6"/>
  <c r="D11" i="2"/>
  <c r="C12" i="2" s="1"/>
  <c r="G11" i="2"/>
  <c r="D9" i="3"/>
  <c r="C10" i="3" s="1"/>
  <c r="G9" i="3"/>
  <c r="G10" i="3" l="1"/>
  <c r="D10" i="3"/>
  <c r="C11" i="3" s="1"/>
  <c r="G12" i="2"/>
  <c r="D12" i="2"/>
  <c r="C13" i="2" s="1"/>
  <c r="G11" i="6"/>
  <c r="D11" i="6"/>
  <c r="C12" i="6" s="1"/>
  <c r="G11" i="4"/>
  <c r="D11" i="4"/>
  <c r="C12" i="4" s="1"/>
  <c r="G12" i="1"/>
  <c r="D12" i="1"/>
  <c r="C13" i="1" s="1"/>
  <c r="D10" i="9"/>
  <c r="C11" i="9" s="1"/>
  <c r="G10" i="9"/>
  <c r="D13" i="8"/>
  <c r="C14" i="8" s="1"/>
  <c r="G13" i="8"/>
  <c r="D13" i="7"/>
  <c r="C14" i="7" s="1"/>
  <c r="G13" i="7"/>
  <c r="G14" i="7" l="1"/>
  <c r="D14" i="7"/>
  <c r="C15" i="7" s="1"/>
  <c r="G14" i="8"/>
  <c r="D14" i="8"/>
  <c r="C15" i="8" s="1"/>
  <c r="G11" i="9"/>
  <c r="D11" i="9"/>
  <c r="C12" i="9" s="1"/>
  <c r="D13" i="1"/>
  <c r="C14" i="1" s="1"/>
  <c r="G13" i="1"/>
  <c r="D12" i="4"/>
  <c r="C13" i="4" s="1"/>
  <c r="G12" i="4"/>
  <c r="D12" i="6"/>
  <c r="C13" i="6" s="1"/>
  <c r="G12" i="6"/>
  <c r="D13" i="2"/>
  <c r="C14" i="2" s="1"/>
  <c r="G13" i="2"/>
  <c r="D11" i="3"/>
  <c r="C12" i="3" s="1"/>
  <c r="G11" i="3"/>
  <c r="G12" i="3" l="1"/>
  <c r="D12" i="3"/>
  <c r="C13" i="3" s="1"/>
  <c r="G14" i="2"/>
  <c r="D14" i="2"/>
  <c r="C15" i="2" s="1"/>
  <c r="G13" i="6"/>
  <c r="D13" i="6"/>
  <c r="C14" i="6" s="1"/>
  <c r="G13" i="4"/>
  <c r="D13" i="4"/>
  <c r="C14" i="4" s="1"/>
  <c r="G14" i="1"/>
  <c r="D14" i="1"/>
  <c r="C15" i="1" s="1"/>
  <c r="D12" i="9"/>
  <c r="C13" i="9" s="1"/>
  <c r="G12" i="9"/>
  <c r="D15" i="8"/>
  <c r="C16" i="8" s="1"/>
  <c r="G15" i="8"/>
  <c r="D15" i="7"/>
  <c r="C16" i="7" s="1"/>
  <c r="G15" i="7"/>
  <c r="G16" i="7" l="1"/>
  <c r="D16" i="7"/>
  <c r="C17" i="7" s="1"/>
  <c r="G16" i="8"/>
  <c r="D16" i="8"/>
  <c r="C17" i="8" s="1"/>
  <c r="G13" i="9"/>
  <c r="D13" i="9"/>
  <c r="C14" i="9" s="1"/>
  <c r="D15" i="1"/>
  <c r="C16" i="1" s="1"/>
  <c r="G15" i="1"/>
  <c r="D14" i="4"/>
  <c r="C15" i="4" s="1"/>
  <c r="G14" i="4"/>
  <c r="D14" i="6"/>
  <c r="C15" i="6" s="1"/>
  <c r="G14" i="6"/>
  <c r="D15" i="2"/>
  <c r="C16" i="2" s="1"/>
  <c r="G15" i="2"/>
  <c r="G13" i="3"/>
  <c r="D13" i="3"/>
  <c r="C14" i="3" s="1"/>
  <c r="G16" i="2" l="1"/>
  <c r="D16" i="2"/>
  <c r="C17" i="2" s="1"/>
  <c r="G15" i="6"/>
  <c r="D15" i="6"/>
  <c r="C16" i="6" s="1"/>
  <c r="G15" i="4"/>
  <c r="D15" i="4"/>
  <c r="G16" i="1"/>
  <c r="D16" i="1"/>
  <c r="C17" i="1" s="1"/>
  <c r="D14" i="3"/>
  <c r="C15" i="3" s="1"/>
  <c r="G14" i="3"/>
  <c r="D14" i="9"/>
  <c r="C15" i="9" s="1"/>
  <c r="G14" i="9"/>
  <c r="D17" i="8"/>
  <c r="C18" i="8" s="1"/>
  <c r="G17" i="8"/>
  <c r="D17" i="7"/>
  <c r="C18" i="7" s="1"/>
  <c r="G17" i="7"/>
  <c r="G18" i="7" l="1"/>
  <c r="D18" i="7"/>
  <c r="C19" i="7" s="1"/>
  <c r="G18" i="8"/>
  <c r="D18" i="8"/>
  <c r="C19" i="8" s="1"/>
  <c r="G15" i="9"/>
  <c r="D15" i="9"/>
  <c r="C16" i="9" s="1"/>
  <c r="G15" i="3"/>
  <c r="D15" i="3"/>
  <c r="C16" i="3" s="1"/>
  <c r="D17" i="1"/>
  <c r="C18" i="1" s="1"/>
  <c r="G17" i="1"/>
  <c r="D16" i="6"/>
  <c r="C17" i="6" s="1"/>
  <c r="G16" i="6"/>
  <c r="D17" i="2"/>
  <c r="C18" i="2" s="1"/>
  <c r="G17" i="2"/>
  <c r="G18" i="2" l="1"/>
  <c r="D18" i="2"/>
  <c r="C19" i="2" s="1"/>
  <c r="G17" i="6"/>
  <c r="D17" i="6"/>
  <c r="C18" i="6" s="1"/>
  <c r="G18" i="1"/>
  <c r="D18" i="1"/>
  <c r="C19" i="1" s="1"/>
  <c r="D16" i="3"/>
  <c r="C17" i="3" s="1"/>
  <c r="G16" i="3"/>
  <c r="D16" i="9"/>
  <c r="C17" i="9" s="1"/>
  <c r="G16" i="9"/>
  <c r="D19" i="8"/>
  <c r="C20" i="8" s="1"/>
  <c r="G19" i="8"/>
  <c r="D19" i="7"/>
  <c r="C20" i="7" s="1"/>
  <c r="G19" i="7"/>
  <c r="G20" i="7" l="1"/>
  <c r="D20" i="7"/>
  <c r="C21" i="7" s="1"/>
  <c r="G20" i="8"/>
  <c r="D20" i="8"/>
  <c r="C21" i="8" s="1"/>
  <c r="G17" i="9"/>
  <c r="D17" i="9"/>
  <c r="C18" i="9" s="1"/>
  <c r="G17" i="3"/>
  <c r="H17" i="3" s="1"/>
  <c r="D17" i="3"/>
  <c r="C18" i="3" s="1"/>
  <c r="G19" i="1"/>
  <c r="D19" i="1"/>
  <c r="C20" i="1" s="1"/>
  <c r="D18" i="6"/>
  <c r="C19" i="6" s="1"/>
  <c r="G18" i="6"/>
  <c r="G19" i="2"/>
  <c r="D19" i="2"/>
  <c r="C20" i="2" s="1"/>
  <c r="G19" i="6" l="1"/>
  <c r="D19" i="6"/>
  <c r="C20" i="6" s="1"/>
  <c r="D20" i="2"/>
  <c r="C21" i="2" s="1"/>
  <c r="G20" i="2"/>
  <c r="D20" i="1"/>
  <c r="C21" i="1" s="1"/>
  <c r="G20" i="1"/>
  <c r="G18" i="3"/>
  <c r="D18" i="3"/>
  <c r="D18" i="9"/>
  <c r="C19" i="9" s="1"/>
  <c r="G18" i="9"/>
  <c r="D21" i="8"/>
  <c r="C22" i="8" s="1"/>
  <c r="G21" i="8"/>
  <c r="D21" i="7"/>
  <c r="C22" i="7" s="1"/>
  <c r="G21" i="7"/>
  <c r="G22" i="7" l="1"/>
  <c r="D22" i="7"/>
  <c r="C23" i="7" s="1"/>
  <c r="G22" i="8"/>
  <c r="D22" i="8"/>
  <c r="C23" i="8" s="1"/>
  <c r="G19" i="9"/>
  <c r="D19" i="9"/>
  <c r="C20" i="9" s="1"/>
  <c r="G21" i="1"/>
  <c r="D21" i="1"/>
  <c r="G21" i="2"/>
  <c r="D21" i="2"/>
  <c r="C22" i="2" s="1"/>
  <c r="D20" i="6"/>
  <c r="C21" i="6" s="1"/>
  <c r="G20" i="6"/>
  <c r="G21" i="6" l="1"/>
  <c r="D21" i="6"/>
  <c r="C22" i="6" s="1"/>
  <c r="D22" i="2"/>
  <c r="C23" i="2" s="1"/>
  <c r="G22" i="2"/>
  <c r="D20" i="9"/>
  <c r="C21" i="9" s="1"/>
  <c r="G20" i="9"/>
  <c r="D23" i="8"/>
  <c r="C24" i="8" s="1"/>
  <c r="G23" i="8"/>
  <c r="D23" i="7"/>
  <c r="C24" i="7" s="1"/>
  <c r="G23" i="7"/>
  <c r="G24" i="7" l="1"/>
  <c r="D24" i="7"/>
  <c r="C25" i="7" s="1"/>
  <c r="G24" i="8"/>
  <c r="D24" i="8"/>
  <c r="C25" i="8" s="1"/>
  <c r="G21" i="9"/>
  <c r="D21" i="9"/>
  <c r="C22" i="9" s="1"/>
  <c r="G23" i="2"/>
  <c r="D23" i="2"/>
  <c r="C24" i="2" s="1"/>
  <c r="D22" i="6"/>
  <c r="C23" i="6" s="1"/>
  <c r="G22" i="6"/>
  <c r="G23" i="6" l="1"/>
  <c r="D23" i="6"/>
  <c r="C24" i="6" s="1"/>
  <c r="D24" i="2"/>
  <c r="C25" i="2" s="1"/>
  <c r="G24" i="2"/>
  <c r="D22" i="9"/>
  <c r="C23" i="9" s="1"/>
  <c r="G22" i="9"/>
  <c r="D25" i="8"/>
  <c r="C26" i="8" s="1"/>
  <c r="G25" i="8"/>
  <c r="D25" i="7"/>
  <c r="C26" i="7" s="1"/>
  <c r="G25" i="7"/>
  <c r="G26" i="7" l="1"/>
  <c r="D26" i="7"/>
  <c r="C27" i="7" s="1"/>
  <c r="G26" i="8"/>
  <c r="D26" i="8"/>
  <c r="C27" i="8" s="1"/>
  <c r="G23" i="9"/>
  <c r="D23" i="9"/>
  <c r="C24" i="9" s="1"/>
  <c r="G25" i="2"/>
  <c r="D25" i="2"/>
  <c r="C26" i="2" s="1"/>
  <c r="D24" i="6"/>
  <c r="C25" i="6" s="1"/>
  <c r="G24" i="6"/>
  <c r="G25" i="6" l="1"/>
  <c r="D25" i="6"/>
  <c r="C26" i="6" s="1"/>
  <c r="D26" i="2"/>
  <c r="C27" i="2" s="1"/>
  <c r="G26" i="2"/>
  <c r="D24" i="9"/>
  <c r="C25" i="9" s="1"/>
  <c r="G24" i="9"/>
  <c r="D27" i="8"/>
  <c r="C28" i="8" s="1"/>
  <c r="G27" i="8"/>
  <c r="D27" i="7"/>
  <c r="C28" i="7" s="1"/>
  <c r="G27" i="7"/>
  <c r="G28" i="7" l="1"/>
  <c r="D28" i="7"/>
  <c r="C29" i="7" s="1"/>
  <c r="G28" i="8"/>
  <c r="D28" i="8"/>
  <c r="C29" i="8" s="1"/>
  <c r="G25" i="9"/>
  <c r="D25" i="9"/>
  <c r="C26" i="9" s="1"/>
  <c r="G27" i="2"/>
  <c r="D27" i="2"/>
  <c r="C28" i="2" s="1"/>
  <c r="D26" i="6"/>
  <c r="C27" i="6" s="1"/>
  <c r="G26" i="6"/>
  <c r="G27" i="6" l="1"/>
  <c r="D27" i="6"/>
  <c r="C28" i="6" s="1"/>
  <c r="D28" i="2"/>
  <c r="C29" i="2" s="1"/>
  <c r="G28" i="2"/>
  <c r="D26" i="9"/>
  <c r="C27" i="9" s="1"/>
  <c r="G26" i="9"/>
  <c r="D29" i="8"/>
  <c r="C30" i="8" s="1"/>
  <c r="G29" i="8"/>
  <c r="G29" i="7"/>
  <c r="D29" i="7"/>
  <c r="C30" i="7" s="1"/>
  <c r="G30" i="8" l="1"/>
  <c r="D30" i="8"/>
  <c r="C31" i="8" s="1"/>
  <c r="G27" i="9"/>
  <c r="D27" i="9"/>
  <c r="C28" i="9" s="1"/>
  <c r="G29" i="2"/>
  <c r="D29" i="2"/>
  <c r="C30" i="2" s="1"/>
  <c r="D30" i="7"/>
  <c r="C31" i="7" s="1"/>
  <c r="G30" i="7"/>
  <c r="D28" i="6"/>
  <c r="C29" i="6" s="1"/>
  <c r="G28" i="6"/>
  <c r="G29" i="6" l="1"/>
  <c r="D29" i="6"/>
  <c r="C30" i="6" s="1"/>
  <c r="G31" i="7"/>
  <c r="D31" i="7"/>
  <c r="C32" i="7" s="1"/>
  <c r="D30" i="2"/>
  <c r="C31" i="2" s="1"/>
  <c r="G30" i="2"/>
  <c r="D28" i="9"/>
  <c r="C29" i="9" s="1"/>
  <c r="G28" i="9"/>
  <c r="D31" i="8"/>
  <c r="G31" i="8"/>
  <c r="G29" i="9" l="1"/>
  <c r="D29" i="9"/>
  <c r="C30" i="9" s="1"/>
  <c r="G31" i="2"/>
  <c r="D31" i="2"/>
  <c r="C32" i="2" s="1"/>
  <c r="D32" i="7"/>
  <c r="C33" i="7" s="1"/>
  <c r="G32" i="7"/>
  <c r="D30" i="6"/>
  <c r="C31" i="6" s="1"/>
  <c r="G30" i="6"/>
  <c r="G31" i="6" l="1"/>
  <c r="D31" i="6"/>
  <c r="G33" i="7"/>
  <c r="D33" i="7"/>
  <c r="D32" i="2"/>
  <c r="C33" i="2" s="1"/>
  <c r="G32" i="2"/>
  <c r="D30" i="9"/>
  <c r="C31" i="9" s="1"/>
  <c r="G30" i="9"/>
  <c r="G31" i="9" l="1"/>
  <c r="D31" i="9"/>
  <c r="C32" i="9" s="1"/>
  <c r="G33" i="2"/>
  <c r="D33" i="2"/>
  <c r="C34" i="2" s="1"/>
  <c r="D34" i="2" l="1"/>
  <c r="C35" i="2" s="1"/>
  <c r="G34" i="2"/>
  <c r="D32" i="9"/>
  <c r="C33" i="9" s="1"/>
  <c r="G32" i="9"/>
  <c r="G33" i="9" l="1"/>
  <c r="D33" i="9"/>
  <c r="C34" i="9" s="1"/>
  <c r="G35" i="2"/>
  <c r="D35" i="2"/>
  <c r="C36" i="2" s="1"/>
  <c r="D36" i="2" l="1"/>
  <c r="C37" i="2" s="1"/>
  <c r="G36" i="2"/>
  <c r="D34" i="9"/>
  <c r="C35" i="9" s="1"/>
  <c r="G34" i="9"/>
  <c r="G35" i="9" l="1"/>
  <c r="D35" i="9"/>
  <c r="C36" i="9" s="1"/>
  <c r="G37" i="2"/>
  <c r="D37" i="2"/>
  <c r="C38" i="2" s="1"/>
  <c r="D38" i="2" l="1"/>
  <c r="C39" i="2" s="1"/>
  <c r="G38" i="2"/>
  <c r="D36" i="9"/>
  <c r="G36" i="9"/>
  <c r="G39" i="2" l="1"/>
  <c r="D39" i="2"/>
  <c r="C40" i="2" s="1"/>
  <c r="D40" i="2" l="1"/>
  <c r="C41" i="2" s="1"/>
  <c r="G40" i="2"/>
  <c r="D41" i="2" l="1"/>
  <c r="G41" i="2"/>
</calcChain>
</file>

<file path=xl/sharedStrings.xml><?xml version="1.0" encoding="utf-8"?>
<sst xmlns="http://schemas.openxmlformats.org/spreadsheetml/2006/main" count="350" uniqueCount="75">
  <si>
    <t>DESCRIÇÃO</t>
  </si>
  <si>
    <t>TAMANHO</t>
  </si>
  <si>
    <t>PARA ARQUIVO</t>
  </si>
  <si>
    <t>PARA PHP</t>
  </si>
  <si>
    <t>VALORES</t>
  </si>
  <si>
    <t>INICIAL</t>
  </si>
  <si>
    <t>FINAL</t>
  </si>
  <si>
    <t>TIPO DE REGISTRO</t>
  </si>
  <si>
    <t>VERSÃO REGISTRO</t>
  </si>
  <si>
    <t>NUM TSP</t>
  </si>
  <si>
    <t>NUM ONIBUS</t>
  </si>
  <si>
    <t>ESTADO DO SERVIÇO</t>
  </si>
  <si>
    <t>DATA</t>
  </si>
  <si>
    <t>HORA</t>
  </si>
  <si>
    <t>MOT TSP</t>
  </si>
  <si>
    <t>MOT CODIGO PRODATA</t>
  </si>
  <si>
    <t>MOT MATRICULA</t>
  </si>
  <si>
    <t>COB TSP</t>
  </si>
  <si>
    <t>COB CODIGO PRODATA</t>
  </si>
  <si>
    <t>COB MATRICULA</t>
  </si>
  <si>
    <t>COD LINHA DETALHE</t>
  </si>
  <si>
    <t>COD DA LINHA PRINCIPAL</t>
  </si>
  <si>
    <t>CODIGO DA SECAO</t>
  </si>
  <si>
    <t>SENTIDO</t>
  </si>
  <si>
    <t>TURNO</t>
  </si>
  <si>
    <t>ASSINATURA</t>
  </si>
  <si>
    <t>Total de Registros</t>
  </si>
  <si>
    <t>002011050431652400117047664608000000000012087870620400001004850003500003500003500000000000000000000100000001000000070010060000023704000003326600600000237040000033266000000000000000000000000000000000000000000000000006360010731838353469000048000000</t>
  </si>
  <si>
    <t>EMISSOR</t>
  </si>
  <si>
    <t>DESENHO</t>
  </si>
  <si>
    <t>NUMERO DE SERIE</t>
  </si>
  <si>
    <t>DIGITO VERIFICADOR</t>
  </si>
  <si>
    <t>NUMERO INTERNO</t>
  </si>
  <si>
    <t>APLICACAO</t>
  </si>
  <si>
    <t>EMISSOR DA APLICACAO</t>
  </si>
  <si>
    <t>TSN</t>
  </si>
  <si>
    <t>VALOR TARIFA</t>
  </si>
  <si>
    <t>VALOR TARIFA ANTERIOR</t>
  </si>
  <si>
    <t>VALOR DEBITADO</t>
  </si>
  <si>
    <t>VALOR PROMO/DESC</t>
  </si>
  <si>
    <t>VALOR ACUMULADO</t>
  </si>
  <si>
    <t>SECAO DE ENTRADA</t>
  </si>
  <si>
    <t>SECAO DE SAIDA</t>
  </si>
  <si>
    <t>STATUS</t>
  </si>
  <si>
    <t>TIPO DE EMBARQUE</t>
  </si>
  <si>
    <t>PROVIDER ID</t>
  </si>
  <si>
    <t>TIPO DE DEBITO</t>
  </si>
  <si>
    <t>MENSAGEM DEBITO</t>
  </si>
  <si>
    <t>TPCREDITPURSEA</t>
  </si>
  <si>
    <t>TPCREDITPURSEB</t>
  </si>
  <si>
    <t>CSNPURSEA</t>
  </si>
  <si>
    <t>CSNPURSEB</t>
  </si>
  <si>
    <t>SERIAL NUMBER SAM VAL</t>
  </si>
  <si>
    <t>L SEQUENCE NUMBER</t>
  </si>
  <si>
    <t>AVL STARUS</t>
  </si>
  <si>
    <t>00300107000050000300000000000007001006000002370400000332660060000023704000003326605043436400000</t>
  </si>
  <si>
    <t>VERSÃO DO REGISTRO</t>
  </si>
  <si>
    <t>APLICAÇÃO</t>
  </si>
  <si>
    <t>EMISSOR DA APLICAÇÃO</t>
  </si>
  <si>
    <t>QUANTIDADE EM ROLETADAS</t>
  </si>
  <si>
    <t>QUANTIDADE EM VALOR</t>
  </si>
  <si>
    <t>MOT_TSP</t>
  </si>
  <si>
    <t>MOT COD PRODATA</t>
  </si>
  <si>
    <t>COB COD PRODATA</t>
  </si>
  <si>
    <t>005001050463284600114020072187000000000030413342051023001000150000</t>
  </si>
  <si>
    <t>NÚMERO DE SÉRIE</t>
  </si>
  <si>
    <t>CODIGO DO ERRO</t>
  </si>
  <si>
    <t>10000101700000070010030000</t>
  </si>
  <si>
    <t>TIPO DE ONIBUS</t>
  </si>
  <si>
    <t>002011052030005100104076238296000000000041220173480400001000650004000004000004000000000000000000000100000001000000020430060000020142000003282600600000602450000038066000000000000000000000019300000000000000000000000000218516322782416146000635000000</t>
  </si>
  <si>
    <t>002004050432371901510024151934000000000026085679020950015002070003500000000000000000000000000000000000070010060000023704000003326600600000237040000033266000000000000000005815000030504206360010731838353469000048000000</t>
  </si>
  <si>
    <t>0020020478916670004010002207730000000000136997354001000040000000035000000000035000000001000000010000000700100600000245950000031073006000000000000000325440002185163227822858530003280000</t>
  </si>
  <si>
    <t>010200018.3.1.1000002528154810000060000059852010000038317010000000</t>
  </si>
  <si>
    <t>02020100028298001560650006500009910143120000315,900000649,25082504,05000041804,05000050800,00000032600,00000010300,00000160004,05000781304,05000721204,0500004000000000</t>
  </si>
  <si>
    <t>0020020705214849004010009296750000000000088394576301000040000000044500000000044500000001000000010000002800400600000050800000026881006000000508000000268810002185163227827474000031660000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</si>
</sst>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D2FAFA"/>
        <bgColor rgb="FFCCFFCC"/>
      </patternFill>
    </fill>
    <fill>
      <patternFill patternType="solid">
        <fgColor rgb="FFB0EDCF"/>
        <bgColor rgb="FFCCFFCC"/>
      </patternFill>
    </fill>
    <fill>
      <patternFill patternType="solid">
        <fgColor rgb="FF99CC99"/>
        <bgColor rgb="FFB0EDCF"/>
      </patternFill>
    </fill>
    <fill>
      <patternFill patternType="solid">
        <fgColor rgb="FF669933"/>
        <bgColor rgb="FF669900"/>
      </patternFill>
    </fill>
    <fill>
      <patternFill patternType="solid">
        <fgColor rgb="FF669900"/>
        <bgColor rgb="FF669933"/>
      </patternFill>
    </fill>
    <fill>
      <patternFill patternType="solid">
        <fgColor rgb="FF70AD47"/>
        <bgColor rgb="FF669933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28">
    <xf numFmtId="0" fontId="0" fillId="0" borderId="0" xfId="0"/>
    <xf numFmtId="0" fontId="0" fillId="3" borderId="1" xfId="0" applyFont="1" applyFill="1" applyBorder="1"/>
    <xf numFmtId="0" fontId="0" fillId="4" borderId="1" xfId="0" applyFont="1" applyFill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0" xfId="0" applyFont="1" applyAlignment="1"/>
    <xf numFmtId="0" fontId="0" fillId="0" borderId="0" xfId="0" applyFont="1" applyAlignment="1">
      <alignment wrapText="1"/>
    </xf>
    <xf numFmtId="21" fontId="2" fillId="0" borderId="0" xfId="0" applyNumberFormat="1" applyFont="1" applyAlignment="1">
      <alignment wrapText="1"/>
    </xf>
    <xf numFmtId="0" fontId="0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ill="1" applyBorder="1"/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8" borderId="0" xfId="0" applyFill="1"/>
    <xf numFmtId="0" fontId="0" fillId="0" borderId="0" xfId="0" quotePrefix="1" applyAlignment="1"/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669900"/>
      <rgbColor rgb="FF800080"/>
      <rgbColor rgb="FF008080"/>
      <rgbColor rgb="FF99CC99"/>
      <rgbColor rgb="FF808080"/>
      <rgbColor rgb="FF9999FF"/>
      <rgbColor rgb="FF993366"/>
      <rgbColor rgb="FFFFFFCC"/>
      <rgbColor rgb="FFD2FAFA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0EDC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669933"/>
      <rgbColor rgb="FF003300"/>
      <rgbColor rgb="FF333300"/>
      <rgbColor rgb="FF9966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zoomScaleNormal="100" workbookViewId="0">
      <selection activeCell="I4" sqref="I4"/>
    </sheetView>
  </sheetViews>
  <sheetFormatPr defaultRowHeight="15" x14ac:dyDescent="0.25"/>
  <cols>
    <col min="1" max="1" width="23.28515625" customWidth="1"/>
    <col min="2" max="2" width="10.28515625" customWidth="1"/>
    <col min="3" max="3" width="9" customWidth="1"/>
    <col min="4" max="4" width="10.85546875" customWidth="1"/>
    <col min="5" max="5" width="9" customWidth="1"/>
    <col min="6" max="6" width="10.85546875" customWidth="1"/>
    <col min="7" max="7" width="20.28515625" customWidth="1"/>
    <col min="8" max="8" width="17.5703125" customWidth="1"/>
    <col min="9" max="9" width="33.140625" customWidth="1"/>
    <col min="10" max="10" width="18.7109375" customWidth="1"/>
    <col min="11" max="1025" width="8.140625" customWidth="1"/>
  </cols>
  <sheetData>
    <row r="1" spans="1:10" x14ac:dyDescent="0.25">
      <c r="A1" s="25" t="s">
        <v>0</v>
      </c>
      <c r="B1" s="25" t="s">
        <v>1</v>
      </c>
      <c r="C1" s="26" t="s">
        <v>2</v>
      </c>
      <c r="D1" s="26"/>
      <c r="E1" s="27" t="s">
        <v>3</v>
      </c>
      <c r="F1" s="27"/>
      <c r="G1" s="25" t="s">
        <v>4</v>
      </c>
      <c r="H1" s="23"/>
      <c r="I1" s="24"/>
      <c r="J1" s="23"/>
    </row>
    <row r="2" spans="1:10" x14ac:dyDescent="0.25">
      <c r="A2" s="25"/>
      <c r="B2" s="25"/>
      <c r="C2" s="1" t="s">
        <v>5</v>
      </c>
      <c r="D2" s="1" t="s">
        <v>6</v>
      </c>
      <c r="E2" s="2" t="s">
        <v>5</v>
      </c>
      <c r="F2" s="2" t="s">
        <v>6</v>
      </c>
      <c r="G2" s="25"/>
      <c r="H2" s="23"/>
      <c r="I2" s="24"/>
      <c r="J2" s="23"/>
    </row>
    <row r="3" spans="1:10" x14ac:dyDescent="0.25">
      <c r="A3" s="3" t="s">
        <v>7</v>
      </c>
      <c r="B3" s="4">
        <v>3</v>
      </c>
      <c r="C3" s="5">
        <v>1</v>
      </c>
      <c r="D3" s="5">
        <f t="shared" ref="D3:D21" si="0">(C3+B3)-1</f>
        <v>3</v>
      </c>
      <c r="E3" s="6">
        <v>0</v>
      </c>
      <c r="F3" s="6">
        <f>(E3+D3)-1</f>
        <v>2</v>
      </c>
      <c r="G3" s="7" t="str">
        <f>MID(I3,1,3)</f>
        <v>010</v>
      </c>
      <c r="I3" s="21" t="s">
        <v>72</v>
      </c>
    </row>
    <row r="4" spans="1:10" x14ac:dyDescent="0.25">
      <c r="A4" s="3" t="s">
        <v>8</v>
      </c>
      <c r="B4" s="4">
        <v>3</v>
      </c>
      <c r="C4" s="5">
        <f t="shared" ref="C4:C21" si="1">D3+1</f>
        <v>4</v>
      </c>
      <c r="D4" s="5">
        <f t="shared" si="0"/>
        <v>6</v>
      </c>
      <c r="E4" s="6">
        <f t="shared" ref="E4:E21" si="2">F3+1</f>
        <v>3</v>
      </c>
      <c r="F4" s="6">
        <f t="shared" ref="F4:F21" si="3">(E4+B4)-1</f>
        <v>5</v>
      </c>
      <c r="G4" s="7" t="str">
        <f t="shared" ref="G4:G21" si="4">MID(($I$3),C4,B4)</f>
        <v>200</v>
      </c>
    </row>
    <row r="5" spans="1:10" x14ac:dyDescent="0.25">
      <c r="A5" s="3" t="s">
        <v>9</v>
      </c>
      <c r="B5" s="4">
        <v>3</v>
      </c>
      <c r="C5" s="5">
        <f t="shared" si="1"/>
        <v>7</v>
      </c>
      <c r="D5" s="5">
        <f t="shared" si="0"/>
        <v>9</v>
      </c>
      <c r="E5" s="6">
        <f t="shared" si="2"/>
        <v>6</v>
      </c>
      <c r="F5" s="6">
        <f t="shared" si="3"/>
        <v>8</v>
      </c>
      <c r="G5" s="7" t="str">
        <f t="shared" si="4"/>
        <v>018</v>
      </c>
      <c r="H5" s="9"/>
    </row>
    <row r="6" spans="1:10" x14ac:dyDescent="0.25">
      <c r="A6" s="3" t="s">
        <v>10</v>
      </c>
      <c r="B6" s="4">
        <v>10</v>
      </c>
      <c r="C6" s="5">
        <f t="shared" si="1"/>
        <v>10</v>
      </c>
      <c r="D6" s="5">
        <f t="shared" si="0"/>
        <v>19</v>
      </c>
      <c r="E6" s="6">
        <f t="shared" si="2"/>
        <v>9</v>
      </c>
      <c r="F6" s="6">
        <f t="shared" si="3"/>
        <v>18</v>
      </c>
      <c r="G6" s="7" t="str">
        <f t="shared" si="4"/>
        <v>.3.1.10000</v>
      </c>
      <c r="H6" s="10"/>
    </row>
    <row r="7" spans="1:10" x14ac:dyDescent="0.25">
      <c r="A7" s="3" t="s">
        <v>11</v>
      </c>
      <c r="B7" s="4">
        <v>3</v>
      </c>
      <c r="C7" s="5">
        <f t="shared" si="1"/>
        <v>20</v>
      </c>
      <c r="D7" s="5">
        <f t="shared" si="0"/>
        <v>22</v>
      </c>
      <c r="E7" s="6">
        <f t="shared" si="2"/>
        <v>19</v>
      </c>
      <c r="F7" s="6">
        <f t="shared" si="3"/>
        <v>21</v>
      </c>
      <c r="G7" s="7" t="str">
        <f t="shared" si="4"/>
        <v>025</v>
      </c>
    </row>
    <row r="8" spans="1:10" x14ac:dyDescent="0.25">
      <c r="A8" s="3" t="s">
        <v>12</v>
      </c>
      <c r="B8" s="4">
        <v>5</v>
      </c>
      <c r="C8" s="5">
        <f t="shared" si="1"/>
        <v>23</v>
      </c>
      <c r="D8" s="5">
        <f t="shared" si="0"/>
        <v>27</v>
      </c>
      <c r="E8" s="6">
        <f t="shared" si="2"/>
        <v>22</v>
      </c>
      <c r="F8" s="6">
        <f t="shared" si="3"/>
        <v>26</v>
      </c>
      <c r="G8" s="7" t="str">
        <f t="shared" si="4"/>
        <v>28154</v>
      </c>
    </row>
    <row r="9" spans="1:10" x14ac:dyDescent="0.25">
      <c r="A9" s="3" t="s">
        <v>13</v>
      </c>
      <c r="B9" s="4">
        <v>5</v>
      </c>
      <c r="C9" s="5">
        <f t="shared" si="1"/>
        <v>28</v>
      </c>
      <c r="D9" s="5">
        <f t="shared" si="0"/>
        <v>32</v>
      </c>
      <c r="E9" s="6">
        <f t="shared" si="2"/>
        <v>27</v>
      </c>
      <c r="F9" s="6">
        <f t="shared" si="3"/>
        <v>31</v>
      </c>
      <c r="G9" s="7" t="str">
        <f t="shared" si="4"/>
        <v>81000</v>
      </c>
      <c r="H9" s="10">
        <f>TIME(INT(G9/3600),MOD(INT(G9/60),60),MOD(G9,60))</f>
        <v>0.9375</v>
      </c>
    </row>
    <row r="10" spans="1:10" x14ac:dyDescent="0.25">
      <c r="A10" s="3" t="s">
        <v>14</v>
      </c>
      <c r="B10" s="4">
        <v>3</v>
      </c>
      <c r="C10" s="5">
        <f t="shared" si="1"/>
        <v>33</v>
      </c>
      <c r="D10" s="5">
        <f t="shared" si="0"/>
        <v>35</v>
      </c>
      <c r="E10" s="6">
        <f t="shared" si="2"/>
        <v>32</v>
      </c>
      <c r="F10" s="6">
        <f t="shared" si="3"/>
        <v>34</v>
      </c>
      <c r="G10" s="7" t="str">
        <f t="shared" si="4"/>
        <v>006</v>
      </c>
    </row>
    <row r="11" spans="1:10" x14ac:dyDescent="0.25">
      <c r="A11" s="3" t="s">
        <v>15</v>
      </c>
      <c r="B11" s="4">
        <v>10</v>
      </c>
      <c r="C11" s="5">
        <f t="shared" si="1"/>
        <v>36</v>
      </c>
      <c r="D11" s="5">
        <f t="shared" si="0"/>
        <v>45</v>
      </c>
      <c r="E11" s="6">
        <f t="shared" si="2"/>
        <v>35</v>
      </c>
      <c r="F11" s="6">
        <f t="shared" si="3"/>
        <v>44</v>
      </c>
      <c r="G11" s="7" t="str">
        <f t="shared" si="4"/>
        <v>0000059852</v>
      </c>
    </row>
    <row r="12" spans="1:10" x14ac:dyDescent="0.25">
      <c r="A12" s="3" t="s">
        <v>16</v>
      </c>
      <c r="B12" s="4">
        <v>10</v>
      </c>
      <c r="C12" s="5">
        <f t="shared" si="1"/>
        <v>46</v>
      </c>
      <c r="D12" s="5">
        <f t="shared" si="0"/>
        <v>55</v>
      </c>
      <c r="E12" s="6">
        <f t="shared" si="2"/>
        <v>45</v>
      </c>
      <c r="F12" s="6">
        <f t="shared" si="3"/>
        <v>54</v>
      </c>
      <c r="G12" s="7" t="str">
        <f t="shared" si="4"/>
        <v>0100000383</v>
      </c>
    </row>
    <row r="13" spans="1:10" x14ac:dyDescent="0.25">
      <c r="A13" s="3" t="s">
        <v>17</v>
      </c>
      <c r="B13" s="4">
        <v>3</v>
      </c>
      <c r="C13" s="5">
        <f t="shared" si="1"/>
        <v>56</v>
      </c>
      <c r="D13" s="5">
        <f t="shared" si="0"/>
        <v>58</v>
      </c>
      <c r="E13" s="6">
        <f t="shared" si="2"/>
        <v>55</v>
      </c>
      <c r="F13" s="6">
        <f t="shared" si="3"/>
        <v>57</v>
      </c>
      <c r="G13" s="7" t="str">
        <f t="shared" si="4"/>
        <v>170</v>
      </c>
    </row>
    <row r="14" spans="1:10" x14ac:dyDescent="0.25">
      <c r="A14" s="3" t="s">
        <v>18</v>
      </c>
      <c r="B14" s="4">
        <v>10</v>
      </c>
      <c r="C14" s="5">
        <f t="shared" si="1"/>
        <v>59</v>
      </c>
      <c r="D14" s="5">
        <f t="shared" si="0"/>
        <v>68</v>
      </c>
      <c r="E14" s="6">
        <f t="shared" si="2"/>
        <v>58</v>
      </c>
      <c r="F14" s="6">
        <f t="shared" si="3"/>
        <v>67</v>
      </c>
      <c r="G14" s="7" t="str">
        <f t="shared" si="4"/>
        <v>10000000</v>
      </c>
    </row>
    <row r="15" spans="1:10" x14ac:dyDescent="0.25">
      <c r="A15" s="3" t="s">
        <v>19</v>
      </c>
      <c r="B15" s="4">
        <v>10</v>
      </c>
      <c r="C15" s="5">
        <f t="shared" si="1"/>
        <v>69</v>
      </c>
      <c r="D15" s="5">
        <f t="shared" si="0"/>
        <v>78</v>
      </c>
      <c r="E15" s="6">
        <f t="shared" si="2"/>
        <v>68</v>
      </c>
      <c r="F15" s="6">
        <f t="shared" si="3"/>
        <v>77</v>
      </c>
      <c r="G15" s="7" t="str">
        <f t="shared" si="4"/>
        <v/>
      </c>
    </row>
    <row r="16" spans="1:10" x14ac:dyDescent="0.25">
      <c r="A16" s="3" t="s">
        <v>20</v>
      </c>
      <c r="B16" s="4">
        <v>5</v>
      </c>
      <c r="C16" s="5">
        <f t="shared" si="1"/>
        <v>79</v>
      </c>
      <c r="D16" s="5">
        <f t="shared" si="0"/>
        <v>83</v>
      </c>
      <c r="E16" s="6">
        <f t="shared" si="2"/>
        <v>78</v>
      </c>
      <c r="F16" s="6">
        <f t="shared" si="3"/>
        <v>82</v>
      </c>
      <c r="G16" s="7" t="str">
        <f t="shared" si="4"/>
        <v/>
      </c>
    </row>
    <row r="17" spans="1:8" x14ac:dyDescent="0.25">
      <c r="A17" s="3" t="s">
        <v>21</v>
      </c>
      <c r="B17" s="4">
        <v>5</v>
      </c>
      <c r="C17" s="5">
        <f t="shared" si="1"/>
        <v>84</v>
      </c>
      <c r="D17" s="5">
        <f t="shared" si="0"/>
        <v>88</v>
      </c>
      <c r="E17" s="6">
        <f t="shared" si="2"/>
        <v>83</v>
      </c>
      <c r="F17" s="6">
        <f t="shared" si="3"/>
        <v>87</v>
      </c>
      <c r="G17" s="7" t="str">
        <f t="shared" si="4"/>
        <v/>
      </c>
    </row>
    <row r="18" spans="1:8" x14ac:dyDescent="0.25">
      <c r="A18" s="3" t="s">
        <v>22</v>
      </c>
      <c r="B18" s="4">
        <v>3</v>
      </c>
      <c r="C18" s="5">
        <f t="shared" si="1"/>
        <v>89</v>
      </c>
      <c r="D18" s="5">
        <f t="shared" si="0"/>
        <v>91</v>
      </c>
      <c r="E18" s="6">
        <f t="shared" si="2"/>
        <v>88</v>
      </c>
      <c r="F18" s="6">
        <f t="shared" si="3"/>
        <v>90</v>
      </c>
      <c r="G18" s="7" t="str">
        <f t="shared" si="4"/>
        <v/>
      </c>
      <c r="H18" t="str">
        <f>MID(J3,81,6)</f>
        <v/>
      </c>
    </row>
    <row r="19" spans="1:8" x14ac:dyDescent="0.25">
      <c r="A19" s="3" t="s">
        <v>23</v>
      </c>
      <c r="B19" s="4">
        <v>3</v>
      </c>
      <c r="C19" s="5">
        <f t="shared" si="1"/>
        <v>92</v>
      </c>
      <c r="D19" s="5">
        <f t="shared" si="0"/>
        <v>94</v>
      </c>
      <c r="E19" s="6">
        <f t="shared" si="2"/>
        <v>91</v>
      </c>
      <c r="F19" s="6">
        <f t="shared" si="3"/>
        <v>93</v>
      </c>
      <c r="G19" s="7" t="str">
        <f t="shared" si="4"/>
        <v/>
      </c>
    </row>
    <row r="20" spans="1:8" x14ac:dyDescent="0.25">
      <c r="A20" s="3" t="s">
        <v>24</v>
      </c>
      <c r="B20" s="4">
        <v>1</v>
      </c>
      <c r="C20" s="5">
        <f t="shared" si="1"/>
        <v>95</v>
      </c>
      <c r="D20" s="5">
        <f t="shared" si="0"/>
        <v>95</v>
      </c>
      <c r="E20" s="6">
        <f t="shared" si="2"/>
        <v>94</v>
      </c>
      <c r="F20" s="6">
        <f t="shared" si="3"/>
        <v>94</v>
      </c>
      <c r="G20" s="7" t="str">
        <f t="shared" si="4"/>
        <v/>
      </c>
    </row>
    <row r="21" spans="1:8" x14ac:dyDescent="0.25">
      <c r="A21" s="3" t="s">
        <v>25</v>
      </c>
      <c r="B21" s="4">
        <v>4</v>
      </c>
      <c r="C21" s="5">
        <f t="shared" si="1"/>
        <v>96</v>
      </c>
      <c r="D21" s="5">
        <f t="shared" si="0"/>
        <v>99</v>
      </c>
      <c r="E21" s="6">
        <f t="shared" si="2"/>
        <v>95</v>
      </c>
      <c r="F21" s="6">
        <f t="shared" si="3"/>
        <v>98</v>
      </c>
      <c r="G21" s="7" t="str">
        <f t="shared" si="4"/>
        <v/>
      </c>
    </row>
    <row r="22" spans="1:8" x14ac:dyDescent="0.25">
      <c r="A22" s="11" t="s">
        <v>26</v>
      </c>
      <c r="B22">
        <f>SUM(B3:B21)</f>
        <v>99</v>
      </c>
    </row>
  </sheetData>
  <mergeCells count="8">
    <mergeCell ref="H1:H2"/>
    <mergeCell ref="I1:I2"/>
    <mergeCell ref="J1:J2"/>
    <mergeCell ref="A1:A2"/>
    <mergeCell ref="B1:B2"/>
    <mergeCell ref="C1:D1"/>
    <mergeCell ref="E1:F1"/>
    <mergeCell ref="G1:G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4"/>
  <sheetViews>
    <sheetView zoomScaleNormal="100" workbookViewId="0">
      <selection activeCell="D15" sqref="D15"/>
    </sheetView>
  </sheetViews>
  <sheetFormatPr defaultRowHeight="15" x14ac:dyDescent="0.25"/>
  <cols>
    <col min="1" max="1" width="22.42578125" customWidth="1"/>
    <col min="2" max="2" width="20.28515625" customWidth="1"/>
    <col min="3" max="3" width="17.5703125" customWidth="1"/>
    <col min="4" max="4" width="33.140625" customWidth="1"/>
    <col min="5" max="5" width="18.7109375" customWidth="1"/>
    <col min="6" max="1025" width="8.140625" customWidth="1"/>
  </cols>
  <sheetData>
    <row r="1" spans="1:4" x14ac:dyDescent="0.25">
      <c r="A1" t="s">
        <v>7</v>
      </c>
      <c r="B1" t="str">
        <f>MID(D1,1,3)</f>
        <v>002</v>
      </c>
      <c r="D1" s="8" t="s">
        <v>71</v>
      </c>
    </row>
    <row r="2" spans="1:4" x14ac:dyDescent="0.25">
      <c r="A2" t="s">
        <v>8</v>
      </c>
      <c r="B2" t="str">
        <f>MID(D1,4,3)</f>
        <v>002</v>
      </c>
    </row>
    <row r="3" spans="1:4" x14ac:dyDescent="0.25">
      <c r="A3" t="s">
        <v>12</v>
      </c>
      <c r="B3" t="str">
        <f>MID(D1,7,5)</f>
        <v>04789</v>
      </c>
      <c r="C3" s="9"/>
    </row>
    <row r="4" spans="1:4" x14ac:dyDescent="0.25">
      <c r="A4" t="s">
        <v>13</v>
      </c>
      <c r="B4" t="str">
        <f>MID(D1,12,5)</f>
        <v>16670</v>
      </c>
      <c r="C4" s="10">
        <f>TIME(INT(B4/3600),MOD(INT(B4/60),60),MOD(B4,60))</f>
        <v>0.19293981481481481</v>
      </c>
    </row>
    <row r="5" spans="1:4" x14ac:dyDescent="0.25">
      <c r="A5" t="s">
        <v>28</v>
      </c>
      <c r="B5" t="str">
        <f>MID(D1,17,3)</f>
        <v>004</v>
      </c>
    </row>
    <row r="6" spans="1:4" x14ac:dyDescent="0.25">
      <c r="A6" t="s">
        <v>29</v>
      </c>
      <c r="B6" t="str">
        <f>MID(D1,20,2)</f>
        <v>01</v>
      </c>
    </row>
    <row r="7" spans="1:4" x14ac:dyDescent="0.25">
      <c r="A7" t="s">
        <v>30</v>
      </c>
      <c r="B7" t="str">
        <f>MID(D1,22,8)</f>
        <v>00022077</v>
      </c>
    </row>
    <row r="8" spans="1:4" x14ac:dyDescent="0.25">
      <c r="A8" t="s">
        <v>31</v>
      </c>
      <c r="B8" t="str">
        <f>MID(D1,30,1)</f>
        <v>3</v>
      </c>
    </row>
    <row r="9" spans="1:4" x14ac:dyDescent="0.25">
      <c r="A9" t="s">
        <v>32</v>
      </c>
      <c r="B9" t="str">
        <f>MID(D1,31,20)</f>
        <v>00000000001369973540</v>
      </c>
    </row>
    <row r="10" spans="1:4" x14ac:dyDescent="0.25">
      <c r="A10" t="s">
        <v>33</v>
      </c>
      <c r="B10" t="str">
        <f>MID(D1,51,4)</f>
        <v>0100</v>
      </c>
    </row>
    <row r="11" spans="1:4" x14ac:dyDescent="0.25">
      <c r="A11" t="s">
        <v>34</v>
      </c>
      <c r="B11" t="str">
        <f>MID(D1,55,3)</f>
        <v>004</v>
      </c>
    </row>
    <row r="12" spans="1:4" x14ac:dyDescent="0.25">
      <c r="A12" t="s">
        <v>35</v>
      </c>
      <c r="B12" t="str">
        <f>MID(D1,58,5)</f>
        <v>00000</v>
      </c>
    </row>
    <row r="13" spans="1:4" x14ac:dyDescent="0.25">
      <c r="A13" t="s">
        <v>36</v>
      </c>
      <c r="B13" t="str">
        <f>MID(D1,63,6)</f>
        <v>000350</v>
      </c>
    </row>
    <row r="14" spans="1:4" x14ac:dyDescent="0.25">
      <c r="A14" t="s">
        <v>37</v>
      </c>
      <c r="B14" t="str">
        <f>MID(D1,69,6)</f>
        <v>000000</v>
      </c>
    </row>
    <row r="15" spans="1:4" x14ac:dyDescent="0.25">
      <c r="A15" t="s">
        <v>38</v>
      </c>
      <c r="B15" s="20" t="str">
        <f>MID(D1,75,6)</f>
        <v>000350</v>
      </c>
    </row>
    <row r="16" spans="1:4" x14ac:dyDescent="0.25">
      <c r="A16" t="s">
        <v>41</v>
      </c>
      <c r="B16" t="str">
        <f>MID(D1,81,8)</f>
        <v>00000001</v>
      </c>
    </row>
    <row r="17" spans="1:2" x14ac:dyDescent="0.25">
      <c r="A17" t="s">
        <v>42</v>
      </c>
      <c r="B17" t="str">
        <f>MID(D1,89,8)</f>
        <v>00000001</v>
      </c>
    </row>
    <row r="18" spans="1:2" x14ac:dyDescent="0.25">
      <c r="A18" t="s">
        <v>43</v>
      </c>
      <c r="B18" t="str">
        <f>MID(D1,97,1)</f>
        <v>0</v>
      </c>
    </row>
    <row r="19" spans="1:2" x14ac:dyDescent="0.25">
      <c r="A19" t="s">
        <v>10</v>
      </c>
      <c r="B19" t="str">
        <f>MID(D1,98,10)</f>
        <v>0000007001</v>
      </c>
    </row>
    <row r="20" spans="1:2" x14ac:dyDescent="0.25">
      <c r="A20" t="s">
        <v>14</v>
      </c>
      <c r="B20" t="str">
        <f>MID(D1,108,3)</f>
        <v>006</v>
      </c>
    </row>
    <row r="21" spans="1:2" x14ac:dyDescent="0.25">
      <c r="A21" t="s">
        <v>15</v>
      </c>
      <c r="B21" t="str">
        <f>MID(D1,111,10)</f>
        <v>0000024595</v>
      </c>
    </row>
    <row r="22" spans="1:2" x14ac:dyDescent="0.25">
      <c r="A22" t="s">
        <v>16</v>
      </c>
      <c r="B22" t="str">
        <f>MID(D1,121,10)</f>
        <v>0000031073</v>
      </c>
    </row>
    <row r="23" spans="1:2" x14ac:dyDescent="0.25">
      <c r="A23" t="s">
        <v>17</v>
      </c>
      <c r="B23" t="str">
        <f>MID(D1,131,3)</f>
        <v>006</v>
      </c>
    </row>
    <row r="24" spans="1:2" x14ac:dyDescent="0.25">
      <c r="A24" t="s">
        <v>18</v>
      </c>
      <c r="B24" t="str">
        <f>MID(D1,134,10)</f>
        <v>0000000000</v>
      </c>
    </row>
    <row r="25" spans="1:2" x14ac:dyDescent="0.25">
      <c r="A25" t="s">
        <v>19</v>
      </c>
      <c r="B25" t="str">
        <f>MID(D1,144,10)</f>
        <v>0000032544</v>
      </c>
    </row>
    <row r="26" spans="1:2" x14ac:dyDescent="0.25">
      <c r="A26" t="s">
        <v>44</v>
      </c>
      <c r="B26" s="20" t="str">
        <f>MID(D1,154,1)</f>
        <v>0</v>
      </c>
    </row>
    <row r="27" spans="1:2" x14ac:dyDescent="0.25">
      <c r="A27" t="s">
        <v>45</v>
      </c>
      <c r="B27" t="str">
        <f>MID(D1,155,20)</f>
        <v>00218516322782285853</v>
      </c>
    </row>
    <row r="28" spans="1:2" x14ac:dyDescent="0.25">
      <c r="A28" t="s">
        <v>48</v>
      </c>
      <c r="B28" t="str">
        <f>MID(D1,175,2)</f>
        <v>00</v>
      </c>
    </row>
    <row r="29" spans="1:2" x14ac:dyDescent="0.25">
      <c r="A29" t="s">
        <v>49</v>
      </c>
      <c r="B29" t="str">
        <f>MID(D1,177,2)</f>
        <v>03</v>
      </c>
    </row>
    <row r="30" spans="1:2" x14ac:dyDescent="0.25">
      <c r="A30" t="s">
        <v>50</v>
      </c>
      <c r="B30" t="str">
        <f>MID(D1,179,10)</f>
        <v>280000</v>
      </c>
    </row>
    <row r="31" spans="1:2" x14ac:dyDescent="0.25">
      <c r="A31" t="s">
        <v>51</v>
      </c>
      <c r="B31" t="str">
        <f>MID(D1,189,10)</f>
        <v/>
      </c>
    </row>
    <row r="32" spans="1:2" x14ac:dyDescent="0.25">
      <c r="A32" t="s">
        <v>52</v>
      </c>
      <c r="B32" t="str">
        <f>MID(D1,199,20)</f>
        <v/>
      </c>
    </row>
    <row r="33" spans="1:2" x14ac:dyDescent="0.25">
      <c r="A33" t="s">
        <v>53</v>
      </c>
      <c r="B33" t="str">
        <f>MID(D1,219,6)</f>
        <v/>
      </c>
    </row>
    <row r="34" spans="1:2" x14ac:dyDescent="0.25">
      <c r="A34" t="s">
        <v>25</v>
      </c>
      <c r="B34" t="str">
        <f>MID(D1,225,4)</f>
        <v/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zoomScaleNormal="100" workbookViewId="0">
      <selection activeCell="I4" sqref="I4"/>
    </sheetView>
  </sheetViews>
  <sheetFormatPr defaultRowHeight="15" x14ac:dyDescent="0.25"/>
  <cols>
    <col min="1" max="1" width="23.28515625" customWidth="1"/>
    <col min="2" max="2" width="10.28515625" customWidth="1"/>
    <col min="3" max="3" width="9" customWidth="1"/>
    <col min="4" max="4" width="10.85546875" customWidth="1"/>
    <col min="5" max="5" width="9" customWidth="1"/>
    <col min="6" max="6" width="10.85546875" customWidth="1"/>
    <col min="7" max="7" width="20.28515625" customWidth="1"/>
    <col min="8" max="8" width="17.5703125" customWidth="1"/>
    <col min="9" max="9" width="33.140625" customWidth="1"/>
    <col min="10" max="10" width="18.7109375" customWidth="1"/>
    <col min="11" max="1025" width="8.140625" customWidth="1"/>
  </cols>
  <sheetData>
    <row r="1" spans="1:10" x14ac:dyDescent="0.25">
      <c r="A1" s="25" t="s">
        <v>0</v>
      </c>
      <c r="B1" s="25" t="s">
        <v>1</v>
      </c>
      <c r="C1" s="26" t="s">
        <v>2</v>
      </c>
      <c r="D1" s="26"/>
      <c r="E1" s="27" t="s">
        <v>3</v>
      </c>
      <c r="F1" s="27"/>
      <c r="G1" s="25" t="s">
        <v>4</v>
      </c>
      <c r="H1" s="23"/>
      <c r="I1" s="24"/>
      <c r="J1" s="23"/>
    </row>
    <row r="2" spans="1:10" x14ac:dyDescent="0.25">
      <c r="A2" s="25"/>
      <c r="B2" s="25"/>
      <c r="C2" s="12" t="s">
        <v>5</v>
      </c>
      <c r="D2" s="12" t="s">
        <v>6</v>
      </c>
      <c r="E2" s="13" t="s">
        <v>5</v>
      </c>
      <c r="F2" s="13" t="s">
        <v>6</v>
      </c>
      <c r="G2" s="25"/>
      <c r="H2" s="23"/>
      <c r="I2" s="24"/>
      <c r="J2" s="23"/>
    </row>
    <row r="3" spans="1:10" x14ac:dyDescent="0.25">
      <c r="A3" s="3" t="s">
        <v>7</v>
      </c>
      <c r="B3" s="4">
        <v>3</v>
      </c>
      <c r="C3" s="5">
        <v>1</v>
      </c>
      <c r="D3" s="5">
        <f t="shared" ref="D3:D41" si="0">(C3+B3)-1</f>
        <v>3</v>
      </c>
      <c r="E3" s="6">
        <v>0</v>
      </c>
      <c r="F3" s="6">
        <f>(E3+D3)-1</f>
        <v>2</v>
      </c>
      <c r="G3" s="7" t="str">
        <f>MID(I3,1,3)</f>
        <v>020</v>
      </c>
      <c r="I3" s="22" t="s">
        <v>73</v>
      </c>
    </row>
    <row r="4" spans="1:10" x14ac:dyDescent="0.25">
      <c r="A4" s="3" t="s">
        <v>8</v>
      </c>
      <c r="B4" s="4">
        <v>3</v>
      </c>
      <c r="C4" s="5">
        <f t="shared" ref="C4:C41" si="1">D3+1</f>
        <v>4</v>
      </c>
      <c r="D4" s="5">
        <f t="shared" si="0"/>
        <v>6</v>
      </c>
      <c r="E4" s="6">
        <f t="shared" ref="E4:E41" si="2">F3+1</f>
        <v>3</v>
      </c>
      <c r="F4" s="6">
        <f t="shared" ref="F4:F41" si="3">(E4+B4)-1</f>
        <v>5</v>
      </c>
      <c r="G4" s="7" t="str">
        <f t="shared" ref="G4:G41" si="4">MID(($I$3),C4,B4)</f>
        <v>201</v>
      </c>
    </row>
    <row r="5" spans="1:10" x14ac:dyDescent="0.25">
      <c r="A5" s="3" t="s">
        <v>12</v>
      </c>
      <c r="B5" s="4">
        <v>5</v>
      </c>
      <c r="C5" s="5">
        <f t="shared" si="1"/>
        <v>7</v>
      </c>
      <c r="D5" s="5">
        <f t="shared" si="0"/>
        <v>11</v>
      </c>
      <c r="E5" s="6">
        <f t="shared" si="2"/>
        <v>6</v>
      </c>
      <c r="F5" s="6">
        <f t="shared" si="3"/>
        <v>10</v>
      </c>
      <c r="G5" s="7" t="str">
        <f t="shared" si="4"/>
        <v>00028</v>
      </c>
      <c r="H5" s="9"/>
    </row>
    <row r="6" spans="1:10" x14ac:dyDescent="0.25">
      <c r="A6" s="3" t="s">
        <v>13</v>
      </c>
      <c r="B6" s="4">
        <v>5</v>
      </c>
      <c r="C6" s="5">
        <f t="shared" si="1"/>
        <v>12</v>
      </c>
      <c r="D6" s="5">
        <f t="shared" si="0"/>
        <v>16</v>
      </c>
      <c r="E6" s="6">
        <f t="shared" si="2"/>
        <v>11</v>
      </c>
      <c r="F6" s="6">
        <f t="shared" si="3"/>
        <v>15</v>
      </c>
      <c r="G6" s="7" t="str">
        <f t="shared" si="4"/>
        <v>29800</v>
      </c>
      <c r="H6" s="10">
        <f>TIME(INT(G6/3600),MOD(INT(G6/60),60),MOD(G6,60))</f>
        <v>0.34490740740740744</v>
      </c>
    </row>
    <row r="7" spans="1:10" x14ac:dyDescent="0.25">
      <c r="A7" s="3" t="s">
        <v>28</v>
      </c>
      <c r="B7" s="4">
        <v>3</v>
      </c>
      <c r="C7" s="5">
        <f t="shared" si="1"/>
        <v>17</v>
      </c>
      <c r="D7" s="5">
        <f t="shared" si="0"/>
        <v>19</v>
      </c>
      <c r="E7" s="6">
        <f t="shared" si="2"/>
        <v>16</v>
      </c>
      <c r="F7" s="6">
        <f t="shared" si="3"/>
        <v>18</v>
      </c>
      <c r="G7" s="7" t="str">
        <f t="shared" si="4"/>
        <v>156</v>
      </c>
    </row>
    <row r="8" spans="1:10" x14ac:dyDescent="0.25">
      <c r="A8" s="3" t="s">
        <v>29</v>
      </c>
      <c r="B8" s="4">
        <v>2</v>
      </c>
      <c r="C8" s="5">
        <f t="shared" si="1"/>
        <v>20</v>
      </c>
      <c r="D8" s="5">
        <f t="shared" si="0"/>
        <v>21</v>
      </c>
      <c r="E8" s="6">
        <f t="shared" si="2"/>
        <v>19</v>
      </c>
      <c r="F8" s="6">
        <f t="shared" si="3"/>
        <v>20</v>
      </c>
      <c r="G8" s="7" t="str">
        <f t="shared" si="4"/>
        <v>06</v>
      </c>
    </row>
    <row r="9" spans="1:10" x14ac:dyDescent="0.25">
      <c r="A9" s="3" t="s">
        <v>30</v>
      </c>
      <c r="B9" s="4">
        <v>8</v>
      </c>
      <c r="C9" s="5">
        <f t="shared" si="1"/>
        <v>22</v>
      </c>
      <c r="D9" s="5">
        <f t="shared" si="0"/>
        <v>29</v>
      </c>
      <c r="E9" s="6">
        <f t="shared" si="2"/>
        <v>21</v>
      </c>
      <c r="F9" s="6">
        <f t="shared" si="3"/>
        <v>28</v>
      </c>
      <c r="G9" s="7" t="str">
        <f t="shared" si="4"/>
        <v>50006500</v>
      </c>
    </row>
    <row r="10" spans="1:10" x14ac:dyDescent="0.25">
      <c r="A10" s="3" t="s">
        <v>31</v>
      </c>
      <c r="B10" s="4">
        <v>1</v>
      </c>
      <c r="C10" s="5">
        <f t="shared" si="1"/>
        <v>30</v>
      </c>
      <c r="D10" s="5">
        <f t="shared" si="0"/>
        <v>30</v>
      </c>
      <c r="E10" s="6">
        <f t="shared" si="2"/>
        <v>29</v>
      </c>
      <c r="F10" s="6">
        <f t="shared" si="3"/>
        <v>29</v>
      </c>
      <c r="G10" s="7" t="str">
        <f t="shared" si="4"/>
        <v>0</v>
      </c>
    </row>
    <row r="11" spans="1:10" x14ac:dyDescent="0.25">
      <c r="A11" s="3" t="s">
        <v>32</v>
      </c>
      <c r="B11" s="4">
        <v>20</v>
      </c>
      <c r="C11" s="5">
        <f t="shared" si="1"/>
        <v>31</v>
      </c>
      <c r="D11" s="5">
        <f t="shared" si="0"/>
        <v>50</v>
      </c>
      <c r="E11" s="6">
        <f t="shared" si="2"/>
        <v>30</v>
      </c>
      <c r="F11" s="6">
        <f t="shared" si="3"/>
        <v>49</v>
      </c>
      <c r="G11" s="7" t="str">
        <f t="shared" si="4"/>
        <v>09910143120000315,90</v>
      </c>
    </row>
    <row r="12" spans="1:10" x14ac:dyDescent="0.25">
      <c r="A12" s="3" t="s">
        <v>33</v>
      </c>
      <c r="B12" s="4">
        <v>4</v>
      </c>
      <c r="C12" s="5">
        <f t="shared" si="1"/>
        <v>51</v>
      </c>
      <c r="D12" s="5">
        <f t="shared" si="0"/>
        <v>54</v>
      </c>
      <c r="E12" s="6">
        <f t="shared" si="2"/>
        <v>50</v>
      </c>
      <c r="F12" s="6">
        <f t="shared" si="3"/>
        <v>53</v>
      </c>
      <c r="G12" s="7" t="str">
        <f t="shared" si="4"/>
        <v>0000</v>
      </c>
    </row>
    <row r="13" spans="1:10" x14ac:dyDescent="0.25">
      <c r="A13" s="3" t="s">
        <v>34</v>
      </c>
      <c r="B13" s="4">
        <v>3</v>
      </c>
      <c r="C13" s="5">
        <f t="shared" si="1"/>
        <v>55</v>
      </c>
      <c r="D13" s="5">
        <f t="shared" si="0"/>
        <v>57</v>
      </c>
      <c r="E13" s="6">
        <f t="shared" si="2"/>
        <v>54</v>
      </c>
      <c r="F13" s="6">
        <f t="shared" si="3"/>
        <v>56</v>
      </c>
      <c r="G13" s="7" t="str">
        <f t="shared" si="4"/>
        <v>649</v>
      </c>
    </row>
    <row r="14" spans="1:10" x14ac:dyDescent="0.25">
      <c r="A14" s="3" t="s">
        <v>35</v>
      </c>
      <c r="B14" s="4">
        <v>5</v>
      </c>
      <c r="C14" s="5">
        <f t="shared" si="1"/>
        <v>58</v>
      </c>
      <c r="D14" s="5">
        <f t="shared" si="0"/>
        <v>62</v>
      </c>
      <c r="E14" s="6">
        <f t="shared" si="2"/>
        <v>57</v>
      </c>
      <c r="F14" s="6">
        <f t="shared" si="3"/>
        <v>61</v>
      </c>
      <c r="G14" s="7" t="str">
        <f t="shared" si="4"/>
        <v>,2508</v>
      </c>
    </row>
    <row r="15" spans="1:10" x14ac:dyDescent="0.25">
      <c r="A15" s="3" t="s">
        <v>36</v>
      </c>
      <c r="B15" s="4">
        <v>6</v>
      </c>
      <c r="C15" s="5">
        <f t="shared" si="1"/>
        <v>63</v>
      </c>
      <c r="D15" s="5">
        <f t="shared" si="0"/>
        <v>68</v>
      </c>
      <c r="E15" s="6">
        <f t="shared" si="2"/>
        <v>62</v>
      </c>
      <c r="F15" s="6">
        <f t="shared" si="3"/>
        <v>67</v>
      </c>
      <c r="G15" s="14" t="str">
        <f t="shared" si="4"/>
        <v>2504,0</v>
      </c>
    </row>
    <row r="16" spans="1:10" x14ac:dyDescent="0.25">
      <c r="A16" s="3" t="s">
        <v>37</v>
      </c>
      <c r="B16" s="4">
        <v>6</v>
      </c>
      <c r="C16" s="5">
        <f t="shared" si="1"/>
        <v>69</v>
      </c>
      <c r="D16" s="5">
        <f t="shared" si="0"/>
        <v>74</v>
      </c>
      <c r="E16" s="6">
        <f t="shared" si="2"/>
        <v>68</v>
      </c>
      <c r="F16" s="6">
        <f t="shared" si="3"/>
        <v>73</v>
      </c>
      <c r="G16" s="7" t="str">
        <f t="shared" si="4"/>
        <v>500004</v>
      </c>
    </row>
    <row r="17" spans="1:8" x14ac:dyDescent="0.25">
      <c r="A17" s="3" t="s">
        <v>38</v>
      </c>
      <c r="B17" s="4">
        <v>6</v>
      </c>
      <c r="C17" s="5">
        <f t="shared" si="1"/>
        <v>75</v>
      </c>
      <c r="D17" s="5">
        <f t="shared" si="0"/>
        <v>80</v>
      </c>
      <c r="E17" s="6">
        <f t="shared" si="2"/>
        <v>74</v>
      </c>
      <c r="F17" s="6">
        <f t="shared" si="3"/>
        <v>79</v>
      </c>
      <c r="G17" s="7" t="str">
        <f t="shared" si="4"/>
        <v>1804,0</v>
      </c>
    </row>
    <row r="18" spans="1:8" x14ac:dyDescent="0.25">
      <c r="A18" s="3" t="s">
        <v>39</v>
      </c>
      <c r="B18" s="4">
        <v>6</v>
      </c>
      <c r="C18" s="5">
        <f t="shared" si="1"/>
        <v>81</v>
      </c>
      <c r="D18" s="5">
        <f t="shared" si="0"/>
        <v>86</v>
      </c>
      <c r="E18" s="6">
        <f t="shared" si="2"/>
        <v>80</v>
      </c>
      <c r="F18" s="6">
        <f t="shared" si="3"/>
        <v>85</v>
      </c>
      <c r="G18" s="7" t="str">
        <f t="shared" si="4"/>
        <v>500005</v>
      </c>
      <c r="H18" t="str">
        <f>MID(J3,81,6)</f>
        <v/>
      </c>
    </row>
    <row r="19" spans="1:8" x14ac:dyDescent="0.25">
      <c r="A19" s="3" t="s">
        <v>40</v>
      </c>
      <c r="B19" s="4">
        <v>6</v>
      </c>
      <c r="C19" s="5">
        <f t="shared" si="1"/>
        <v>87</v>
      </c>
      <c r="D19" s="5">
        <f t="shared" si="0"/>
        <v>92</v>
      </c>
      <c r="E19" s="6">
        <f t="shared" si="2"/>
        <v>86</v>
      </c>
      <c r="F19" s="6">
        <f t="shared" si="3"/>
        <v>91</v>
      </c>
      <c r="G19" s="7" t="str">
        <f t="shared" si="4"/>
        <v>0800,0</v>
      </c>
    </row>
    <row r="20" spans="1:8" x14ac:dyDescent="0.25">
      <c r="A20" s="3" t="s">
        <v>41</v>
      </c>
      <c r="B20" s="4">
        <v>8</v>
      </c>
      <c r="C20" s="5">
        <f t="shared" si="1"/>
        <v>93</v>
      </c>
      <c r="D20" s="5">
        <f t="shared" si="0"/>
        <v>100</v>
      </c>
      <c r="E20" s="6">
        <f t="shared" si="2"/>
        <v>92</v>
      </c>
      <c r="F20" s="6">
        <f t="shared" si="3"/>
        <v>99</v>
      </c>
      <c r="G20" s="7" t="str">
        <f t="shared" si="4"/>
        <v>00000326</v>
      </c>
    </row>
    <row r="21" spans="1:8" x14ac:dyDescent="0.25">
      <c r="A21" s="3" t="s">
        <v>42</v>
      </c>
      <c r="B21" s="4">
        <v>8</v>
      </c>
      <c r="C21" s="5">
        <f t="shared" si="1"/>
        <v>101</v>
      </c>
      <c r="D21" s="5">
        <f t="shared" si="0"/>
        <v>108</v>
      </c>
      <c r="E21" s="6">
        <f t="shared" si="2"/>
        <v>100</v>
      </c>
      <c r="F21" s="6">
        <f t="shared" si="3"/>
        <v>107</v>
      </c>
      <c r="G21" s="7" t="str">
        <f t="shared" si="4"/>
        <v>00,00000</v>
      </c>
    </row>
    <row r="22" spans="1:8" x14ac:dyDescent="0.25">
      <c r="A22" s="3" t="s">
        <v>43</v>
      </c>
      <c r="B22" s="4">
        <v>1</v>
      </c>
      <c r="C22" s="5">
        <f t="shared" si="1"/>
        <v>109</v>
      </c>
      <c r="D22" s="5">
        <f t="shared" si="0"/>
        <v>109</v>
      </c>
      <c r="E22" s="6">
        <f t="shared" si="2"/>
        <v>108</v>
      </c>
      <c r="F22" s="6">
        <f t="shared" si="3"/>
        <v>108</v>
      </c>
      <c r="G22" s="14" t="str">
        <f t="shared" si="4"/>
        <v>0</v>
      </c>
    </row>
    <row r="23" spans="1:8" x14ac:dyDescent="0.25">
      <c r="A23" s="3" t="s">
        <v>10</v>
      </c>
      <c r="B23" s="4">
        <v>10</v>
      </c>
      <c r="C23" s="5">
        <f t="shared" si="1"/>
        <v>110</v>
      </c>
      <c r="D23" s="5">
        <f t="shared" si="0"/>
        <v>119</v>
      </c>
      <c r="E23" s="6">
        <f t="shared" si="2"/>
        <v>109</v>
      </c>
      <c r="F23" s="6">
        <f t="shared" si="3"/>
        <v>118</v>
      </c>
      <c r="G23" s="7" t="str">
        <f t="shared" si="4"/>
        <v>10300,0000</v>
      </c>
    </row>
    <row r="24" spans="1:8" x14ac:dyDescent="0.25">
      <c r="A24" s="3" t="s">
        <v>14</v>
      </c>
      <c r="B24" s="4">
        <v>3</v>
      </c>
      <c r="C24" s="5">
        <f t="shared" si="1"/>
        <v>120</v>
      </c>
      <c r="D24" s="5">
        <f t="shared" si="0"/>
        <v>122</v>
      </c>
      <c r="E24" s="6">
        <f t="shared" si="2"/>
        <v>119</v>
      </c>
      <c r="F24" s="6">
        <f t="shared" si="3"/>
        <v>121</v>
      </c>
      <c r="G24" s="7" t="str">
        <f t="shared" si="4"/>
        <v>016</v>
      </c>
    </row>
    <row r="25" spans="1:8" x14ac:dyDescent="0.25">
      <c r="A25" s="3" t="s">
        <v>15</v>
      </c>
      <c r="B25" s="4">
        <v>10</v>
      </c>
      <c r="C25" s="5">
        <f t="shared" si="1"/>
        <v>123</v>
      </c>
      <c r="D25" s="5">
        <f t="shared" si="0"/>
        <v>132</v>
      </c>
      <c r="E25" s="6">
        <f t="shared" si="2"/>
        <v>122</v>
      </c>
      <c r="F25" s="6">
        <f t="shared" si="3"/>
        <v>131</v>
      </c>
      <c r="G25" s="7" t="str">
        <f t="shared" si="4"/>
        <v>0004,05000</v>
      </c>
    </row>
    <row r="26" spans="1:8" x14ac:dyDescent="0.25">
      <c r="A26" s="3" t="s">
        <v>16</v>
      </c>
      <c r="B26" s="4">
        <v>10</v>
      </c>
      <c r="C26" s="5">
        <f t="shared" si="1"/>
        <v>133</v>
      </c>
      <c r="D26" s="5">
        <f t="shared" si="0"/>
        <v>142</v>
      </c>
      <c r="E26" s="6">
        <f t="shared" si="2"/>
        <v>132</v>
      </c>
      <c r="F26" s="6">
        <f t="shared" si="3"/>
        <v>141</v>
      </c>
      <c r="G26" s="7" t="str">
        <f t="shared" si="4"/>
        <v>781304,050</v>
      </c>
    </row>
    <row r="27" spans="1:8" x14ac:dyDescent="0.25">
      <c r="A27" s="3" t="s">
        <v>17</v>
      </c>
      <c r="B27" s="4">
        <v>3</v>
      </c>
      <c r="C27" s="5">
        <f t="shared" si="1"/>
        <v>143</v>
      </c>
      <c r="D27" s="5">
        <f t="shared" si="0"/>
        <v>145</v>
      </c>
      <c r="E27" s="6">
        <f t="shared" si="2"/>
        <v>142</v>
      </c>
      <c r="F27" s="6">
        <f t="shared" si="3"/>
        <v>144</v>
      </c>
      <c r="G27" s="7" t="str">
        <f t="shared" si="4"/>
        <v>007</v>
      </c>
    </row>
    <row r="28" spans="1:8" x14ac:dyDescent="0.25">
      <c r="A28" s="3" t="s">
        <v>18</v>
      </c>
      <c r="B28" s="4">
        <v>10</v>
      </c>
      <c r="C28" s="5">
        <f t="shared" si="1"/>
        <v>146</v>
      </c>
      <c r="D28" s="5">
        <f t="shared" si="0"/>
        <v>155</v>
      </c>
      <c r="E28" s="6">
        <f t="shared" si="2"/>
        <v>145</v>
      </c>
      <c r="F28" s="6">
        <f t="shared" si="3"/>
        <v>154</v>
      </c>
      <c r="G28" s="7" t="str">
        <f t="shared" si="4"/>
        <v>21204,0500</v>
      </c>
    </row>
    <row r="29" spans="1:8" x14ac:dyDescent="0.25">
      <c r="A29" s="3" t="s">
        <v>19</v>
      </c>
      <c r="B29" s="4">
        <v>10</v>
      </c>
      <c r="C29" s="5">
        <f t="shared" si="1"/>
        <v>156</v>
      </c>
      <c r="D29" s="5">
        <f t="shared" si="0"/>
        <v>165</v>
      </c>
      <c r="E29" s="6">
        <f t="shared" si="2"/>
        <v>155</v>
      </c>
      <c r="F29" s="6">
        <f t="shared" si="3"/>
        <v>164</v>
      </c>
      <c r="G29" s="7" t="str">
        <f t="shared" si="4"/>
        <v>0040000000</v>
      </c>
    </row>
    <row r="30" spans="1:8" x14ac:dyDescent="0.25">
      <c r="A30" s="3" t="s">
        <v>44</v>
      </c>
      <c r="B30" s="4">
        <v>1</v>
      </c>
      <c r="C30" s="5">
        <f t="shared" si="1"/>
        <v>166</v>
      </c>
      <c r="D30" s="5">
        <f t="shared" si="0"/>
        <v>166</v>
      </c>
      <c r="E30" s="6">
        <f t="shared" si="2"/>
        <v>165</v>
      </c>
      <c r="F30" s="6">
        <f t="shared" si="3"/>
        <v>165</v>
      </c>
      <c r="G30" s="7" t="str">
        <f t="shared" si="4"/>
        <v>0</v>
      </c>
    </row>
    <row r="31" spans="1:8" x14ac:dyDescent="0.25">
      <c r="A31" s="3" t="s">
        <v>45</v>
      </c>
      <c r="B31" s="4">
        <v>20</v>
      </c>
      <c r="C31" s="5">
        <f t="shared" si="1"/>
        <v>167</v>
      </c>
      <c r="D31" s="5">
        <f t="shared" si="0"/>
        <v>186</v>
      </c>
      <c r="E31" s="6">
        <f t="shared" si="2"/>
        <v>166</v>
      </c>
      <c r="F31" s="6">
        <f t="shared" si="3"/>
        <v>185</v>
      </c>
      <c r="G31" s="7" t="str">
        <f t="shared" si="4"/>
        <v>0</v>
      </c>
    </row>
    <row r="32" spans="1:8" x14ac:dyDescent="0.25">
      <c r="A32" s="3" t="s">
        <v>46</v>
      </c>
      <c r="B32" s="4">
        <v>1</v>
      </c>
      <c r="C32" s="5">
        <f t="shared" si="1"/>
        <v>187</v>
      </c>
      <c r="D32" s="5">
        <f t="shared" si="0"/>
        <v>187</v>
      </c>
      <c r="E32" s="6">
        <f t="shared" si="2"/>
        <v>186</v>
      </c>
      <c r="F32" s="6">
        <f t="shared" si="3"/>
        <v>186</v>
      </c>
      <c r="G32" s="7" t="str">
        <f t="shared" si="4"/>
        <v/>
      </c>
    </row>
    <row r="33" spans="1:7" x14ac:dyDescent="0.25">
      <c r="A33" s="3" t="s">
        <v>47</v>
      </c>
      <c r="B33" s="4">
        <v>3</v>
      </c>
      <c r="C33" s="5">
        <f t="shared" si="1"/>
        <v>188</v>
      </c>
      <c r="D33" s="5">
        <f t="shared" si="0"/>
        <v>190</v>
      </c>
      <c r="E33" s="6">
        <f t="shared" si="2"/>
        <v>187</v>
      </c>
      <c r="F33" s="6">
        <f t="shared" si="3"/>
        <v>189</v>
      </c>
      <c r="G33" s="7" t="str">
        <f t="shared" si="4"/>
        <v/>
      </c>
    </row>
    <row r="34" spans="1:7" x14ac:dyDescent="0.25">
      <c r="A34" s="3" t="s">
        <v>48</v>
      </c>
      <c r="B34" s="4">
        <v>2</v>
      </c>
      <c r="C34" s="5">
        <f t="shared" si="1"/>
        <v>191</v>
      </c>
      <c r="D34" s="5">
        <f t="shared" si="0"/>
        <v>192</v>
      </c>
      <c r="E34" s="6">
        <f t="shared" si="2"/>
        <v>190</v>
      </c>
      <c r="F34" s="6">
        <f t="shared" si="3"/>
        <v>191</v>
      </c>
      <c r="G34" s="7" t="str">
        <f t="shared" si="4"/>
        <v/>
      </c>
    </row>
    <row r="35" spans="1:7" x14ac:dyDescent="0.25">
      <c r="A35" s="3" t="s">
        <v>49</v>
      </c>
      <c r="B35" s="4">
        <v>2</v>
      </c>
      <c r="C35" s="5">
        <f t="shared" si="1"/>
        <v>193</v>
      </c>
      <c r="D35" s="5">
        <f t="shared" si="0"/>
        <v>194</v>
      </c>
      <c r="E35" s="6">
        <f t="shared" si="2"/>
        <v>192</v>
      </c>
      <c r="F35" s="6">
        <f t="shared" si="3"/>
        <v>193</v>
      </c>
      <c r="G35" s="7" t="str">
        <f t="shared" si="4"/>
        <v/>
      </c>
    </row>
    <row r="36" spans="1:7" x14ac:dyDescent="0.25">
      <c r="A36" s="3" t="s">
        <v>50</v>
      </c>
      <c r="B36" s="4">
        <v>10</v>
      </c>
      <c r="C36" s="5">
        <f t="shared" si="1"/>
        <v>195</v>
      </c>
      <c r="D36" s="5">
        <f t="shared" si="0"/>
        <v>204</v>
      </c>
      <c r="E36" s="6">
        <f t="shared" si="2"/>
        <v>194</v>
      </c>
      <c r="F36" s="6">
        <f t="shared" si="3"/>
        <v>203</v>
      </c>
      <c r="G36" s="7" t="str">
        <f t="shared" si="4"/>
        <v/>
      </c>
    </row>
    <row r="37" spans="1:7" x14ac:dyDescent="0.25">
      <c r="A37" s="3" t="s">
        <v>51</v>
      </c>
      <c r="B37" s="4">
        <v>10</v>
      </c>
      <c r="C37" s="5">
        <f t="shared" si="1"/>
        <v>205</v>
      </c>
      <c r="D37" s="5">
        <f t="shared" si="0"/>
        <v>214</v>
      </c>
      <c r="E37" s="6">
        <f t="shared" si="2"/>
        <v>204</v>
      </c>
      <c r="F37" s="6">
        <f t="shared" si="3"/>
        <v>213</v>
      </c>
      <c r="G37" s="7" t="str">
        <f t="shared" si="4"/>
        <v/>
      </c>
    </row>
    <row r="38" spans="1:7" x14ac:dyDescent="0.25">
      <c r="A38" s="3" t="s">
        <v>52</v>
      </c>
      <c r="B38" s="4">
        <v>20</v>
      </c>
      <c r="C38" s="5">
        <f t="shared" si="1"/>
        <v>215</v>
      </c>
      <c r="D38" s="5">
        <f t="shared" si="0"/>
        <v>234</v>
      </c>
      <c r="E38" s="6">
        <f t="shared" si="2"/>
        <v>214</v>
      </c>
      <c r="F38" s="6">
        <f t="shared" si="3"/>
        <v>233</v>
      </c>
      <c r="G38" s="7" t="str">
        <f t="shared" si="4"/>
        <v/>
      </c>
    </row>
    <row r="39" spans="1:7" x14ac:dyDescent="0.25">
      <c r="A39" s="3" t="s">
        <v>53</v>
      </c>
      <c r="B39" s="4">
        <v>6</v>
      </c>
      <c r="C39" s="5">
        <f t="shared" si="1"/>
        <v>235</v>
      </c>
      <c r="D39" s="5">
        <f t="shared" si="0"/>
        <v>240</v>
      </c>
      <c r="E39" s="6">
        <f t="shared" si="2"/>
        <v>234</v>
      </c>
      <c r="F39" s="6">
        <f t="shared" si="3"/>
        <v>239</v>
      </c>
      <c r="G39" s="7" t="str">
        <f t="shared" si="4"/>
        <v/>
      </c>
    </row>
    <row r="40" spans="1:7" x14ac:dyDescent="0.25">
      <c r="A40" s="3" t="s">
        <v>54</v>
      </c>
      <c r="B40" s="4">
        <v>2</v>
      </c>
      <c r="C40" s="5">
        <f t="shared" si="1"/>
        <v>241</v>
      </c>
      <c r="D40" s="5">
        <f t="shared" si="0"/>
        <v>242</v>
      </c>
      <c r="E40" s="6">
        <f t="shared" si="2"/>
        <v>240</v>
      </c>
      <c r="F40" s="6">
        <f t="shared" si="3"/>
        <v>241</v>
      </c>
      <c r="G40" s="7" t="str">
        <f t="shared" si="4"/>
        <v/>
      </c>
    </row>
    <row r="41" spans="1:7" x14ac:dyDescent="0.25">
      <c r="A41" s="3" t="s">
        <v>25</v>
      </c>
      <c r="B41" s="4">
        <v>4</v>
      </c>
      <c r="C41" s="5">
        <f t="shared" si="1"/>
        <v>243</v>
      </c>
      <c r="D41" s="5">
        <f t="shared" si="0"/>
        <v>246</v>
      </c>
      <c r="E41" s="6">
        <f t="shared" si="2"/>
        <v>242</v>
      </c>
      <c r="F41" s="6">
        <f t="shared" si="3"/>
        <v>245</v>
      </c>
      <c r="G41" s="7" t="str">
        <f t="shared" si="4"/>
        <v/>
      </c>
    </row>
    <row r="42" spans="1:7" x14ac:dyDescent="0.25">
      <c r="A42" s="15" t="s">
        <v>26</v>
      </c>
      <c r="B42">
        <f>SUM(B3:B41)</f>
        <v>246</v>
      </c>
    </row>
  </sheetData>
  <mergeCells count="8">
    <mergeCell ref="H1:H2"/>
    <mergeCell ref="I1:I2"/>
    <mergeCell ref="J1:J2"/>
    <mergeCell ref="A1:A2"/>
    <mergeCell ref="B1:B2"/>
    <mergeCell ref="C1:D1"/>
    <mergeCell ref="E1:F1"/>
    <mergeCell ref="G1:G2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zoomScaleNormal="100" workbookViewId="0">
      <selection activeCell="H17" sqref="H17"/>
    </sheetView>
  </sheetViews>
  <sheetFormatPr defaultRowHeight="15" x14ac:dyDescent="0.25"/>
  <cols>
    <col min="1" max="1" width="23.28515625" customWidth="1"/>
    <col min="2" max="2" width="10.28515625" customWidth="1"/>
    <col min="3" max="3" width="9" customWidth="1"/>
    <col min="4" max="4" width="10.85546875" customWidth="1"/>
    <col min="5" max="5" width="9" customWidth="1"/>
    <col min="6" max="6" width="10.85546875" customWidth="1"/>
    <col min="7" max="7" width="20.28515625" customWidth="1"/>
    <col min="8" max="8" width="17.5703125" customWidth="1"/>
    <col min="9" max="9" width="33.140625" customWidth="1"/>
    <col min="10" max="10" width="18.7109375" customWidth="1"/>
    <col min="11" max="1025" width="8.140625" customWidth="1"/>
  </cols>
  <sheetData>
    <row r="1" spans="1:10" x14ac:dyDescent="0.25">
      <c r="A1" s="25" t="s">
        <v>0</v>
      </c>
      <c r="B1" s="25" t="s">
        <v>1</v>
      </c>
      <c r="C1" s="26" t="s">
        <v>2</v>
      </c>
      <c r="D1" s="26"/>
      <c r="E1" s="27" t="s">
        <v>3</v>
      </c>
      <c r="F1" s="27"/>
      <c r="G1" s="25" t="s">
        <v>4</v>
      </c>
      <c r="H1" s="23"/>
      <c r="I1" s="24"/>
      <c r="J1" s="23"/>
    </row>
    <row r="2" spans="1:10" x14ac:dyDescent="0.25">
      <c r="A2" s="25"/>
      <c r="B2" s="25"/>
      <c r="C2" s="1" t="s">
        <v>5</v>
      </c>
      <c r="D2" s="1" t="s">
        <v>6</v>
      </c>
      <c r="E2" s="2" t="s">
        <v>5</v>
      </c>
      <c r="F2" s="2" t="s">
        <v>6</v>
      </c>
      <c r="G2" s="25"/>
      <c r="H2" s="23"/>
      <c r="I2" s="24"/>
      <c r="J2" s="23"/>
    </row>
    <row r="3" spans="1:10" x14ac:dyDescent="0.25">
      <c r="A3" s="16" t="s">
        <v>7</v>
      </c>
      <c r="B3" s="4">
        <v>3</v>
      </c>
      <c r="C3" s="5">
        <v>1</v>
      </c>
      <c r="D3" s="5">
        <f t="shared" ref="D3:D18" si="0">(C3+B3)-1</f>
        <v>3</v>
      </c>
      <c r="E3" s="6">
        <v>0</v>
      </c>
      <c r="F3" s="6">
        <f>(E3+D3)-1</f>
        <v>2</v>
      </c>
      <c r="G3" s="7" t="str">
        <f>MID(I3,1,3)</f>
        <v>003</v>
      </c>
      <c r="I3" s="8" t="s">
        <v>55</v>
      </c>
    </row>
    <row r="4" spans="1:10" x14ac:dyDescent="0.25">
      <c r="A4" s="16" t="s">
        <v>56</v>
      </c>
      <c r="B4" s="4">
        <v>3</v>
      </c>
      <c r="C4" s="5">
        <f t="shared" ref="C4:C18" si="1">D3+1</f>
        <v>4</v>
      </c>
      <c r="D4" s="5">
        <f t="shared" si="0"/>
        <v>6</v>
      </c>
      <c r="E4" s="6">
        <f t="shared" ref="E4:E18" si="2">F3+1</f>
        <v>3</v>
      </c>
      <c r="F4" s="6">
        <f t="shared" ref="F4:F18" si="3">(E4+B4)-1</f>
        <v>5</v>
      </c>
      <c r="G4" s="7" t="str">
        <f t="shared" ref="G4:G18" si="4">MID(($I$3),C4,B4)</f>
        <v>001</v>
      </c>
    </row>
    <row r="5" spans="1:10" x14ac:dyDescent="0.25">
      <c r="A5" s="16" t="s">
        <v>57</v>
      </c>
      <c r="B5" s="4">
        <v>4</v>
      </c>
      <c r="C5" s="5">
        <f t="shared" si="1"/>
        <v>7</v>
      </c>
      <c r="D5" s="5">
        <f t="shared" si="0"/>
        <v>10</v>
      </c>
      <c r="E5" s="6">
        <f t="shared" si="2"/>
        <v>6</v>
      </c>
      <c r="F5" s="6">
        <f t="shared" si="3"/>
        <v>9</v>
      </c>
      <c r="G5" s="7" t="str">
        <f t="shared" si="4"/>
        <v>0700</v>
      </c>
      <c r="H5" s="9"/>
    </row>
    <row r="6" spans="1:10" x14ac:dyDescent="0.25">
      <c r="A6" s="16" t="s">
        <v>58</v>
      </c>
      <c r="B6" s="4">
        <v>3</v>
      </c>
      <c r="C6" s="5">
        <f t="shared" si="1"/>
        <v>11</v>
      </c>
      <c r="D6" s="5">
        <f t="shared" si="0"/>
        <v>13</v>
      </c>
      <c r="E6" s="6">
        <f t="shared" si="2"/>
        <v>10</v>
      </c>
      <c r="F6" s="6">
        <f t="shared" si="3"/>
        <v>12</v>
      </c>
      <c r="G6" s="7" t="str">
        <f t="shared" si="4"/>
        <v>005</v>
      </c>
      <c r="H6" s="10"/>
    </row>
    <row r="7" spans="1:10" x14ac:dyDescent="0.25">
      <c r="A7" s="16" t="s">
        <v>59</v>
      </c>
      <c r="B7" s="4">
        <v>5</v>
      </c>
      <c r="C7" s="5">
        <f t="shared" si="1"/>
        <v>14</v>
      </c>
      <c r="D7" s="5">
        <f t="shared" si="0"/>
        <v>18</v>
      </c>
      <c r="E7" s="6">
        <f t="shared" si="2"/>
        <v>13</v>
      </c>
      <c r="F7" s="6">
        <f t="shared" si="3"/>
        <v>17</v>
      </c>
      <c r="G7" s="7" t="str">
        <f t="shared" si="4"/>
        <v>00003</v>
      </c>
    </row>
    <row r="8" spans="1:10" x14ac:dyDescent="0.25">
      <c r="A8" s="16" t="s">
        <v>60</v>
      </c>
      <c r="B8" s="4">
        <v>7</v>
      </c>
      <c r="C8" s="5">
        <f t="shared" si="1"/>
        <v>19</v>
      </c>
      <c r="D8" s="5">
        <f t="shared" si="0"/>
        <v>25</v>
      </c>
      <c r="E8" s="6">
        <f t="shared" si="2"/>
        <v>18</v>
      </c>
      <c r="F8" s="6">
        <f t="shared" si="3"/>
        <v>24</v>
      </c>
      <c r="G8" s="7" t="str">
        <f t="shared" si="4"/>
        <v>0000000</v>
      </c>
    </row>
    <row r="9" spans="1:10" x14ac:dyDescent="0.25">
      <c r="A9" s="16" t="s">
        <v>10</v>
      </c>
      <c r="B9" s="4">
        <v>10</v>
      </c>
      <c r="C9" s="5">
        <f t="shared" si="1"/>
        <v>26</v>
      </c>
      <c r="D9" s="5">
        <f t="shared" si="0"/>
        <v>35</v>
      </c>
      <c r="E9" s="6">
        <f t="shared" si="2"/>
        <v>25</v>
      </c>
      <c r="F9" s="6">
        <f t="shared" si="3"/>
        <v>34</v>
      </c>
      <c r="G9" s="7" t="str">
        <f t="shared" si="4"/>
        <v>0000007001</v>
      </c>
    </row>
    <row r="10" spans="1:10" x14ac:dyDescent="0.25">
      <c r="A10" s="16" t="s">
        <v>61</v>
      </c>
      <c r="B10" s="4">
        <v>3</v>
      </c>
      <c r="C10" s="5">
        <f t="shared" si="1"/>
        <v>36</v>
      </c>
      <c r="D10" s="5">
        <f t="shared" si="0"/>
        <v>38</v>
      </c>
      <c r="E10" s="6">
        <f t="shared" si="2"/>
        <v>35</v>
      </c>
      <c r="F10" s="6">
        <f t="shared" si="3"/>
        <v>37</v>
      </c>
      <c r="G10" s="7" t="str">
        <f t="shared" si="4"/>
        <v>006</v>
      </c>
    </row>
    <row r="11" spans="1:10" x14ac:dyDescent="0.25">
      <c r="A11" s="16" t="s">
        <v>62</v>
      </c>
      <c r="B11" s="4">
        <v>10</v>
      </c>
      <c r="C11" s="5">
        <f t="shared" si="1"/>
        <v>39</v>
      </c>
      <c r="D11" s="5">
        <f t="shared" si="0"/>
        <v>48</v>
      </c>
      <c r="E11" s="6">
        <f t="shared" si="2"/>
        <v>38</v>
      </c>
      <c r="F11" s="6">
        <f t="shared" si="3"/>
        <v>47</v>
      </c>
      <c r="G11" s="7" t="str">
        <f t="shared" si="4"/>
        <v>0000023704</v>
      </c>
    </row>
    <row r="12" spans="1:10" x14ac:dyDescent="0.25">
      <c r="A12" s="16" t="s">
        <v>16</v>
      </c>
      <c r="B12" s="4">
        <v>10</v>
      </c>
      <c r="C12" s="5">
        <f t="shared" si="1"/>
        <v>49</v>
      </c>
      <c r="D12" s="5">
        <f t="shared" si="0"/>
        <v>58</v>
      </c>
      <c r="E12" s="6">
        <f t="shared" si="2"/>
        <v>48</v>
      </c>
      <c r="F12" s="6">
        <f t="shared" si="3"/>
        <v>57</v>
      </c>
      <c r="G12" s="7" t="str">
        <f t="shared" si="4"/>
        <v>0000033266</v>
      </c>
    </row>
    <row r="13" spans="1:10" x14ac:dyDescent="0.25">
      <c r="A13" s="16" t="s">
        <v>17</v>
      </c>
      <c r="B13" s="4">
        <v>3</v>
      </c>
      <c r="C13" s="5">
        <f t="shared" si="1"/>
        <v>59</v>
      </c>
      <c r="D13" s="5">
        <f t="shared" si="0"/>
        <v>61</v>
      </c>
      <c r="E13" s="6">
        <f t="shared" si="2"/>
        <v>58</v>
      </c>
      <c r="F13" s="6">
        <f t="shared" si="3"/>
        <v>60</v>
      </c>
      <c r="G13" s="7" t="str">
        <f t="shared" si="4"/>
        <v>006</v>
      </c>
    </row>
    <row r="14" spans="1:10" x14ac:dyDescent="0.25">
      <c r="A14" s="16" t="s">
        <v>63</v>
      </c>
      <c r="B14" s="4">
        <v>10</v>
      </c>
      <c r="C14" s="5">
        <f t="shared" si="1"/>
        <v>62</v>
      </c>
      <c r="D14" s="5">
        <f t="shared" si="0"/>
        <v>71</v>
      </c>
      <c r="E14" s="6">
        <f t="shared" si="2"/>
        <v>61</v>
      </c>
      <c r="F14" s="6">
        <f t="shared" si="3"/>
        <v>70</v>
      </c>
      <c r="G14" s="7" t="str">
        <f t="shared" si="4"/>
        <v>0000023704</v>
      </c>
    </row>
    <row r="15" spans="1:10" x14ac:dyDescent="0.25">
      <c r="A15" s="16" t="s">
        <v>19</v>
      </c>
      <c r="B15" s="4">
        <v>10</v>
      </c>
      <c r="C15" s="5">
        <f t="shared" si="1"/>
        <v>72</v>
      </c>
      <c r="D15" s="5">
        <f t="shared" si="0"/>
        <v>81</v>
      </c>
      <c r="E15" s="6">
        <f t="shared" si="2"/>
        <v>71</v>
      </c>
      <c r="F15" s="6">
        <f t="shared" si="3"/>
        <v>80</v>
      </c>
      <c r="G15" s="7" t="str">
        <f t="shared" si="4"/>
        <v>0000033266</v>
      </c>
    </row>
    <row r="16" spans="1:10" x14ac:dyDescent="0.25">
      <c r="A16" s="16" t="s">
        <v>12</v>
      </c>
      <c r="B16" s="4">
        <v>5</v>
      </c>
      <c r="C16" s="5">
        <f t="shared" si="1"/>
        <v>82</v>
      </c>
      <c r="D16" s="5">
        <f t="shared" si="0"/>
        <v>86</v>
      </c>
      <c r="E16" s="6">
        <f t="shared" si="2"/>
        <v>81</v>
      </c>
      <c r="F16" s="6">
        <f t="shared" si="3"/>
        <v>85</v>
      </c>
      <c r="G16" s="7" t="str">
        <f t="shared" si="4"/>
        <v>05043</v>
      </c>
    </row>
    <row r="17" spans="1:8" x14ac:dyDescent="0.25">
      <c r="A17" s="16" t="s">
        <v>13</v>
      </c>
      <c r="B17" s="4">
        <v>5</v>
      </c>
      <c r="C17" s="5">
        <f t="shared" si="1"/>
        <v>87</v>
      </c>
      <c r="D17" s="5">
        <f t="shared" si="0"/>
        <v>91</v>
      </c>
      <c r="E17" s="6">
        <f t="shared" si="2"/>
        <v>86</v>
      </c>
      <c r="F17" s="6">
        <f t="shared" si="3"/>
        <v>90</v>
      </c>
      <c r="G17" s="7" t="str">
        <f t="shared" si="4"/>
        <v>43640</v>
      </c>
      <c r="H17" s="10">
        <f>TIME(INT(G17/3600),MOD(INT(G17/60),60),MOD(G17,60))</f>
        <v>0.50509259259259254</v>
      </c>
    </row>
    <row r="18" spans="1:8" x14ac:dyDescent="0.25">
      <c r="A18" s="16" t="s">
        <v>25</v>
      </c>
      <c r="B18" s="4">
        <v>4</v>
      </c>
      <c r="C18" s="5">
        <f t="shared" si="1"/>
        <v>92</v>
      </c>
      <c r="D18" s="5">
        <f t="shared" si="0"/>
        <v>95</v>
      </c>
      <c r="E18" s="6">
        <f t="shared" si="2"/>
        <v>91</v>
      </c>
      <c r="F18" s="6">
        <f t="shared" si="3"/>
        <v>94</v>
      </c>
      <c r="G18" s="7" t="str">
        <f t="shared" si="4"/>
        <v>0000</v>
      </c>
      <c r="H18" t="str">
        <f>MID(J3,81,6)</f>
        <v/>
      </c>
    </row>
    <row r="19" spans="1:8" x14ac:dyDescent="0.25">
      <c r="A19" s="11" t="s">
        <v>26</v>
      </c>
      <c r="B19">
        <f>SUM(B3:B18)</f>
        <v>95</v>
      </c>
    </row>
  </sheetData>
  <mergeCells count="8">
    <mergeCell ref="H1:H2"/>
    <mergeCell ref="I1:I2"/>
    <mergeCell ref="J1:J2"/>
    <mergeCell ref="A1:A2"/>
    <mergeCell ref="B1:B2"/>
    <mergeCell ref="C1:D1"/>
    <mergeCell ref="E1:F1"/>
    <mergeCell ref="G1:G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zoomScaleNormal="100" workbookViewId="0">
      <selection activeCell="G29" sqref="G29"/>
    </sheetView>
  </sheetViews>
  <sheetFormatPr defaultRowHeight="15" x14ac:dyDescent="0.25"/>
  <cols>
    <col min="1" max="1" width="23.28515625" customWidth="1"/>
    <col min="2" max="2" width="10.28515625" customWidth="1"/>
    <col min="3" max="3" width="9" customWidth="1"/>
    <col min="4" max="4" width="10.85546875" customWidth="1"/>
    <col min="5" max="5" width="9" customWidth="1"/>
    <col min="6" max="6" width="10.85546875" customWidth="1"/>
    <col min="7" max="7" width="20.28515625" customWidth="1"/>
    <col min="8" max="8" width="17.5703125" customWidth="1"/>
    <col min="9" max="9" width="33.140625" customWidth="1"/>
    <col min="10" max="10" width="18.7109375" customWidth="1"/>
    <col min="11" max="1025" width="8.140625" customWidth="1"/>
  </cols>
  <sheetData>
    <row r="1" spans="1:10" x14ac:dyDescent="0.25">
      <c r="A1" s="25" t="s">
        <v>0</v>
      </c>
      <c r="B1" s="25" t="s">
        <v>1</v>
      </c>
      <c r="C1" s="26" t="s">
        <v>2</v>
      </c>
      <c r="D1" s="26"/>
      <c r="E1" s="27" t="s">
        <v>3</v>
      </c>
      <c r="F1" s="27"/>
      <c r="G1" s="25" t="s">
        <v>4</v>
      </c>
      <c r="H1" s="23"/>
      <c r="I1" s="24"/>
      <c r="J1" s="23"/>
    </row>
    <row r="2" spans="1:10" x14ac:dyDescent="0.25">
      <c r="A2" s="25"/>
      <c r="B2" s="25"/>
      <c r="C2" s="1" t="s">
        <v>5</v>
      </c>
      <c r="D2" s="1" t="s">
        <v>6</v>
      </c>
      <c r="E2" s="2" t="s">
        <v>5</v>
      </c>
      <c r="F2" s="2" t="s">
        <v>6</v>
      </c>
      <c r="G2" s="25"/>
      <c r="H2" s="23"/>
      <c r="I2" s="24"/>
      <c r="J2" s="23"/>
    </row>
    <row r="3" spans="1:10" x14ac:dyDescent="0.25">
      <c r="A3" s="17" t="s">
        <v>7</v>
      </c>
      <c r="B3" s="4">
        <v>3</v>
      </c>
      <c r="C3" s="5">
        <v>1</v>
      </c>
      <c r="D3" s="5">
        <f t="shared" ref="D3:D15" si="0">(C3+B3)-1</f>
        <v>3</v>
      </c>
      <c r="E3" s="6">
        <v>0</v>
      </c>
      <c r="F3" s="6">
        <f>(E3+D3)-1</f>
        <v>2</v>
      </c>
      <c r="G3" s="7" t="str">
        <f>MID(I3,1,3)</f>
        <v>005</v>
      </c>
      <c r="I3" s="8" t="s">
        <v>64</v>
      </c>
    </row>
    <row r="4" spans="1:10" x14ac:dyDescent="0.25">
      <c r="A4" s="17" t="s">
        <v>56</v>
      </c>
      <c r="B4" s="4">
        <v>3</v>
      </c>
      <c r="C4" s="5">
        <f t="shared" ref="C4:C15" si="1">D3+1</f>
        <v>4</v>
      </c>
      <c r="D4" s="5">
        <f t="shared" si="0"/>
        <v>6</v>
      </c>
      <c r="E4" s="6">
        <f t="shared" ref="E4:E15" si="2">F3+1</f>
        <v>3</v>
      </c>
      <c r="F4" s="6">
        <f t="shared" ref="F4:F15" si="3">(E4+B4)-1</f>
        <v>5</v>
      </c>
      <c r="G4" s="7" t="str">
        <f t="shared" ref="G4:G15" si="4">MID(($I$3),C4,B4)</f>
        <v>001</v>
      </c>
    </row>
    <row r="5" spans="1:10" x14ac:dyDescent="0.25">
      <c r="A5" s="17" t="s">
        <v>12</v>
      </c>
      <c r="B5" s="4">
        <v>5</v>
      </c>
      <c r="C5" s="5">
        <f t="shared" si="1"/>
        <v>7</v>
      </c>
      <c r="D5" s="5">
        <f t="shared" si="0"/>
        <v>11</v>
      </c>
      <c r="E5" s="6">
        <f t="shared" si="2"/>
        <v>6</v>
      </c>
      <c r="F5" s="6">
        <f t="shared" si="3"/>
        <v>10</v>
      </c>
      <c r="G5" s="7" t="str">
        <f t="shared" si="4"/>
        <v>05046</v>
      </c>
      <c r="H5" s="9"/>
    </row>
    <row r="6" spans="1:10" x14ac:dyDescent="0.25">
      <c r="A6" s="17" t="s">
        <v>13</v>
      </c>
      <c r="B6" s="4">
        <v>5</v>
      </c>
      <c r="C6" s="5">
        <f t="shared" si="1"/>
        <v>12</v>
      </c>
      <c r="D6" s="5">
        <f t="shared" si="0"/>
        <v>16</v>
      </c>
      <c r="E6" s="6">
        <f t="shared" si="2"/>
        <v>11</v>
      </c>
      <c r="F6" s="6">
        <f t="shared" si="3"/>
        <v>15</v>
      </c>
      <c r="G6" s="7" t="str">
        <f t="shared" si="4"/>
        <v>32846</v>
      </c>
      <c r="H6" s="10">
        <f>TIME(INT(G6/3600),MOD(INT(G6/60),60),MOD(G6,60))</f>
        <v>0.38016203703703705</v>
      </c>
    </row>
    <row r="7" spans="1:10" x14ac:dyDescent="0.25">
      <c r="A7" s="17" t="s">
        <v>28</v>
      </c>
      <c r="B7" s="4">
        <v>3</v>
      </c>
      <c r="C7" s="5">
        <f t="shared" si="1"/>
        <v>17</v>
      </c>
      <c r="D7" s="5">
        <f t="shared" si="0"/>
        <v>19</v>
      </c>
      <c r="E7" s="6">
        <f t="shared" si="2"/>
        <v>16</v>
      </c>
      <c r="F7" s="6">
        <f t="shared" si="3"/>
        <v>18</v>
      </c>
      <c r="G7" s="7" t="str">
        <f t="shared" si="4"/>
        <v>001</v>
      </c>
    </row>
    <row r="8" spans="1:10" x14ac:dyDescent="0.25">
      <c r="A8" s="17" t="s">
        <v>29</v>
      </c>
      <c r="B8" s="4">
        <v>2</v>
      </c>
      <c r="C8" s="5">
        <f t="shared" si="1"/>
        <v>20</v>
      </c>
      <c r="D8" s="5">
        <f t="shared" si="0"/>
        <v>21</v>
      </c>
      <c r="E8" s="6">
        <f t="shared" si="2"/>
        <v>19</v>
      </c>
      <c r="F8" s="6">
        <f t="shared" si="3"/>
        <v>20</v>
      </c>
      <c r="G8" s="7" t="str">
        <f t="shared" si="4"/>
        <v>14</v>
      </c>
    </row>
    <row r="9" spans="1:10" x14ac:dyDescent="0.25">
      <c r="A9" s="17" t="s">
        <v>65</v>
      </c>
      <c r="B9" s="4">
        <v>8</v>
      </c>
      <c r="C9" s="5">
        <f t="shared" si="1"/>
        <v>22</v>
      </c>
      <c r="D9" s="5">
        <f t="shared" si="0"/>
        <v>29</v>
      </c>
      <c r="E9" s="6">
        <f t="shared" si="2"/>
        <v>21</v>
      </c>
      <c r="F9" s="6">
        <f t="shared" si="3"/>
        <v>28</v>
      </c>
      <c r="G9" s="7" t="str">
        <f t="shared" si="4"/>
        <v>02007218</v>
      </c>
    </row>
    <row r="10" spans="1:10" x14ac:dyDescent="0.25">
      <c r="A10" s="17" t="s">
        <v>31</v>
      </c>
      <c r="B10" s="4">
        <v>1</v>
      </c>
      <c r="C10" s="5">
        <f t="shared" si="1"/>
        <v>30</v>
      </c>
      <c r="D10" s="5">
        <f t="shared" si="0"/>
        <v>30</v>
      </c>
      <c r="E10" s="6">
        <f t="shared" si="2"/>
        <v>29</v>
      </c>
      <c r="F10" s="6">
        <f t="shared" si="3"/>
        <v>29</v>
      </c>
      <c r="G10" s="7" t="str">
        <f t="shared" si="4"/>
        <v>7</v>
      </c>
    </row>
    <row r="11" spans="1:10" x14ac:dyDescent="0.25">
      <c r="A11" s="17" t="s">
        <v>32</v>
      </c>
      <c r="B11" s="4">
        <v>20</v>
      </c>
      <c r="C11" s="5">
        <f t="shared" si="1"/>
        <v>31</v>
      </c>
      <c r="D11" s="5">
        <f t="shared" si="0"/>
        <v>50</v>
      </c>
      <c r="E11" s="6">
        <f t="shared" si="2"/>
        <v>30</v>
      </c>
      <c r="F11" s="6">
        <f t="shared" si="3"/>
        <v>49</v>
      </c>
      <c r="G11" s="7" t="str">
        <f t="shared" si="4"/>
        <v>00000000003041334205</v>
      </c>
    </row>
    <row r="12" spans="1:10" x14ac:dyDescent="0.25">
      <c r="A12" s="17" t="s">
        <v>33</v>
      </c>
      <c r="B12" s="4">
        <v>4</v>
      </c>
      <c r="C12" s="5">
        <f t="shared" si="1"/>
        <v>51</v>
      </c>
      <c r="D12" s="5">
        <f t="shared" si="0"/>
        <v>54</v>
      </c>
      <c r="E12" s="6">
        <f t="shared" si="2"/>
        <v>50</v>
      </c>
      <c r="F12" s="6">
        <f t="shared" si="3"/>
        <v>53</v>
      </c>
      <c r="G12" s="7" t="str">
        <f t="shared" si="4"/>
        <v>1023</v>
      </c>
    </row>
    <row r="13" spans="1:10" x14ac:dyDescent="0.25">
      <c r="A13" s="17" t="s">
        <v>34</v>
      </c>
      <c r="B13" s="4">
        <v>3</v>
      </c>
      <c r="C13" s="5">
        <f t="shared" si="1"/>
        <v>55</v>
      </c>
      <c r="D13" s="5">
        <f t="shared" si="0"/>
        <v>57</v>
      </c>
      <c r="E13" s="6">
        <f t="shared" si="2"/>
        <v>54</v>
      </c>
      <c r="F13" s="6">
        <f t="shared" si="3"/>
        <v>56</v>
      </c>
      <c r="G13" s="7" t="str">
        <f t="shared" si="4"/>
        <v>001</v>
      </c>
    </row>
    <row r="14" spans="1:10" x14ac:dyDescent="0.25">
      <c r="A14" s="17" t="s">
        <v>66</v>
      </c>
      <c r="B14" s="4">
        <v>5</v>
      </c>
      <c r="C14" s="5">
        <f t="shared" si="1"/>
        <v>58</v>
      </c>
      <c r="D14" s="5">
        <f t="shared" si="0"/>
        <v>62</v>
      </c>
      <c r="E14" s="6">
        <f t="shared" si="2"/>
        <v>57</v>
      </c>
      <c r="F14" s="6">
        <f t="shared" si="3"/>
        <v>61</v>
      </c>
      <c r="G14" s="7" t="str">
        <f t="shared" si="4"/>
        <v>00015</v>
      </c>
    </row>
    <row r="15" spans="1:10" x14ac:dyDescent="0.25">
      <c r="A15" s="17" t="s">
        <v>25</v>
      </c>
      <c r="B15" s="4">
        <v>4</v>
      </c>
      <c r="C15" s="5">
        <f t="shared" si="1"/>
        <v>63</v>
      </c>
      <c r="D15" s="5">
        <f t="shared" si="0"/>
        <v>66</v>
      </c>
      <c r="E15" s="6">
        <f t="shared" si="2"/>
        <v>62</v>
      </c>
      <c r="F15" s="6">
        <f t="shared" si="3"/>
        <v>65</v>
      </c>
      <c r="G15" s="7" t="str">
        <f t="shared" si="4"/>
        <v>0000</v>
      </c>
    </row>
    <row r="16" spans="1:10" x14ac:dyDescent="0.25">
      <c r="A16" s="11" t="s">
        <v>26</v>
      </c>
      <c r="B16">
        <f>SUM(B3:B15)</f>
        <v>66</v>
      </c>
    </row>
  </sheetData>
  <mergeCells count="8">
    <mergeCell ref="H1:H2"/>
    <mergeCell ref="I1:I2"/>
    <mergeCell ref="J1:J2"/>
    <mergeCell ref="A1:A2"/>
    <mergeCell ref="B1:B2"/>
    <mergeCell ref="C1:D1"/>
    <mergeCell ref="E1:F1"/>
    <mergeCell ref="G1:G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zoomScaleNormal="100" workbookViewId="0">
      <selection activeCell="H6" sqref="H6"/>
    </sheetView>
  </sheetViews>
  <sheetFormatPr defaultRowHeight="15" x14ac:dyDescent="0.25"/>
  <cols>
    <col min="1" max="1" width="23.28515625" customWidth="1"/>
    <col min="2" max="2" width="10.28515625" customWidth="1"/>
    <col min="3" max="3" width="9" customWidth="1"/>
    <col min="4" max="4" width="10.85546875" customWidth="1"/>
    <col min="5" max="5" width="9" customWidth="1"/>
    <col min="6" max="6" width="10.85546875" customWidth="1"/>
    <col min="7" max="7" width="20.28515625" customWidth="1"/>
    <col min="8" max="8" width="17.5703125" customWidth="1"/>
    <col min="9" max="9" width="33.140625" customWidth="1"/>
    <col min="10" max="10" width="18.7109375" customWidth="1"/>
    <col min="11" max="1025" width="8.140625" customWidth="1"/>
  </cols>
  <sheetData>
    <row r="1" spans="1:10" x14ac:dyDescent="0.25">
      <c r="A1" s="25" t="s">
        <v>0</v>
      </c>
      <c r="B1" s="25" t="s">
        <v>1</v>
      </c>
      <c r="C1" s="26" t="s">
        <v>2</v>
      </c>
      <c r="D1" s="26"/>
      <c r="E1" s="27" t="s">
        <v>3</v>
      </c>
      <c r="F1" s="27"/>
      <c r="G1" s="25" t="s">
        <v>4</v>
      </c>
      <c r="H1" s="23"/>
      <c r="I1" s="24"/>
      <c r="J1" s="23"/>
    </row>
    <row r="2" spans="1:10" x14ac:dyDescent="0.25">
      <c r="A2" s="25"/>
      <c r="B2" s="25"/>
      <c r="C2" s="1" t="s">
        <v>5</v>
      </c>
      <c r="D2" s="1" t="s">
        <v>6</v>
      </c>
      <c r="E2" s="2" t="s">
        <v>5</v>
      </c>
      <c r="F2" s="2" t="s">
        <v>6</v>
      </c>
      <c r="G2" s="25"/>
      <c r="H2" s="23"/>
      <c r="I2" s="24"/>
      <c r="J2" s="23"/>
    </row>
    <row r="3" spans="1:10" x14ac:dyDescent="0.25">
      <c r="A3" s="17" t="s">
        <v>7</v>
      </c>
      <c r="B3" s="4">
        <v>3</v>
      </c>
      <c r="C3" s="5">
        <v>1</v>
      </c>
      <c r="D3" s="5">
        <f t="shared" ref="D3:D8" si="0">(C3+B3)-1</f>
        <v>3</v>
      </c>
      <c r="E3" s="6">
        <v>0</v>
      </c>
      <c r="F3" s="6">
        <f>(E3+D3)-1</f>
        <v>2</v>
      </c>
      <c r="G3" s="7" t="str">
        <f>MID(I3,1,3)</f>
        <v>100</v>
      </c>
      <c r="I3" s="8" t="s">
        <v>67</v>
      </c>
    </row>
    <row r="4" spans="1:10" x14ac:dyDescent="0.25">
      <c r="A4" s="17" t="s">
        <v>56</v>
      </c>
      <c r="B4" s="4">
        <v>3</v>
      </c>
      <c r="C4" s="5">
        <f>D3+1</f>
        <v>4</v>
      </c>
      <c r="D4" s="5">
        <f t="shared" si="0"/>
        <v>6</v>
      </c>
      <c r="E4" s="6">
        <f>F3+1</f>
        <v>3</v>
      </c>
      <c r="F4" s="6">
        <f>(E4+B4)-1</f>
        <v>5</v>
      </c>
      <c r="G4" s="7" t="str">
        <f>MID(($I$3),C4,B4)</f>
        <v>001</v>
      </c>
    </row>
    <row r="5" spans="1:10" x14ac:dyDescent="0.25">
      <c r="A5" s="17" t="s">
        <v>9</v>
      </c>
      <c r="B5" s="4">
        <v>3</v>
      </c>
      <c r="C5" s="5">
        <f>D4+1</f>
        <v>7</v>
      </c>
      <c r="D5" s="5">
        <f t="shared" si="0"/>
        <v>9</v>
      </c>
      <c r="E5" s="6">
        <f>F4+1</f>
        <v>6</v>
      </c>
      <c r="F5" s="6">
        <f>(E5+B5)-1</f>
        <v>8</v>
      </c>
      <c r="G5" s="7" t="str">
        <f>MID(($I$3),C5,B5)</f>
        <v>017</v>
      </c>
      <c r="H5" s="9"/>
    </row>
    <row r="6" spans="1:10" x14ac:dyDescent="0.25">
      <c r="A6" s="17" t="s">
        <v>10</v>
      </c>
      <c r="B6" s="4">
        <v>10</v>
      </c>
      <c r="C6" s="5">
        <f>D5+1</f>
        <v>10</v>
      </c>
      <c r="D6" s="5">
        <f t="shared" si="0"/>
        <v>19</v>
      </c>
      <c r="E6" s="6">
        <f>F5+1</f>
        <v>9</v>
      </c>
      <c r="F6" s="6">
        <f>(E6+B6)-1</f>
        <v>18</v>
      </c>
      <c r="G6" s="7" t="str">
        <f>MID(($I$3),C6,B6)</f>
        <v>0000007001</v>
      </c>
      <c r="H6" s="10"/>
    </row>
    <row r="7" spans="1:10" x14ac:dyDescent="0.25">
      <c r="A7" s="17" t="s">
        <v>68</v>
      </c>
      <c r="B7" s="4">
        <v>3</v>
      </c>
      <c r="C7" s="5">
        <f>D6+1</f>
        <v>20</v>
      </c>
      <c r="D7" s="5">
        <f t="shared" si="0"/>
        <v>22</v>
      </c>
      <c r="E7" s="6">
        <f>F6+1</f>
        <v>19</v>
      </c>
      <c r="F7" s="6">
        <f>(E7+B7)-1</f>
        <v>21</v>
      </c>
      <c r="G7" s="7" t="str">
        <f>MID(($I$3),C7,B7)</f>
        <v>003</v>
      </c>
    </row>
    <row r="8" spans="1:10" x14ac:dyDescent="0.25">
      <c r="A8" s="17" t="s">
        <v>25</v>
      </c>
      <c r="B8" s="4">
        <v>4</v>
      </c>
      <c r="C8" s="5">
        <f>D7+1</f>
        <v>23</v>
      </c>
      <c r="D8" s="5">
        <f t="shared" si="0"/>
        <v>26</v>
      </c>
      <c r="E8" s="6">
        <f>F7+1</f>
        <v>22</v>
      </c>
      <c r="F8" s="6">
        <f>(E8+B8)-1</f>
        <v>25</v>
      </c>
      <c r="G8" s="7" t="str">
        <f>MID(($I$3),C8,B8)</f>
        <v>0000</v>
      </c>
    </row>
    <row r="9" spans="1:10" x14ac:dyDescent="0.25">
      <c r="A9" s="11" t="s">
        <v>26</v>
      </c>
      <c r="B9">
        <f>SUM(B3:B8)</f>
        <v>26</v>
      </c>
    </row>
  </sheetData>
  <mergeCells count="8">
    <mergeCell ref="H1:H2"/>
    <mergeCell ref="I1:I2"/>
    <mergeCell ref="J1:J2"/>
    <mergeCell ref="A1:A2"/>
    <mergeCell ref="B1:B2"/>
    <mergeCell ref="C1:D1"/>
    <mergeCell ref="E1:F1"/>
    <mergeCell ref="G1:G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tabSelected="1" zoomScaleNormal="100" workbookViewId="0">
      <selection activeCell="G9" sqref="G9"/>
    </sheetView>
  </sheetViews>
  <sheetFormatPr defaultRowHeight="15" x14ac:dyDescent="0.25"/>
  <cols>
    <col min="1" max="1" width="23.28515625" customWidth="1"/>
    <col min="2" max="2" width="10.28515625" customWidth="1"/>
    <col min="3" max="3" width="9" customWidth="1"/>
    <col min="4" max="4" width="10.85546875" customWidth="1"/>
    <col min="5" max="5" width="9" customWidth="1"/>
    <col min="6" max="6" width="10.85546875" customWidth="1"/>
    <col min="7" max="7" width="21.28515625" customWidth="1"/>
    <col min="8" max="8" width="17.5703125" customWidth="1"/>
    <col min="9" max="9" width="33.140625" customWidth="1"/>
    <col min="10" max="10" width="18.7109375" customWidth="1"/>
    <col min="11" max="1025" width="8.140625" customWidth="1"/>
  </cols>
  <sheetData>
    <row r="1" spans="1:10" x14ac:dyDescent="0.25">
      <c r="A1" s="25" t="s">
        <v>0</v>
      </c>
      <c r="B1" s="25" t="s">
        <v>1</v>
      </c>
      <c r="C1" s="26" t="s">
        <v>2</v>
      </c>
      <c r="D1" s="26"/>
      <c r="E1" s="27" t="s">
        <v>3</v>
      </c>
      <c r="F1" s="27"/>
      <c r="G1" s="25" t="s">
        <v>4</v>
      </c>
      <c r="H1" s="23"/>
      <c r="I1" s="24"/>
      <c r="J1" s="23"/>
    </row>
    <row r="2" spans="1:10" x14ac:dyDescent="0.25">
      <c r="A2" s="25"/>
      <c r="B2" s="25"/>
      <c r="C2" s="1" t="s">
        <v>5</v>
      </c>
      <c r="D2" s="1" t="s">
        <v>6</v>
      </c>
      <c r="E2" s="2" t="s">
        <v>5</v>
      </c>
      <c r="F2" s="2" t="s">
        <v>6</v>
      </c>
      <c r="G2" s="25"/>
      <c r="H2" s="23"/>
      <c r="I2" s="24"/>
      <c r="J2" s="23"/>
    </row>
    <row r="3" spans="1:10" x14ac:dyDescent="0.25">
      <c r="A3" s="3" t="s">
        <v>7</v>
      </c>
      <c r="B3" s="4">
        <v>3</v>
      </c>
      <c r="C3" s="5">
        <v>1</v>
      </c>
      <c r="D3" s="5">
        <f t="shared" ref="D3:D31" si="0">(C3+B3)-1</f>
        <v>3</v>
      </c>
      <c r="E3" s="6">
        <v>0</v>
      </c>
      <c r="F3" s="6">
        <f>(E3+D3)-1</f>
        <v>2</v>
      </c>
      <c r="G3" s="7" t="str">
        <f t="shared" ref="G3:G31" si="1">MID(($I$3),C3,B3)</f>
        <v>002</v>
      </c>
      <c r="I3" s="21" t="s">
        <v>74</v>
      </c>
    </row>
    <row r="4" spans="1:10" x14ac:dyDescent="0.25">
      <c r="A4" s="3" t="s">
        <v>8</v>
      </c>
      <c r="B4" s="4">
        <v>3</v>
      </c>
      <c r="C4" s="5">
        <f t="shared" ref="C4:C31" si="2">D3+1</f>
        <v>4</v>
      </c>
      <c r="D4" s="5">
        <f t="shared" si="0"/>
        <v>6</v>
      </c>
      <c r="E4" s="6">
        <f t="shared" ref="E4:E31" si="3">F3+1</f>
        <v>3</v>
      </c>
      <c r="F4" s="6">
        <f t="shared" ref="F4:F31" si="4">(E4+B4)-1</f>
        <v>5</v>
      </c>
      <c r="G4" s="7" t="str">
        <f t="shared" si="1"/>
        <v>002</v>
      </c>
    </row>
    <row r="5" spans="1:10" x14ac:dyDescent="0.25">
      <c r="A5" s="3" t="s">
        <v>12</v>
      </c>
      <c r="B5" s="4">
        <v>5</v>
      </c>
      <c r="C5" s="5">
        <f t="shared" si="2"/>
        <v>7</v>
      </c>
      <c r="D5" s="5">
        <f t="shared" si="0"/>
        <v>11</v>
      </c>
      <c r="E5" s="6">
        <f t="shared" si="3"/>
        <v>6</v>
      </c>
      <c r="F5" s="6">
        <f t="shared" si="4"/>
        <v>10</v>
      </c>
      <c r="G5" s="7" t="str">
        <f t="shared" si="1"/>
        <v>07052</v>
      </c>
      <c r="H5" s="9"/>
    </row>
    <row r="6" spans="1:10" x14ac:dyDescent="0.25">
      <c r="A6" s="3" t="s">
        <v>13</v>
      </c>
      <c r="B6" s="4">
        <v>5</v>
      </c>
      <c r="C6" s="5">
        <f t="shared" si="2"/>
        <v>12</v>
      </c>
      <c r="D6" s="5">
        <f t="shared" si="0"/>
        <v>16</v>
      </c>
      <c r="E6" s="6">
        <f t="shared" si="3"/>
        <v>11</v>
      </c>
      <c r="F6" s="6">
        <f t="shared" si="4"/>
        <v>15</v>
      </c>
      <c r="G6" s="7" t="str">
        <f t="shared" si="1"/>
        <v>14849</v>
      </c>
      <c r="H6" s="10">
        <f>TIME(INT(G6/3600),MOD(INT(G6/60),60),MOD(G6,60))</f>
        <v>0.17186342592592593</v>
      </c>
    </row>
    <row r="7" spans="1:10" x14ac:dyDescent="0.25">
      <c r="A7" s="3" t="s">
        <v>28</v>
      </c>
      <c r="B7" s="4">
        <v>3</v>
      </c>
      <c r="C7" s="5">
        <f t="shared" si="2"/>
        <v>17</v>
      </c>
      <c r="D7" s="5">
        <f t="shared" si="0"/>
        <v>19</v>
      </c>
      <c r="E7" s="6">
        <f t="shared" si="3"/>
        <v>16</v>
      </c>
      <c r="F7" s="6">
        <f t="shared" si="4"/>
        <v>18</v>
      </c>
      <c r="G7" s="7" t="str">
        <f t="shared" si="1"/>
        <v>004</v>
      </c>
    </row>
    <row r="8" spans="1:10" x14ac:dyDescent="0.25">
      <c r="A8" s="3" t="s">
        <v>29</v>
      </c>
      <c r="B8" s="4">
        <v>2</v>
      </c>
      <c r="C8" s="5">
        <f t="shared" si="2"/>
        <v>20</v>
      </c>
      <c r="D8" s="5">
        <f t="shared" si="0"/>
        <v>21</v>
      </c>
      <c r="E8" s="6">
        <f t="shared" si="3"/>
        <v>19</v>
      </c>
      <c r="F8" s="6">
        <f t="shared" si="4"/>
        <v>20</v>
      </c>
      <c r="G8" s="7" t="str">
        <f t="shared" si="1"/>
        <v>01</v>
      </c>
    </row>
    <row r="9" spans="1:10" x14ac:dyDescent="0.25">
      <c r="A9" s="3" t="s">
        <v>30</v>
      </c>
      <c r="B9" s="4">
        <v>8</v>
      </c>
      <c r="C9" s="5">
        <f t="shared" si="2"/>
        <v>22</v>
      </c>
      <c r="D9" s="5">
        <f t="shared" si="0"/>
        <v>29</v>
      </c>
      <c r="E9" s="6">
        <f t="shared" si="3"/>
        <v>21</v>
      </c>
      <c r="F9" s="6">
        <f t="shared" si="4"/>
        <v>28</v>
      </c>
      <c r="G9" s="7" t="str">
        <f t="shared" si="1"/>
        <v>00092967</v>
      </c>
    </row>
    <row r="10" spans="1:10" x14ac:dyDescent="0.25">
      <c r="A10" s="3" t="s">
        <v>31</v>
      </c>
      <c r="B10" s="4">
        <v>1</v>
      </c>
      <c r="C10" s="5">
        <f t="shared" si="2"/>
        <v>30</v>
      </c>
      <c r="D10" s="5">
        <f t="shared" si="0"/>
        <v>30</v>
      </c>
      <c r="E10" s="6">
        <f t="shared" si="3"/>
        <v>29</v>
      </c>
      <c r="F10" s="6">
        <f t="shared" si="4"/>
        <v>29</v>
      </c>
      <c r="G10" s="7" t="str">
        <f t="shared" si="1"/>
        <v>5</v>
      </c>
    </row>
    <row r="11" spans="1:10" x14ac:dyDescent="0.25">
      <c r="A11" s="3" t="s">
        <v>32</v>
      </c>
      <c r="B11" s="4">
        <v>20</v>
      </c>
      <c r="C11" s="5">
        <f t="shared" si="2"/>
        <v>31</v>
      </c>
      <c r="D11" s="5">
        <f t="shared" si="0"/>
        <v>50</v>
      </c>
      <c r="E11" s="6">
        <f t="shared" si="3"/>
        <v>30</v>
      </c>
      <c r="F11" s="6">
        <f t="shared" si="4"/>
        <v>49</v>
      </c>
      <c r="G11" s="7" t="str">
        <f t="shared" si="1"/>
        <v>00000000000883945763</v>
      </c>
    </row>
    <row r="12" spans="1:10" x14ac:dyDescent="0.25">
      <c r="A12" s="3" t="s">
        <v>33</v>
      </c>
      <c r="B12" s="4">
        <v>4</v>
      </c>
      <c r="C12" s="5">
        <f t="shared" si="2"/>
        <v>51</v>
      </c>
      <c r="D12" s="5">
        <f t="shared" si="0"/>
        <v>54</v>
      </c>
      <c r="E12" s="6">
        <f t="shared" si="3"/>
        <v>50</v>
      </c>
      <c r="F12" s="6">
        <f t="shared" si="4"/>
        <v>53</v>
      </c>
      <c r="G12" s="7" t="str">
        <f t="shared" si="1"/>
        <v>0100</v>
      </c>
    </row>
    <row r="13" spans="1:10" x14ac:dyDescent="0.25">
      <c r="A13" s="3" t="s">
        <v>34</v>
      </c>
      <c r="B13" s="4">
        <v>3</v>
      </c>
      <c r="C13" s="5">
        <f t="shared" si="2"/>
        <v>55</v>
      </c>
      <c r="D13" s="5">
        <f t="shared" si="0"/>
        <v>57</v>
      </c>
      <c r="E13" s="6">
        <f t="shared" si="3"/>
        <v>54</v>
      </c>
      <c r="F13" s="6">
        <f t="shared" si="4"/>
        <v>56</v>
      </c>
      <c r="G13" s="7" t="str">
        <f t="shared" si="1"/>
        <v>004</v>
      </c>
    </row>
    <row r="14" spans="1:10" x14ac:dyDescent="0.25">
      <c r="A14" s="3" t="s">
        <v>35</v>
      </c>
      <c r="B14" s="4">
        <v>5</v>
      </c>
      <c r="C14" s="5">
        <f t="shared" si="2"/>
        <v>58</v>
      </c>
      <c r="D14" s="5">
        <f t="shared" si="0"/>
        <v>62</v>
      </c>
      <c r="E14" s="6">
        <f t="shared" si="3"/>
        <v>57</v>
      </c>
      <c r="F14" s="6">
        <f t="shared" si="4"/>
        <v>61</v>
      </c>
      <c r="G14" s="7" t="str">
        <f t="shared" si="1"/>
        <v>00000</v>
      </c>
    </row>
    <row r="15" spans="1:10" x14ac:dyDescent="0.25">
      <c r="A15" s="3" t="s">
        <v>36</v>
      </c>
      <c r="B15" s="4">
        <v>6</v>
      </c>
      <c r="C15" s="5">
        <f t="shared" si="2"/>
        <v>63</v>
      </c>
      <c r="D15" s="5">
        <f t="shared" si="0"/>
        <v>68</v>
      </c>
      <c r="E15" s="6">
        <f t="shared" si="3"/>
        <v>62</v>
      </c>
      <c r="F15" s="6">
        <f t="shared" si="4"/>
        <v>67</v>
      </c>
      <c r="G15" s="14" t="str">
        <f t="shared" si="1"/>
        <v>000445</v>
      </c>
    </row>
    <row r="16" spans="1:10" x14ac:dyDescent="0.25">
      <c r="A16" s="3" t="s">
        <v>37</v>
      </c>
      <c r="B16" s="4">
        <v>6</v>
      </c>
      <c r="C16" s="5">
        <f t="shared" si="2"/>
        <v>69</v>
      </c>
      <c r="D16" s="5">
        <f t="shared" si="0"/>
        <v>74</v>
      </c>
      <c r="E16" s="6">
        <f t="shared" si="3"/>
        <v>68</v>
      </c>
      <c r="F16" s="6">
        <f t="shared" si="4"/>
        <v>73</v>
      </c>
      <c r="G16" s="7" t="str">
        <f t="shared" si="1"/>
        <v>000000</v>
      </c>
    </row>
    <row r="17" spans="1:7" x14ac:dyDescent="0.25">
      <c r="A17" s="3" t="s">
        <v>38</v>
      </c>
      <c r="B17" s="4">
        <v>6</v>
      </c>
      <c r="C17" s="5">
        <f t="shared" si="2"/>
        <v>75</v>
      </c>
      <c r="D17" s="5">
        <f t="shared" si="0"/>
        <v>80</v>
      </c>
      <c r="E17" s="6">
        <f t="shared" si="3"/>
        <v>74</v>
      </c>
      <c r="F17" s="6">
        <f t="shared" si="4"/>
        <v>79</v>
      </c>
      <c r="G17" s="7" t="str">
        <f t="shared" si="1"/>
        <v>000445</v>
      </c>
    </row>
    <row r="18" spans="1:7" x14ac:dyDescent="0.25">
      <c r="A18" s="3" t="s">
        <v>41</v>
      </c>
      <c r="B18" s="4">
        <v>8</v>
      </c>
      <c r="C18" s="5">
        <f t="shared" si="2"/>
        <v>81</v>
      </c>
      <c r="D18" s="5">
        <f t="shared" si="0"/>
        <v>88</v>
      </c>
      <c r="E18" s="6">
        <f t="shared" si="3"/>
        <v>80</v>
      </c>
      <c r="F18" s="6">
        <f t="shared" si="4"/>
        <v>87</v>
      </c>
      <c r="G18" s="7" t="str">
        <f t="shared" si="1"/>
        <v>00000001</v>
      </c>
    </row>
    <row r="19" spans="1:7" x14ac:dyDescent="0.25">
      <c r="A19" s="3" t="s">
        <v>42</v>
      </c>
      <c r="B19" s="4">
        <v>8</v>
      </c>
      <c r="C19" s="5">
        <f t="shared" si="2"/>
        <v>89</v>
      </c>
      <c r="D19" s="5">
        <f t="shared" si="0"/>
        <v>96</v>
      </c>
      <c r="E19" s="6">
        <f t="shared" si="3"/>
        <v>88</v>
      </c>
      <c r="F19" s="6">
        <f t="shared" si="4"/>
        <v>95</v>
      </c>
      <c r="G19" s="7" t="str">
        <f t="shared" si="1"/>
        <v>00000001</v>
      </c>
    </row>
    <row r="20" spans="1:7" x14ac:dyDescent="0.25">
      <c r="A20" s="3" t="s">
        <v>43</v>
      </c>
      <c r="B20" s="4">
        <v>1</v>
      </c>
      <c r="C20" s="5">
        <f t="shared" si="2"/>
        <v>97</v>
      </c>
      <c r="D20" s="5">
        <f t="shared" si="0"/>
        <v>97</v>
      </c>
      <c r="E20" s="6">
        <f t="shared" si="3"/>
        <v>96</v>
      </c>
      <c r="F20" s="6">
        <f t="shared" si="4"/>
        <v>96</v>
      </c>
      <c r="G20" s="7" t="str">
        <f t="shared" si="1"/>
        <v>0</v>
      </c>
    </row>
    <row r="21" spans="1:7" x14ac:dyDescent="0.25">
      <c r="A21" s="3" t="s">
        <v>10</v>
      </c>
      <c r="B21" s="4">
        <v>10</v>
      </c>
      <c r="C21" s="5">
        <f t="shared" si="2"/>
        <v>98</v>
      </c>
      <c r="D21" s="5">
        <f t="shared" si="0"/>
        <v>107</v>
      </c>
      <c r="E21" s="6">
        <f t="shared" si="3"/>
        <v>97</v>
      </c>
      <c r="F21" s="6">
        <f t="shared" si="4"/>
        <v>106</v>
      </c>
      <c r="G21" s="7" t="str">
        <f t="shared" si="1"/>
        <v>0000028004</v>
      </c>
    </row>
    <row r="22" spans="1:7" x14ac:dyDescent="0.25">
      <c r="A22" s="3" t="s">
        <v>14</v>
      </c>
      <c r="B22" s="4">
        <v>3</v>
      </c>
      <c r="C22" s="5">
        <f t="shared" si="2"/>
        <v>108</v>
      </c>
      <c r="D22" s="5">
        <f t="shared" si="0"/>
        <v>110</v>
      </c>
      <c r="E22" s="6">
        <f t="shared" si="3"/>
        <v>107</v>
      </c>
      <c r="F22" s="6">
        <f t="shared" si="4"/>
        <v>109</v>
      </c>
      <c r="G22" s="7" t="str">
        <f t="shared" si="1"/>
        <v>006</v>
      </c>
    </row>
    <row r="23" spans="1:7" x14ac:dyDescent="0.25">
      <c r="A23" s="3" t="s">
        <v>15</v>
      </c>
      <c r="B23" s="4">
        <v>10</v>
      </c>
      <c r="C23" s="5">
        <f t="shared" si="2"/>
        <v>111</v>
      </c>
      <c r="D23" s="5">
        <f t="shared" si="0"/>
        <v>120</v>
      </c>
      <c r="E23" s="6">
        <f t="shared" si="3"/>
        <v>110</v>
      </c>
      <c r="F23" s="6">
        <f t="shared" si="4"/>
        <v>119</v>
      </c>
      <c r="G23" s="7" t="str">
        <f t="shared" si="1"/>
        <v>0000005080</v>
      </c>
    </row>
    <row r="24" spans="1:7" x14ac:dyDescent="0.25">
      <c r="A24" s="3" t="s">
        <v>16</v>
      </c>
      <c r="B24" s="4">
        <v>10</v>
      </c>
      <c r="C24" s="5">
        <f t="shared" si="2"/>
        <v>121</v>
      </c>
      <c r="D24" s="5">
        <f t="shared" si="0"/>
        <v>130</v>
      </c>
      <c r="E24" s="6">
        <f t="shared" si="3"/>
        <v>120</v>
      </c>
      <c r="F24" s="6">
        <f t="shared" si="4"/>
        <v>129</v>
      </c>
      <c r="G24" s="7" t="str">
        <f t="shared" si="1"/>
        <v>0000026881</v>
      </c>
    </row>
    <row r="25" spans="1:7" x14ac:dyDescent="0.25">
      <c r="A25" s="3" t="s">
        <v>17</v>
      </c>
      <c r="B25" s="4">
        <v>3</v>
      </c>
      <c r="C25" s="5">
        <f t="shared" si="2"/>
        <v>131</v>
      </c>
      <c r="D25" s="5">
        <f t="shared" si="0"/>
        <v>133</v>
      </c>
      <c r="E25" s="6">
        <f t="shared" si="3"/>
        <v>130</v>
      </c>
      <c r="F25" s="6">
        <f t="shared" si="4"/>
        <v>132</v>
      </c>
      <c r="G25" s="7" t="str">
        <f t="shared" si="1"/>
        <v>006</v>
      </c>
    </row>
    <row r="26" spans="1:7" x14ac:dyDescent="0.25">
      <c r="A26" s="3" t="s">
        <v>18</v>
      </c>
      <c r="B26" s="4">
        <v>10</v>
      </c>
      <c r="C26" s="5">
        <f t="shared" si="2"/>
        <v>134</v>
      </c>
      <c r="D26" s="5">
        <f t="shared" si="0"/>
        <v>143</v>
      </c>
      <c r="E26" s="6">
        <f t="shared" si="3"/>
        <v>133</v>
      </c>
      <c r="F26" s="6">
        <f t="shared" si="4"/>
        <v>142</v>
      </c>
      <c r="G26" s="7" t="str">
        <f t="shared" si="1"/>
        <v>0000005080</v>
      </c>
    </row>
    <row r="27" spans="1:7" x14ac:dyDescent="0.25">
      <c r="A27" s="3" t="s">
        <v>19</v>
      </c>
      <c r="B27" s="4">
        <v>10</v>
      </c>
      <c r="C27" s="5">
        <f t="shared" si="2"/>
        <v>144</v>
      </c>
      <c r="D27" s="5">
        <f t="shared" si="0"/>
        <v>153</v>
      </c>
      <c r="E27" s="6">
        <f t="shared" si="3"/>
        <v>143</v>
      </c>
      <c r="F27" s="6">
        <f t="shared" si="4"/>
        <v>152</v>
      </c>
      <c r="G27" s="7" t="str">
        <f t="shared" si="1"/>
        <v>0000026881</v>
      </c>
    </row>
    <row r="28" spans="1:7" x14ac:dyDescent="0.25">
      <c r="A28" s="3" t="s">
        <v>44</v>
      </c>
      <c r="B28" s="4">
        <v>1</v>
      </c>
      <c r="C28" s="5">
        <f t="shared" si="2"/>
        <v>154</v>
      </c>
      <c r="D28" s="5">
        <f t="shared" si="0"/>
        <v>154</v>
      </c>
      <c r="E28" s="6">
        <f t="shared" si="3"/>
        <v>153</v>
      </c>
      <c r="F28" s="6">
        <f t="shared" si="4"/>
        <v>153</v>
      </c>
      <c r="G28" s="7" t="str">
        <f t="shared" si="1"/>
        <v>0</v>
      </c>
    </row>
    <row r="29" spans="1:7" x14ac:dyDescent="0.25">
      <c r="A29" s="3" t="s">
        <v>52</v>
      </c>
      <c r="B29" s="4">
        <v>20</v>
      </c>
      <c r="C29" s="5">
        <f t="shared" si="2"/>
        <v>155</v>
      </c>
      <c r="D29" s="5">
        <f t="shared" si="0"/>
        <v>174</v>
      </c>
      <c r="E29" s="6">
        <f t="shared" si="3"/>
        <v>154</v>
      </c>
      <c r="F29" s="6">
        <f t="shared" si="4"/>
        <v>173</v>
      </c>
      <c r="G29" s="7" t="str">
        <f t="shared" si="1"/>
        <v>00218516322782747400</v>
      </c>
    </row>
    <row r="30" spans="1:7" x14ac:dyDescent="0.25">
      <c r="A30" s="3" t="s">
        <v>53</v>
      </c>
      <c r="B30" s="4">
        <v>6</v>
      </c>
      <c r="C30" s="5">
        <f t="shared" si="2"/>
        <v>175</v>
      </c>
      <c r="D30" s="5">
        <f t="shared" si="0"/>
        <v>180</v>
      </c>
      <c r="E30" s="6">
        <f t="shared" si="3"/>
        <v>174</v>
      </c>
      <c r="F30" s="6">
        <f t="shared" si="4"/>
        <v>179</v>
      </c>
      <c r="G30" s="7" t="str">
        <f t="shared" si="1"/>
        <v>003166</v>
      </c>
    </row>
    <row r="31" spans="1:7" x14ac:dyDescent="0.25">
      <c r="A31" s="3" t="s">
        <v>25</v>
      </c>
      <c r="B31" s="4">
        <v>4</v>
      </c>
      <c r="C31" s="5">
        <f t="shared" si="2"/>
        <v>181</v>
      </c>
      <c r="D31" s="5">
        <f t="shared" si="0"/>
        <v>184</v>
      </c>
      <c r="E31" s="6">
        <f t="shared" si="3"/>
        <v>180</v>
      </c>
      <c r="F31" s="6">
        <f t="shared" si="4"/>
        <v>183</v>
      </c>
      <c r="G31" s="7" t="str">
        <f t="shared" si="1"/>
        <v>0000</v>
      </c>
    </row>
    <row r="32" spans="1:7" x14ac:dyDescent="0.25">
      <c r="A32" s="11" t="s">
        <v>26</v>
      </c>
      <c r="B32">
        <f>SUM(B3:B31)</f>
        <v>184</v>
      </c>
    </row>
  </sheetData>
  <mergeCells count="8">
    <mergeCell ref="H1:H2"/>
    <mergeCell ref="I1:I2"/>
    <mergeCell ref="J1:J2"/>
    <mergeCell ref="A1:A2"/>
    <mergeCell ref="B1:B2"/>
    <mergeCell ref="C1:D1"/>
    <mergeCell ref="E1:F1"/>
    <mergeCell ref="G1:G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4"/>
  <sheetViews>
    <sheetView zoomScaleNormal="100" workbookViewId="0">
      <selection activeCell="J29" sqref="J29"/>
    </sheetView>
  </sheetViews>
  <sheetFormatPr defaultRowHeight="15" x14ac:dyDescent="0.25"/>
  <cols>
    <col min="1" max="1" width="23.28515625" customWidth="1"/>
    <col min="2" max="2" width="10.28515625" customWidth="1"/>
    <col min="3" max="3" width="9" customWidth="1"/>
    <col min="4" max="4" width="10.85546875" customWidth="1"/>
    <col min="5" max="5" width="9" customWidth="1"/>
    <col min="6" max="6" width="10.85546875" customWidth="1"/>
    <col min="7" max="7" width="20.28515625" customWidth="1"/>
    <col min="8" max="8" width="17.5703125" customWidth="1"/>
    <col min="9" max="9" width="33.140625" customWidth="1"/>
    <col min="10" max="10" width="18.7109375" customWidth="1"/>
    <col min="11" max="1025" width="8.140625" customWidth="1"/>
  </cols>
  <sheetData>
    <row r="1" spans="1:10" x14ac:dyDescent="0.25">
      <c r="A1" s="25" t="s">
        <v>0</v>
      </c>
      <c r="B1" s="25" t="s">
        <v>1</v>
      </c>
      <c r="C1" s="26" t="s">
        <v>2</v>
      </c>
      <c r="D1" s="26"/>
      <c r="E1" s="27" t="s">
        <v>3</v>
      </c>
      <c r="F1" s="27"/>
      <c r="G1" s="25" t="s">
        <v>4</v>
      </c>
      <c r="H1" s="23"/>
      <c r="I1" s="24"/>
      <c r="J1" s="23"/>
    </row>
    <row r="2" spans="1:10" x14ac:dyDescent="0.25">
      <c r="A2" s="25"/>
      <c r="B2" s="25"/>
      <c r="C2" s="1" t="s">
        <v>5</v>
      </c>
      <c r="D2" s="1" t="s">
        <v>6</v>
      </c>
      <c r="E2" s="2" t="s">
        <v>5</v>
      </c>
      <c r="F2" s="2" t="s">
        <v>6</v>
      </c>
      <c r="G2" s="25"/>
      <c r="H2" s="23"/>
      <c r="I2" s="24"/>
      <c r="J2" s="23"/>
    </row>
    <row r="3" spans="1:10" x14ac:dyDescent="0.25">
      <c r="A3" s="3" t="s">
        <v>7</v>
      </c>
      <c r="B3" s="4">
        <v>3</v>
      </c>
      <c r="C3" s="5">
        <v>1</v>
      </c>
      <c r="D3" s="5">
        <f t="shared" ref="D3:D33" si="0">(C3+B3)-1</f>
        <v>3</v>
      </c>
      <c r="E3" s="6">
        <v>0</v>
      </c>
      <c r="F3" s="6">
        <f>(E3+D3)-1</f>
        <v>2</v>
      </c>
      <c r="G3" s="7" t="str">
        <f>MID(I3,1,3)</f>
        <v>002</v>
      </c>
      <c r="I3" s="8" t="s">
        <v>69</v>
      </c>
    </row>
    <row r="4" spans="1:10" x14ac:dyDescent="0.25">
      <c r="A4" s="3" t="s">
        <v>8</v>
      </c>
      <c r="B4" s="4">
        <v>3</v>
      </c>
      <c r="C4" s="5">
        <f t="shared" ref="C4:C33" si="1">D3+1</f>
        <v>4</v>
      </c>
      <c r="D4" s="5">
        <f t="shared" si="0"/>
        <v>6</v>
      </c>
      <c r="E4" s="6">
        <f t="shared" ref="E4:E33" si="2">F3+1</f>
        <v>3</v>
      </c>
      <c r="F4" s="6">
        <f t="shared" ref="F4:F33" si="3">(E4+B4)-1</f>
        <v>5</v>
      </c>
      <c r="G4" s="7" t="str">
        <f t="shared" ref="G4:G33" si="4">MID(($I$3),C4,B4)</f>
        <v>011</v>
      </c>
    </row>
    <row r="5" spans="1:10" x14ac:dyDescent="0.25">
      <c r="A5" s="3" t="s">
        <v>12</v>
      </c>
      <c r="B5" s="4">
        <v>5</v>
      </c>
      <c r="C5" s="5">
        <f t="shared" si="1"/>
        <v>7</v>
      </c>
      <c r="D5" s="5">
        <f t="shared" si="0"/>
        <v>11</v>
      </c>
      <c r="E5" s="6">
        <f t="shared" si="2"/>
        <v>6</v>
      </c>
      <c r="F5" s="6">
        <f t="shared" si="3"/>
        <v>10</v>
      </c>
      <c r="G5" s="7" t="str">
        <f t="shared" si="4"/>
        <v>05203</v>
      </c>
      <c r="H5" s="9"/>
    </row>
    <row r="6" spans="1:10" x14ac:dyDescent="0.25">
      <c r="A6" s="3" t="s">
        <v>13</v>
      </c>
      <c r="B6" s="4">
        <v>5</v>
      </c>
      <c r="C6" s="5">
        <f t="shared" si="1"/>
        <v>12</v>
      </c>
      <c r="D6" s="5">
        <f t="shared" si="0"/>
        <v>16</v>
      </c>
      <c r="E6" s="6">
        <f t="shared" si="2"/>
        <v>11</v>
      </c>
      <c r="F6" s="6">
        <f t="shared" si="3"/>
        <v>15</v>
      </c>
      <c r="G6" s="7" t="str">
        <f t="shared" si="4"/>
        <v>00051</v>
      </c>
      <c r="H6" s="10">
        <f>TIME(INT(G6/3600),MOD(INT(G6/60),60),MOD(G6,60))</f>
        <v>5.9027777777777778E-4</v>
      </c>
    </row>
    <row r="7" spans="1:10" x14ac:dyDescent="0.25">
      <c r="A7" s="3" t="s">
        <v>28</v>
      </c>
      <c r="B7" s="4">
        <v>3</v>
      </c>
      <c r="C7" s="5">
        <f t="shared" si="1"/>
        <v>17</v>
      </c>
      <c r="D7" s="5">
        <f t="shared" si="0"/>
        <v>19</v>
      </c>
      <c r="E7" s="6">
        <f t="shared" si="2"/>
        <v>16</v>
      </c>
      <c r="F7" s="6">
        <f t="shared" si="3"/>
        <v>18</v>
      </c>
      <c r="G7" s="7" t="str">
        <f t="shared" si="4"/>
        <v>001</v>
      </c>
    </row>
    <row r="8" spans="1:10" x14ac:dyDescent="0.25">
      <c r="A8" s="3" t="s">
        <v>29</v>
      </c>
      <c r="B8" s="4">
        <v>2</v>
      </c>
      <c r="C8" s="5">
        <f t="shared" si="1"/>
        <v>20</v>
      </c>
      <c r="D8" s="5">
        <f t="shared" si="0"/>
        <v>21</v>
      </c>
      <c r="E8" s="6">
        <f t="shared" si="2"/>
        <v>19</v>
      </c>
      <c r="F8" s="6">
        <f t="shared" si="3"/>
        <v>20</v>
      </c>
      <c r="G8" s="7" t="str">
        <f t="shared" si="4"/>
        <v>04</v>
      </c>
    </row>
    <row r="9" spans="1:10" x14ac:dyDescent="0.25">
      <c r="A9" s="3" t="s">
        <v>30</v>
      </c>
      <c r="B9" s="4">
        <v>8</v>
      </c>
      <c r="C9" s="5">
        <f t="shared" si="1"/>
        <v>22</v>
      </c>
      <c r="D9" s="5">
        <f t="shared" si="0"/>
        <v>29</v>
      </c>
      <c r="E9" s="6">
        <f t="shared" si="2"/>
        <v>21</v>
      </c>
      <c r="F9" s="6">
        <f t="shared" si="3"/>
        <v>28</v>
      </c>
      <c r="G9" s="7" t="str">
        <f t="shared" si="4"/>
        <v>07623829</v>
      </c>
    </row>
    <row r="10" spans="1:10" x14ac:dyDescent="0.25">
      <c r="A10" s="3" t="s">
        <v>31</v>
      </c>
      <c r="B10" s="4">
        <v>1</v>
      </c>
      <c r="C10" s="5">
        <f t="shared" si="1"/>
        <v>30</v>
      </c>
      <c r="D10" s="5">
        <f t="shared" si="0"/>
        <v>30</v>
      </c>
      <c r="E10" s="6">
        <f t="shared" si="2"/>
        <v>29</v>
      </c>
      <c r="F10" s="6">
        <f t="shared" si="3"/>
        <v>29</v>
      </c>
      <c r="G10" s="7" t="str">
        <f t="shared" si="4"/>
        <v>6</v>
      </c>
    </row>
    <row r="11" spans="1:10" x14ac:dyDescent="0.25">
      <c r="A11" s="3" t="s">
        <v>32</v>
      </c>
      <c r="B11" s="4">
        <v>20</v>
      </c>
      <c r="C11" s="5">
        <f t="shared" si="1"/>
        <v>31</v>
      </c>
      <c r="D11" s="5">
        <f t="shared" si="0"/>
        <v>50</v>
      </c>
      <c r="E11" s="6">
        <f t="shared" si="2"/>
        <v>30</v>
      </c>
      <c r="F11" s="6">
        <f t="shared" si="3"/>
        <v>49</v>
      </c>
      <c r="G11" s="7" t="str">
        <f t="shared" si="4"/>
        <v>00000000004122017348</v>
      </c>
    </row>
    <row r="12" spans="1:10" x14ac:dyDescent="0.25">
      <c r="A12" s="3" t="s">
        <v>33</v>
      </c>
      <c r="B12" s="4">
        <v>4</v>
      </c>
      <c r="C12" s="5">
        <f t="shared" si="1"/>
        <v>51</v>
      </c>
      <c r="D12" s="5">
        <f t="shared" si="0"/>
        <v>54</v>
      </c>
      <c r="E12" s="6">
        <f t="shared" si="2"/>
        <v>50</v>
      </c>
      <c r="F12" s="6">
        <f t="shared" si="3"/>
        <v>53</v>
      </c>
      <c r="G12" s="7" t="str">
        <f t="shared" si="4"/>
        <v>0400</v>
      </c>
    </row>
    <row r="13" spans="1:10" x14ac:dyDescent="0.25">
      <c r="A13" s="3" t="s">
        <v>34</v>
      </c>
      <c r="B13" s="4">
        <v>3</v>
      </c>
      <c r="C13" s="5">
        <f t="shared" si="1"/>
        <v>55</v>
      </c>
      <c r="D13" s="5">
        <f t="shared" si="0"/>
        <v>57</v>
      </c>
      <c r="E13" s="6">
        <f t="shared" si="2"/>
        <v>54</v>
      </c>
      <c r="F13" s="6">
        <f t="shared" si="3"/>
        <v>56</v>
      </c>
      <c r="G13" s="7" t="str">
        <f t="shared" si="4"/>
        <v>001</v>
      </c>
    </row>
    <row r="14" spans="1:10" x14ac:dyDescent="0.25">
      <c r="A14" s="3" t="s">
        <v>35</v>
      </c>
      <c r="B14" s="4">
        <v>5</v>
      </c>
      <c r="C14" s="5">
        <f t="shared" si="1"/>
        <v>58</v>
      </c>
      <c r="D14" s="5">
        <f t="shared" si="0"/>
        <v>62</v>
      </c>
      <c r="E14" s="6">
        <f t="shared" si="2"/>
        <v>57</v>
      </c>
      <c r="F14" s="6">
        <f t="shared" si="3"/>
        <v>61</v>
      </c>
      <c r="G14" s="7" t="str">
        <f t="shared" si="4"/>
        <v>00065</v>
      </c>
    </row>
    <row r="15" spans="1:10" x14ac:dyDescent="0.25">
      <c r="A15" s="3" t="s">
        <v>36</v>
      </c>
      <c r="B15" s="4">
        <v>6</v>
      </c>
      <c r="C15" s="5">
        <f t="shared" si="1"/>
        <v>63</v>
      </c>
      <c r="D15" s="5">
        <f t="shared" si="0"/>
        <v>68</v>
      </c>
      <c r="E15" s="6">
        <f t="shared" si="2"/>
        <v>62</v>
      </c>
      <c r="F15" s="6">
        <f t="shared" si="3"/>
        <v>67</v>
      </c>
      <c r="G15" s="18" t="str">
        <f t="shared" si="4"/>
        <v>000400</v>
      </c>
    </row>
    <row r="16" spans="1:10" x14ac:dyDescent="0.25">
      <c r="A16" s="3" t="s">
        <v>37</v>
      </c>
      <c r="B16" s="4">
        <v>6</v>
      </c>
      <c r="C16" s="5">
        <f t="shared" si="1"/>
        <v>69</v>
      </c>
      <c r="D16" s="5">
        <f t="shared" si="0"/>
        <v>74</v>
      </c>
      <c r="E16" s="6">
        <f t="shared" si="2"/>
        <v>68</v>
      </c>
      <c r="F16" s="6">
        <f t="shared" si="3"/>
        <v>73</v>
      </c>
      <c r="G16" s="7" t="str">
        <f t="shared" si="4"/>
        <v>000400</v>
      </c>
    </row>
    <row r="17" spans="1:8" x14ac:dyDescent="0.25">
      <c r="A17" s="3" t="s">
        <v>38</v>
      </c>
      <c r="B17" s="4">
        <v>6</v>
      </c>
      <c r="C17" s="5">
        <f t="shared" si="1"/>
        <v>75</v>
      </c>
      <c r="D17" s="5">
        <f t="shared" si="0"/>
        <v>80</v>
      </c>
      <c r="E17" s="6">
        <f t="shared" si="2"/>
        <v>74</v>
      </c>
      <c r="F17" s="6">
        <f t="shared" si="3"/>
        <v>79</v>
      </c>
      <c r="G17" s="7" t="str">
        <f t="shared" si="4"/>
        <v>000400</v>
      </c>
      <c r="H17" s="7"/>
    </row>
    <row r="18" spans="1:8" x14ac:dyDescent="0.25">
      <c r="A18" s="3" t="s">
        <v>41</v>
      </c>
      <c r="B18" s="4">
        <v>8</v>
      </c>
      <c r="C18" s="5">
        <f t="shared" si="1"/>
        <v>81</v>
      </c>
      <c r="D18" s="5">
        <f t="shared" si="0"/>
        <v>88</v>
      </c>
      <c r="E18" s="6">
        <f t="shared" si="2"/>
        <v>80</v>
      </c>
      <c r="F18" s="6">
        <f t="shared" si="3"/>
        <v>87</v>
      </c>
      <c r="G18" s="7" t="str">
        <f t="shared" si="4"/>
        <v>00000000</v>
      </c>
    </row>
    <row r="19" spans="1:8" x14ac:dyDescent="0.25">
      <c r="A19" s="3" t="s">
        <v>42</v>
      </c>
      <c r="B19" s="4">
        <v>8</v>
      </c>
      <c r="C19" s="5">
        <f t="shared" si="1"/>
        <v>89</v>
      </c>
      <c r="D19" s="5">
        <f t="shared" si="0"/>
        <v>96</v>
      </c>
      <c r="E19" s="6">
        <f t="shared" si="2"/>
        <v>88</v>
      </c>
      <c r="F19" s="6">
        <f t="shared" si="3"/>
        <v>95</v>
      </c>
      <c r="G19" s="7" t="str">
        <f t="shared" si="4"/>
        <v>00000000</v>
      </c>
    </row>
    <row r="20" spans="1:8" x14ac:dyDescent="0.25">
      <c r="A20" s="3" t="s">
        <v>43</v>
      </c>
      <c r="B20" s="4">
        <v>1</v>
      </c>
      <c r="C20" s="5">
        <f t="shared" si="1"/>
        <v>97</v>
      </c>
      <c r="D20" s="5">
        <f t="shared" si="0"/>
        <v>97</v>
      </c>
      <c r="E20" s="6">
        <f t="shared" si="2"/>
        <v>96</v>
      </c>
      <c r="F20" s="6">
        <f t="shared" si="3"/>
        <v>96</v>
      </c>
      <c r="G20" s="7" t="str">
        <f t="shared" si="4"/>
        <v>0</v>
      </c>
    </row>
    <row r="21" spans="1:8" x14ac:dyDescent="0.25">
      <c r="A21" s="3" t="s">
        <v>10</v>
      </c>
      <c r="B21" s="4">
        <v>10</v>
      </c>
      <c r="C21" s="5">
        <f t="shared" si="1"/>
        <v>98</v>
      </c>
      <c r="D21" s="5">
        <f t="shared" si="0"/>
        <v>107</v>
      </c>
      <c r="E21" s="6">
        <f t="shared" si="2"/>
        <v>97</v>
      </c>
      <c r="F21" s="6">
        <f t="shared" si="3"/>
        <v>106</v>
      </c>
      <c r="G21" s="7" t="str">
        <f t="shared" si="4"/>
        <v>0010000000</v>
      </c>
    </row>
    <row r="22" spans="1:8" x14ac:dyDescent="0.25">
      <c r="A22" s="3" t="s">
        <v>14</v>
      </c>
      <c r="B22" s="4">
        <v>3</v>
      </c>
      <c r="C22" s="5">
        <f t="shared" si="1"/>
        <v>108</v>
      </c>
      <c r="D22" s="5">
        <f t="shared" si="0"/>
        <v>110</v>
      </c>
      <c r="E22" s="6">
        <f t="shared" si="2"/>
        <v>107</v>
      </c>
      <c r="F22" s="6">
        <f t="shared" si="3"/>
        <v>109</v>
      </c>
      <c r="G22" s="7" t="str">
        <f t="shared" si="4"/>
        <v>100</v>
      </c>
    </row>
    <row r="23" spans="1:8" x14ac:dyDescent="0.25">
      <c r="A23" s="3" t="s">
        <v>15</v>
      </c>
      <c r="B23" s="4">
        <v>10</v>
      </c>
      <c r="C23" s="5">
        <f t="shared" si="1"/>
        <v>111</v>
      </c>
      <c r="D23" s="5">
        <f t="shared" si="0"/>
        <v>120</v>
      </c>
      <c r="E23" s="6">
        <f t="shared" si="2"/>
        <v>110</v>
      </c>
      <c r="F23" s="6">
        <f t="shared" si="3"/>
        <v>119</v>
      </c>
      <c r="G23" s="7" t="str">
        <f t="shared" si="4"/>
        <v>0000020430</v>
      </c>
    </row>
    <row r="24" spans="1:8" x14ac:dyDescent="0.25">
      <c r="A24" s="3" t="s">
        <v>16</v>
      </c>
      <c r="B24" s="4">
        <v>10</v>
      </c>
      <c r="C24" s="5">
        <f t="shared" si="1"/>
        <v>121</v>
      </c>
      <c r="D24" s="5">
        <f t="shared" si="0"/>
        <v>130</v>
      </c>
      <c r="E24" s="6">
        <f t="shared" si="2"/>
        <v>120</v>
      </c>
      <c r="F24" s="6">
        <f t="shared" si="3"/>
        <v>129</v>
      </c>
      <c r="G24" s="7" t="str">
        <f t="shared" si="4"/>
        <v>0600000201</v>
      </c>
    </row>
    <row r="25" spans="1:8" x14ac:dyDescent="0.25">
      <c r="A25" s="3" t="s">
        <v>17</v>
      </c>
      <c r="B25" s="4">
        <v>3</v>
      </c>
      <c r="C25" s="5">
        <f t="shared" si="1"/>
        <v>131</v>
      </c>
      <c r="D25" s="5">
        <f t="shared" si="0"/>
        <v>133</v>
      </c>
      <c r="E25" s="6">
        <f t="shared" si="2"/>
        <v>130</v>
      </c>
      <c r="F25" s="6">
        <f t="shared" si="3"/>
        <v>132</v>
      </c>
      <c r="G25" s="7" t="str">
        <f t="shared" si="4"/>
        <v>420</v>
      </c>
    </row>
    <row r="26" spans="1:8" x14ac:dyDescent="0.25">
      <c r="A26" s="3" t="s">
        <v>18</v>
      </c>
      <c r="B26" s="4">
        <v>10</v>
      </c>
      <c r="C26" s="5">
        <f t="shared" si="1"/>
        <v>134</v>
      </c>
      <c r="D26" s="5">
        <f t="shared" si="0"/>
        <v>143</v>
      </c>
      <c r="E26" s="6">
        <f t="shared" si="2"/>
        <v>133</v>
      </c>
      <c r="F26" s="6">
        <f t="shared" si="3"/>
        <v>142</v>
      </c>
      <c r="G26" s="7" t="str">
        <f t="shared" si="4"/>
        <v>0000328260</v>
      </c>
    </row>
    <row r="27" spans="1:8" x14ac:dyDescent="0.25">
      <c r="A27" s="3" t="s">
        <v>19</v>
      </c>
      <c r="B27" s="4">
        <v>10</v>
      </c>
      <c r="C27" s="5">
        <f t="shared" si="1"/>
        <v>144</v>
      </c>
      <c r="D27" s="5">
        <f t="shared" si="0"/>
        <v>153</v>
      </c>
      <c r="E27" s="6">
        <f t="shared" si="2"/>
        <v>143</v>
      </c>
      <c r="F27" s="6">
        <f t="shared" si="3"/>
        <v>152</v>
      </c>
      <c r="G27" s="7" t="str">
        <f t="shared" si="4"/>
        <v>0600000602</v>
      </c>
    </row>
    <row r="28" spans="1:8" x14ac:dyDescent="0.25">
      <c r="A28" s="3" t="s">
        <v>44</v>
      </c>
      <c r="B28" s="4">
        <v>1</v>
      </c>
      <c r="C28" s="5">
        <f t="shared" si="1"/>
        <v>154</v>
      </c>
      <c r="D28" s="5">
        <f t="shared" si="0"/>
        <v>154</v>
      </c>
      <c r="E28" s="6">
        <f t="shared" si="2"/>
        <v>153</v>
      </c>
      <c r="F28" s="6">
        <f t="shared" si="3"/>
        <v>153</v>
      </c>
      <c r="G28" s="7" t="str">
        <f t="shared" si="4"/>
        <v>4</v>
      </c>
      <c r="H28" s="7" t="str">
        <f>MID(J3,166,1)</f>
        <v/>
      </c>
    </row>
    <row r="29" spans="1:8" x14ac:dyDescent="0.25">
      <c r="A29" s="3" t="s">
        <v>45</v>
      </c>
      <c r="B29" s="4">
        <v>20</v>
      </c>
      <c r="C29" s="5">
        <f t="shared" si="1"/>
        <v>155</v>
      </c>
      <c r="D29" s="5">
        <f t="shared" si="0"/>
        <v>174</v>
      </c>
      <c r="E29" s="6">
        <f t="shared" si="2"/>
        <v>154</v>
      </c>
      <c r="F29" s="6">
        <f t="shared" si="3"/>
        <v>173</v>
      </c>
      <c r="G29" s="7" t="str">
        <f t="shared" si="4"/>
        <v>50000038066000000000</v>
      </c>
    </row>
    <row r="30" spans="1:8" x14ac:dyDescent="0.25">
      <c r="A30" s="3" t="s">
        <v>52</v>
      </c>
      <c r="B30" s="4">
        <v>20</v>
      </c>
      <c r="C30" s="5">
        <f t="shared" si="1"/>
        <v>175</v>
      </c>
      <c r="D30" s="5">
        <f t="shared" si="0"/>
        <v>194</v>
      </c>
      <c r="E30" s="6">
        <f t="shared" si="2"/>
        <v>174</v>
      </c>
      <c r="F30" s="6">
        <f t="shared" si="3"/>
        <v>193</v>
      </c>
      <c r="G30" s="7" t="str">
        <f t="shared" si="4"/>
        <v>00000000000001930000</v>
      </c>
    </row>
    <row r="31" spans="1:8" x14ac:dyDescent="0.25">
      <c r="A31" s="3" t="s">
        <v>53</v>
      </c>
      <c r="B31" s="4">
        <v>6</v>
      </c>
      <c r="C31" s="5">
        <f t="shared" si="1"/>
        <v>195</v>
      </c>
      <c r="D31" s="5">
        <f t="shared" si="0"/>
        <v>200</v>
      </c>
      <c r="E31" s="6">
        <f t="shared" si="2"/>
        <v>194</v>
      </c>
      <c r="F31" s="6">
        <f t="shared" si="3"/>
        <v>199</v>
      </c>
      <c r="G31" s="7" t="str">
        <f t="shared" si="4"/>
        <v>000000</v>
      </c>
    </row>
    <row r="32" spans="1:8" x14ac:dyDescent="0.25">
      <c r="A32" s="3" t="s">
        <v>54</v>
      </c>
      <c r="B32" s="4">
        <v>2</v>
      </c>
      <c r="C32" s="5">
        <f t="shared" si="1"/>
        <v>201</v>
      </c>
      <c r="D32" s="5">
        <f t="shared" si="0"/>
        <v>202</v>
      </c>
      <c r="E32" s="6">
        <f t="shared" si="2"/>
        <v>200</v>
      </c>
      <c r="F32" s="6">
        <f t="shared" si="3"/>
        <v>201</v>
      </c>
      <c r="G32" s="7" t="str">
        <f t="shared" si="4"/>
        <v>00</v>
      </c>
    </row>
    <row r="33" spans="1:7" x14ac:dyDescent="0.25">
      <c r="A33" s="3" t="s">
        <v>25</v>
      </c>
      <c r="B33" s="4">
        <v>4</v>
      </c>
      <c r="C33" s="5">
        <f t="shared" si="1"/>
        <v>203</v>
      </c>
      <c r="D33" s="5">
        <f t="shared" si="0"/>
        <v>206</v>
      </c>
      <c r="E33" s="6">
        <f t="shared" si="2"/>
        <v>202</v>
      </c>
      <c r="F33" s="6">
        <f t="shared" si="3"/>
        <v>205</v>
      </c>
      <c r="G33" s="7" t="str">
        <f t="shared" si="4"/>
        <v>0000</v>
      </c>
    </row>
    <row r="34" spans="1:7" x14ac:dyDescent="0.25">
      <c r="A34" s="11" t="s">
        <v>26</v>
      </c>
      <c r="B34">
        <f>SUM(B3:B33)</f>
        <v>206</v>
      </c>
    </row>
  </sheetData>
  <mergeCells count="8">
    <mergeCell ref="H1:H2"/>
    <mergeCell ref="I1:I2"/>
    <mergeCell ref="J1:J2"/>
    <mergeCell ref="A1:A2"/>
    <mergeCell ref="B1:B2"/>
    <mergeCell ref="C1:D1"/>
    <mergeCell ref="E1:F1"/>
    <mergeCell ref="G1:G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2"/>
  <sheetViews>
    <sheetView zoomScaleNormal="100" workbookViewId="0">
      <selection activeCell="A3" sqref="A3"/>
    </sheetView>
  </sheetViews>
  <sheetFormatPr defaultRowHeight="15" x14ac:dyDescent="0.25"/>
  <cols>
    <col min="1" max="1" width="23.28515625" customWidth="1"/>
    <col min="2" max="2" width="10.28515625" customWidth="1"/>
    <col min="3" max="3" width="9" customWidth="1"/>
    <col min="4" max="4" width="10.85546875" customWidth="1"/>
    <col min="5" max="5" width="9" customWidth="1"/>
    <col min="6" max="6" width="10.85546875" customWidth="1"/>
    <col min="7" max="7" width="20.28515625" customWidth="1"/>
    <col min="8" max="8" width="17.5703125" customWidth="1"/>
    <col min="9" max="9" width="33.140625" customWidth="1"/>
    <col min="10" max="10" width="18.7109375" customWidth="1"/>
    <col min="11" max="1025" width="8.140625" customWidth="1"/>
  </cols>
  <sheetData>
    <row r="1" spans="1:10" x14ac:dyDescent="0.25">
      <c r="A1" s="25" t="s">
        <v>0</v>
      </c>
      <c r="B1" s="25" t="s">
        <v>1</v>
      </c>
      <c r="C1" s="26" t="s">
        <v>2</v>
      </c>
      <c r="D1" s="26"/>
      <c r="E1" s="27" t="s">
        <v>3</v>
      </c>
      <c r="F1" s="27"/>
      <c r="G1" s="25" t="s">
        <v>4</v>
      </c>
      <c r="H1" s="23"/>
      <c r="I1" s="24"/>
      <c r="J1" s="23"/>
    </row>
    <row r="2" spans="1:10" x14ac:dyDescent="0.25">
      <c r="A2" s="25"/>
      <c r="B2" s="25"/>
      <c r="C2" s="1" t="s">
        <v>5</v>
      </c>
      <c r="D2" s="1" t="s">
        <v>6</v>
      </c>
      <c r="E2" s="2" t="s">
        <v>5</v>
      </c>
      <c r="F2" s="2" t="s">
        <v>6</v>
      </c>
      <c r="G2" s="25"/>
      <c r="H2" s="23"/>
      <c r="I2" s="24"/>
      <c r="J2" s="23"/>
    </row>
    <row r="3" spans="1:10" x14ac:dyDescent="0.25">
      <c r="A3" s="3" t="s">
        <v>7</v>
      </c>
      <c r="B3" s="4">
        <v>3</v>
      </c>
      <c r="C3" s="5">
        <v>1</v>
      </c>
      <c r="D3" s="5">
        <f t="shared" ref="D3:D31" si="0">(C3+B3)-1</f>
        <v>3</v>
      </c>
      <c r="E3" s="6">
        <v>0</v>
      </c>
      <c r="F3" s="6">
        <f>(E3+D3)-1</f>
        <v>2</v>
      </c>
      <c r="G3" s="7" t="str">
        <f>MID(I3,1,3)</f>
        <v>002</v>
      </c>
      <c r="I3" s="8" t="s">
        <v>70</v>
      </c>
    </row>
    <row r="4" spans="1:10" x14ac:dyDescent="0.25">
      <c r="A4" s="3" t="s">
        <v>8</v>
      </c>
      <c r="B4" s="4">
        <v>3</v>
      </c>
      <c r="C4" s="5">
        <f t="shared" ref="C4:C31" si="1">D3+1</f>
        <v>4</v>
      </c>
      <c r="D4" s="5">
        <f t="shared" si="0"/>
        <v>6</v>
      </c>
      <c r="E4" s="6">
        <f t="shared" ref="E4:E31" si="2">F3+1</f>
        <v>3</v>
      </c>
      <c r="F4" s="6">
        <f t="shared" ref="F4:F31" si="3">(E4+B4)-1</f>
        <v>5</v>
      </c>
      <c r="G4" s="7" t="str">
        <f t="shared" ref="G4:G31" si="4">MID(($I$3),C4,B4)</f>
        <v>004</v>
      </c>
    </row>
    <row r="5" spans="1:10" x14ac:dyDescent="0.25">
      <c r="A5" s="3" t="s">
        <v>12</v>
      </c>
      <c r="B5" s="4">
        <v>5</v>
      </c>
      <c r="C5" s="5">
        <f t="shared" si="1"/>
        <v>7</v>
      </c>
      <c r="D5" s="5">
        <f t="shared" si="0"/>
        <v>11</v>
      </c>
      <c r="E5" s="6">
        <f t="shared" si="2"/>
        <v>6</v>
      </c>
      <c r="F5" s="6">
        <f t="shared" si="3"/>
        <v>10</v>
      </c>
      <c r="G5" s="7" t="str">
        <f t="shared" si="4"/>
        <v>05043</v>
      </c>
      <c r="H5" s="9"/>
    </row>
    <row r="6" spans="1:10" x14ac:dyDescent="0.25">
      <c r="A6" s="3" t="s">
        <v>13</v>
      </c>
      <c r="B6" s="4">
        <v>5</v>
      </c>
      <c r="C6" s="5">
        <f t="shared" si="1"/>
        <v>12</v>
      </c>
      <c r="D6" s="5">
        <f t="shared" si="0"/>
        <v>16</v>
      </c>
      <c r="E6" s="6">
        <f t="shared" si="2"/>
        <v>11</v>
      </c>
      <c r="F6" s="6">
        <f t="shared" si="3"/>
        <v>15</v>
      </c>
      <c r="G6" s="7" t="str">
        <f t="shared" si="4"/>
        <v>23719</v>
      </c>
      <c r="H6" s="10">
        <f>TIME(INT(G6/3600),MOD(INT(G6/60),60),MOD(G6,60))</f>
        <v>0.27452546296296299</v>
      </c>
    </row>
    <row r="7" spans="1:10" x14ac:dyDescent="0.25">
      <c r="A7" s="3" t="s">
        <v>28</v>
      </c>
      <c r="B7" s="4">
        <v>3</v>
      </c>
      <c r="C7" s="5">
        <f t="shared" si="1"/>
        <v>17</v>
      </c>
      <c r="D7" s="5">
        <f t="shared" si="0"/>
        <v>19</v>
      </c>
      <c r="E7" s="6">
        <f t="shared" si="2"/>
        <v>16</v>
      </c>
      <c r="F7" s="6">
        <f t="shared" si="3"/>
        <v>18</v>
      </c>
      <c r="G7" s="7" t="str">
        <f t="shared" si="4"/>
        <v>015</v>
      </c>
    </row>
    <row r="8" spans="1:10" x14ac:dyDescent="0.25">
      <c r="A8" s="3" t="s">
        <v>29</v>
      </c>
      <c r="B8" s="4">
        <v>2</v>
      </c>
      <c r="C8" s="5">
        <f t="shared" si="1"/>
        <v>20</v>
      </c>
      <c r="D8" s="5">
        <f t="shared" si="0"/>
        <v>21</v>
      </c>
      <c r="E8" s="6">
        <f t="shared" si="2"/>
        <v>19</v>
      </c>
      <c r="F8" s="6">
        <f t="shared" si="3"/>
        <v>20</v>
      </c>
      <c r="G8" s="7" t="str">
        <f t="shared" si="4"/>
        <v>10</v>
      </c>
    </row>
    <row r="9" spans="1:10" x14ac:dyDescent="0.25">
      <c r="A9" s="3" t="s">
        <v>30</v>
      </c>
      <c r="B9" s="4">
        <v>8</v>
      </c>
      <c r="C9" s="5">
        <f t="shared" si="1"/>
        <v>22</v>
      </c>
      <c r="D9" s="5">
        <f t="shared" si="0"/>
        <v>29</v>
      </c>
      <c r="E9" s="6">
        <f t="shared" si="2"/>
        <v>21</v>
      </c>
      <c r="F9" s="6">
        <f t="shared" si="3"/>
        <v>28</v>
      </c>
      <c r="G9" s="7" t="str">
        <f t="shared" si="4"/>
        <v>02415193</v>
      </c>
    </row>
    <row r="10" spans="1:10" x14ac:dyDescent="0.25">
      <c r="A10" s="3" t="s">
        <v>31</v>
      </c>
      <c r="B10" s="4">
        <v>1</v>
      </c>
      <c r="C10" s="5">
        <f t="shared" si="1"/>
        <v>30</v>
      </c>
      <c r="D10" s="5">
        <f t="shared" si="0"/>
        <v>30</v>
      </c>
      <c r="E10" s="6">
        <f t="shared" si="2"/>
        <v>29</v>
      </c>
      <c r="F10" s="6">
        <f t="shared" si="3"/>
        <v>29</v>
      </c>
      <c r="G10" s="7" t="str">
        <f t="shared" si="4"/>
        <v>4</v>
      </c>
    </row>
    <row r="11" spans="1:10" x14ac:dyDescent="0.25">
      <c r="A11" s="3" t="s">
        <v>32</v>
      </c>
      <c r="B11" s="4">
        <v>20</v>
      </c>
      <c r="C11" s="5">
        <f t="shared" si="1"/>
        <v>31</v>
      </c>
      <c r="D11" s="5">
        <f t="shared" si="0"/>
        <v>50</v>
      </c>
      <c r="E11" s="6">
        <f t="shared" si="2"/>
        <v>30</v>
      </c>
      <c r="F11" s="6">
        <f t="shared" si="3"/>
        <v>49</v>
      </c>
      <c r="G11" s="7" t="str">
        <f t="shared" si="4"/>
        <v>00000000002608567902</v>
      </c>
    </row>
    <row r="12" spans="1:10" x14ac:dyDescent="0.25">
      <c r="A12" s="3" t="s">
        <v>33</v>
      </c>
      <c r="B12" s="4">
        <v>4</v>
      </c>
      <c r="C12" s="5">
        <f t="shared" si="1"/>
        <v>51</v>
      </c>
      <c r="D12" s="5">
        <f t="shared" si="0"/>
        <v>54</v>
      </c>
      <c r="E12" s="6">
        <f t="shared" si="2"/>
        <v>50</v>
      </c>
      <c r="F12" s="6">
        <f t="shared" si="3"/>
        <v>53</v>
      </c>
      <c r="G12" s="7" t="str">
        <f t="shared" si="4"/>
        <v>0950</v>
      </c>
    </row>
    <row r="13" spans="1:10" x14ac:dyDescent="0.25">
      <c r="A13" s="3" t="s">
        <v>34</v>
      </c>
      <c r="B13" s="4">
        <v>3</v>
      </c>
      <c r="C13" s="5">
        <f t="shared" si="1"/>
        <v>55</v>
      </c>
      <c r="D13" s="5">
        <f t="shared" si="0"/>
        <v>57</v>
      </c>
      <c r="E13" s="6">
        <f t="shared" si="2"/>
        <v>54</v>
      </c>
      <c r="F13" s="6">
        <f t="shared" si="3"/>
        <v>56</v>
      </c>
      <c r="G13" s="7" t="str">
        <f t="shared" si="4"/>
        <v>015</v>
      </c>
    </row>
    <row r="14" spans="1:10" x14ac:dyDescent="0.25">
      <c r="A14" s="3" t="s">
        <v>35</v>
      </c>
      <c r="B14" s="4">
        <v>5</v>
      </c>
      <c r="C14" s="5">
        <f t="shared" si="1"/>
        <v>58</v>
      </c>
      <c r="D14" s="5">
        <f t="shared" si="0"/>
        <v>62</v>
      </c>
      <c r="E14" s="6">
        <f t="shared" si="2"/>
        <v>57</v>
      </c>
      <c r="F14" s="6">
        <f t="shared" si="3"/>
        <v>61</v>
      </c>
      <c r="G14" s="7" t="str">
        <f t="shared" si="4"/>
        <v>00207</v>
      </c>
    </row>
    <row r="15" spans="1:10" x14ac:dyDescent="0.25">
      <c r="A15" s="3" t="s">
        <v>36</v>
      </c>
      <c r="B15" s="4">
        <v>6</v>
      </c>
      <c r="C15" s="5">
        <f t="shared" si="1"/>
        <v>63</v>
      </c>
      <c r="D15" s="5">
        <f t="shared" si="0"/>
        <v>68</v>
      </c>
      <c r="E15" s="6">
        <f t="shared" si="2"/>
        <v>62</v>
      </c>
      <c r="F15" s="6">
        <f t="shared" si="3"/>
        <v>67</v>
      </c>
      <c r="G15" s="7" t="str">
        <f t="shared" si="4"/>
        <v>000350</v>
      </c>
    </row>
    <row r="16" spans="1:10" x14ac:dyDescent="0.25">
      <c r="A16" s="3" t="s">
        <v>37</v>
      </c>
      <c r="B16" s="4">
        <v>6</v>
      </c>
      <c r="C16" s="5">
        <f t="shared" si="1"/>
        <v>69</v>
      </c>
      <c r="D16" s="5">
        <f t="shared" si="0"/>
        <v>74</v>
      </c>
      <c r="E16" s="6">
        <f t="shared" si="2"/>
        <v>68</v>
      </c>
      <c r="F16" s="6">
        <f t="shared" si="3"/>
        <v>73</v>
      </c>
      <c r="G16" s="7" t="str">
        <f t="shared" si="4"/>
        <v>000000</v>
      </c>
    </row>
    <row r="17" spans="1:7" x14ac:dyDescent="0.25">
      <c r="A17" s="3" t="s">
        <v>38</v>
      </c>
      <c r="B17" s="4">
        <v>6</v>
      </c>
      <c r="C17" s="5">
        <f t="shared" si="1"/>
        <v>75</v>
      </c>
      <c r="D17" s="5">
        <f t="shared" si="0"/>
        <v>80</v>
      </c>
      <c r="E17" s="6">
        <f t="shared" si="2"/>
        <v>74</v>
      </c>
      <c r="F17" s="6">
        <f t="shared" si="3"/>
        <v>79</v>
      </c>
      <c r="G17" s="7" t="str">
        <f t="shared" si="4"/>
        <v>000000</v>
      </c>
    </row>
    <row r="18" spans="1:7" x14ac:dyDescent="0.25">
      <c r="A18" s="3" t="s">
        <v>43</v>
      </c>
      <c r="B18" s="4">
        <v>1</v>
      </c>
      <c r="C18" s="5">
        <f t="shared" si="1"/>
        <v>81</v>
      </c>
      <c r="D18" s="5">
        <f t="shared" si="0"/>
        <v>81</v>
      </c>
      <c r="E18" s="6">
        <f t="shared" si="2"/>
        <v>80</v>
      </c>
      <c r="F18" s="6">
        <f t="shared" si="3"/>
        <v>80</v>
      </c>
      <c r="G18" s="7" t="str">
        <f t="shared" si="4"/>
        <v>0</v>
      </c>
    </row>
    <row r="19" spans="1:7" x14ac:dyDescent="0.25">
      <c r="A19" s="3" t="s">
        <v>10</v>
      </c>
      <c r="B19" s="4">
        <v>10</v>
      </c>
      <c r="C19" s="5">
        <f t="shared" si="1"/>
        <v>82</v>
      </c>
      <c r="D19" s="5">
        <f t="shared" si="0"/>
        <v>91</v>
      </c>
      <c r="E19" s="6">
        <f t="shared" si="2"/>
        <v>81</v>
      </c>
      <c r="F19" s="6">
        <f t="shared" si="3"/>
        <v>90</v>
      </c>
      <c r="G19" s="7" t="str">
        <f t="shared" si="4"/>
        <v>0000000000</v>
      </c>
    </row>
    <row r="20" spans="1:7" x14ac:dyDescent="0.25">
      <c r="A20" s="3" t="s">
        <v>14</v>
      </c>
      <c r="B20" s="4">
        <v>3</v>
      </c>
      <c r="C20" s="5">
        <f t="shared" si="1"/>
        <v>92</v>
      </c>
      <c r="D20" s="5">
        <f t="shared" si="0"/>
        <v>94</v>
      </c>
      <c r="E20" s="6">
        <f t="shared" si="2"/>
        <v>91</v>
      </c>
      <c r="F20" s="6">
        <f t="shared" si="3"/>
        <v>93</v>
      </c>
      <c r="G20" s="7" t="str">
        <f t="shared" si="4"/>
        <v>000</v>
      </c>
    </row>
    <row r="21" spans="1:7" x14ac:dyDescent="0.25">
      <c r="A21" s="3" t="s">
        <v>15</v>
      </c>
      <c r="B21" s="4">
        <v>10</v>
      </c>
      <c r="C21" s="5">
        <f t="shared" si="1"/>
        <v>95</v>
      </c>
      <c r="D21" s="5">
        <f t="shared" si="0"/>
        <v>104</v>
      </c>
      <c r="E21" s="6">
        <f t="shared" si="2"/>
        <v>94</v>
      </c>
      <c r="F21" s="6">
        <f t="shared" si="3"/>
        <v>103</v>
      </c>
      <c r="G21" s="7" t="str">
        <f t="shared" si="4"/>
        <v>0000000007</v>
      </c>
    </row>
    <row r="22" spans="1:7" x14ac:dyDescent="0.25">
      <c r="A22" s="3" t="s">
        <v>16</v>
      </c>
      <c r="B22" s="4">
        <v>10</v>
      </c>
      <c r="C22" s="5">
        <f t="shared" si="1"/>
        <v>105</v>
      </c>
      <c r="D22" s="5">
        <f t="shared" si="0"/>
        <v>114</v>
      </c>
      <c r="E22" s="6">
        <f t="shared" si="2"/>
        <v>104</v>
      </c>
      <c r="F22" s="6">
        <f t="shared" si="3"/>
        <v>113</v>
      </c>
      <c r="G22" s="7" t="str">
        <f t="shared" si="4"/>
        <v>0010060000</v>
      </c>
    </row>
    <row r="23" spans="1:7" x14ac:dyDescent="0.25">
      <c r="A23" s="3" t="s">
        <v>17</v>
      </c>
      <c r="B23" s="4">
        <v>3</v>
      </c>
      <c r="C23" s="5">
        <f t="shared" si="1"/>
        <v>115</v>
      </c>
      <c r="D23" s="5">
        <f t="shared" si="0"/>
        <v>117</v>
      </c>
      <c r="E23" s="6">
        <f t="shared" si="2"/>
        <v>114</v>
      </c>
      <c r="F23" s="6">
        <f t="shared" si="3"/>
        <v>116</v>
      </c>
      <c r="G23" s="7" t="str">
        <f t="shared" si="4"/>
        <v>023</v>
      </c>
    </row>
    <row r="24" spans="1:7" x14ac:dyDescent="0.25">
      <c r="A24" s="3" t="s">
        <v>18</v>
      </c>
      <c r="B24" s="4">
        <v>10</v>
      </c>
      <c r="C24" s="5">
        <f t="shared" si="1"/>
        <v>118</v>
      </c>
      <c r="D24" s="5">
        <f t="shared" si="0"/>
        <v>127</v>
      </c>
      <c r="E24" s="6">
        <f t="shared" si="2"/>
        <v>117</v>
      </c>
      <c r="F24" s="6">
        <f t="shared" si="3"/>
        <v>126</v>
      </c>
      <c r="G24" s="7" t="str">
        <f t="shared" si="4"/>
        <v>7040000033</v>
      </c>
    </row>
    <row r="25" spans="1:7" x14ac:dyDescent="0.25">
      <c r="A25" s="3" t="s">
        <v>19</v>
      </c>
      <c r="B25" s="4">
        <v>10</v>
      </c>
      <c r="C25" s="5">
        <f t="shared" si="1"/>
        <v>128</v>
      </c>
      <c r="D25" s="5">
        <f t="shared" si="0"/>
        <v>137</v>
      </c>
      <c r="E25" s="6">
        <f t="shared" si="2"/>
        <v>127</v>
      </c>
      <c r="F25" s="6">
        <f t="shared" si="3"/>
        <v>136</v>
      </c>
      <c r="G25" s="7" t="str">
        <f t="shared" si="4"/>
        <v>2660060000</v>
      </c>
    </row>
    <row r="26" spans="1:7" x14ac:dyDescent="0.25">
      <c r="A26" s="3" t="s">
        <v>44</v>
      </c>
      <c r="B26" s="4">
        <v>1</v>
      </c>
      <c r="C26" s="5">
        <f t="shared" si="1"/>
        <v>138</v>
      </c>
      <c r="D26" s="5">
        <f t="shared" si="0"/>
        <v>138</v>
      </c>
      <c r="E26" s="6">
        <f t="shared" si="2"/>
        <v>137</v>
      </c>
      <c r="F26" s="6">
        <f t="shared" si="3"/>
        <v>137</v>
      </c>
      <c r="G26" s="7" t="str">
        <f t="shared" si="4"/>
        <v>0</v>
      </c>
    </row>
    <row r="27" spans="1:7" x14ac:dyDescent="0.25">
      <c r="A27" s="3" t="s">
        <v>45</v>
      </c>
      <c r="B27" s="4">
        <v>20</v>
      </c>
      <c r="C27" s="5">
        <f t="shared" si="1"/>
        <v>139</v>
      </c>
      <c r="D27" s="5">
        <f t="shared" si="0"/>
        <v>158</v>
      </c>
      <c r="E27" s="6">
        <f t="shared" si="2"/>
        <v>138</v>
      </c>
      <c r="F27" s="6">
        <f t="shared" si="3"/>
        <v>157</v>
      </c>
      <c r="G27" s="7" t="str">
        <f t="shared" si="4"/>
        <v>23704000003326600000</v>
      </c>
    </row>
    <row r="28" spans="1:7" x14ac:dyDescent="0.25">
      <c r="A28" s="3" t="s">
        <v>52</v>
      </c>
      <c r="B28" s="4">
        <v>20</v>
      </c>
      <c r="C28" s="5">
        <f t="shared" si="1"/>
        <v>159</v>
      </c>
      <c r="D28" s="5">
        <f t="shared" si="0"/>
        <v>178</v>
      </c>
      <c r="E28" s="6">
        <f t="shared" si="2"/>
        <v>158</v>
      </c>
      <c r="F28" s="6">
        <f t="shared" si="3"/>
        <v>177</v>
      </c>
      <c r="G28" s="7" t="str">
        <f t="shared" si="4"/>
        <v>00000000000058150000</v>
      </c>
    </row>
    <row r="29" spans="1:7" x14ac:dyDescent="0.25">
      <c r="A29" s="3" t="s">
        <v>53</v>
      </c>
      <c r="B29" s="4">
        <v>6</v>
      </c>
      <c r="C29" s="5">
        <f t="shared" si="1"/>
        <v>179</v>
      </c>
      <c r="D29" s="5">
        <f t="shared" si="0"/>
        <v>184</v>
      </c>
      <c r="E29" s="6">
        <f t="shared" si="2"/>
        <v>178</v>
      </c>
      <c r="F29" s="6">
        <f t="shared" si="3"/>
        <v>183</v>
      </c>
      <c r="G29" s="7" t="str">
        <f t="shared" si="4"/>
        <v>305042</v>
      </c>
    </row>
    <row r="30" spans="1:7" x14ac:dyDescent="0.25">
      <c r="A30" s="3" t="s">
        <v>54</v>
      </c>
      <c r="B30" s="4">
        <v>2</v>
      </c>
      <c r="C30" s="5">
        <f t="shared" si="1"/>
        <v>185</v>
      </c>
      <c r="D30" s="5">
        <f t="shared" si="0"/>
        <v>186</v>
      </c>
      <c r="E30" s="6">
        <f t="shared" si="2"/>
        <v>184</v>
      </c>
      <c r="F30" s="6">
        <f t="shared" si="3"/>
        <v>185</v>
      </c>
      <c r="G30" s="7" t="str">
        <f t="shared" si="4"/>
        <v>06</v>
      </c>
    </row>
    <row r="31" spans="1:7" x14ac:dyDescent="0.25">
      <c r="A31" s="3" t="s">
        <v>25</v>
      </c>
      <c r="B31" s="4">
        <v>4</v>
      </c>
      <c r="C31" s="5">
        <f t="shared" si="1"/>
        <v>187</v>
      </c>
      <c r="D31" s="5">
        <f t="shared" si="0"/>
        <v>190</v>
      </c>
      <c r="E31" s="6">
        <f t="shared" si="2"/>
        <v>186</v>
      </c>
      <c r="F31" s="6">
        <f t="shared" si="3"/>
        <v>189</v>
      </c>
      <c r="G31" s="7" t="str">
        <f t="shared" si="4"/>
        <v>3600</v>
      </c>
    </row>
    <row r="32" spans="1:7" x14ac:dyDescent="0.25">
      <c r="A32" s="11" t="s">
        <v>26</v>
      </c>
      <c r="B32">
        <f>SUM(B3:B31)</f>
        <v>190</v>
      </c>
    </row>
  </sheetData>
  <mergeCells count="8">
    <mergeCell ref="H1:H2"/>
    <mergeCell ref="I1:I2"/>
    <mergeCell ref="J1:J2"/>
    <mergeCell ref="A1:A2"/>
    <mergeCell ref="B1:B2"/>
    <mergeCell ref="C1:D1"/>
    <mergeCell ref="E1:F1"/>
    <mergeCell ref="G1:G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7"/>
  <sheetViews>
    <sheetView topLeftCell="A7" zoomScaleNormal="100" workbookViewId="0">
      <selection activeCell="A3" sqref="A3"/>
    </sheetView>
  </sheetViews>
  <sheetFormatPr defaultRowHeight="15" x14ac:dyDescent="0.25"/>
  <cols>
    <col min="1" max="1" width="23.28515625" customWidth="1"/>
    <col min="2" max="2" width="10.28515625" customWidth="1"/>
    <col min="3" max="3" width="9" customWidth="1"/>
    <col min="4" max="4" width="10.85546875" customWidth="1"/>
    <col min="5" max="5" width="9" customWidth="1"/>
    <col min="6" max="6" width="10.85546875" customWidth="1"/>
    <col min="7" max="7" width="20.28515625" customWidth="1"/>
    <col min="8" max="8" width="17.5703125" customWidth="1"/>
    <col min="9" max="9" width="33.140625" customWidth="1"/>
    <col min="10" max="10" width="18.7109375" customWidth="1"/>
    <col min="11" max="1025" width="8.140625" customWidth="1"/>
  </cols>
  <sheetData>
    <row r="1" spans="1:10" x14ac:dyDescent="0.25">
      <c r="A1" s="25" t="s">
        <v>0</v>
      </c>
      <c r="B1" s="25" t="s">
        <v>1</v>
      </c>
      <c r="C1" s="26" t="s">
        <v>2</v>
      </c>
      <c r="D1" s="26"/>
      <c r="E1" s="27" t="s">
        <v>3</v>
      </c>
      <c r="F1" s="27"/>
      <c r="G1" s="25" t="s">
        <v>4</v>
      </c>
      <c r="H1" s="23"/>
      <c r="I1" s="24"/>
      <c r="J1" s="23"/>
    </row>
    <row r="2" spans="1:10" x14ac:dyDescent="0.25">
      <c r="A2" s="25"/>
      <c r="B2" s="25"/>
      <c r="C2" s="1" t="s">
        <v>5</v>
      </c>
      <c r="D2" s="1" t="s">
        <v>6</v>
      </c>
      <c r="E2" s="2" t="s">
        <v>5</v>
      </c>
      <c r="F2" s="2" t="s">
        <v>6</v>
      </c>
      <c r="G2" s="25"/>
      <c r="H2" s="23"/>
      <c r="I2" s="24"/>
      <c r="J2" s="23"/>
    </row>
    <row r="3" spans="1:10" x14ac:dyDescent="0.25">
      <c r="A3" s="3" t="s">
        <v>7</v>
      </c>
      <c r="B3" s="4">
        <v>3</v>
      </c>
      <c r="C3" s="5">
        <v>1</v>
      </c>
      <c r="D3" s="5">
        <f t="shared" ref="D3:D36" si="0">(C3+B3)-1</f>
        <v>3</v>
      </c>
      <c r="E3" s="6">
        <v>0</v>
      </c>
      <c r="F3" s="6">
        <f>(E3+D3)-1</f>
        <v>2</v>
      </c>
      <c r="G3" s="7" t="str">
        <f>MID(I3,1,3)</f>
        <v>002</v>
      </c>
      <c r="I3" s="8" t="s">
        <v>27</v>
      </c>
    </row>
    <row r="4" spans="1:10" x14ac:dyDescent="0.25">
      <c r="A4" s="3" t="s">
        <v>8</v>
      </c>
      <c r="B4" s="4">
        <v>3</v>
      </c>
      <c r="C4" s="5">
        <f t="shared" ref="C4:C36" si="1">D3+1</f>
        <v>4</v>
      </c>
      <c r="D4" s="5">
        <f t="shared" si="0"/>
        <v>6</v>
      </c>
      <c r="E4" s="6">
        <f t="shared" ref="E4:E36" si="2">F3+1</f>
        <v>3</v>
      </c>
      <c r="F4" s="6">
        <f t="shared" ref="F4:F36" si="3">(E4+B4)-1</f>
        <v>5</v>
      </c>
      <c r="G4" s="7" t="str">
        <f t="shared" ref="G4:G36" si="4">MID(($I$3),C4,B4)</f>
        <v>011</v>
      </c>
    </row>
    <row r="5" spans="1:10" x14ac:dyDescent="0.25">
      <c r="A5" s="3" t="s">
        <v>12</v>
      </c>
      <c r="B5" s="4">
        <v>5</v>
      </c>
      <c r="C5" s="5">
        <f t="shared" si="1"/>
        <v>7</v>
      </c>
      <c r="D5" s="5">
        <f t="shared" si="0"/>
        <v>11</v>
      </c>
      <c r="E5" s="6">
        <f t="shared" si="2"/>
        <v>6</v>
      </c>
      <c r="F5" s="6">
        <f t="shared" si="3"/>
        <v>10</v>
      </c>
      <c r="G5" s="7" t="str">
        <f t="shared" si="4"/>
        <v>05043</v>
      </c>
      <c r="H5" s="9"/>
    </row>
    <row r="6" spans="1:10" x14ac:dyDescent="0.25">
      <c r="A6" s="3" t="s">
        <v>13</v>
      </c>
      <c r="B6" s="4">
        <v>5</v>
      </c>
      <c r="C6" s="5">
        <f t="shared" si="1"/>
        <v>12</v>
      </c>
      <c r="D6" s="5">
        <f t="shared" si="0"/>
        <v>16</v>
      </c>
      <c r="E6" s="6">
        <f t="shared" si="2"/>
        <v>11</v>
      </c>
      <c r="F6" s="6">
        <f t="shared" si="3"/>
        <v>15</v>
      </c>
      <c r="G6" s="7" t="str">
        <f t="shared" si="4"/>
        <v>16524</v>
      </c>
      <c r="H6" s="10">
        <f>TIME(INT(G6/3600),MOD(INT(G6/60),60),MOD(G6,60))</f>
        <v>0.19125</v>
      </c>
    </row>
    <row r="7" spans="1:10" x14ac:dyDescent="0.25">
      <c r="A7" s="3" t="s">
        <v>28</v>
      </c>
      <c r="B7" s="4">
        <v>3</v>
      </c>
      <c r="C7" s="5">
        <f t="shared" si="1"/>
        <v>17</v>
      </c>
      <c r="D7" s="5">
        <f t="shared" si="0"/>
        <v>19</v>
      </c>
      <c r="E7" s="6">
        <f t="shared" si="2"/>
        <v>16</v>
      </c>
      <c r="F7" s="6">
        <f t="shared" si="3"/>
        <v>18</v>
      </c>
      <c r="G7" s="7" t="str">
        <f t="shared" si="4"/>
        <v>001</v>
      </c>
    </row>
    <row r="8" spans="1:10" x14ac:dyDescent="0.25">
      <c r="A8" s="3" t="s">
        <v>29</v>
      </c>
      <c r="B8" s="4">
        <v>2</v>
      </c>
      <c r="C8" s="5">
        <f t="shared" si="1"/>
        <v>20</v>
      </c>
      <c r="D8" s="5">
        <f t="shared" si="0"/>
        <v>21</v>
      </c>
      <c r="E8" s="6">
        <f t="shared" si="2"/>
        <v>19</v>
      </c>
      <c r="F8" s="6">
        <f t="shared" si="3"/>
        <v>20</v>
      </c>
      <c r="G8" s="7" t="str">
        <f t="shared" si="4"/>
        <v>17</v>
      </c>
    </row>
    <row r="9" spans="1:10" x14ac:dyDescent="0.25">
      <c r="A9" s="3" t="s">
        <v>30</v>
      </c>
      <c r="B9" s="4">
        <v>8</v>
      </c>
      <c r="C9" s="5">
        <f t="shared" si="1"/>
        <v>22</v>
      </c>
      <c r="D9" s="5">
        <f t="shared" si="0"/>
        <v>29</v>
      </c>
      <c r="E9" s="6">
        <f t="shared" si="2"/>
        <v>21</v>
      </c>
      <c r="F9" s="6">
        <f t="shared" si="3"/>
        <v>28</v>
      </c>
      <c r="G9" s="7" t="str">
        <f t="shared" si="4"/>
        <v>04766460</v>
      </c>
    </row>
    <row r="10" spans="1:10" x14ac:dyDescent="0.25">
      <c r="A10" s="3" t="s">
        <v>31</v>
      </c>
      <c r="B10" s="4">
        <v>1</v>
      </c>
      <c r="C10" s="5">
        <f t="shared" si="1"/>
        <v>30</v>
      </c>
      <c r="D10" s="5">
        <f t="shared" si="0"/>
        <v>30</v>
      </c>
      <c r="E10" s="6">
        <f t="shared" si="2"/>
        <v>29</v>
      </c>
      <c r="F10" s="6">
        <f t="shared" si="3"/>
        <v>29</v>
      </c>
      <c r="G10" s="7" t="str">
        <f t="shared" si="4"/>
        <v>8</v>
      </c>
    </row>
    <row r="11" spans="1:10" x14ac:dyDescent="0.25">
      <c r="A11" s="3" t="s">
        <v>32</v>
      </c>
      <c r="B11" s="4">
        <v>20</v>
      </c>
      <c r="C11" s="5">
        <f t="shared" si="1"/>
        <v>31</v>
      </c>
      <c r="D11" s="5">
        <f t="shared" si="0"/>
        <v>50</v>
      </c>
      <c r="E11" s="6">
        <f t="shared" si="2"/>
        <v>30</v>
      </c>
      <c r="F11" s="6">
        <f t="shared" si="3"/>
        <v>49</v>
      </c>
      <c r="G11" s="7" t="str">
        <f t="shared" si="4"/>
        <v>00000000001208787062</v>
      </c>
    </row>
    <row r="12" spans="1:10" x14ac:dyDescent="0.25">
      <c r="A12" s="3" t="s">
        <v>33</v>
      </c>
      <c r="B12" s="4">
        <v>4</v>
      </c>
      <c r="C12" s="5">
        <f t="shared" si="1"/>
        <v>51</v>
      </c>
      <c r="D12" s="5">
        <f t="shared" si="0"/>
        <v>54</v>
      </c>
      <c r="E12" s="6">
        <f t="shared" si="2"/>
        <v>50</v>
      </c>
      <c r="F12" s="6">
        <f t="shared" si="3"/>
        <v>53</v>
      </c>
      <c r="G12" s="7" t="str">
        <f t="shared" si="4"/>
        <v>0400</v>
      </c>
    </row>
    <row r="13" spans="1:10" x14ac:dyDescent="0.25">
      <c r="A13" s="3" t="s">
        <v>34</v>
      </c>
      <c r="B13" s="4">
        <v>3</v>
      </c>
      <c r="C13" s="5">
        <f t="shared" si="1"/>
        <v>55</v>
      </c>
      <c r="D13" s="5">
        <f t="shared" si="0"/>
        <v>57</v>
      </c>
      <c r="E13" s="6">
        <f t="shared" si="2"/>
        <v>54</v>
      </c>
      <c r="F13" s="6">
        <f t="shared" si="3"/>
        <v>56</v>
      </c>
      <c r="G13" s="7" t="str">
        <f t="shared" si="4"/>
        <v>001</v>
      </c>
    </row>
    <row r="14" spans="1:10" x14ac:dyDescent="0.25">
      <c r="A14" s="3" t="s">
        <v>35</v>
      </c>
      <c r="B14" s="4">
        <v>5</v>
      </c>
      <c r="C14" s="5">
        <f t="shared" si="1"/>
        <v>58</v>
      </c>
      <c r="D14" s="5">
        <f t="shared" si="0"/>
        <v>62</v>
      </c>
      <c r="E14" s="6">
        <f t="shared" si="2"/>
        <v>57</v>
      </c>
      <c r="F14" s="6">
        <f t="shared" si="3"/>
        <v>61</v>
      </c>
      <c r="G14" s="7" t="str">
        <f t="shared" si="4"/>
        <v>00485</v>
      </c>
    </row>
    <row r="15" spans="1:10" x14ac:dyDescent="0.25">
      <c r="A15" s="3" t="s">
        <v>36</v>
      </c>
      <c r="B15" s="4">
        <v>6</v>
      </c>
      <c r="C15" s="5">
        <f t="shared" si="1"/>
        <v>63</v>
      </c>
      <c r="D15" s="5">
        <f t="shared" si="0"/>
        <v>68</v>
      </c>
      <c r="E15" s="6">
        <f t="shared" si="2"/>
        <v>62</v>
      </c>
      <c r="F15" s="6">
        <f t="shared" si="3"/>
        <v>67</v>
      </c>
      <c r="G15" s="7" t="str">
        <f t="shared" si="4"/>
        <v>000350</v>
      </c>
    </row>
    <row r="16" spans="1:10" x14ac:dyDescent="0.25">
      <c r="A16" s="3" t="s">
        <v>37</v>
      </c>
      <c r="B16" s="4">
        <v>6</v>
      </c>
      <c r="C16" s="5">
        <f t="shared" si="1"/>
        <v>69</v>
      </c>
      <c r="D16" s="5">
        <f t="shared" si="0"/>
        <v>74</v>
      </c>
      <c r="E16" s="6">
        <f t="shared" si="2"/>
        <v>68</v>
      </c>
      <c r="F16" s="6">
        <f t="shared" si="3"/>
        <v>73</v>
      </c>
      <c r="G16" s="7" t="str">
        <f t="shared" si="4"/>
        <v>000350</v>
      </c>
    </row>
    <row r="17" spans="1:7" x14ac:dyDescent="0.25">
      <c r="A17" s="3" t="s">
        <v>38</v>
      </c>
      <c r="B17" s="4">
        <v>6</v>
      </c>
      <c r="C17" s="5">
        <f t="shared" si="1"/>
        <v>75</v>
      </c>
      <c r="D17" s="5">
        <f t="shared" si="0"/>
        <v>80</v>
      </c>
      <c r="E17" s="6">
        <f t="shared" si="2"/>
        <v>74</v>
      </c>
      <c r="F17" s="6">
        <f t="shared" si="3"/>
        <v>79</v>
      </c>
      <c r="G17" s="19" t="str">
        <f t="shared" si="4"/>
        <v>000350</v>
      </c>
    </row>
    <row r="18" spans="1:7" x14ac:dyDescent="0.25">
      <c r="A18" s="3" t="s">
        <v>41</v>
      </c>
      <c r="B18" s="4">
        <v>8</v>
      </c>
      <c r="C18" s="5">
        <f t="shared" si="1"/>
        <v>81</v>
      </c>
      <c r="D18" s="5">
        <f t="shared" si="0"/>
        <v>88</v>
      </c>
      <c r="E18" s="6">
        <f t="shared" si="2"/>
        <v>80</v>
      </c>
      <c r="F18" s="6">
        <f t="shared" si="3"/>
        <v>87</v>
      </c>
      <c r="G18" s="7" t="str">
        <f t="shared" si="4"/>
        <v>00000000</v>
      </c>
    </row>
    <row r="19" spans="1:7" x14ac:dyDescent="0.25">
      <c r="A19" s="3" t="s">
        <v>42</v>
      </c>
      <c r="B19" s="4">
        <v>8</v>
      </c>
      <c r="C19" s="5">
        <f t="shared" si="1"/>
        <v>89</v>
      </c>
      <c r="D19" s="5">
        <f t="shared" si="0"/>
        <v>96</v>
      </c>
      <c r="E19" s="6">
        <f t="shared" si="2"/>
        <v>88</v>
      </c>
      <c r="F19" s="6">
        <f t="shared" si="3"/>
        <v>95</v>
      </c>
      <c r="G19" s="7" t="str">
        <f t="shared" si="4"/>
        <v>00000000</v>
      </c>
    </row>
    <row r="20" spans="1:7" x14ac:dyDescent="0.25">
      <c r="A20" s="3" t="s">
        <v>43</v>
      </c>
      <c r="B20" s="4">
        <v>1</v>
      </c>
      <c r="C20" s="5">
        <f t="shared" si="1"/>
        <v>97</v>
      </c>
      <c r="D20" s="5">
        <f t="shared" si="0"/>
        <v>97</v>
      </c>
      <c r="E20" s="6">
        <f t="shared" si="2"/>
        <v>96</v>
      </c>
      <c r="F20" s="6">
        <f t="shared" si="3"/>
        <v>96</v>
      </c>
      <c r="G20" s="7" t="str">
        <f t="shared" si="4"/>
        <v>0</v>
      </c>
    </row>
    <row r="21" spans="1:7" x14ac:dyDescent="0.25">
      <c r="A21" s="3" t="s">
        <v>10</v>
      </c>
      <c r="B21" s="4">
        <v>10</v>
      </c>
      <c r="C21" s="5">
        <f t="shared" si="1"/>
        <v>98</v>
      </c>
      <c r="D21" s="5">
        <f t="shared" si="0"/>
        <v>107</v>
      </c>
      <c r="E21" s="6">
        <f t="shared" si="2"/>
        <v>97</v>
      </c>
      <c r="F21" s="6">
        <f t="shared" si="3"/>
        <v>106</v>
      </c>
      <c r="G21" s="7" t="str">
        <f t="shared" si="4"/>
        <v>0010000000</v>
      </c>
    </row>
    <row r="22" spans="1:7" x14ac:dyDescent="0.25">
      <c r="A22" s="3" t="s">
        <v>14</v>
      </c>
      <c r="B22" s="4">
        <v>3</v>
      </c>
      <c r="C22" s="5">
        <f t="shared" si="1"/>
        <v>108</v>
      </c>
      <c r="D22" s="5">
        <f t="shared" si="0"/>
        <v>110</v>
      </c>
      <c r="E22" s="6">
        <f t="shared" si="2"/>
        <v>107</v>
      </c>
      <c r="F22" s="6">
        <f t="shared" si="3"/>
        <v>109</v>
      </c>
      <c r="G22" s="7" t="str">
        <f t="shared" si="4"/>
        <v>100</v>
      </c>
    </row>
    <row r="23" spans="1:7" x14ac:dyDescent="0.25">
      <c r="A23" s="3" t="s">
        <v>15</v>
      </c>
      <c r="B23" s="4">
        <v>10</v>
      </c>
      <c r="C23" s="5">
        <f t="shared" si="1"/>
        <v>111</v>
      </c>
      <c r="D23" s="5">
        <f t="shared" si="0"/>
        <v>120</v>
      </c>
      <c r="E23" s="6">
        <f t="shared" si="2"/>
        <v>110</v>
      </c>
      <c r="F23" s="6">
        <f t="shared" si="3"/>
        <v>119</v>
      </c>
      <c r="G23" s="7" t="str">
        <f t="shared" si="4"/>
        <v>0000070010</v>
      </c>
    </row>
    <row r="24" spans="1:7" x14ac:dyDescent="0.25">
      <c r="A24" s="3" t="s">
        <v>16</v>
      </c>
      <c r="B24" s="4">
        <v>10</v>
      </c>
      <c r="C24" s="5">
        <f t="shared" si="1"/>
        <v>121</v>
      </c>
      <c r="D24" s="5">
        <f t="shared" si="0"/>
        <v>130</v>
      </c>
      <c r="E24" s="6">
        <f t="shared" si="2"/>
        <v>120</v>
      </c>
      <c r="F24" s="6">
        <f t="shared" si="3"/>
        <v>129</v>
      </c>
      <c r="G24" s="7" t="str">
        <f t="shared" si="4"/>
        <v>0600000237</v>
      </c>
    </row>
    <row r="25" spans="1:7" x14ac:dyDescent="0.25">
      <c r="A25" s="3" t="s">
        <v>17</v>
      </c>
      <c r="B25" s="4">
        <v>3</v>
      </c>
      <c r="C25" s="5">
        <f t="shared" si="1"/>
        <v>131</v>
      </c>
      <c r="D25" s="5">
        <f t="shared" si="0"/>
        <v>133</v>
      </c>
      <c r="E25" s="6">
        <f t="shared" si="2"/>
        <v>130</v>
      </c>
      <c r="F25" s="6">
        <f t="shared" si="3"/>
        <v>132</v>
      </c>
      <c r="G25" s="7" t="str">
        <f t="shared" si="4"/>
        <v>040</v>
      </c>
    </row>
    <row r="26" spans="1:7" x14ac:dyDescent="0.25">
      <c r="A26" s="3" t="s">
        <v>18</v>
      </c>
      <c r="B26" s="4">
        <v>10</v>
      </c>
      <c r="C26" s="5">
        <f t="shared" si="1"/>
        <v>134</v>
      </c>
      <c r="D26" s="5">
        <f t="shared" si="0"/>
        <v>143</v>
      </c>
      <c r="E26" s="6">
        <f t="shared" si="2"/>
        <v>133</v>
      </c>
      <c r="F26" s="6">
        <f t="shared" si="3"/>
        <v>142</v>
      </c>
      <c r="G26" s="7" t="str">
        <f t="shared" si="4"/>
        <v>0000332660</v>
      </c>
    </row>
    <row r="27" spans="1:7" x14ac:dyDescent="0.25">
      <c r="A27" s="3" t="s">
        <v>19</v>
      </c>
      <c r="B27" s="4">
        <v>10</v>
      </c>
      <c r="C27" s="5">
        <f t="shared" si="1"/>
        <v>144</v>
      </c>
      <c r="D27" s="5">
        <f t="shared" si="0"/>
        <v>153</v>
      </c>
      <c r="E27" s="6">
        <f t="shared" si="2"/>
        <v>143</v>
      </c>
      <c r="F27" s="6">
        <f t="shared" si="3"/>
        <v>152</v>
      </c>
      <c r="G27" s="7" t="str">
        <f t="shared" si="4"/>
        <v>0600000237</v>
      </c>
    </row>
    <row r="28" spans="1:7" x14ac:dyDescent="0.25">
      <c r="A28" s="3" t="s">
        <v>44</v>
      </c>
      <c r="B28" s="4">
        <v>1</v>
      </c>
      <c r="C28" s="5">
        <f t="shared" si="1"/>
        <v>154</v>
      </c>
      <c r="D28" s="5">
        <f t="shared" si="0"/>
        <v>154</v>
      </c>
      <c r="E28" s="6">
        <f t="shared" si="2"/>
        <v>153</v>
      </c>
      <c r="F28" s="6">
        <f t="shared" si="3"/>
        <v>153</v>
      </c>
      <c r="G28" s="19" t="str">
        <f t="shared" si="4"/>
        <v>0</v>
      </c>
    </row>
    <row r="29" spans="1:7" x14ac:dyDescent="0.25">
      <c r="A29" s="3" t="s">
        <v>45</v>
      </c>
      <c r="B29" s="4">
        <v>20</v>
      </c>
      <c r="C29" s="5">
        <f t="shared" si="1"/>
        <v>155</v>
      </c>
      <c r="D29" s="5">
        <f t="shared" si="0"/>
        <v>174</v>
      </c>
      <c r="E29" s="6">
        <f t="shared" si="2"/>
        <v>154</v>
      </c>
      <c r="F29" s="6">
        <f t="shared" si="3"/>
        <v>173</v>
      </c>
      <c r="G29" s="7" t="str">
        <f t="shared" si="4"/>
        <v>40000033266000000000</v>
      </c>
    </row>
    <row r="30" spans="1:7" x14ac:dyDescent="0.25">
      <c r="A30" s="3" t="s">
        <v>48</v>
      </c>
      <c r="B30" s="4">
        <v>2</v>
      </c>
      <c r="C30" s="5">
        <f t="shared" si="1"/>
        <v>175</v>
      </c>
      <c r="D30" s="5">
        <f t="shared" si="0"/>
        <v>176</v>
      </c>
      <c r="E30" s="6">
        <f t="shared" si="2"/>
        <v>174</v>
      </c>
      <c r="F30" s="6">
        <f t="shared" si="3"/>
        <v>175</v>
      </c>
      <c r="G30" s="7" t="str">
        <f t="shared" si="4"/>
        <v>00</v>
      </c>
    </row>
    <row r="31" spans="1:7" x14ac:dyDescent="0.25">
      <c r="A31" s="3" t="s">
        <v>49</v>
      </c>
      <c r="B31" s="4">
        <v>2</v>
      </c>
      <c r="C31" s="5">
        <f t="shared" si="1"/>
        <v>177</v>
      </c>
      <c r="D31" s="5">
        <f t="shared" si="0"/>
        <v>178</v>
      </c>
      <c r="E31" s="6">
        <f t="shared" si="2"/>
        <v>176</v>
      </c>
      <c r="F31" s="6">
        <f t="shared" si="3"/>
        <v>177</v>
      </c>
      <c r="G31" s="7" t="str">
        <f t="shared" si="4"/>
        <v>00</v>
      </c>
    </row>
    <row r="32" spans="1:7" x14ac:dyDescent="0.25">
      <c r="A32" s="3" t="s">
        <v>50</v>
      </c>
      <c r="B32" s="4">
        <v>10</v>
      </c>
      <c r="C32" s="5">
        <f t="shared" si="1"/>
        <v>179</v>
      </c>
      <c r="D32" s="5">
        <f t="shared" si="0"/>
        <v>188</v>
      </c>
      <c r="E32" s="6">
        <f t="shared" si="2"/>
        <v>178</v>
      </c>
      <c r="F32" s="6">
        <f t="shared" si="3"/>
        <v>187</v>
      </c>
      <c r="G32" s="7" t="str">
        <f t="shared" si="4"/>
        <v>0000000000</v>
      </c>
    </row>
    <row r="33" spans="1:7" x14ac:dyDescent="0.25">
      <c r="A33" s="3" t="s">
        <v>51</v>
      </c>
      <c r="B33" s="4">
        <v>10</v>
      </c>
      <c r="C33" s="5">
        <f t="shared" si="1"/>
        <v>189</v>
      </c>
      <c r="D33" s="5">
        <f t="shared" si="0"/>
        <v>198</v>
      </c>
      <c r="E33" s="6">
        <f t="shared" si="2"/>
        <v>188</v>
      </c>
      <c r="F33" s="6">
        <f t="shared" si="3"/>
        <v>197</v>
      </c>
      <c r="G33" s="7" t="str">
        <f t="shared" si="4"/>
        <v>0000000000</v>
      </c>
    </row>
    <row r="34" spans="1:7" x14ac:dyDescent="0.25">
      <c r="A34" s="3" t="s">
        <v>52</v>
      </c>
      <c r="B34" s="4">
        <v>20</v>
      </c>
      <c r="C34" s="5">
        <f t="shared" si="1"/>
        <v>199</v>
      </c>
      <c r="D34" s="5">
        <f t="shared" si="0"/>
        <v>218</v>
      </c>
      <c r="E34" s="6">
        <f t="shared" si="2"/>
        <v>198</v>
      </c>
      <c r="F34" s="6">
        <f t="shared" si="3"/>
        <v>217</v>
      </c>
      <c r="G34" s="7" t="str">
        <f t="shared" si="4"/>
        <v>00000000000000000636</v>
      </c>
    </row>
    <row r="35" spans="1:7" x14ac:dyDescent="0.25">
      <c r="A35" s="3" t="s">
        <v>53</v>
      </c>
      <c r="B35" s="4">
        <v>6</v>
      </c>
      <c r="C35" s="5">
        <f t="shared" si="1"/>
        <v>219</v>
      </c>
      <c r="D35" s="5">
        <f t="shared" si="0"/>
        <v>224</v>
      </c>
      <c r="E35" s="6">
        <f t="shared" si="2"/>
        <v>218</v>
      </c>
      <c r="F35" s="6">
        <f t="shared" si="3"/>
        <v>223</v>
      </c>
      <c r="G35" s="7" t="str">
        <f t="shared" si="4"/>
        <v>001073</v>
      </c>
    </row>
    <row r="36" spans="1:7" x14ac:dyDescent="0.25">
      <c r="A36" s="3" t="s">
        <v>25</v>
      </c>
      <c r="B36" s="4">
        <v>4</v>
      </c>
      <c r="C36" s="5">
        <f t="shared" si="1"/>
        <v>225</v>
      </c>
      <c r="D36" s="5">
        <f t="shared" si="0"/>
        <v>228</v>
      </c>
      <c r="E36" s="6">
        <f t="shared" si="2"/>
        <v>224</v>
      </c>
      <c r="F36" s="6">
        <f t="shared" si="3"/>
        <v>227</v>
      </c>
      <c r="G36" s="7" t="str">
        <f t="shared" si="4"/>
        <v>1838</v>
      </c>
    </row>
    <row r="37" spans="1:7" x14ac:dyDescent="0.25">
      <c r="A37" s="11" t="s">
        <v>26</v>
      </c>
      <c r="B37">
        <f>SUM(B3:B36)</f>
        <v>228</v>
      </c>
    </row>
  </sheetData>
  <mergeCells count="8">
    <mergeCell ref="H1:H2"/>
    <mergeCell ref="I1:I2"/>
    <mergeCell ref="J1:J2"/>
    <mergeCell ref="A1:A2"/>
    <mergeCell ref="B1:B2"/>
    <mergeCell ref="C1:D1"/>
    <mergeCell ref="E1:F1"/>
    <mergeCell ref="G1:G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REG001</vt:lpstr>
      <vt:lpstr>REG002-V.11</vt:lpstr>
      <vt:lpstr>REG003</vt:lpstr>
      <vt:lpstr>REG005</vt:lpstr>
      <vt:lpstr>REG100</vt:lpstr>
      <vt:lpstr>REG002-V.02</vt:lpstr>
      <vt:lpstr>REG002-V.03</vt:lpstr>
      <vt:lpstr>REG002-V.08</vt:lpstr>
      <vt:lpstr>REG002-V.10</vt:lpstr>
      <vt:lpstr>REG002-V.11(ANTERIOR)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Robertson de Padua Lucena Azevedo</dc:creator>
  <dc:description/>
  <cp:lastModifiedBy>Wagner</cp:lastModifiedBy>
  <cp:revision>38</cp:revision>
  <dcterms:created xsi:type="dcterms:W3CDTF">2016-06-20T13:11:09Z</dcterms:created>
  <dcterms:modified xsi:type="dcterms:W3CDTF">2022-06-10T19:11:12Z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