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o\Documents\MATLAB\B1Project\Chapter6\ReportAndImages\"/>
    </mc:Choice>
  </mc:AlternateContent>
  <bookViews>
    <workbookView xWindow="0" yWindow="0" windowWidth="20490" windowHeight="7530" firstSheet="1" activeTab="6"/>
  </bookViews>
  <sheets>
    <sheet name="Outlier1" sheetId="1" r:id="rId1"/>
    <sheet name="Outlier2" sheetId="2" r:id="rId2"/>
    <sheet name="Outlier3" sheetId="3" r:id="rId3"/>
    <sheet name="Outlier4" sheetId="4" r:id="rId4"/>
    <sheet name="Outlier5" sheetId="5" r:id="rId5"/>
    <sheet name="Outlier10" sheetId="7" r:id="rId6"/>
    <sheet name="Graph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7" l="1"/>
  <c r="F13" i="7"/>
  <c r="H13" i="7" s="1"/>
  <c r="I13" i="7" s="1"/>
  <c r="E13" i="7"/>
  <c r="D13" i="7"/>
  <c r="H12" i="7"/>
  <c r="I12" i="7" s="1"/>
  <c r="G12" i="7"/>
  <c r="F12" i="7"/>
  <c r="E12" i="7"/>
  <c r="D12" i="7"/>
  <c r="G11" i="7"/>
  <c r="F11" i="7"/>
  <c r="H11" i="7" s="1"/>
  <c r="I11" i="7" s="1"/>
  <c r="E11" i="7"/>
  <c r="D11" i="7"/>
  <c r="H10" i="7"/>
  <c r="I10" i="7" s="1"/>
  <c r="G10" i="7"/>
  <c r="F10" i="7"/>
  <c r="E10" i="7"/>
  <c r="D10" i="7"/>
  <c r="G9" i="7"/>
  <c r="D9" i="7"/>
  <c r="E9" i="7" s="1"/>
  <c r="F9" i="7" s="1"/>
  <c r="H9" i="7" s="1"/>
  <c r="I9" i="7" s="1"/>
  <c r="H8" i="7"/>
  <c r="I8" i="7" s="1"/>
  <c r="G8" i="7"/>
  <c r="F8" i="7"/>
  <c r="E8" i="7"/>
  <c r="D8" i="7"/>
  <c r="G7" i="7"/>
  <c r="F7" i="7"/>
  <c r="H7" i="7" s="1"/>
  <c r="I7" i="7" s="1"/>
  <c r="E7" i="7"/>
  <c r="D7" i="7"/>
  <c r="H6" i="7"/>
  <c r="I6" i="7" s="1"/>
  <c r="G6" i="7"/>
  <c r="F6" i="7"/>
  <c r="E6" i="7"/>
  <c r="D6" i="7"/>
  <c r="G5" i="7"/>
  <c r="F5" i="7"/>
  <c r="H5" i="7" s="1"/>
  <c r="I5" i="7" s="1"/>
  <c r="E5" i="7"/>
  <c r="D5" i="7"/>
  <c r="H4" i="7"/>
  <c r="I4" i="7" s="1"/>
  <c r="G4" i="7"/>
  <c r="F4" i="7"/>
  <c r="E4" i="7"/>
  <c r="D4" i="7"/>
  <c r="G13" i="5"/>
  <c r="E13" i="5"/>
  <c r="F13" i="5" s="1"/>
  <c r="H13" i="5" s="1"/>
  <c r="I13" i="5" s="1"/>
  <c r="D13" i="5"/>
  <c r="G12" i="5"/>
  <c r="F12" i="5"/>
  <c r="H12" i="5" s="1"/>
  <c r="I12" i="5" s="1"/>
  <c r="E12" i="5"/>
  <c r="D12" i="5"/>
  <c r="H11" i="5"/>
  <c r="I11" i="5" s="1"/>
  <c r="G11" i="5"/>
  <c r="F11" i="5"/>
  <c r="E11" i="5"/>
  <c r="D11" i="5"/>
  <c r="G10" i="5"/>
  <c r="F10" i="5"/>
  <c r="H10" i="5" s="1"/>
  <c r="I10" i="5" s="1"/>
  <c r="E10" i="5"/>
  <c r="D10" i="5"/>
  <c r="G9" i="5"/>
  <c r="D9" i="5"/>
  <c r="E9" i="5" s="1"/>
  <c r="F9" i="5" s="1"/>
  <c r="H9" i="5" s="1"/>
  <c r="I9" i="5" s="1"/>
  <c r="G8" i="5"/>
  <c r="F8" i="5"/>
  <c r="H8" i="5" s="1"/>
  <c r="I8" i="5" s="1"/>
  <c r="E8" i="5"/>
  <c r="D8" i="5"/>
  <c r="H7" i="5"/>
  <c r="I7" i="5" s="1"/>
  <c r="G7" i="5"/>
  <c r="F7" i="5"/>
  <c r="E7" i="5"/>
  <c r="D7" i="5"/>
  <c r="G6" i="5"/>
  <c r="F6" i="5"/>
  <c r="H6" i="5" s="1"/>
  <c r="I6" i="5" s="1"/>
  <c r="E6" i="5"/>
  <c r="D6" i="5"/>
  <c r="H5" i="5"/>
  <c r="I5" i="5" s="1"/>
  <c r="G5" i="5"/>
  <c r="F5" i="5"/>
  <c r="E5" i="5"/>
  <c r="D5" i="5"/>
  <c r="G4" i="5"/>
  <c r="F4" i="5"/>
  <c r="H4" i="5" s="1"/>
  <c r="I4" i="5" s="1"/>
  <c r="E4" i="5"/>
  <c r="D4" i="5"/>
  <c r="G13" i="4"/>
  <c r="F13" i="4"/>
  <c r="H13" i="4" s="1"/>
  <c r="I13" i="4" s="1"/>
  <c r="E13" i="4"/>
  <c r="D13" i="4"/>
  <c r="G12" i="4"/>
  <c r="E12" i="4"/>
  <c r="F12" i="4" s="1"/>
  <c r="H12" i="4" s="1"/>
  <c r="I12" i="4" s="1"/>
  <c r="D12" i="4"/>
  <c r="G11" i="4"/>
  <c r="F11" i="4"/>
  <c r="H11" i="4" s="1"/>
  <c r="I11" i="4" s="1"/>
  <c r="E11" i="4"/>
  <c r="D11" i="4"/>
  <c r="G10" i="4"/>
  <c r="E10" i="4"/>
  <c r="F10" i="4" s="1"/>
  <c r="H10" i="4" s="1"/>
  <c r="I10" i="4" s="1"/>
  <c r="D10" i="4"/>
  <c r="G9" i="4"/>
  <c r="D9" i="4"/>
  <c r="E9" i="4" s="1"/>
  <c r="F9" i="4" s="1"/>
  <c r="H9" i="4" s="1"/>
  <c r="I9" i="4" s="1"/>
  <c r="G8" i="4"/>
  <c r="E8" i="4"/>
  <c r="F8" i="4" s="1"/>
  <c r="H8" i="4" s="1"/>
  <c r="I8" i="4" s="1"/>
  <c r="D8" i="4"/>
  <c r="G7" i="4"/>
  <c r="F7" i="4"/>
  <c r="H7" i="4" s="1"/>
  <c r="I7" i="4" s="1"/>
  <c r="E7" i="4"/>
  <c r="D7" i="4"/>
  <c r="G6" i="4"/>
  <c r="E6" i="4"/>
  <c r="F6" i="4" s="1"/>
  <c r="H6" i="4" s="1"/>
  <c r="I6" i="4" s="1"/>
  <c r="D6" i="4"/>
  <c r="G5" i="4"/>
  <c r="F5" i="4"/>
  <c r="H5" i="4" s="1"/>
  <c r="I5" i="4" s="1"/>
  <c r="E5" i="4"/>
  <c r="D5" i="4"/>
  <c r="G4" i="4"/>
  <c r="E4" i="4"/>
  <c r="F4" i="4" s="1"/>
  <c r="H4" i="4" s="1"/>
  <c r="I4" i="4" s="1"/>
  <c r="D4" i="4"/>
  <c r="G13" i="3"/>
  <c r="F13" i="3"/>
  <c r="H13" i="3" s="1"/>
  <c r="I13" i="3" s="1"/>
  <c r="E13" i="3"/>
  <c r="D13" i="3"/>
  <c r="G12" i="3"/>
  <c r="E12" i="3"/>
  <c r="F12" i="3" s="1"/>
  <c r="H12" i="3" s="1"/>
  <c r="I12" i="3" s="1"/>
  <c r="D12" i="3"/>
  <c r="G11" i="3"/>
  <c r="F11" i="3"/>
  <c r="H11" i="3" s="1"/>
  <c r="I11" i="3" s="1"/>
  <c r="E11" i="3"/>
  <c r="D11" i="3"/>
  <c r="G10" i="3"/>
  <c r="E10" i="3"/>
  <c r="F10" i="3" s="1"/>
  <c r="H10" i="3" s="1"/>
  <c r="I10" i="3" s="1"/>
  <c r="D10" i="3"/>
  <c r="G9" i="3"/>
  <c r="D9" i="3"/>
  <c r="E9" i="3" s="1"/>
  <c r="F9" i="3" s="1"/>
  <c r="H9" i="3" s="1"/>
  <c r="I9" i="3" s="1"/>
  <c r="G8" i="3"/>
  <c r="E8" i="3"/>
  <c r="F8" i="3" s="1"/>
  <c r="H8" i="3" s="1"/>
  <c r="I8" i="3" s="1"/>
  <c r="D8" i="3"/>
  <c r="G7" i="3"/>
  <c r="F7" i="3"/>
  <c r="H7" i="3" s="1"/>
  <c r="I7" i="3" s="1"/>
  <c r="E7" i="3"/>
  <c r="D7" i="3"/>
  <c r="G6" i="3"/>
  <c r="E6" i="3"/>
  <c r="F6" i="3" s="1"/>
  <c r="H6" i="3" s="1"/>
  <c r="I6" i="3" s="1"/>
  <c r="D6" i="3"/>
  <c r="G5" i="3"/>
  <c r="F5" i="3"/>
  <c r="H5" i="3" s="1"/>
  <c r="I5" i="3" s="1"/>
  <c r="E5" i="3"/>
  <c r="D5" i="3"/>
  <c r="G4" i="3"/>
  <c r="E4" i="3"/>
  <c r="F4" i="3" s="1"/>
  <c r="H4" i="3" s="1"/>
  <c r="I4" i="3" s="1"/>
  <c r="D4" i="3"/>
  <c r="G13" i="2"/>
  <c r="F13" i="2"/>
  <c r="H13" i="2" s="1"/>
  <c r="I13" i="2" s="1"/>
  <c r="E13" i="2"/>
  <c r="D13" i="2"/>
  <c r="G12" i="2"/>
  <c r="E12" i="2"/>
  <c r="F12" i="2" s="1"/>
  <c r="H12" i="2" s="1"/>
  <c r="I12" i="2" s="1"/>
  <c r="D12" i="2"/>
  <c r="G11" i="2"/>
  <c r="F11" i="2"/>
  <c r="H11" i="2" s="1"/>
  <c r="I11" i="2" s="1"/>
  <c r="E11" i="2"/>
  <c r="D11" i="2"/>
  <c r="G10" i="2"/>
  <c r="E10" i="2"/>
  <c r="F10" i="2" s="1"/>
  <c r="H10" i="2" s="1"/>
  <c r="I10" i="2" s="1"/>
  <c r="D10" i="2"/>
  <c r="G9" i="2"/>
  <c r="D9" i="2"/>
  <c r="E9" i="2" s="1"/>
  <c r="F9" i="2" s="1"/>
  <c r="H9" i="2" s="1"/>
  <c r="I9" i="2" s="1"/>
  <c r="G8" i="2"/>
  <c r="E8" i="2"/>
  <c r="F8" i="2" s="1"/>
  <c r="H8" i="2" s="1"/>
  <c r="I8" i="2" s="1"/>
  <c r="D8" i="2"/>
  <c r="G7" i="2"/>
  <c r="F7" i="2"/>
  <c r="H7" i="2" s="1"/>
  <c r="I7" i="2" s="1"/>
  <c r="E7" i="2"/>
  <c r="D7" i="2"/>
  <c r="G6" i="2"/>
  <c r="E6" i="2"/>
  <c r="F6" i="2" s="1"/>
  <c r="H6" i="2" s="1"/>
  <c r="I6" i="2" s="1"/>
  <c r="D6" i="2"/>
  <c r="G5" i="2"/>
  <c r="F5" i="2"/>
  <c r="H5" i="2" s="1"/>
  <c r="I5" i="2" s="1"/>
  <c r="E5" i="2"/>
  <c r="D5" i="2"/>
  <c r="G4" i="2"/>
  <c r="E4" i="2"/>
  <c r="F4" i="2" s="1"/>
  <c r="H4" i="2" s="1"/>
  <c r="I4" i="2" s="1"/>
  <c r="D4" i="2"/>
  <c r="I9" i="1"/>
  <c r="I10" i="1"/>
  <c r="I11" i="1"/>
  <c r="I12" i="1"/>
  <c r="I13" i="1"/>
  <c r="H9" i="1"/>
  <c r="H10" i="1"/>
  <c r="H11" i="1"/>
  <c r="H12" i="1"/>
  <c r="H13" i="1"/>
  <c r="G13" i="1"/>
  <c r="G12" i="1"/>
  <c r="G11" i="1"/>
  <c r="G10" i="1"/>
  <c r="G9" i="1"/>
  <c r="F9" i="1"/>
  <c r="F10" i="1"/>
  <c r="F11" i="1"/>
  <c r="F12" i="1"/>
  <c r="F13" i="1"/>
  <c r="E13" i="1"/>
  <c r="E12" i="1"/>
  <c r="E11" i="1"/>
  <c r="E10" i="1"/>
  <c r="E9" i="1"/>
  <c r="D13" i="1"/>
  <c r="D12" i="1"/>
  <c r="D11" i="1"/>
  <c r="D10" i="1"/>
  <c r="D9" i="1"/>
  <c r="I5" i="1"/>
  <c r="I6" i="1"/>
  <c r="I7" i="1"/>
  <c r="I8" i="1"/>
  <c r="I4" i="1"/>
  <c r="H5" i="1"/>
  <c r="H6" i="1"/>
  <c r="H7" i="1"/>
  <c r="H8" i="1"/>
  <c r="H4" i="1"/>
  <c r="G8" i="1"/>
  <c r="G7" i="1"/>
  <c r="G6" i="1"/>
  <c r="G5" i="1"/>
  <c r="G4" i="1"/>
  <c r="F6" i="1"/>
  <c r="E8" i="1"/>
  <c r="F8" i="1" s="1"/>
  <c r="E7" i="1"/>
  <c r="F7" i="1" s="1"/>
  <c r="E6" i="1"/>
  <c r="E5" i="1"/>
  <c r="F5" i="1" s="1"/>
  <c r="D6" i="1"/>
  <c r="D7" i="1"/>
  <c r="D8" i="1"/>
  <c r="E4" i="1"/>
  <c r="F4" i="1" s="1"/>
  <c r="D5" i="1"/>
  <c r="D4" i="1"/>
</calcChain>
</file>

<file path=xl/sharedStrings.xml><?xml version="1.0" encoding="utf-8"?>
<sst xmlns="http://schemas.openxmlformats.org/spreadsheetml/2006/main" count="48" uniqueCount="8">
  <si>
    <t>Level</t>
  </si>
  <si>
    <t>Prob. Picking 4 of those</t>
  </si>
  <si>
    <t>Prob. no outliers</t>
  </si>
  <si>
    <t>Number runs for 99%</t>
  </si>
  <si>
    <t>outlier</t>
  </si>
  <si>
    <t>Prob. Pick within 1 pixel</t>
  </si>
  <si>
    <t>Arg erf</t>
  </si>
  <si>
    <t>Prob. Good Estm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</si>
</sst>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43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3" fontId="0" fillId="0" borderId="4" xfId="0" applyNumberFormat="1" applyBorder="1" applyAlignment="1">
      <alignment horizontal="center" vertical="center" wrapText="1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Ideal Number</a:t>
            </a:r>
            <a:r>
              <a:rPr lang="pt-BR" baseline="0"/>
              <a:t> of Runs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1% Outlier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Outlier1!$C$4:$C$13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Outlier1!$I$4:$I$13</c:f>
              <c:numCache>
                <c:formatCode>_(* #,##0.00_);_(* \(#,##0.00\);_(* "-"??_);_(@_)</c:formatCode>
                <c:ptCount val="10"/>
                <c:pt idx="0">
                  <c:v>1.3795545455369393</c:v>
                </c:pt>
                <c:pt idx="1">
                  <c:v>1.8461597764027404</c:v>
                </c:pt>
                <c:pt idx="2">
                  <c:v>4.4428277659554034</c:v>
                </c:pt>
                <c:pt idx="3">
                  <c:v>9.8609721124594145</c:v>
                </c:pt>
                <c:pt idx="4">
                  <c:v>19.589029071027735</c:v>
                </c:pt>
                <c:pt idx="5">
                  <c:v>34.487783188261552</c:v>
                </c:pt>
                <c:pt idx="6">
                  <c:v>60.574534073799242</c:v>
                </c:pt>
                <c:pt idx="7">
                  <c:v>97.218957614947371</c:v>
                </c:pt>
                <c:pt idx="8">
                  <c:v>149.02833127096446</c:v>
                </c:pt>
                <c:pt idx="9">
                  <c:v>219.88215209295342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7-424F-8A38-15FA7B04B208}"/>
            </c:ext>
          </c:extLst>
        </c:ser>
        <c:ser>
          <c:idx val="4"/>
          <c:order val="4"/>
          <c:tx>
            <c:v>5% Outlier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Outlier5!$I$4:$I$13</c:f>
              <c:numCache>
                <c:formatCode>_(* #,##0.00_);_(* \(#,##0.00\);_(* "-"??_);_(@_)</c:formatCode>
                <c:ptCount val="10"/>
                <c:pt idx="0">
                  <c:v>2.6942677917809377</c:v>
                </c:pt>
                <c:pt idx="1">
                  <c:v>3.050098865529645</c:v>
                </c:pt>
                <c:pt idx="2">
                  <c:v>5.7999080204413644</c:v>
                </c:pt>
                <c:pt idx="3">
                  <c:v>12.08632475755851</c:v>
                </c:pt>
                <c:pt idx="4">
                  <c:v>23.509220907335941</c:v>
                </c:pt>
                <c:pt idx="5">
                  <c:v>41.041078425847985</c:v>
                </c:pt>
                <c:pt idx="6">
                  <c:v>71.754738776643123</c:v>
                </c:pt>
                <c:pt idx="7">
                  <c:v>114.9055519536972</c:v>
                </c:pt>
                <c:pt idx="8">
                  <c:v>175.91704705213283</c:v>
                </c:pt>
                <c:pt idx="9">
                  <c:v>259.35718334584448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7-424F-8A38-15FA7B04B208}"/>
            </c:ext>
          </c:extLst>
        </c:ser>
        <c:ser>
          <c:idx val="5"/>
          <c:order val="5"/>
          <c:tx>
            <c:v>10% Outlier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Outlier10!$I$4:$I$13</c:f>
              <c:numCache>
                <c:formatCode>_(* #,##0.00_);_(* \(#,##0.00\);_(* "-"??_);_(@_)</c:formatCode>
                <c:ptCount val="10"/>
                <c:pt idx="0">
                  <c:v>4.5051438859204262</c:v>
                </c:pt>
                <c:pt idx="1">
                  <c:v>4.9044080398207477</c:v>
                </c:pt>
                <c:pt idx="2">
                  <c:v>8.2351183078690422</c:v>
                </c:pt>
                <c:pt idx="3">
                  <c:v>16.182517632589857</c:v>
                </c:pt>
                <c:pt idx="4">
                  <c:v>30.756811119680059</c:v>
                </c:pt>
                <c:pt idx="5">
                  <c:v>53.168272688854167</c:v>
                </c:pt>
                <c:pt idx="6">
                  <c:v>92.45043104836742</c:v>
                </c:pt>
                <c:pt idx="7">
                  <c:v>147.64805163314205</c:v>
                </c:pt>
                <c:pt idx="8">
                  <c:v>225.69662371312842</c:v>
                </c:pt>
                <c:pt idx="9">
                  <c:v>332.43894523612738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7-424F-8A38-15FA7B04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87215"/>
        <c:axId val="12121860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2% Outlier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Outlier2!$I$4:$I$13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0">
                        <c:v>1.7961434952963538</c:v>
                      </c:pt>
                      <c:pt idx="1">
                        <c:v>2.1891907816431608</c:v>
                      </c:pt>
                      <c:pt idx="2">
                        <c:v>4.79122572004131</c:v>
                      </c:pt>
                      <c:pt idx="3">
                        <c:v>10.425505312225814</c:v>
                      </c:pt>
                      <c:pt idx="4">
                        <c:v>20.581714229140083</c:v>
                      </c:pt>
                      <c:pt idx="5">
                        <c:v>36.146607715543425</c:v>
                      </c:pt>
                      <c:pt idx="6">
                        <c:v>63.404233550515265</c:v>
                      </c:pt>
                      <c:pt idx="7">
                        <c:v>101.69527058970895</c:v>
                      </c:pt>
                      <c:pt idx="8">
                        <c:v>155.83353510094869</c:v>
                      </c:pt>
                      <c:pt idx="9">
                        <c:v>229.87275075221817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C7-424F-8A38-15FA7B04B2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3% Outlier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Outlier3!$I$4:$I$13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0">
                        <c:v>2.0216988775298188</c:v>
                      </c:pt>
                      <c:pt idx="1">
                        <c:v>2.3956833384787704</c:v>
                      </c:pt>
                      <c:pt idx="2">
                        <c:v>5.0191344850571422</c:v>
                      </c:pt>
                      <c:pt idx="3">
                        <c:v>10.79772884093652</c:v>
                      </c:pt>
                      <c:pt idx="4">
                        <c:v>21.23698951597774</c:v>
                      </c:pt>
                      <c:pt idx="5">
                        <c:v>37.241861565347058</c:v>
                      </c:pt>
                      <c:pt idx="6">
                        <c:v>65.272702091528004</c:v>
                      </c:pt>
                      <c:pt idx="7">
                        <c:v>104.65106885052128</c:v>
                      </c:pt>
                      <c:pt idx="8">
                        <c:v>160.32717914019173</c:v>
                      </c:pt>
                      <c:pt idx="9">
                        <c:v>236.46980881081302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C7-424F-8A38-15FA7B04B2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4% Outlier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Outlier4!$I$4:$I$13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0">
                        <c:v>2.4488065845429317</c:v>
                      </c:pt>
                      <c:pt idx="1">
                        <c:v>2.8067477794315288</c:v>
                      </c:pt>
                      <c:pt idx="2">
                        <c:v>5.5012897273100005</c:v>
                      </c:pt>
                      <c:pt idx="3">
                        <c:v>11.591347477862099</c:v>
                      </c:pt>
                      <c:pt idx="4">
                        <c:v>22.635791954617922</c:v>
                      </c:pt>
                      <c:pt idx="5">
                        <c:v>39.580468071742295</c:v>
                      </c:pt>
                      <c:pt idx="6">
                        <c:v>69.262601283845598</c:v>
                      </c:pt>
                      <c:pt idx="7">
                        <c:v>110.96297574497929</c:v>
                      </c:pt>
                      <c:pt idx="8">
                        <c:v>169.92312829080592</c:v>
                      </c:pt>
                      <c:pt idx="9">
                        <c:v>250.55753683395039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C7-424F-8A38-15FA7B04B208}"/>
                  </c:ext>
                </c:extLst>
              </c15:ser>
            </c15:filteredLineSeries>
          </c:ext>
        </c:extLst>
      </c:lineChart>
      <c:catAx>
        <c:axId val="115208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186015"/>
        <c:crosses val="autoZero"/>
        <c:auto val="1"/>
        <c:lblAlgn val="ctr"/>
        <c:lblOffset val="100"/>
        <c:noMultiLvlLbl val="0"/>
      </c:catAx>
      <c:valAx>
        <c:axId val="12121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087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19050</xdr:rowOff>
    </xdr:from>
    <xdr:to>
      <xdr:col>11</xdr:col>
      <xdr:colOff>409576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C3" sqref="C3:I13"/>
    </sheetView>
  </sheetViews>
  <sheetFormatPr defaultRowHeight="15" x14ac:dyDescent="0.25"/>
  <cols>
    <col min="3" max="3" width="13" customWidth="1"/>
    <col min="4" max="4" width="28.42578125" customWidth="1"/>
    <col min="5" max="5" width="23.85546875" customWidth="1"/>
    <col min="6" max="6" width="20" customWidth="1"/>
    <col min="7" max="7" width="13.5703125" customWidth="1"/>
    <col min="8" max="8" width="14.7109375" customWidth="1"/>
    <col min="9" max="9" width="20.7109375" customWidth="1"/>
  </cols>
  <sheetData>
    <row r="2" spans="1:9" ht="15.75" thickBot="1" x14ac:dyDescent="0.3">
      <c r="A2" t="s">
        <v>4</v>
      </c>
    </row>
    <row r="3" spans="1:9" x14ac:dyDescent="0.25">
      <c r="A3" s="1">
        <v>0.01</v>
      </c>
      <c r="C3" s="5" t="s">
        <v>0</v>
      </c>
      <c r="D3" s="6" t="s">
        <v>6</v>
      </c>
      <c r="E3" s="6" t="s">
        <v>5</v>
      </c>
      <c r="F3" s="6" t="s">
        <v>1</v>
      </c>
      <c r="G3" s="6" t="s">
        <v>2</v>
      </c>
      <c r="H3" s="6" t="s">
        <v>7</v>
      </c>
      <c r="I3" s="7" t="s">
        <v>3</v>
      </c>
    </row>
    <row r="4" spans="1:9" x14ac:dyDescent="0.25">
      <c r="A4">
        <v>3.5499999999999997E-2</v>
      </c>
      <c r="C4" s="8">
        <v>0.1</v>
      </c>
      <c r="D4" s="2">
        <f>0.5/(C4*SQRT(2))</f>
        <v>3.5355339059327369</v>
      </c>
      <c r="E4" s="2">
        <f>0.9999994</f>
        <v>0.99999939999999998</v>
      </c>
      <c r="F4" s="2">
        <f>E4^4</f>
        <v>0.99999760000215998</v>
      </c>
      <c r="G4" s="2">
        <f>(1-$A4)</f>
        <v>0.96450000000000002</v>
      </c>
      <c r="H4" s="3">
        <f>F4*G4</f>
        <v>0.96449768520208334</v>
      </c>
      <c r="I4" s="9">
        <f>LOG(0.01)/LOG(1-H4)</f>
        <v>1.3795545455369393</v>
      </c>
    </row>
    <row r="5" spans="1:9" x14ac:dyDescent="0.25">
      <c r="C5" s="8">
        <v>0.2</v>
      </c>
      <c r="D5" s="2">
        <f t="shared" ref="D5:E13" si="0">0.5/(C5*SQRT(2))</f>
        <v>1.7677669529663684</v>
      </c>
      <c r="E5" s="2">
        <f>0.9875773</f>
        <v>0.98757729999999999</v>
      </c>
      <c r="F5" s="2">
        <f t="shared" ref="F5:F13" si="1">E5^4</f>
        <v>0.95122749621052904</v>
      </c>
      <c r="G5" s="2">
        <f>(1-A4)</f>
        <v>0.96450000000000002</v>
      </c>
      <c r="H5" s="3">
        <f t="shared" ref="H5:H13" si="2">F5*G5</f>
        <v>0.91745892009505525</v>
      </c>
      <c r="I5" s="9">
        <f t="shared" ref="I5:I13" si="3">LOG(0.01)/LOG(1-H5)</f>
        <v>1.8461597764027404</v>
      </c>
    </row>
    <row r="6" spans="1:9" x14ac:dyDescent="0.25">
      <c r="C6" s="8">
        <v>0.3</v>
      </c>
      <c r="D6" s="2">
        <f t="shared" si="0"/>
        <v>1.1785113019775793</v>
      </c>
      <c r="E6" s="2">
        <f>0.9044161</f>
        <v>0.90441609999999995</v>
      </c>
      <c r="F6" s="2">
        <f t="shared" si="1"/>
        <v>0.66907243744593559</v>
      </c>
      <c r="G6" s="2">
        <f>(1-A4)</f>
        <v>0.96450000000000002</v>
      </c>
      <c r="H6" s="3">
        <f t="shared" si="2"/>
        <v>0.64532036591660491</v>
      </c>
      <c r="I6" s="9">
        <f t="shared" si="3"/>
        <v>4.4428277659554034</v>
      </c>
    </row>
    <row r="7" spans="1:9" x14ac:dyDescent="0.25">
      <c r="C7" s="8">
        <v>0.4</v>
      </c>
      <c r="D7" s="2">
        <f t="shared" si="0"/>
        <v>0.88388347648318422</v>
      </c>
      <c r="E7" s="2">
        <f>0.7886573</f>
        <v>0.78865730000000001</v>
      </c>
      <c r="F7" s="2">
        <f t="shared" si="1"/>
        <v>0.38685953941969253</v>
      </c>
      <c r="G7" s="2">
        <f>(1-A4)</f>
        <v>0.96450000000000002</v>
      </c>
      <c r="H7" s="3">
        <f t="shared" si="2"/>
        <v>0.37312602577029347</v>
      </c>
      <c r="I7" s="9">
        <f t="shared" si="3"/>
        <v>9.8609721124594145</v>
      </c>
    </row>
    <row r="8" spans="1:9" x14ac:dyDescent="0.25">
      <c r="C8" s="8">
        <v>0.5</v>
      </c>
      <c r="D8" s="2">
        <f t="shared" si="0"/>
        <v>0.70710678118654746</v>
      </c>
      <c r="E8" s="2">
        <f>0.6826849</f>
        <v>0.68268490000000004</v>
      </c>
      <c r="F8" s="2">
        <f t="shared" si="1"/>
        <v>0.21721068638770968</v>
      </c>
      <c r="G8" s="2">
        <f>(1-A4)</f>
        <v>0.96450000000000002</v>
      </c>
      <c r="H8" s="3">
        <f t="shared" si="2"/>
        <v>0.209499707020946</v>
      </c>
      <c r="I8" s="9">
        <f t="shared" si="3"/>
        <v>19.589029071027735</v>
      </c>
    </row>
    <row r="9" spans="1:9" x14ac:dyDescent="0.25">
      <c r="C9" s="8">
        <v>0.6</v>
      </c>
      <c r="D9" s="2">
        <f t="shared" si="0"/>
        <v>0.58925565098878963</v>
      </c>
      <c r="E9" s="2">
        <f t="shared" si="0"/>
        <v>0.6</v>
      </c>
      <c r="F9" s="2">
        <f t="shared" si="1"/>
        <v>0.12959999999999999</v>
      </c>
      <c r="G9" s="2">
        <f>(1-A4)</f>
        <v>0.96450000000000002</v>
      </c>
      <c r="H9" s="3">
        <f t="shared" si="2"/>
        <v>0.12499919999999999</v>
      </c>
      <c r="I9" s="9">
        <f t="shared" si="3"/>
        <v>34.487783188261552</v>
      </c>
    </row>
    <row r="10" spans="1:9" x14ac:dyDescent="0.25">
      <c r="C10" s="8">
        <v>0.7</v>
      </c>
      <c r="D10" s="2">
        <f t="shared" si="0"/>
        <v>0.5050762722761053</v>
      </c>
      <c r="E10" s="4">
        <f>0.5248828</f>
        <v>0.52488279999999998</v>
      </c>
      <c r="F10" s="2">
        <f t="shared" si="1"/>
        <v>7.5901326512264902E-2</v>
      </c>
      <c r="G10" s="2">
        <f>(1-A4)</f>
        <v>0.96450000000000002</v>
      </c>
      <c r="H10" s="3">
        <f t="shared" si="2"/>
        <v>7.3206829421079506E-2</v>
      </c>
      <c r="I10" s="9">
        <f t="shared" si="3"/>
        <v>60.574534073799242</v>
      </c>
    </row>
    <row r="11" spans="1:9" x14ac:dyDescent="0.25">
      <c r="C11" s="8">
        <v>0.8</v>
      </c>
      <c r="D11" s="2">
        <f t="shared" si="0"/>
        <v>0.44194173824159211</v>
      </c>
      <c r="E11" s="4">
        <f>0.4679902</f>
        <v>0.46799020000000002</v>
      </c>
      <c r="F11" s="2">
        <f t="shared" si="1"/>
        <v>4.796749457551424E-2</v>
      </c>
      <c r="G11" s="2">
        <f>(1-A4)</f>
        <v>0.96450000000000002</v>
      </c>
      <c r="H11" s="3">
        <f t="shared" si="2"/>
        <v>4.6264648518083484E-2</v>
      </c>
      <c r="I11" s="9">
        <f t="shared" si="3"/>
        <v>97.218957614947371</v>
      </c>
    </row>
    <row r="12" spans="1:9" x14ac:dyDescent="0.25">
      <c r="C12" s="8">
        <v>0.9</v>
      </c>
      <c r="D12" s="2">
        <f t="shared" si="0"/>
        <v>0.39283710065919303</v>
      </c>
      <c r="E12" s="4">
        <f>0.4214494</f>
        <v>0.42144939999999997</v>
      </c>
      <c r="F12" s="2">
        <f t="shared" si="1"/>
        <v>3.1548721153312885E-2</v>
      </c>
      <c r="G12" s="2">
        <f>(1-A4)</f>
        <v>0.96450000000000002</v>
      </c>
      <c r="H12" s="3">
        <f t="shared" si="2"/>
        <v>3.0428741552370277E-2</v>
      </c>
      <c r="I12" s="9">
        <f t="shared" si="3"/>
        <v>149.02833127096446</v>
      </c>
    </row>
    <row r="13" spans="1:9" ht="15.75" thickBot="1" x14ac:dyDescent="0.3">
      <c r="C13" s="10">
        <v>1</v>
      </c>
      <c r="D13" s="11">
        <f t="shared" si="0"/>
        <v>0.35355339059327373</v>
      </c>
      <c r="E13" s="12">
        <f>0.3828718</f>
        <v>0.38287179999999998</v>
      </c>
      <c r="F13" s="11">
        <f t="shared" si="1"/>
        <v>2.1488867111332265E-2</v>
      </c>
      <c r="G13" s="11">
        <f>(1-A4)</f>
        <v>0.96450000000000002</v>
      </c>
      <c r="H13" s="13">
        <f t="shared" si="2"/>
        <v>2.072601232887997E-2</v>
      </c>
      <c r="I13" s="14">
        <f t="shared" si="3"/>
        <v>219.88215209295342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C3" sqref="C3:I13"/>
    </sheetView>
  </sheetViews>
  <sheetFormatPr defaultRowHeight="15" x14ac:dyDescent="0.25"/>
  <cols>
    <col min="4" max="4" width="12" bestFit="1" customWidth="1"/>
    <col min="5" max="5" width="22.5703125" bestFit="1" customWidth="1"/>
    <col min="6" max="6" width="22" bestFit="1" customWidth="1"/>
    <col min="7" max="7" width="18.7109375" customWidth="1"/>
    <col min="8" max="8" width="24" customWidth="1"/>
    <col min="9" max="9" width="26" customWidth="1"/>
  </cols>
  <sheetData>
    <row r="2" spans="1:9" ht="15.75" thickBot="1" x14ac:dyDescent="0.3">
      <c r="A2" t="s">
        <v>4</v>
      </c>
    </row>
    <row r="3" spans="1:9" x14ac:dyDescent="0.25">
      <c r="A3" s="1">
        <v>0.02</v>
      </c>
      <c r="C3" s="5" t="s">
        <v>0</v>
      </c>
      <c r="D3" s="6" t="s">
        <v>6</v>
      </c>
      <c r="E3" s="6" t="s">
        <v>5</v>
      </c>
      <c r="F3" s="6" t="s">
        <v>1</v>
      </c>
      <c r="G3" s="6" t="s">
        <v>2</v>
      </c>
      <c r="H3" s="6" t="s">
        <v>7</v>
      </c>
      <c r="I3" s="7" t="s">
        <v>3</v>
      </c>
    </row>
    <row r="4" spans="1:9" x14ac:dyDescent="0.25">
      <c r="A4">
        <v>7.6999999999999999E-2</v>
      </c>
      <c r="C4" s="8">
        <v>0.1</v>
      </c>
      <c r="D4" s="2">
        <f>0.5/(C4*SQRT(2))</f>
        <v>3.5355339059327369</v>
      </c>
      <c r="E4" s="2">
        <f>0.9999994</f>
        <v>0.99999939999999998</v>
      </c>
      <c r="F4" s="2">
        <f>E4^4</f>
        <v>0.99999760000215998</v>
      </c>
      <c r="G4" s="2">
        <f>(1-$A4)</f>
        <v>0.92300000000000004</v>
      </c>
      <c r="H4" s="3">
        <f>F4*G4</f>
        <v>0.92299778480199368</v>
      </c>
      <c r="I4" s="9">
        <f>LOG(0.01)/LOG(1-H4)</f>
        <v>1.7961434952963538</v>
      </c>
    </row>
    <row r="5" spans="1:9" x14ac:dyDescent="0.25">
      <c r="C5" s="8">
        <v>0.2</v>
      </c>
      <c r="D5" s="2">
        <f t="shared" ref="D5:E13" si="0">0.5/(C5*SQRT(2))</f>
        <v>1.7677669529663684</v>
      </c>
      <c r="E5" s="2">
        <f>0.9875773</f>
        <v>0.98757729999999999</v>
      </c>
      <c r="F5" s="2">
        <f t="shared" ref="F5:F13" si="1">E5^4</f>
        <v>0.95122749621052904</v>
      </c>
      <c r="G5" s="2">
        <f>(1-A4)</f>
        <v>0.92300000000000004</v>
      </c>
      <c r="H5" s="3">
        <f t="shared" ref="H5:H13" si="2">F5*G5</f>
        <v>0.87798297900231836</v>
      </c>
      <c r="I5" s="9">
        <f t="shared" ref="I5:I13" si="3">LOG(0.01)/LOG(1-H5)</f>
        <v>2.1891907816431608</v>
      </c>
    </row>
    <row r="6" spans="1:9" x14ac:dyDescent="0.25">
      <c r="C6" s="8">
        <v>0.3</v>
      </c>
      <c r="D6" s="2">
        <f t="shared" si="0"/>
        <v>1.1785113019775793</v>
      </c>
      <c r="E6" s="2">
        <f>0.9044161</f>
        <v>0.90441609999999995</v>
      </c>
      <c r="F6" s="2">
        <f t="shared" si="1"/>
        <v>0.66907243744593559</v>
      </c>
      <c r="G6" s="2">
        <f>(1-A4)</f>
        <v>0.92300000000000004</v>
      </c>
      <c r="H6" s="3">
        <f t="shared" si="2"/>
        <v>0.61755385976259858</v>
      </c>
      <c r="I6" s="9">
        <f t="shared" si="3"/>
        <v>4.79122572004131</v>
      </c>
    </row>
    <row r="7" spans="1:9" x14ac:dyDescent="0.25">
      <c r="C7" s="8">
        <v>0.4</v>
      </c>
      <c r="D7" s="2">
        <f t="shared" si="0"/>
        <v>0.88388347648318422</v>
      </c>
      <c r="E7" s="2">
        <f>0.7886573</f>
        <v>0.78865730000000001</v>
      </c>
      <c r="F7" s="2">
        <f t="shared" si="1"/>
        <v>0.38685953941969253</v>
      </c>
      <c r="G7" s="2">
        <f>(1-A4)</f>
        <v>0.92300000000000004</v>
      </c>
      <c r="H7" s="3">
        <f t="shared" si="2"/>
        <v>0.35707135488437625</v>
      </c>
      <c r="I7" s="9">
        <f t="shared" si="3"/>
        <v>10.425505312225814</v>
      </c>
    </row>
    <row r="8" spans="1:9" x14ac:dyDescent="0.25">
      <c r="C8" s="8">
        <v>0.5</v>
      </c>
      <c r="D8" s="2">
        <f t="shared" si="0"/>
        <v>0.70710678118654746</v>
      </c>
      <c r="E8" s="2">
        <f>0.6826849</f>
        <v>0.68268490000000004</v>
      </c>
      <c r="F8" s="2">
        <f t="shared" si="1"/>
        <v>0.21721068638770968</v>
      </c>
      <c r="G8" s="2">
        <f>(1-A4)</f>
        <v>0.92300000000000004</v>
      </c>
      <c r="H8" s="3">
        <f t="shared" si="2"/>
        <v>0.20048546353585606</v>
      </c>
      <c r="I8" s="9">
        <f t="shared" si="3"/>
        <v>20.581714229140083</v>
      </c>
    </row>
    <row r="9" spans="1:9" x14ac:dyDescent="0.25">
      <c r="C9" s="8">
        <v>0.6</v>
      </c>
      <c r="D9" s="2">
        <f t="shared" si="0"/>
        <v>0.58925565098878963</v>
      </c>
      <c r="E9" s="2">
        <f t="shared" si="0"/>
        <v>0.6</v>
      </c>
      <c r="F9" s="2">
        <f t="shared" si="1"/>
        <v>0.12959999999999999</v>
      </c>
      <c r="G9" s="2">
        <f>(1-A4)</f>
        <v>0.92300000000000004</v>
      </c>
      <c r="H9" s="3">
        <f t="shared" si="2"/>
        <v>0.1196208</v>
      </c>
      <c r="I9" s="9">
        <f t="shared" si="3"/>
        <v>36.146607715543425</v>
      </c>
    </row>
    <row r="10" spans="1:9" x14ac:dyDescent="0.25">
      <c r="C10" s="8">
        <v>0.7</v>
      </c>
      <c r="D10" s="2">
        <f t="shared" si="0"/>
        <v>0.5050762722761053</v>
      </c>
      <c r="E10" s="4">
        <f>0.5248828</f>
        <v>0.52488279999999998</v>
      </c>
      <c r="F10" s="2">
        <f t="shared" si="1"/>
        <v>7.5901326512264902E-2</v>
      </c>
      <c r="G10" s="2">
        <f>(1-A4)</f>
        <v>0.92300000000000004</v>
      </c>
      <c r="H10" s="3">
        <f t="shared" si="2"/>
        <v>7.0056924370820506E-2</v>
      </c>
      <c r="I10" s="9">
        <f t="shared" si="3"/>
        <v>63.404233550515265</v>
      </c>
    </row>
    <row r="11" spans="1:9" x14ac:dyDescent="0.25">
      <c r="C11" s="8">
        <v>0.8</v>
      </c>
      <c r="D11" s="2">
        <f t="shared" si="0"/>
        <v>0.44194173824159211</v>
      </c>
      <c r="E11" s="4">
        <f>0.4679902</f>
        <v>0.46799020000000002</v>
      </c>
      <c r="F11" s="2">
        <f t="shared" si="1"/>
        <v>4.796749457551424E-2</v>
      </c>
      <c r="G11" s="2">
        <f>(1-A4)</f>
        <v>0.92300000000000004</v>
      </c>
      <c r="H11" s="3">
        <f t="shared" si="2"/>
        <v>4.4273997493199643E-2</v>
      </c>
      <c r="I11" s="9">
        <f t="shared" si="3"/>
        <v>101.69527058970895</v>
      </c>
    </row>
    <row r="12" spans="1:9" x14ac:dyDescent="0.25">
      <c r="C12" s="8">
        <v>0.9</v>
      </c>
      <c r="D12" s="2">
        <f t="shared" si="0"/>
        <v>0.39283710065919303</v>
      </c>
      <c r="E12" s="4">
        <f>0.4214494</f>
        <v>0.42144939999999997</v>
      </c>
      <c r="F12" s="2">
        <f t="shared" si="1"/>
        <v>3.1548721153312885E-2</v>
      </c>
      <c r="G12" s="2">
        <f>(1-A4)</f>
        <v>0.92300000000000004</v>
      </c>
      <c r="H12" s="3">
        <f t="shared" si="2"/>
        <v>2.9119469624507795E-2</v>
      </c>
      <c r="I12" s="9">
        <f t="shared" si="3"/>
        <v>155.83353510094869</v>
      </c>
    </row>
    <row r="13" spans="1:9" ht="15.75" thickBot="1" x14ac:dyDescent="0.3">
      <c r="C13" s="10">
        <v>1</v>
      </c>
      <c r="D13" s="11">
        <f t="shared" si="0"/>
        <v>0.35355339059327373</v>
      </c>
      <c r="E13" s="12">
        <f>0.3828718</f>
        <v>0.38287179999999998</v>
      </c>
      <c r="F13" s="11">
        <f t="shared" si="1"/>
        <v>2.1488867111332265E-2</v>
      </c>
      <c r="G13" s="11">
        <f>(1-A4)</f>
        <v>0.92300000000000004</v>
      </c>
      <c r="H13" s="13">
        <f t="shared" si="2"/>
        <v>1.9834224343759681E-2</v>
      </c>
      <c r="I13" s="14">
        <f t="shared" si="3"/>
        <v>229.87275075221817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C3" sqref="C3:I3"/>
    </sheetView>
  </sheetViews>
  <sheetFormatPr defaultRowHeight="15" x14ac:dyDescent="0.25"/>
  <cols>
    <col min="4" max="4" width="13.85546875" customWidth="1"/>
    <col min="5" max="5" width="17.42578125" customWidth="1"/>
    <col min="6" max="6" width="20.42578125" customWidth="1"/>
    <col min="7" max="7" width="12.42578125" customWidth="1"/>
    <col min="8" max="8" width="16.28515625" customWidth="1"/>
    <col min="9" max="9" width="13.5703125" customWidth="1"/>
  </cols>
  <sheetData>
    <row r="2" spans="1:9" ht="15.75" thickBot="1" x14ac:dyDescent="0.3">
      <c r="A2" t="s">
        <v>4</v>
      </c>
    </row>
    <row r="3" spans="1:9" ht="32.25" customHeight="1" x14ac:dyDescent="0.25">
      <c r="A3" s="1">
        <v>0.03</v>
      </c>
      <c r="C3" s="15" t="s">
        <v>0</v>
      </c>
      <c r="D3" s="16" t="s">
        <v>6</v>
      </c>
      <c r="E3" s="16" t="s">
        <v>5</v>
      </c>
      <c r="F3" s="16" t="s">
        <v>1</v>
      </c>
      <c r="G3" s="16" t="s">
        <v>2</v>
      </c>
      <c r="H3" s="16" t="s">
        <v>7</v>
      </c>
      <c r="I3" s="17" t="s">
        <v>3</v>
      </c>
    </row>
    <row r="4" spans="1:9" x14ac:dyDescent="0.25">
      <c r="A4">
        <v>0.10249999999999999</v>
      </c>
      <c r="C4" s="8">
        <v>0.1</v>
      </c>
      <c r="D4" s="2">
        <f>0.5/(C4*SQRT(2))</f>
        <v>3.5355339059327369</v>
      </c>
      <c r="E4" s="2">
        <f>0.9999994</f>
        <v>0.99999939999999998</v>
      </c>
      <c r="F4" s="2">
        <f>E4^4</f>
        <v>0.99999760000215998</v>
      </c>
      <c r="G4" s="2">
        <f>(1-$A4)</f>
        <v>0.89749999999999996</v>
      </c>
      <c r="H4" s="3">
        <f>F4*G4</f>
        <v>0.89749784600193849</v>
      </c>
      <c r="I4" s="9">
        <f>LOG(0.01)/LOG(1-H4)</f>
        <v>2.0216988775298188</v>
      </c>
    </row>
    <row r="5" spans="1:9" x14ac:dyDescent="0.25">
      <c r="C5" s="8">
        <v>0.2</v>
      </c>
      <c r="D5" s="2">
        <f t="shared" ref="D5:E13" si="0">0.5/(C5*SQRT(2))</f>
        <v>1.7677669529663684</v>
      </c>
      <c r="E5" s="2">
        <f>0.9875773</f>
        <v>0.98757729999999999</v>
      </c>
      <c r="F5" s="2">
        <f t="shared" ref="F5:F13" si="1">E5^4</f>
        <v>0.95122749621052904</v>
      </c>
      <c r="G5" s="2">
        <f>(1-A4)</f>
        <v>0.89749999999999996</v>
      </c>
      <c r="H5" s="3">
        <f t="shared" ref="H5:H13" si="2">F5*G5</f>
        <v>0.85372667784894973</v>
      </c>
      <c r="I5" s="9">
        <f t="shared" ref="I5:I13" si="3">LOG(0.01)/LOG(1-H5)</f>
        <v>2.3956833384787704</v>
      </c>
    </row>
    <row r="6" spans="1:9" x14ac:dyDescent="0.25">
      <c r="C6" s="8">
        <v>0.3</v>
      </c>
      <c r="D6" s="2">
        <f t="shared" si="0"/>
        <v>1.1785113019775793</v>
      </c>
      <c r="E6" s="2">
        <f>0.9044161</f>
        <v>0.90441609999999995</v>
      </c>
      <c r="F6" s="2">
        <f t="shared" si="1"/>
        <v>0.66907243744593559</v>
      </c>
      <c r="G6" s="2">
        <f>(1-A4)</f>
        <v>0.89749999999999996</v>
      </c>
      <c r="H6" s="3">
        <f t="shared" si="2"/>
        <v>0.60049251260772718</v>
      </c>
      <c r="I6" s="9">
        <f t="shared" si="3"/>
        <v>5.0191344850571422</v>
      </c>
    </row>
    <row r="7" spans="1:9" x14ac:dyDescent="0.25">
      <c r="C7" s="8">
        <v>0.4</v>
      </c>
      <c r="D7" s="2">
        <f t="shared" si="0"/>
        <v>0.88388347648318422</v>
      </c>
      <c r="E7" s="2">
        <f>0.7886573</f>
        <v>0.78865730000000001</v>
      </c>
      <c r="F7" s="2">
        <f t="shared" si="1"/>
        <v>0.38685953941969253</v>
      </c>
      <c r="G7" s="2">
        <f>(1-A4)</f>
        <v>0.89749999999999996</v>
      </c>
      <c r="H7" s="3">
        <f t="shared" si="2"/>
        <v>0.34720643662917405</v>
      </c>
      <c r="I7" s="9">
        <f t="shared" si="3"/>
        <v>10.79772884093652</v>
      </c>
    </row>
    <row r="8" spans="1:9" x14ac:dyDescent="0.25">
      <c r="C8" s="8">
        <v>0.5</v>
      </c>
      <c r="D8" s="2">
        <f t="shared" si="0"/>
        <v>0.70710678118654746</v>
      </c>
      <c r="E8" s="2">
        <f>0.6826849</f>
        <v>0.68268490000000004</v>
      </c>
      <c r="F8" s="2">
        <f t="shared" si="1"/>
        <v>0.21721068638770968</v>
      </c>
      <c r="G8" s="2">
        <f>(1-A4)</f>
        <v>0.89749999999999996</v>
      </c>
      <c r="H8" s="3">
        <f t="shared" si="2"/>
        <v>0.19494659103296944</v>
      </c>
      <c r="I8" s="9">
        <f t="shared" si="3"/>
        <v>21.23698951597774</v>
      </c>
    </row>
    <row r="9" spans="1:9" x14ac:dyDescent="0.25">
      <c r="C9" s="8">
        <v>0.6</v>
      </c>
      <c r="D9" s="2">
        <f t="shared" si="0"/>
        <v>0.58925565098878963</v>
      </c>
      <c r="E9" s="2">
        <f t="shared" si="0"/>
        <v>0.6</v>
      </c>
      <c r="F9" s="2">
        <f t="shared" si="1"/>
        <v>0.12959999999999999</v>
      </c>
      <c r="G9" s="2">
        <f>(1-A4)</f>
        <v>0.89749999999999996</v>
      </c>
      <c r="H9" s="3">
        <f t="shared" si="2"/>
        <v>0.11631599999999999</v>
      </c>
      <c r="I9" s="9">
        <f t="shared" si="3"/>
        <v>37.241861565347058</v>
      </c>
    </row>
    <row r="10" spans="1:9" x14ac:dyDescent="0.25">
      <c r="C10" s="8">
        <v>0.7</v>
      </c>
      <c r="D10" s="2">
        <f t="shared" si="0"/>
        <v>0.5050762722761053</v>
      </c>
      <c r="E10" s="4">
        <f>0.5248828</f>
        <v>0.52488279999999998</v>
      </c>
      <c r="F10" s="2">
        <f t="shared" si="1"/>
        <v>7.5901326512264902E-2</v>
      </c>
      <c r="G10" s="2">
        <f>(1-A4)</f>
        <v>0.89749999999999996</v>
      </c>
      <c r="H10" s="3">
        <f t="shared" si="2"/>
        <v>6.8121440544757744E-2</v>
      </c>
      <c r="I10" s="9">
        <f t="shared" si="3"/>
        <v>65.272702091528004</v>
      </c>
    </row>
    <row r="11" spans="1:9" x14ac:dyDescent="0.25">
      <c r="C11" s="8">
        <v>0.8</v>
      </c>
      <c r="D11" s="2">
        <f t="shared" si="0"/>
        <v>0.44194173824159211</v>
      </c>
      <c r="E11" s="4">
        <f>0.4679902</f>
        <v>0.46799020000000002</v>
      </c>
      <c r="F11" s="2">
        <f t="shared" si="1"/>
        <v>4.796749457551424E-2</v>
      </c>
      <c r="G11" s="2">
        <f>(1-A4)</f>
        <v>0.89749999999999996</v>
      </c>
      <c r="H11" s="3">
        <f t="shared" si="2"/>
        <v>4.3050826381524028E-2</v>
      </c>
      <c r="I11" s="9">
        <f t="shared" si="3"/>
        <v>104.65106885052128</v>
      </c>
    </row>
    <row r="12" spans="1:9" x14ac:dyDescent="0.25">
      <c r="C12" s="8">
        <v>0.9</v>
      </c>
      <c r="D12" s="2">
        <f t="shared" si="0"/>
        <v>0.39283710065919303</v>
      </c>
      <c r="E12" s="4">
        <f>0.4214494</f>
        <v>0.42144939999999997</v>
      </c>
      <c r="F12" s="2">
        <f t="shared" si="1"/>
        <v>3.1548721153312885E-2</v>
      </c>
      <c r="G12" s="2">
        <f>(1-A4)</f>
        <v>0.89749999999999996</v>
      </c>
      <c r="H12" s="3">
        <f t="shared" si="2"/>
        <v>2.8314977235098314E-2</v>
      </c>
      <c r="I12" s="9">
        <f t="shared" si="3"/>
        <v>160.32717914019173</v>
      </c>
    </row>
    <row r="13" spans="1:9" ht="15.75" thickBot="1" x14ac:dyDescent="0.3">
      <c r="C13" s="10">
        <v>1</v>
      </c>
      <c r="D13" s="11">
        <f t="shared" si="0"/>
        <v>0.35355339059327373</v>
      </c>
      <c r="E13" s="12">
        <f>0.3828718</f>
        <v>0.38287179999999998</v>
      </c>
      <c r="F13" s="11">
        <f t="shared" si="1"/>
        <v>2.1488867111332265E-2</v>
      </c>
      <c r="G13" s="11">
        <f>(1-A4)</f>
        <v>0.89749999999999996</v>
      </c>
      <c r="H13" s="13">
        <f t="shared" si="2"/>
        <v>1.9286258232420708E-2</v>
      </c>
      <c r="I13" s="14">
        <f t="shared" si="3"/>
        <v>236.46980881081302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C3" sqref="C3:I13"/>
    </sheetView>
  </sheetViews>
  <sheetFormatPr defaultRowHeight="15" x14ac:dyDescent="0.25"/>
  <cols>
    <col min="5" max="5" width="16" customWidth="1"/>
    <col min="7" max="7" width="21.7109375" customWidth="1"/>
    <col min="9" max="9" width="18.42578125" customWidth="1"/>
  </cols>
  <sheetData>
    <row r="2" spans="1:9" ht="15.75" thickBot="1" x14ac:dyDescent="0.3">
      <c r="A2" t="s">
        <v>4</v>
      </c>
    </row>
    <row r="3" spans="1:9" ht="30" customHeight="1" x14ac:dyDescent="0.25">
      <c r="A3" s="1">
        <v>0.04</v>
      </c>
      <c r="C3" s="15" t="s">
        <v>0</v>
      </c>
      <c r="D3" s="16" t="s">
        <v>6</v>
      </c>
      <c r="E3" s="16" t="s">
        <v>5</v>
      </c>
      <c r="F3" s="16" t="s">
        <v>1</v>
      </c>
      <c r="G3" s="16" t="s">
        <v>2</v>
      </c>
      <c r="H3" s="16" t="s">
        <v>7</v>
      </c>
      <c r="I3" s="17" t="s">
        <v>3</v>
      </c>
    </row>
    <row r="4" spans="1:9" x14ac:dyDescent="0.25">
      <c r="A4">
        <v>0.1525</v>
      </c>
      <c r="C4" s="8">
        <v>0.1</v>
      </c>
      <c r="D4" s="2">
        <f>0.5/(C4*SQRT(2))</f>
        <v>3.5355339059327369</v>
      </c>
      <c r="E4" s="2">
        <f>0.9999994</f>
        <v>0.99999939999999998</v>
      </c>
      <c r="F4" s="2">
        <f>E4^4</f>
        <v>0.99999760000215998</v>
      </c>
      <c r="G4" s="2">
        <f>(1-$A4)</f>
        <v>0.84750000000000003</v>
      </c>
      <c r="H4" s="3">
        <f>F4*G4</f>
        <v>0.84749796600183058</v>
      </c>
      <c r="I4" s="9">
        <f>LOG(0.01)/LOG(1-H4)</f>
        <v>2.4488065845429317</v>
      </c>
    </row>
    <row r="5" spans="1:9" x14ac:dyDescent="0.25">
      <c r="C5" s="8">
        <v>0.2</v>
      </c>
      <c r="D5" s="2">
        <f t="shared" ref="D5:E13" si="0">0.5/(C5*SQRT(2))</f>
        <v>1.7677669529663684</v>
      </c>
      <c r="E5" s="2">
        <f>0.9875773</f>
        <v>0.98757729999999999</v>
      </c>
      <c r="F5" s="2">
        <f t="shared" ref="F5:F13" si="1">E5^4</f>
        <v>0.95122749621052904</v>
      </c>
      <c r="G5" s="2">
        <f>(1-A4)</f>
        <v>0.84750000000000003</v>
      </c>
      <c r="H5" s="3">
        <f t="shared" ref="H5:H13" si="2">F5*G5</f>
        <v>0.80616530303842338</v>
      </c>
      <c r="I5" s="9">
        <f t="shared" ref="I5:I13" si="3">LOG(0.01)/LOG(1-H5)</f>
        <v>2.8067477794315288</v>
      </c>
    </row>
    <row r="6" spans="1:9" x14ac:dyDescent="0.25">
      <c r="C6" s="8">
        <v>0.3</v>
      </c>
      <c r="D6" s="2">
        <f t="shared" si="0"/>
        <v>1.1785113019775793</v>
      </c>
      <c r="E6" s="2">
        <f>0.9044161</f>
        <v>0.90441609999999995</v>
      </c>
      <c r="F6" s="2">
        <f t="shared" si="1"/>
        <v>0.66907243744593559</v>
      </c>
      <c r="G6" s="2">
        <f>(1-A4)</f>
        <v>0.84750000000000003</v>
      </c>
      <c r="H6" s="3">
        <f t="shared" si="2"/>
        <v>0.56703889073543046</v>
      </c>
      <c r="I6" s="9">
        <f t="shared" si="3"/>
        <v>5.5012897273100005</v>
      </c>
    </row>
    <row r="7" spans="1:9" x14ac:dyDescent="0.25">
      <c r="C7" s="8">
        <v>0.4</v>
      </c>
      <c r="D7" s="2">
        <f t="shared" si="0"/>
        <v>0.88388347648318422</v>
      </c>
      <c r="E7" s="2">
        <f>0.7886573</f>
        <v>0.78865730000000001</v>
      </c>
      <c r="F7" s="2">
        <f t="shared" si="1"/>
        <v>0.38685953941969253</v>
      </c>
      <c r="G7" s="2">
        <f>(1-A4)</f>
        <v>0.84750000000000003</v>
      </c>
      <c r="H7" s="3">
        <f t="shared" si="2"/>
        <v>0.32786345965818942</v>
      </c>
      <c r="I7" s="9">
        <f t="shared" si="3"/>
        <v>11.591347477862099</v>
      </c>
    </row>
    <row r="8" spans="1:9" x14ac:dyDescent="0.25">
      <c r="C8" s="8">
        <v>0.5</v>
      </c>
      <c r="D8" s="2">
        <f t="shared" si="0"/>
        <v>0.70710678118654746</v>
      </c>
      <c r="E8" s="2">
        <f>0.6826849</f>
        <v>0.68268490000000004</v>
      </c>
      <c r="F8" s="2">
        <f t="shared" si="1"/>
        <v>0.21721068638770968</v>
      </c>
      <c r="G8" s="2">
        <f>(1-A4)</f>
        <v>0.84750000000000003</v>
      </c>
      <c r="H8" s="3">
        <f t="shared" si="2"/>
        <v>0.18408605671358397</v>
      </c>
      <c r="I8" s="9">
        <f t="shared" si="3"/>
        <v>22.635791954617922</v>
      </c>
    </row>
    <row r="9" spans="1:9" x14ac:dyDescent="0.25">
      <c r="C9" s="8">
        <v>0.6</v>
      </c>
      <c r="D9" s="2">
        <f t="shared" si="0"/>
        <v>0.58925565098878963</v>
      </c>
      <c r="E9" s="2">
        <f t="shared" si="0"/>
        <v>0.6</v>
      </c>
      <c r="F9" s="2">
        <f t="shared" si="1"/>
        <v>0.12959999999999999</v>
      </c>
      <c r="G9" s="2">
        <f>(1-A4)</f>
        <v>0.84750000000000003</v>
      </c>
      <c r="H9" s="3">
        <f t="shared" si="2"/>
        <v>0.109836</v>
      </c>
      <c r="I9" s="9">
        <f t="shared" si="3"/>
        <v>39.580468071742295</v>
      </c>
    </row>
    <row r="10" spans="1:9" x14ac:dyDescent="0.25">
      <c r="C10" s="8">
        <v>0.7</v>
      </c>
      <c r="D10" s="2">
        <f t="shared" si="0"/>
        <v>0.5050762722761053</v>
      </c>
      <c r="E10" s="4">
        <f>0.5248828</f>
        <v>0.52488279999999998</v>
      </c>
      <c r="F10" s="2">
        <f t="shared" si="1"/>
        <v>7.5901326512264902E-2</v>
      </c>
      <c r="G10" s="2">
        <f>(1-A4)</f>
        <v>0.84750000000000003</v>
      </c>
      <c r="H10" s="3">
        <f t="shared" si="2"/>
        <v>6.4326374219144514E-2</v>
      </c>
      <c r="I10" s="9">
        <f t="shared" si="3"/>
        <v>69.262601283845598</v>
      </c>
    </row>
    <row r="11" spans="1:9" x14ac:dyDescent="0.25">
      <c r="C11" s="8">
        <v>0.8</v>
      </c>
      <c r="D11" s="2">
        <f t="shared" si="0"/>
        <v>0.44194173824159211</v>
      </c>
      <c r="E11" s="4">
        <f>0.4679902</f>
        <v>0.46799020000000002</v>
      </c>
      <c r="F11" s="2">
        <f t="shared" si="1"/>
        <v>4.796749457551424E-2</v>
      </c>
      <c r="G11" s="2">
        <f>(1-A4)</f>
        <v>0.84750000000000003</v>
      </c>
      <c r="H11" s="3">
        <f t="shared" si="2"/>
        <v>4.065245165274832E-2</v>
      </c>
      <c r="I11" s="9">
        <f t="shared" si="3"/>
        <v>110.96297574497929</v>
      </c>
    </row>
    <row r="12" spans="1:9" x14ac:dyDescent="0.25">
      <c r="C12" s="8">
        <v>0.9</v>
      </c>
      <c r="D12" s="2">
        <f t="shared" si="0"/>
        <v>0.39283710065919303</v>
      </c>
      <c r="E12" s="4">
        <f>0.4214494</f>
        <v>0.42144939999999997</v>
      </c>
      <c r="F12" s="2">
        <f t="shared" si="1"/>
        <v>3.1548721153312885E-2</v>
      </c>
      <c r="G12" s="2">
        <f>(1-A4)</f>
        <v>0.84750000000000003</v>
      </c>
      <c r="H12" s="3">
        <f t="shared" si="2"/>
        <v>2.6737541177432669E-2</v>
      </c>
      <c r="I12" s="9">
        <f t="shared" si="3"/>
        <v>169.92312829080592</v>
      </c>
    </row>
    <row r="13" spans="1:9" ht="15.75" thickBot="1" x14ac:dyDescent="0.3">
      <c r="C13" s="10">
        <v>1</v>
      </c>
      <c r="D13" s="11">
        <f t="shared" si="0"/>
        <v>0.35355339059327373</v>
      </c>
      <c r="E13" s="12">
        <f>0.3828718</f>
        <v>0.38287179999999998</v>
      </c>
      <c r="F13" s="11">
        <f t="shared" si="1"/>
        <v>2.1488867111332265E-2</v>
      </c>
      <c r="G13" s="11">
        <f>(1-A4)</f>
        <v>0.84750000000000003</v>
      </c>
      <c r="H13" s="13">
        <f t="shared" si="2"/>
        <v>1.8211814876854096E-2</v>
      </c>
      <c r="I13" s="14">
        <f t="shared" si="3"/>
        <v>250.55753683395039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A2" sqref="A2:A4"/>
    </sheetView>
  </sheetViews>
  <sheetFormatPr defaultRowHeight="15" x14ac:dyDescent="0.25"/>
  <cols>
    <col min="4" max="5" width="16" customWidth="1"/>
    <col min="6" max="6" width="18.5703125" customWidth="1"/>
    <col min="7" max="7" width="17.85546875" customWidth="1"/>
    <col min="8" max="8" width="20.85546875" customWidth="1"/>
    <col min="9" max="9" width="26.85546875" customWidth="1"/>
  </cols>
  <sheetData>
    <row r="2" spans="1:9" ht="15.75" thickBot="1" x14ac:dyDescent="0.3">
      <c r="A2" t="s">
        <v>4</v>
      </c>
    </row>
    <row r="3" spans="1:9" ht="30" x14ac:dyDescent="0.25">
      <c r="A3" s="1">
        <v>0.05</v>
      </c>
      <c r="C3" s="15" t="s">
        <v>0</v>
      </c>
      <c r="D3" s="16" t="s">
        <v>6</v>
      </c>
      <c r="E3" s="16" t="s">
        <v>5</v>
      </c>
      <c r="F3" s="16" t="s">
        <v>1</v>
      </c>
      <c r="G3" s="16" t="s">
        <v>2</v>
      </c>
      <c r="H3" s="16" t="s">
        <v>7</v>
      </c>
      <c r="I3" s="17" t="s">
        <v>3</v>
      </c>
    </row>
    <row r="4" spans="1:9" x14ac:dyDescent="0.25">
      <c r="A4">
        <v>0.18099999999999999</v>
      </c>
      <c r="C4" s="8">
        <v>0.1</v>
      </c>
      <c r="D4" s="2">
        <f>0.5/(C4*SQRT(2))</f>
        <v>3.5355339059327369</v>
      </c>
      <c r="E4" s="2">
        <f>0.9999994</f>
        <v>0.99999939999999998</v>
      </c>
      <c r="F4" s="2">
        <f>E4^4</f>
        <v>0.99999760000215998</v>
      </c>
      <c r="G4" s="2">
        <f>(1-$A4)</f>
        <v>0.81899999999999995</v>
      </c>
      <c r="H4" s="3">
        <f>F4*G4</f>
        <v>0.81899803440176899</v>
      </c>
      <c r="I4" s="9">
        <f>LOG(0.01)/LOG(1-H4)</f>
        <v>2.6942677917809377</v>
      </c>
    </row>
    <row r="5" spans="1:9" x14ac:dyDescent="0.25">
      <c r="C5" s="8">
        <v>0.2</v>
      </c>
      <c r="D5" s="2">
        <f t="shared" ref="D5:E13" si="0">0.5/(C5*SQRT(2))</f>
        <v>1.7677669529663684</v>
      </c>
      <c r="E5" s="2">
        <f>0.9875773</f>
        <v>0.98757729999999999</v>
      </c>
      <c r="F5" s="2">
        <f t="shared" ref="F5:F13" si="1">E5^4</f>
        <v>0.95122749621052904</v>
      </c>
      <c r="G5" s="2">
        <f>(1-A4)</f>
        <v>0.81899999999999995</v>
      </c>
      <c r="H5" s="3">
        <f t="shared" ref="H5:H13" si="2">F5*G5</f>
        <v>0.77905531939642325</v>
      </c>
      <c r="I5" s="9">
        <f t="shared" ref="I5:I13" si="3">LOG(0.01)/LOG(1-H5)</f>
        <v>3.050098865529645</v>
      </c>
    </row>
    <row r="6" spans="1:9" x14ac:dyDescent="0.25">
      <c r="C6" s="8">
        <v>0.3</v>
      </c>
      <c r="D6" s="2">
        <f t="shared" si="0"/>
        <v>1.1785113019775793</v>
      </c>
      <c r="E6" s="2">
        <f>0.9044161</f>
        <v>0.90441609999999995</v>
      </c>
      <c r="F6" s="2">
        <f t="shared" si="1"/>
        <v>0.66907243744593559</v>
      </c>
      <c r="G6" s="2">
        <f>(1-A4)</f>
        <v>0.81899999999999995</v>
      </c>
      <c r="H6" s="3">
        <f t="shared" si="2"/>
        <v>0.54797032626822118</v>
      </c>
      <c r="I6" s="9">
        <f t="shared" si="3"/>
        <v>5.7999080204413644</v>
      </c>
    </row>
    <row r="7" spans="1:9" x14ac:dyDescent="0.25">
      <c r="C7" s="8">
        <v>0.4</v>
      </c>
      <c r="D7" s="2">
        <f t="shared" si="0"/>
        <v>0.88388347648318422</v>
      </c>
      <c r="E7" s="2">
        <f>0.7886573</f>
        <v>0.78865730000000001</v>
      </c>
      <c r="F7" s="2">
        <f t="shared" si="1"/>
        <v>0.38685953941969253</v>
      </c>
      <c r="G7" s="2">
        <f>(1-A4)</f>
        <v>0.81899999999999995</v>
      </c>
      <c r="H7" s="3">
        <f t="shared" si="2"/>
        <v>0.31683796278472814</v>
      </c>
      <c r="I7" s="9">
        <f t="shared" si="3"/>
        <v>12.08632475755851</v>
      </c>
    </row>
    <row r="8" spans="1:9" x14ac:dyDescent="0.25">
      <c r="C8" s="8">
        <v>0.5</v>
      </c>
      <c r="D8" s="2">
        <f t="shared" si="0"/>
        <v>0.70710678118654746</v>
      </c>
      <c r="E8" s="2">
        <f>0.6826849</f>
        <v>0.68268490000000004</v>
      </c>
      <c r="F8" s="2">
        <f t="shared" si="1"/>
        <v>0.21721068638770968</v>
      </c>
      <c r="G8" s="2">
        <f>(1-A4)</f>
        <v>0.81899999999999995</v>
      </c>
      <c r="H8" s="3">
        <f t="shared" si="2"/>
        <v>0.17789555215153421</v>
      </c>
      <c r="I8" s="9">
        <f t="shared" si="3"/>
        <v>23.509220907335941</v>
      </c>
    </row>
    <row r="9" spans="1:9" x14ac:dyDescent="0.25">
      <c r="C9" s="8">
        <v>0.6</v>
      </c>
      <c r="D9" s="2">
        <f t="shared" si="0"/>
        <v>0.58925565098878963</v>
      </c>
      <c r="E9" s="2">
        <f t="shared" si="0"/>
        <v>0.6</v>
      </c>
      <c r="F9" s="2">
        <f t="shared" si="1"/>
        <v>0.12959999999999999</v>
      </c>
      <c r="G9" s="2">
        <f>(1-A4)</f>
        <v>0.81899999999999995</v>
      </c>
      <c r="H9" s="3">
        <f t="shared" si="2"/>
        <v>0.10614239999999998</v>
      </c>
      <c r="I9" s="9">
        <f t="shared" si="3"/>
        <v>41.041078425847985</v>
      </c>
    </row>
    <row r="10" spans="1:9" x14ac:dyDescent="0.25">
      <c r="C10" s="8">
        <v>0.7</v>
      </c>
      <c r="D10" s="2">
        <f t="shared" si="0"/>
        <v>0.5050762722761053</v>
      </c>
      <c r="E10" s="4">
        <f>0.5248828</f>
        <v>0.52488279999999998</v>
      </c>
      <c r="F10" s="2">
        <f t="shared" si="1"/>
        <v>7.5901326512264902E-2</v>
      </c>
      <c r="G10" s="2">
        <f>(1-A4)</f>
        <v>0.81899999999999995</v>
      </c>
      <c r="H10" s="3">
        <f t="shared" si="2"/>
        <v>6.2163186413544951E-2</v>
      </c>
      <c r="I10" s="9">
        <f t="shared" si="3"/>
        <v>71.754738776643123</v>
      </c>
    </row>
    <row r="11" spans="1:9" x14ac:dyDescent="0.25">
      <c r="C11" s="8">
        <v>0.8</v>
      </c>
      <c r="D11" s="2">
        <f t="shared" si="0"/>
        <v>0.44194173824159211</v>
      </c>
      <c r="E11" s="4">
        <f>0.4679902</f>
        <v>0.46799020000000002</v>
      </c>
      <c r="F11" s="2">
        <f t="shared" si="1"/>
        <v>4.796749457551424E-2</v>
      </c>
      <c r="G11" s="2">
        <f>(1-A4)</f>
        <v>0.81899999999999995</v>
      </c>
      <c r="H11" s="3">
        <f t="shared" si="2"/>
        <v>3.9285378057346158E-2</v>
      </c>
      <c r="I11" s="9">
        <f t="shared" si="3"/>
        <v>114.9055519536972</v>
      </c>
    </row>
    <row r="12" spans="1:9" x14ac:dyDescent="0.25">
      <c r="C12" s="8">
        <v>0.9</v>
      </c>
      <c r="D12" s="2">
        <f t="shared" si="0"/>
        <v>0.39283710065919303</v>
      </c>
      <c r="E12" s="4">
        <f>0.4214494</f>
        <v>0.42144939999999997</v>
      </c>
      <c r="F12" s="2">
        <f t="shared" si="1"/>
        <v>3.1548721153312885E-2</v>
      </c>
      <c r="G12" s="2">
        <f>(1-A4)</f>
        <v>0.81899999999999995</v>
      </c>
      <c r="H12" s="3">
        <f t="shared" si="2"/>
        <v>2.5838402624563252E-2</v>
      </c>
      <c r="I12" s="9">
        <f t="shared" si="3"/>
        <v>175.91704705213283</v>
      </c>
    </row>
    <row r="13" spans="1:9" ht="15.75" thickBot="1" x14ac:dyDescent="0.3">
      <c r="C13" s="10">
        <v>1</v>
      </c>
      <c r="D13" s="11">
        <f t="shared" si="0"/>
        <v>0.35355339059327373</v>
      </c>
      <c r="E13" s="12">
        <f>0.3828718</f>
        <v>0.38287179999999998</v>
      </c>
      <c r="F13" s="11">
        <f t="shared" si="1"/>
        <v>2.1488867111332265E-2</v>
      </c>
      <c r="G13" s="11">
        <f>(1-A4)</f>
        <v>0.81899999999999995</v>
      </c>
      <c r="H13" s="13">
        <f t="shared" si="2"/>
        <v>1.7599382164181124E-2</v>
      </c>
      <c r="I13" s="14">
        <f t="shared" si="3"/>
        <v>259.35718334584448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E3" sqref="E3"/>
    </sheetView>
  </sheetViews>
  <sheetFormatPr defaultRowHeight="15" x14ac:dyDescent="0.25"/>
  <cols>
    <col min="3" max="3" width="13.7109375" customWidth="1"/>
    <col min="4" max="5" width="13.42578125" customWidth="1"/>
    <col min="6" max="6" width="13.7109375" customWidth="1"/>
    <col min="7" max="7" width="15.140625" customWidth="1"/>
    <col min="8" max="8" width="16.85546875" customWidth="1"/>
    <col min="9" max="9" width="17.85546875" customWidth="1"/>
  </cols>
  <sheetData>
    <row r="2" spans="1:9" ht="15.75" thickBot="1" x14ac:dyDescent="0.3">
      <c r="A2" t="s">
        <v>4</v>
      </c>
    </row>
    <row r="3" spans="1:9" ht="60" x14ac:dyDescent="0.25">
      <c r="A3" s="1">
        <v>0.05</v>
      </c>
      <c r="C3" s="15" t="s">
        <v>0</v>
      </c>
      <c r="D3" s="16" t="s">
        <v>6</v>
      </c>
      <c r="E3" s="16" t="s">
        <v>5</v>
      </c>
      <c r="F3" s="16" t="s">
        <v>1</v>
      </c>
      <c r="G3" s="16" t="s">
        <v>2</v>
      </c>
      <c r="H3" s="16" t="s">
        <v>7</v>
      </c>
      <c r="I3" s="17" t="s">
        <v>3</v>
      </c>
    </row>
    <row r="4" spans="1:9" x14ac:dyDescent="0.25">
      <c r="A4" s="18">
        <v>0.35980000000000001</v>
      </c>
      <c r="C4" s="8">
        <v>0.1</v>
      </c>
      <c r="D4" s="2">
        <f>0.5/(C4*SQRT(2))</f>
        <v>3.5355339059327369</v>
      </c>
      <c r="E4" s="2">
        <f>0.9999994</f>
        <v>0.99999939999999998</v>
      </c>
      <c r="F4" s="2">
        <f>E4^4</f>
        <v>0.99999760000215998</v>
      </c>
      <c r="G4" s="2">
        <f>(1-$A4)</f>
        <v>0.64019999999999999</v>
      </c>
      <c r="H4" s="3">
        <f>F4*G4</f>
        <v>0.64019846352138277</v>
      </c>
      <c r="I4" s="9">
        <f>LOG(0.01)/LOG(1-H4)</f>
        <v>4.5051438859204262</v>
      </c>
    </row>
    <row r="5" spans="1:9" x14ac:dyDescent="0.25">
      <c r="C5" s="8">
        <v>0.2</v>
      </c>
      <c r="D5" s="2">
        <f t="shared" ref="D5:E13" si="0">0.5/(C5*SQRT(2))</f>
        <v>1.7677669529663684</v>
      </c>
      <c r="E5" s="2">
        <f>0.9875773</f>
        <v>0.98757729999999999</v>
      </c>
      <c r="F5" s="2">
        <f t="shared" ref="F5:F13" si="1">E5^4</f>
        <v>0.95122749621052904</v>
      </c>
      <c r="G5" s="2">
        <f>(1-A4)</f>
        <v>0.64019999999999999</v>
      </c>
      <c r="H5" s="3">
        <f t="shared" ref="H5:H13" si="2">F5*G5</f>
        <v>0.60897584307398067</v>
      </c>
      <c r="I5" s="9">
        <f t="shared" ref="I5:I13" si="3">LOG(0.01)/LOG(1-H5)</f>
        <v>4.9044080398207477</v>
      </c>
    </row>
    <row r="6" spans="1:9" x14ac:dyDescent="0.25">
      <c r="C6" s="8">
        <v>0.3</v>
      </c>
      <c r="D6" s="2">
        <f t="shared" si="0"/>
        <v>1.1785113019775793</v>
      </c>
      <c r="E6" s="2">
        <f>0.9044161</f>
        <v>0.90441609999999995</v>
      </c>
      <c r="F6" s="2">
        <f t="shared" si="1"/>
        <v>0.66907243744593559</v>
      </c>
      <c r="G6" s="2">
        <f>(1-A4)</f>
        <v>0.64019999999999999</v>
      </c>
      <c r="H6" s="3">
        <f t="shared" si="2"/>
        <v>0.42834017445288797</v>
      </c>
      <c r="I6" s="9">
        <f t="shared" si="3"/>
        <v>8.2351183078690422</v>
      </c>
    </row>
    <row r="7" spans="1:9" x14ac:dyDescent="0.25">
      <c r="C7" s="8">
        <v>0.4</v>
      </c>
      <c r="D7" s="2">
        <f t="shared" si="0"/>
        <v>0.88388347648318422</v>
      </c>
      <c r="E7" s="2">
        <f>0.7886573</f>
        <v>0.78865730000000001</v>
      </c>
      <c r="F7" s="2">
        <f t="shared" si="1"/>
        <v>0.38685953941969253</v>
      </c>
      <c r="G7" s="2">
        <f>(1-A4)</f>
        <v>0.64019999999999999</v>
      </c>
      <c r="H7" s="3">
        <f t="shared" si="2"/>
        <v>0.24766747713648715</v>
      </c>
      <c r="I7" s="9">
        <f t="shared" si="3"/>
        <v>16.182517632589857</v>
      </c>
    </row>
    <row r="8" spans="1:9" x14ac:dyDescent="0.25">
      <c r="C8" s="8">
        <v>0.5</v>
      </c>
      <c r="D8" s="2">
        <f t="shared" si="0"/>
        <v>0.70710678118654746</v>
      </c>
      <c r="E8" s="2">
        <f>0.6826849</f>
        <v>0.68268490000000004</v>
      </c>
      <c r="F8" s="2">
        <f t="shared" si="1"/>
        <v>0.21721068638770968</v>
      </c>
      <c r="G8" s="2">
        <f>(1-A4)</f>
        <v>0.64019999999999999</v>
      </c>
      <c r="H8" s="3">
        <f t="shared" si="2"/>
        <v>0.13905828142541174</v>
      </c>
      <c r="I8" s="9">
        <f t="shared" si="3"/>
        <v>30.756811119680059</v>
      </c>
    </row>
    <row r="9" spans="1:9" x14ac:dyDescent="0.25">
      <c r="C9" s="8">
        <v>0.6</v>
      </c>
      <c r="D9" s="2">
        <f t="shared" si="0"/>
        <v>0.58925565098878963</v>
      </c>
      <c r="E9" s="2">
        <f t="shared" si="0"/>
        <v>0.6</v>
      </c>
      <c r="F9" s="2">
        <f t="shared" si="1"/>
        <v>0.12959999999999999</v>
      </c>
      <c r="G9" s="2">
        <f>(1-A4)</f>
        <v>0.64019999999999999</v>
      </c>
      <c r="H9" s="3">
        <f t="shared" si="2"/>
        <v>8.2969919999999989E-2</v>
      </c>
      <c r="I9" s="9">
        <f t="shared" si="3"/>
        <v>53.168272688854167</v>
      </c>
    </row>
    <row r="10" spans="1:9" x14ac:dyDescent="0.25">
      <c r="C10" s="8">
        <v>0.7</v>
      </c>
      <c r="D10" s="2">
        <f t="shared" si="0"/>
        <v>0.5050762722761053</v>
      </c>
      <c r="E10" s="4">
        <f>0.5248828</f>
        <v>0.52488279999999998</v>
      </c>
      <c r="F10" s="2">
        <f t="shared" si="1"/>
        <v>7.5901326512264902E-2</v>
      </c>
      <c r="G10" s="2">
        <f>(1-A4)</f>
        <v>0.64019999999999999</v>
      </c>
      <c r="H10" s="3">
        <f t="shared" si="2"/>
        <v>4.8592029233151993E-2</v>
      </c>
      <c r="I10" s="9">
        <f t="shared" si="3"/>
        <v>92.45043104836742</v>
      </c>
    </row>
    <row r="11" spans="1:9" x14ac:dyDescent="0.25">
      <c r="C11" s="8">
        <v>0.8</v>
      </c>
      <c r="D11" s="2">
        <f t="shared" si="0"/>
        <v>0.44194173824159211</v>
      </c>
      <c r="E11" s="4">
        <f>0.4679902</f>
        <v>0.46799020000000002</v>
      </c>
      <c r="F11" s="2">
        <f t="shared" si="1"/>
        <v>4.796749457551424E-2</v>
      </c>
      <c r="G11" s="2">
        <f>(1-A4)</f>
        <v>0.64019999999999999</v>
      </c>
      <c r="H11" s="3">
        <f t="shared" si="2"/>
        <v>3.0708790027244217E-2</v>
      </c>
      <c r="I11" s="9">
        <f t="shared" si="3"/>
        <v>147.64805163314205</v>
      </c>
    </row>
    <row r="12" spans="1:9" x14ac:dyDescent="0.25">
      <c r="C12" s="8">
        <v>0.9</v>
      </c>
      <c r="D12" s="2">
        <f t="shared" si="0"/>
        <v>0.39283710065919303</v>
      </c>
      <c r="E12" s="4">
        <f>0.4214494</f>
        <v>0.42144939999999997</v>
      </c>
      <c r="F12" s="2">
        <f t="shared" si="1"/>
        <v>3.1548721153312885E-2</v>
      </c>
      <c r="G12" s="2">
        <f>(1-A4)</f>
        <v>0.64019999999999999</v>
      </c>
      <c r="H12" s="3">
        <f t="shared" si="2"/>
        <v>2.0197491282350908E-2</v>
      </c>
      <c r="I12" s="9">
        <f t="shared" si="3"/>
        <v>225.69662371312842</v>
      </c>
    </row>
    <row r="13" spans="1:9" ht="15.75" thickBot="1" x14ac:dyDescent="0.3">
      <c r="C13" s="10">
        <v>1</v>
      </c>
      <c r="D13" s="11">
        <f t="shared" si="0"/>
        <v>0.35355339059327373</v>
      </c>
      <c r="E13" s="12">
        <f>0.3828718</f>
        <v>0.38287179999999998</v>
      </c>
      <c r="F13" s="11">
        <f t="shared" si="1"/>
        <v>2.1488867111332265E-2</v>
      </c>
      <c r="G13" s="11">
        <f>(1-A4)</f>
        <v>0.64019999999999999</v>
      </c>
      <c r="H13" s="13">
        <f t="shared" si="2"/>
        <v>1.3757172724674915E-2</v>
      </c>
      <c r="I13" s="14">
        <f t="shared" si="3"/>
        <v>332.43894523612738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N14" sqref="N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Outlier1</vt:lpstr>
      <vt:lpstr>Outlier2</vt:lpstr>
      <vt:lpstr>Outlier3</vt:lpstr>
      <vt:lpstr>Outlier4</vt:lpstr>
      <vt:lpstr>Outlier5</vt:lpstr>
      <vt:lpstr>Outlier10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2017-01-12T10:42:06Z</dcterms:created>
  <dcterms:modified xsi:type="dcterms:W3CDTF">2017-01-12T13:27:04Z</dcterms:modified>
</cp:coreProperties>
</file>