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igas\OneDrive\Documentos\Github\certifast-relatorios\dados\"/>
    </mc:Choice>
  </mc:AlternateContent>
  <bookViews>
    <workbookView xWindow="0" yWindow="-4125" windowWidth="9450" windowHeight="10245" tabRatio="790"/>
  </bookViews>
  <sheets>
    <sheet name="Parceiros" sheetId="15" r:id="rId1"/>
    <sheet name="Comissao" sheetId="16" r:id="rId2"/>
  </sheets>
  <definedNames>
    <definedName name="_xlnm._FilterDatabase" localSheetId="0" hidden="1">Parceiros!$A$1:$M$23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F3" i="15"/>
  <c r="G3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E23" i="15"/>
  <c r="F23" i="15"/>
  <c r="G23" i="15"/>
  <c r="G2" i="15"/>
  <c r="F2" i="15"/>
  <c r="E2" i="15"/>
</calcChain>
</file>

<file path=xl/sharedStrings.xml><?xml version="1.0" encoding="utf-8"?>
<sst xmlns="http://schemas.openxmlformats.org/spreadsheetml/2006/main" count="150" uniqueCount="121">
  <si>
    <t>ALEXANDRE APARECIDO MANTOVAN</t>
  </si>
  <si>
    <t>16#AIRON CAETANO DA SILVA</t>
  </si>
  <si>
    <t>MATHEUS MORGADO MANTOVAN</t>
  </si>
  <si>
    <t>15#AR CERTIFAST</t>
  </si>
  <si>
    <t>ISABELLA DE OLIVEIRA VIDAL</t>
  </si>
  <si>
    <t>CARLOS ALBERTO MOYA</t>
  </si>
  <si>
    <t>INGRID BRAZ PINTO</t>
  </si>
  <si>
    <t>16#Rafael Ribeiro Galvao</t>
  </si>
  <si>
    <t>RAFAEL RIBEIRO GALVAO</t>
  </si>
  <si>
    <t>PATRICK OLIVEIRA DA SILVA</t>
  </si>
  <si>
    <t>16#Sandra Regina Silva Santos</t>
  </si>
  <si>
    <t>23#ESCRITORIO CONTABIL ETICA</t>
  </si>
  <si>
    <t>ROGERIO CARLOS RIBEIRO</t>
  </si>
  <si>
    <t>16#ISABELLA DE OLIVEIRA VIDAL</t>
  </si>
  <si>
    <t>16#ROGERIIO CARLOS RIBEIRO</t>
  </si>
  <si>
    <t>16#PAULO HENRIQUE DE ARAUJO TEIXEIRA</t>
  </si>
  <si>
    <t>16#INGRID BRAZ PINTO</t>
  </si>
  <si>
    <t>16#I D S ASSESSORIA CONTABIL LTDA</t>
  </si>
  <si>
    <t>16#SR Contador Solucoes Empresariais</t>
  </si>
  <si>
    <t>16#AFC SERVICOS DE APOIO ADMINISTRATIVO LTDA</t>
  </si>
  <si>
    <t>16#LEANDRO MOURA PRADO</t>
  </si>
  <si>
    <t>LEANDRO MOURA PRADO</t>
  </si>
  <si>
    <t>16#MATHEUS MORGADO MANTOVAN</t>
  </si>
  <si>
    <t>REVENDEDOR 10</t>
  </si>
  <si>
    <t>TABELA 30</t>
  </si>
  <si>
    <t>TABELA 50</t>
  </si>
  <si>
    <t>TABELA 60</t>
  </si>
  <si>
    <t>TABELA 70</t>
  </si>
  <si>
    <t>Afc Serviços de Apoio Administrativo Ltda Me</t>
  </si>
  <si>
    <t>financeiro@afccontabilsjc.com.br</t>
  </si>
  <si>
    <t>CERTIFAST STA</t>
  </si>
  <si>
    <t>CARIJOS</t>
  </si>
  <si>
    <t>patrick.oliveira@certifast.com.br</t>
  </si>
  <si>
    <t>Cassio de Jesus Lima</t>
  </si>
  <si>
    <t>cassiolima26@outlook.com</t>
  </si>
  <si>
    <t>Paulo Eduardo Cavarsan</t>
  </si>
  <si>
    <t>CAVARSAN Contabilidade</t>
  </si>
  <si>
    <t>cavarsan@cavarsan.com.br</t>
  </si>
  <si>
    <t>camoya@moyacontabil.com.br</t>
  </si>
  <si>
    <t>MF CONTROLE ADM E FINANCEIRO EIRELI</t>
  </si>
  <si>
    <t>contato@controladoracontabil.com.br</t>
  </si>
  <si>
    <t>IRENILDA DIAS DOS SANTOS</t>
  </si>
  <si>
    <t>ids@idscontabil.com.br</t>
  </si>
  <si>
    <t>AR CERTIFAST Matriz</t>
  </si>
  <si>
    <t>MATRIZ - SBC</t>
  </si>
  <si>
    <t>alexandre@certifast.com.br</t>
  </si>
  <si>
    <t xml:space="preserve">CERTIFAST ANDROMEDA </t>
  </si>
  <si>
    <t>PA - ANDROMEDA</t>
  </si>
  <si>
    <t>rogerio.ribeiro@certifast.com.br</t>
  </si>
  <si>
    <t>CERTIFAST ILHABELA</t>
  </si>
  <si>
    <t>PA - ILHABELA</t>
  </si>
  <si>
    <t>leandroprado@certifast.com.br</t>
  </si>
  <si>
    <t>CERTIFAST JUNDIAÍ</t>
  </si>
  <si>
    <t>PA - JUNDIAÍ</t>
  </si>
  <si>
    <t>matheus@certifast.com.br</t>
  </si>
  <si>
    <t>CERTIFAST  MAUÁ</t>
  </si>
  <si>
    <t>PA - MAUÁ</t>
  </si>
  <si>
    <t>ingridbraz@certifast.com.br</t>
  </si>
  <si>
    <t>CERTIFAST PRADO</t>
  </si>
  <si>
    <t>PA - PRADO</t>
  </si>
  <si>
    <t>prado@certifast.com.br</t>
  </si>
  <si>
    <t>CERTIFAST SJC</t>
  </si>
  <si>
    <t>PA - ROMEU CARNEVALI</t>
  </si>
  <si>
    <t>rafaelgalvao@certifast.com.br</t>
  </si>
  <si>
    <t>Sandra Regina Silva Santos</t>
  </si>
  <si>
    <t>ffer.marianocorrea@bol.com.br</t>
  </si>
  <si>
    <t>Reginaldo Ortenzi Alfredo ME</t>
  </si>
  <si>
    <t>SR CONTADOR</t>
  </si>
  <si>
    <t>contatosrcontador@gmail.com</t>
  </si>
  <si>
    <t>16#LUIZ GUSTAVO PANTOJA</t>
  </si>
  <si>
    <t>16#CONTABIL CAROTO SC LTDA</t>
  </si>
  <si>
    <t>16#PRODIGE ASSESSORIA CONTABIL, FISCAL &amp; GERENCIAL S/S</t>
  </si>
  <si>
    <t>COMISSAO</t>
  </si>
  <si>
    <t>AFC SERVICOS DE APOIO ADMINISTRATIVO LTDA</t>
  </si>
  <si>
    <t>AIRON CAETANO DA SILVA</t>
  </si>
  <si>
    <t>CONTABIL CAROTO SC LTDA</t>
  </si>
  <si>
    <t>I D S ASSESSORIA CONTABIL LTDA</t>
  </si>
  <si>
    <t>LUIZ GUSTAVO PANTOJA</t>
  </si>
  <si>
    <t>PRODIGE ASSESSORIA CONTABIL, FISCAL &amp; GERENCIAL S/S</t>
  </si>
  <si>
    <t>SR Contador Solucoes Empresariais</t>
  </si>
  <si>
    <t>ESCRITORIO CONTABIL ETICA</t>
  </si>
  <si>
    <t>IDS ASSESSORIA CONTÁBIL</t>
  </si>
  <si>
    <t>FANTASIA</t>
  </si>
  <si>
    <t>RAZAO SOCIAL</t>
  </si>
  <si>
    <t>E-MAIL</t>
  </si>
  <si>
    <t>PAULO HENRIQUE DE ARAUJO TEIXEIRA</t>
  </si>
  <si>
    <t>16#BIO CONTABILIDADE &amp; TRIBUTARIO</t>
  </si>
  <si>
    <t>16#JH CONTABILIDADE LTDA</t>
  </si>
  <si>
    <t>JH CONTABILIDADE LTDA</t>
  </si>
  <si>
    <t>BIO CONTABILIDADE &amp; TRIBUTARIO</t>
  </si>
  <si>
    <t>16#SQUEMA ESCRITORIO CONTABIL - ANTONIO CARLOS MARQUES PINTO</t>
  </si>
  <si>
    <t>16#Marta Bruno Paroni</t>
  </si>
  <si>
    <t>ANTONIO CARLOS MARQUES PINTO</t>
  </si>
  <si>
    <t>Marta Bruno Paroni</t>
  </si>
  <si>
    <t>Faixa</t>
  </si>
  <si>
    <t>% Venda</t>
  </si>
  <si>
    <t>% Software</t>
  </si>
  <si>
    <t>% Hardware</t>
  </si>
  <si>
    <t>REVENDEDOR 8</t>
  </si>
  <si>
    <t>TABELA 20</t>
  </si>
  <si>
    <t>TABELA 40</t>
  </si>
  <si>
    <t>Nome Vendedor</t>
  </si>
  <si>
    <t>16#Patrick Oliveira da Silva</t>
  </si>
  <si>
    <t>Nome Validador</t>
  </si>
  <si>
    <t>84400</t>
  </si>
  <si>
    <t>84380</t>
  </si>
  <si>
    <t>100566</t>
  </si>
  <si>
    <t>81385</t>
  </si>
  <si>
    <t>89455</t>
  </si>
  <si>
    <t>81739</t>
  </si>
  <si>
    <t>100567</t>
  </si>
  <si>
    <t>100714</t>
  </si>
  <si>
    <t>84403</t>
  </si>
  <si>
    <t>95895</t>
  </si>
  <si>
    <t>71210</t>
  </si>
  <si>
    <t>98153</t>
  </si>
  <si>
    <t>97612</t>
  </si>
  <si>
    <t>CODREV</t>
  </si>
  <si>
    <t>Contabilidade</t>
  </si>
  <si>
    <t>Verificação</t>
  </si>
  <si>
    <t>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</si>
</sst>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heus@certifas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M23"/>
  <sheetViews>
    <sheetView tabSelected="1" workbookViewId="0">
      <selection activeCell="D2" sqref="D2"/>
    </sheetView>
  </sheetViews>
  <sheetFormatPr defaultRowHeight="15" x14ac:dyDescent="0.25"/>
  <cols>
    <col min="1" max="1" width="52.85546875" bestFit="1" customWidth="1"/>
    <col min="2" max="2" width="56" bestFit="1" customWidth="1"/>
    <col min="3" max="3" width="42.140625" hidden="1" customWidth="1"/>
    <col min="4" max="4" width="15.85546875" customWidth="1"/>
    <col min="5" max="5" width="8.7109375" bestFit="1" customWidth="1"/>
    <col min="6" max="6" width="11" bestFit="1" customWidth="1"/>
    <col min="7" max="7" width="11.5703125" bestFit="1" customWidth="1"/>
    <col min="8" max="8" width="48.42578125" bestFit="1" customWidth="1"/>
    <col min="9" max="9" width="35.5703125" bestFit="1" customWidth="1"/>
    <col min="10" max="10" width="12.85546875" bestFit="1" customWidth="1"/>
    <col min="11" max="11" width="8.7109375" style="4" bestFit="1" customWidth="1"/>
    <col min="12" max="12" width="13.5703125" style="7" bestFit="1" customWidth="1"/>
    <col min="13" max="13" width="10.85546875" style="7" bestFit="1" customWidth="1"/>
  </cols>
  <sheetData>
    <row r="1" spans="1:13" s="14" customFormat="1" x14ac:dyDescent="0.25">
      <c r="A1" s="11" t="s">
        <v>101</v>
      </c>
      <c r="B1" s="11" t="s">
        <v>103</v>
      </c>
      <c r="C1" s="11" t="s">
        <v>82</v>
      </c>
      <c r="D1" s="11" t="s">
        <v>72</v>
      </c>
      <c r="E1" s="15" t="s">
        <v>95</v>
      </c>
      <c r="F1" s="15" t="s">
        <v>96</v>
      </c>
      <c r="G1" s="15" t="s">
        <v>97</v>
      </c>
      <c r="H1" s="11" t="s">
        <v>83</v>
      </c>
      <c r="I1" s="11" t="s">
        <v>84</v>
      </c>
      <c r="J1" s="11" t="s">
        <v>117</v>
      </c>
      <c r="K1" s="12" t="s">
        <v>120</v>
      </c>
      <c r="L1" s="13" t="s">
        <v>118</v>
      </c>
      <c r="M1" s="13" t="s">
        <v>119</v>
      </c>
    </row>
    <row r="2" spans="1:13" x14ac:dyDescent="0.25">
      <c r="A2" s="2" t="s">
        <v>3</v>
      </c>
      <c r="B2" s="5" t="s">
        <v>0</v>
      </c>
      <c r="C2" s="1" t="s">
        <v>44</v>
      </c>
      <c r="D2" s="1" t="s">
        <v>24</v>
      </c>
      <c r="E2" s="10">
        <f>VLOOKUP($D2,Comissao!$A:$D,2,0)</f>
        <v>0.05</v>
      </c>
      <c r="F2" s="10">
        <f>VLOOKUP($D2,Comissao!$A:$D,3,0)</f>
        <v>0.09</v>
      </c>
      <c r="G2" s="10">
        <f>VLOOKUP($D2,Comissao!$A:$D,4,0)</f>
        <v>0.06</v>
      </c>
      <c r="H2" s="1" t="s">
        <v>43</v>
      </c>
      <c r="I2" s="1" t="s">
        <v>45</v>
      </c>
      <c r="J2" s="9" t="s">
        <v>114</v>
      </c>
      <c r="K2" s="16">
        <v>0.105</v>
      </c>
      <c r="L2" s="7">
        <v>62.14</v>
      </c>
      <c r="M2" s="7">
        <v>2.5</v>
      </c>
    </row>
    <row r="3" spans="1:13" x14ac:dyDescent="0.25">
      <c r="A3" s="2" t="s">
        <v>13</v>
      </c>
      <c r="B3" t="s">
        <v>4</v>
      </c>
      <c r="C3" s="1" t="s">
        <v>59</v>
      </c>
      <c r="D3" s="1" t="s">
        <v>27</v>
      </c>
      <c r="E3" s="10">
        <f>VLOOKUP($D3,Comissao!$A:$D,2,0)</f>
        <v>0.1</v>
      </c>
      <c r="F3" s="10">
        <f>VLOOKUP($D3,Comissao!$A:$D,3,0)</f>
        <v>0.21</v>
      </c>
      <c r="G3" s="10">
        <f>VLOOKUP($D3,Comissao!$A:$D,4,0)</f>
        <v>0.14000000000000001</v>
      </c>
      <c r="H3" s="1" t="s">
        <v>58</v>
      </c>
      <c r="I3" s="1" t="s">
        <v>60</v>
      </c>
      <c r="J3" s="9" t="s">
        <v>104</v>
      </c>
      <c r="K3" s="8">
        <v>0.105</v>
      </c>
      <c r="L3" s="7">
        <v>62.14</v>
      </c>
      <c r="M3" s="7">
        <v>2.5</v>
      </c>
    </row>
    <row r="4" spans="1:13" x14ac:dyDescent="0.25">
      <c r="A4" s="2" t="s">
        <v>7</v>
      </c>
      <c r="B4" t="s">
        <v>8</v>
      </c>
      <c r="C4" s="1" t="s">
        <v>62</v>
      </c>
      <c r="D4" s="1" t="s">
        <v>25</v>
      </c>
      <c r="E4" s="10">
        <f>VLOOKUP($D4,Comissao!$A:$D,2,0)</f>
        <v>0.06</v>
      </c>
      <c r="F4" s="10">
        <f>VLOOKUP($D4,Comissao!$A:$D,3,0)</f>
        <v>0.15</v>
      </c>
      <c r="G4" s="10">
        <f>VLOOKUP($D4,Comissao!$A:$D,4,0)</f>
        <v>0.1</v>
      </c>
      <c r="H4" s="1" t="s">
        <v>61</v>
      </c>
      <c r="I4" s="1" t="s">
        <v>63</v>
      </c>
      <c r="J4" s="9" t="s">
        <v>115</v>
      </c>
      <c r="K4" s="8">
        <v>0.105</v>
      </c>
      <c r="L4" s="7">
        <v>62.14</v>
      </c>
      <c r="M4" s="7">
        <v>2.5</v>
      </c>
    </row>
    <row r="5" spans="1:13" x14ac:dyDescent="0.25">
      <c r="A5" s="2" t="s">
        <v>14</v>
      </c>
      <c r="B5" t="s">
        <v>12</v>
      </c>
      <c r="C5" s="1" t="s">
        <v>47</v>
      </c>
      <c r="D5" s="1" t="s">
        <v>27</v>
      </c>
      <c r="E5" s="10">
        <f>VLOOKUP($D5,Comissao!$A:$D,2,0)</f>
        <v>0.1</v>
      </c>
      <c r="F5" s="10">
        <f>VLOOKUP($D5,Comissao!$A:$D,3,0)</f>
        <v>0.21</v>
      </c>
      <c r="G5" s="10">
        <f>VLOOKUP($D5,Comissao!$A:$D,4,0)</f>
        <v>0.14000000000000001</v>
      </c>
      <c r="H5" s="1" t="s">
        <v>46</v>
      </c>
      <c r="I5" s="1" t="s">
        <v>48</v>
      </c>
      <c r="J5" s="9" t="s">
        <v>105</v>
      </c>
      <c r="K5" s="8">
        <v>0.105</v>
      </c>
      <c r="L5" s="7">
        <v>62.14</v>
      </c>
      <c r="M5" s="7">
        <v>2.5</v>
      </c>
    </row>
    <row r="6" spans="1:13" x14ac:dyDescent="0.25">
      <c r="A6" s="2" t="s">
        <v>102</v>
      </c>
      <c r="B6" t="s">
        <v>9</v>
      </c>
      <c r="C6" s="1" t="s">
        <v>31</v>
      </c>
      <c r="D6" s="1" t="s">
        <v>26</v>
      </c>
      <c r="E6" s="10">
        <f>VLOOKUP($D6,Comissao!$A:$D,2,0)</f>
        <v>0.08</v>
      </c>
      <c r="F6" s="10">
        <f>VLOOKUP($D6,Comissao!$A:$D,3,0)</f>
        <v>0.18</v>
      </c>
      <c r="G6" s="10">
        <f>VLOOKUP($D6,Comissao!$A:$D,4,0)</f>
        <v>0.12</v>
      </c>
      <c r="H6" s="1" t="s">
        <v>30</v>
      </c>
      <c r="I6" s="1" t="s">
        <v>32</v>
      </c>
      <c r="J6" s="9" t="s">
        <v>116</v>
      </c>
      <c r="K6" s="8">
        <v>0.105</v>
      </c>
      <c r="L6" s="7">
        <v>62.14</v>
      </c>
      <c r="M6" s="7">
        <v>2.5</v>
      </c>
    </row>
    <row r="7" spans="1:13" x14ac:dyDescent="0.25">
      <c r="A7" s="6" t="s">
        <v>20</v>
      </c>
      <c r="B7" t="s">
        <v>21</v>
      </c>
      <c r="C7" s="1" t="s">
        <v>50</v>
      </c>
      <c r="D7" s="1" t="s">
        <v>27</v>
      </c>
      <c r="E7" s="10">
        <f>VLOOKUP($D7,Comissao!$A:$D,2,0)</f>
        <v>0.1</v>
      </c>
      <c r="F7" s="10">
        <f>VLOOKUP($D7,Comissao!$A:$D,3,0)</f>
        <v>0.21</v>
      </c>
      <c r="G7" s="10">
        <f>VLOOKUP($D7,Comissao!$A:$D,4,0)</f>
        <v>0.14000000000000001</v>
      </c>
      <c r="H7" s="1" t="s">
        <v>49</v>
      </c>
      <c r="I7" s="1" t="s">
        <v>51</v>
      </c>
      <c r="J7" s="9" t="s">
        <v>113</v>
      </c>
      <c r="K7" s="8">
        <v>0.105</v>
      </c>
      <c r="L7" s="7">
        <v>62.14</v>
      </c>
      <c r="M7" s="7">
        <v>2.5</v>
      </c>
    </row>
    <row r="8" spans="1:13" x14ac:dyDescent="0.25">
      <c r="A8" s="2" t="s">
        <v>22</v>
      </c>
      <c r="B8" t="s">
        <v>2</v>
      </c>
      <c r="C8" s="1" t="s">
        <v>53</v>
      </c>
      <c r="D8" s="1" t="s">
        <v>25</v>
      </c>
      <c r="E8" s="10">
        <f>VLOOKUP($D8,Comissao!$A:$D,2,0)</f>
        <v>0.06</v>
      </c>
      <c r="F8" s="10">
        <f>VLOOKUP($D8,Comissao!$A:$D,3,0)</f>
        <v>0.15</v>
      </c>
      <c r="G8" s="10">
        <f>VLOOKUP($D8,Comissao!$A:$D,4,0)</f>
        <v>0.1</v>
      </c>
      <c r="H8" s="1" t="s">
        <v>52</v>
      </c>
      <c r="I8" s="1" t="s">
        <v>54</v>
      </c>
      <c r="J8" s="9">
        <v>80109</v>
      </c>
      <c r="K8" s="8">
        <v>0.105</v>
      </c>
      <c r="L8" s="7">
        <v>62.14</v>
      </c>
      <c r="M8" s="7">
        <v>2.5</v>
      </c>
    </row>
    <row r="9" spans="1:13" x14ac:dyDescent="0.25">
      <c r="A9" s="2" t="s">
        <v>16</v>
      </c>
      <c r="B9" t="s">
        <v>6</v>
      </c>
      <c r="C9" s="1" t="s">
        <v>56</v>
      </c>
      <c r="D9" s="1" t="s">
        <v>25</v>
      </c>
      <c r="E9" s="10">
        <f>VLOOKUP($D9,Comissao!$A:$D,2,0)</f>
        <v>0.06</v>
      </c>
      <c r="F9" s="10">
        <f>VLOOKUP($D9,Comissao!$A:$D,3,0)</f>
        <v>0.15</v>
      </c>
      <c r="G9" s="10">
        <f>VLOOKUP($D9,Comissao!$A:$D,4,0)</f>
        <v>0.1</v>
      </c>
      <c r="H9" s="1" t="s">
        <v>55</v>
      </c>
      <c r="I9" s="1" t="s">
        <v>57</v>
      </c>
      <c r="J9" s="9" t="s">
        <v>112</v>
      </c>
      <c r="K9" s="8">
        <v>0.105</v>
      </c>
      <c r="L9" s="7">
        <v>62.14</v>
      </c>
      <c r="M9" s="7">
        <v>2.5</v>
      </c>
    </row>
    <row r="10" spans="1:13" x14ac:dyDescent="0.25">
      <c r="A10" s="2" t="s">
        <v>19</v>
      </c>
      <c r="B10" s="2" t="s">
        <v>73</v>
      </c>
      <c r="C10" s="1" t="s">
        <v>28</v>
      </c>
      <c r="D10" s="1" t="s">
        <v>23</v>
      </c>
      <c r="E10" s="10">
        <f>VLOOKUP($D10,Comissao!$A:$D,2,0)</f>
        <v>0.1</v>
      </c>
      <c r="F10" s="10">
        <f>VLOOKUP($D10,Comissao!$A:$D,3,0)</f>
        <v>0</v>
      </c>
      <c r="G10" s="10">
        <f>VLOOKUP($D10,Comissao!$A:$D,4,0)</f>
        <v>0</v>
      </c>
      <c r="H10" s="1" t="s">
        <v>28</v>
      </c>
      <c r="I10" s="1" t="s">
        <v>29</v>
      </c>
      <c r="J10" s="9" t="s">
        <v>109</v>
      </c>
      <c r="K10" s="8">
        <v>0.105</v>
      </c>
      <c r="L10" s="7">
        <v>0</v>
      </c>
      <c r="M10" s="7">
        <v>2.5</v>
      </c>
    </row>
    <row r="11" spans="1:13" x14ac:dyDescent="0.25">
      <c r="A11" s="2" t="s">
        <v>1</v>
      </c>
      <c r="B11" s="2" t="s">
        <v>74</v>
      </c>
      <c r="D11" s="1" t="s">
        <v>23</v>
      </c>
      <c r="E11" s="10">
        <f>VLOOKUP($D11,Comissao!$A:$D,2,0)</f>
        <v>0.1</v>
      </c>
      <c r="F11" s="10">
        <f>VLOOKUP($D11,Comissao!$A:$D,3,0)</f>
        <v>0</v>
      </c>
      <c r="G11" s="10">
        <f>VLOOKUP($D11,Comissao!$A:$D,4,0)</f>
        <v>0</v>
      </c>
      <c r="J11" s="9">
        <v>81707</v>
      </c>
      <c r="K11" s="8">
        <v>0.105</v>
      </c>
      <c r="L11" s="7">
        <v>0</v>
      </c>
      <c r="M11" s="7">
        <v>2.5</v>
      </c>
    </row>
    <row r="12" spans="1:13" x14ac:dyDescent="0.25">
      <c r="A12" s="2" t="s">
        <v>70</v>
      </c>
      <c r="B12" s="2" t="s">
        <v>75</v>
      </c>
      <c r="D12" s="1" t="s">
        <v>23</v>
      </c>
      <c r="E12" s="10">
        <f>VLOOKUP($D12,Comissao!$A:$D,2,0)</f>
        <v>0.1</v>
      </c>
      <c r="F12" s="10">
        <f>VLOOKUP($D12,Comissao!$A:$D,3,0)</f>
        <v>0</v>
      </c>
      <c r="G12" s="10">
        <f>VLOOKUP($D12,Comissao!$A:$D,4,0)</f>
        <v>0</v>
      </c>
      <c r="I12" s="1"/>
      <c r="J12" s="9">
        <v>96579</v>
      </c>
      <c r="K12" s="8">
        <v>0.105</v>
      </c>
      <c r="L12" s="7">
        <v>0</v>
      </c>
      <c r="M12" s="7">
        <v>2.5</v>
      </c>
    </row>
    <row r="13" spans="1:13" x14ac:dyDescent="0.25">
      <c r="A13" s="2" t="s">
        <v>17</v>
      </c>
      <c r="B13" s="2" t="s">
        <v>76</v>
      </c>
      <c r="C13" s="1" t="s">
        <v>81</v>
      </c>
      <c r="D13" s="1" t="s">
        <v>23</v>
      </c>
      <c r="E13" s="10">
        <f>VLOOKUP($D13,Comissao!$A:$D,2,0)</f>
        <v>0.1</v>
      </c>
      <c r="F13" s="10">
        <f>VLOOKUP($D13,Comissao!$A:$D,3,0)</f>
        <v>0</v>
      </c>
      <c r="G13" s="10">
        <f>VLOOKUP($D13,Comissao!$A:$D,4,0)</f>
        <v>0</v>
      </c>
      <c r="H13" s="1" t="s">
        <v>41</v>
      </c>
      <c r="I13" s="1" t="s">
        <v>42</v>
      </c>
      <c r="J13" s="9" t="s">
        <v>107</v>
      </c>
      <c r="K13" s="8">
        <v>0.105</v>
      </c>
      <c r="L13" s="7">
        <v>0</v>
      </c>
      <c r="M13" s="7">
        <v>2.5</v>
      </c>
    </row>
    <row r="14" spans="1:13" x14ac:dyDescent="0.25">
      <c r="A14" s="2" t="s">
        <v>69</v>
      </c>
      <c r="B14" s="2" t="s">
        <v>77</v>
      </c>
      <c r="D14" s="1" t="s">
        <v>23</v>
      </c>
      <c r="E14" s="10">
        <f>VLOOKUP($D14,Comissao!$A:$D,2,0)</f>
        <v>0.1</v>
      </c>
      <c r="F14" s="10">
        <f>VLOOKUP($D14,Comissao!$A:$D,3,0)</f>
        <v>0</v>
      </c>
      <c r="G14" s="10">
        <f>VLOOKUP($D14,Comissao!$A:$D,4,0)</f>
        <v>0</v>
      </c>
      <c r="J14" s="9">
        <v>68362</v>
      </c>
      <c r="K14" s="8">
        <v>0.105</v>
      </c>
      <c r="L14" s="7">
        <v>0</v>
      </c>
      <c r="M14" s="7">
        <v>2.5</v>
      </c>
    </row>
    <row r="15" spans="1:13" x14ac:dyDescent="0.25">
      <c r="A15" s="2" t="s">
        <v>71</v>
      </c>
      <c r="B15" s="2" t="s">
        <v>78</v>
      </c>
      <c r="D15" s="1" t="s">
        <v>23</v>
      </c>
      <c r="E15" s="10">
        <f>VLOOKUP($D15,Comissao!$A:$D,2,0)</f>
        <v>0.1</v>
      </c>
      <c r="F15" s="10">
        <f>VLOOKUP($D15,Comissao!$A:$D,3,0)</f>
        <v>0</v>
      </c>
      <c r="G15" s="10">
        <f>VLOOKUP($D15,Comissao!$A:$D,4,0)</f>
        <v>0</v>
      </c>
      <c r="I15" s="1" t="s">
        <v>65</v>
      </c>
      <c r="J15" s="9">
        <v>99436</v>
      </c>
      <c r="K15" s="8">
        <v>0.105</v>
      </c>
      <c r="L15" s="7">
        <v>0</v>
      </c>
      <c r="M15" s="7">
        <v>2.5</v>
      </c>
    </row>
    <row r="16" spans="1:13" x14ac:dyDescent="0.25">
      <c r="A16" s="2" t="s">
        <v>10</v>
      </c>
      <c r="B16" s="2" t="s">
        <v>64</v>
      </c>
      <c r="C16" s="1" t="s">
        <v>64</v>
      </c>
      <c r="D16" s="1" t="s">
        <v>23</v>
      </c>
      <c r="E16" s="10">
        <f>VLOOKUP($D16,Comissao!$A:$D,2,0)</f>
        <v>0.1</v>
      </c>
      <c r="F16" s="10">
        <f>VLOOKUP($D16,Comissao!$A:$D,3,0)</f>
        <v>0</v>
      </c>
      <c r="G16" s="10">
        <f>VLOOKUP($D16,Comissao!$A:$D,4,0)</f>
        <v>0</v>
      </c>
      <c r="H16" s="1" t="s">
        <v>64</v>
      </c>
      <c r="I16" s="1"/>
      <c r="J16" s="9">
        <v>97544</v>
      </c>
      <c r="K16" s="8">
        <v>0.105</v>
      </c>
      <c r="L16" s="7">
        <v>0</v>
      </c>
      <c r="M16" s="7">
        <v>2.5</v>
      </c>
    </row>
    <row r="17" spans="1:13" x14ac:dyDescent="0.25">
      <c r="A17" s="2" t="s">
        <v>18</v>
      </c>
      <c r="B17" s="2" t="s">
        <v>79</v>
      </c>
      <c r="C17" s="1" t="s">
        <v>67</v>
      </c>
      <c r="D17" s="1" t="s">
        <v>23</v>
      </c>
      <c r="E17" s="10">
        <f>VLOOKUP($D17,Comissao!$A:$D,2,0)</f>
        <v>0.1</v>
      </c>
      <c r="F17" s="10">
        <f>VLOOKUP($D17,Comissao!$A:$D,3,0)</f>
        <v>0</v>
      </c>
      <c r="G17" s="10">
        <f>VLOOKUP($D17,Comissao!$A:$D,4,0)</f>
        <v>0</v>
      </c>
      <c r="H17" s="1" t="s">
        <v>66</v>
      </c>
      <c r="I17" s="1" t="s">
        <v>68</v>
      </c>
      <c r="J17" s="9">
        <v>91745</v>
      </c>
      <c r="K17" s="8">
        <v>0.105</v>
      </c>
      <c r="L17" s="7">
        <v>0</v>
      </c>
      <c r="M17" s="7">
        <v>2.5</v>
      </c>
    </row>
    <row r="18" spans="1:13" x14ac:dyDescent="0.25">
      <c r="A18" s="2" t="s">
        <v>11</v>
      </c>
      <c r="B18" s="2" t="s">
        <v>80</v>
      </c>
      <c r="D18" s="1" t="s">
        <v>23</v>
      </c>
      <c r="E18" s="10">
        <f>VLOOKUP($D18,Comissao!$A:$D,2,0)</f>
        <v>0.1</v>
      </c>
      <c r="F18" s="10">
        <f>VLOOKUP($D18,Comissao!$A:$D,3,0)</f>
        <v>0</v>
      </c>
      <c r="G18" s="10">
        <f>VLOOKUP($D18,Comissao!$A:$D,4,0)</f>
        <v>0</v>
      </c>
      <c r="J18" s="9">
        <v>87289</v>
      </c>
      <c r="K18" s="8">
        <v>0.105</v>
      </c>
      <c r="L18" s="7">
        <v>0</v>
      </c>
      <c r="M18" s="7">
        <v>2.5</v>
      </c>
    </row>
    <row r="19" spans="1:13" x14ac:dyDescent="0.25">
      <c r="A19" s="2" t="s">
        <v>15</v>
      </c>
      <c r="B19" t="s">
        <v>85</v>
      </c>
      <c r="D19" s="1" t="s">
        <v>27</v>
      </c>
      <c r="E19" s="10">
        <f>VLOOKUP($D19,Comissao!$A:$D,2,0)</f>
        <v>0.1</v>
      </c>
      <c r="F19" s="10">
        <f>VLOOKUP($D19,Comissao!$A:$D,3,0)</f>
        <v>0.21</v>
      </c>
      <c r="G19" s="10">
        <f>VLOOKUP($D19,Comissao!$A:$D,4,0)</f>
        <v>0.14000000000000001</v>
      </c>
      <c r="J19" s="9" t="s">
        <v>108</v>
      </c>
      <c r="K19" s="8">
        <v>0.105</v>
      </c>
      <c r="L19" s="7">
        <v>62.14</v>
      </c>
      <c r="M19" s="7">
        <v>2.5</v>
      </c>
    </row>
    <row r="20" spans="1:13" x14ac:dyDescent="0.25">
      <c r="A20" t="s">
        <v>87</v>
      </c>
      <c r="B20" s="2" t="s">
        <v>88</v>
      </c>
      <c r="C20" s="1" t="s">
        <v>33</v>
      </c>
      <c r="D20" s="1" t="s">
        <v>23</v>
      </c>
      <c r="E20" s="10">
        <f>VLOOKUP($D20,Comissao!$A:$D,2,0)</f>
        <v>0.1</v>
      </c>
      <c r="F20" s="10">
        <f>VLOOKUP($D20,Comissao!$A:$D,3,0)</f>
        <v>0</v>
      </c>
      <c r="G20" s="10">
        <f>VLOOKUP($D20,Comissao!$A:$D,4,0)</f>
        <v>0</v>
      </c>
      <c r="H20" s="1" t="s">
        <v>33</v>
      </c>
      <c r="I20" s="1" t="s">
        <v>34</v>
      </c>
      <c r="J20" s="9" t="s">
        <v>110</v>
      </c>
      <c r="K20" s="8">
        <v>0.105</v>
      </c>
      <c r="L20" s="7">
        <v>0</v>
      </c>
      <c r="M20" s="7">
        <v>2.5</v>
      </c>
    </row>
    <row r="21" spans="1:13" x14ac:dyDescent="0.25">
      <c r="A21" t="s">
        <v>86</v>
      </c>
      <c r="B21" s="2" t="s">
        <v>89</v>
      </c>
      <c r="C21" s="1" t="s">
        <v>36</v>
      </c>
      <c r="D21" s="1" t="s">
        <v>23</v>
      </c>
      <c r="E21" s="10">
        <f>VLOOKUP($D21,Comissao!$A:$D,2,0)</f>
        <v>0.1</v>
      </c>
      <c r="F21" s="10">
        <f>VLOOKUP($D21,Comissao!$A:$D,3,0)</f>
        <v>0</v>
      </c>
      <c r="G21" s="10">
        <f>VLOOKUP($D21,Comissao!$A:$D,4,0)</f>
        <v>0</v>
      </c>
      <c r="H21" s="1" t="s">
        <v>35</v>
      </c>
      <c r="I21" s="1" t="s">
        <v>37</v>
      </c>
      <c r="J21" s="9" t="s">
        <v>106</v>
      </c>
      <c r="K21" s="8">
        <v>0.105</v>
      </c>
      <c r="L21" s="7">
        <v>0</v>
      </c>
      <c r="M21" s="7">
        <v>2.5</v>
      </c>
    </row>
    <row r="22" spans="1:13" x14ac:dyDescent="0.25">
      <c r="A22" s="2" t="s">
        <v>90</v>
      </c>
      <c r="B22" s="2" t="s">
        <v>92</v>
      </c>
      <c r="C22" s="1"/>
      <c r="D22" s="1" t="s">
        <v>23</v>
      </c>
      <c r="E22" s="10">
        <f>VLOOKUP($D22,Comissao!$A:$D,2,0)</f>
        <v>0.1</v>
      </c>
      <c r="F22" s="10">
        <f>VLOOKUP($D22,Comissao!$A:$D,3,0)</f>
        <v>0</v>
      </c>
      <c r="G22" s="10">
        <f>VLOOKUP($D22,Comissao!$A:$D,4,0)</f>
        <v>0</v>
      </c>
      <c r="H22" s="1" t="s">
        <v>5</v>
      </c>
      <c r="I22" s="1" t="s">
        <v>38</v>
      </c>
      <c r="J22" s="9" t="s">
        <v>111</v>
      </c>
      <c r="K22" s="8">
        <v>0.105</v>
      </c>
      <c r="L22" s="7">
        <v>0</v>
      </c>
      <c r="M22" s="7">
        <v>2.5</v>
      </c>
    </row>
    <row r="23" spans="1:13" x14ac:dyDescent="0.25">
      <c r="A23" s="2" t="s">
        <v>91</v>
      </c>
      <c r="B23" s="2" t="s">
        <v>93</v>
      </c>
      <c r="C23" s="1"/>
      <c r="D23" s="1" t="s">
        <v>23</v>
      </c>
      <c r="E23" s="10">
        <f>VLOOKUP($D23,Comissao!$A:$D,2,0)</f>
        <v>0.1</v>
      </c>
      <c r="F23" s="10">
        <f>VLOOKUP($D23,Comissao!$A:$D,3,0)</f>
        <v>0</v>
      </c>
      <c r="G23" s="10">
        <f>VLOOKUP($D23,Comissao!$A:$D,4,0)</f>
        <v>0</v>
      </c>
      <c r="H23" s="1" t="s">
        <v>39</v>
      </c>
      <c r="I23" s="1" t="s">
        <v>40</v>
      </c>
      <c r="J23" s="9">
        <v>99853</v>
      </c>
      <c r="K23" s="8">
        <v>0.105</v>
      </c>
      <c r="L23" s="7">
        <v>0</v>
      </c>
      <c r="M23" s="7">
        <v>2.5</v>
      </c>
    </row>
  </sheetData>
  <autoFilter ref="A1:M23"/>
  <hyperlinks>
    <hyperlink ref="I8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:D10"/>
    </sheetView>
  </sheetViews>
  <sheetFormatPr defaultRowHeight="15" x14ac:dyDescent="0.25"/>
  <cols>
    <col min="1" max="1" width="15.5703125" bestFit="1" customWidth="1"/>
    <col min="2" max="2" width="8.7109375" bestFit="1" customWidth="1"/>
    <col min="3" max="3" width="11" bestFit="1" customWidth="1"/>
    <col min="4" max="4" width="11.5703125" bestFit="1" customWidth="1"/>
  </cols>
  <sheetData>
    <row r="1" spans="1:4" x14ac:dyDescent="0.25">
      <c r="A1" s="3" t="s">
        <v>94</v>
      </c>
      <c r="B1" s="3" t="s">
        <v>95</v>
      </c>
      <c r="C1" s="3" t="s">
        <v>96</v>
      </c>
      <c r="D1" s="3" t="s">
        <v>97</v>
      </c>
    </row>
    <row r="2" spans="1:4" x14ac:dyDescent="0.25">
      <c r="A2" s="1" t="s">
        <v>98</v>
      </c>
      <c r="B2" s="4">
        <v>0.08</v>
      </c>
      <c r="C2" s="4">
        <v>0</v>
      </c>
      <c r="D2" s="4">
        <v>0</v>
      </c>
    </row>
    <row r="3" spans="1:4" x14ac:dyDescent="0.25">
      <c r="A3" s="1" t="s">
        <v>23</v>
      </c>
      <c r="B3" s="4">
        <v>0.1</v>
      </c>
      <c r="C3" s="4">
        <v>0</v>
      </c>
      <c r="D3" s="4">
        <v>0</v>
      </c>
    </row>
    <row r="4" spans="1:4" x14ac:dyDescent="0.25">
      <c r="A4" s="1" t="s">
        <v>99</v>
      </c>
      <c r="B4" s="4">
        <v>0.05</v>
      </c>
      <c r="C4" s="4">
        <v>0.06</v>
      </c>
      <c r="D4" s="4">
        <v>5.5999999999999994E-2</v>
      </c>
    </row>
    <row r="5" spans="1:4" x14ac:dyDescent="0.25">
      <c r="A5" s="1" t="s">
        <v>24</v>
      </c>
      <c r="B5" s="4">
        <v>0.05</v>
      </c>
      <c r="C5" s="4">
        <v>0.09</v>
      </c>
      <c r="D5" s="4">
        <v>0.06</v>
      </c>
    </row>
    <row r="6" spans="1:4" x14ac:dyDescent="0.25">
      <c r="A6" s="1" t="s">
        <v>100</v>
      </c>
      <c r="B6" s="4">
        <v>0.04</v>
      </c>
      <c r="C6" s="4">
        <v>0.12</v>
      </c>
      <c r="D6" s="4">
        <v>0.08</v>
      </c>
    </row>
    <row r="7" spans="1:4" x14ac:dyDescent="0.25">
      <c r="A7" s="1" t="s">
        <v>25</v>
      </c>
      <c r="B7" s="4">
        <v>0.06</v>
      </c>
      <c r="C7" s="4">
        <v>0.15</v>
      </c>
      <c r="D7" s="4">
        <v>0.1</v>
      </c>
    </row>
    <row r="8" spans="1:4" x14ac:dyDescent="0.25">
      <c r="A8" s="1" t="s">
        <v>26</v>
      </c>
      <c r="B8" s="4">
        <v>0.08</v>
      </c>
      <c r="C8" s="4">
        <v>0.18</v>
      </c>
      <c r="D8" s="4">
        <v>0.12</v>
      </c>
    </row>
    <row r="9" spans="1:4" x14ac:dyDescent="0.25">
      <c r="A9" s="1" t="s">
        <v>27</v>
      </c>
      <c r="B9" s="4">
        <v>0.1</v>
      </c>
      <c r="C9" s="4">
        <v>0.21</v>
      </c>
      <c r="D9" s="4">
        <v>0.14000000000000001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Parceiros</vt:lpstr>
      <vt:lpstr>Comissao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Mantovan</dc:creator>
  <cp:lastModifiedBy>Marcelo Lopes dos Santos</cp:lastModifiedBy>
  <dcterms:created xsi:type="dcterms:W3CDTF">2023-03-10T14:21:44Z</dcterms:created>
  <dcterms:modified xsi:type="dcterms:W3CDTF">2025-02-24T20:12:12Z</dcterms:modified>
</cp:coreProperties>
</file>