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classes\Computação II\aula 8 prova\"/>
    </mc:Choice>
  </mc:AlternateContent>
  <xr:revisionPtr revIDLastSave="0" documentId="13_ncr:1_{223F9DBD-C6E0-4341-A449-AF8AD65BF0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endas" sheetId="1" r:id="rId1"/>
    <sheet name="Metas" sheetId="2" r:id="rId2"/>
    <sheet name="tipos vend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6" i="1"/>
  <c r="B20" i="1" s="1"/>
  <c r="F25" i="1"/>
  <c r="F24" i="1"/>
  <c r="F23" i="1"/>
  <c r="F22" i="1"/>
  <c r="G13" i="1"/>
  <c r="D14" i="1"/>
  <c r="G14" i="1" s="1"/>
  <c r="D7" i="1"/>
  <c r="G7" i="1" s="1"/>
  <c r="D8" i="1"/>
  <c r="G8" i="1" s="1"/>
  <c r="D9" i="1"/>
  <c r="D10" i="1"/>
  <c r="D11" i="1"/>
  <c r="G11" i="1" s="1"/>
  <c r="D12" i="1"/>
  <c r="G12" i="1" s="1"/>
  <c r="D13" i="1"/>
  <c r="G9" i="1"/>
  <c r="G10" i="1"/>
  <c r="F7" i="1"/>
  <c r="F8" i="1"/>
  <c r="F9" i="1"/>
  <c r="F10" i="1"/>
  <c r="F11" i="1"/>
  <c r="F12" i="1"/>
  <c r="F13" i="1"/>
  <c r="F14" i="1"/>
  <c r="B3" i="1"/>
  <c r="B7" i="1"/>
  <c r="B8" i="1"/>
  <c r="B9" i="1"/>
  <c r="B10" i="1"/>
  <c r="B11" i="1"/>
  <c r="B12" i="1"/>
  <c r="B13" i="1"/>
  <c r="B14" i="1"/>
  <c r="B6" i="1"/>
  <c r="G6" i="1" l="1"/>
  <c r="B17" i="1" s="1"/>
  <c r="B19" i="1"/>
  <c r="B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Cuch</author>
  </authors>
  <commentList>
    <comment ref="B5" authorId="0" shapeId="0" xr:uid="{00000000-0006-0000-0000-000001000000}">
      <text>
        <r>
          <rPr>
            <b/>
            <sz val="9"/>
            <rFont val="Arial"/>
          </rPr>
          <t>Cuch:</t>
        </r>
        <r>
          <rPr>
            <sz val="9"/>
            <rFont val="Arial"/>
          </rPr>
          <t xml:space="preserve">
Usar a função procV para trazer a meta de cada um dos funcionários</t>
        </r>
      </text>
    </comment>
    <comment ref="C5" authorId="0" shapeId="0" xr:uid="{00000000-0006-0000-0000-000002000000}">
      <text>
        <r>
          <rPr>
            <b/>
            <sz val="9"/>
            <rFont val="Arial"/>
          </rPr>
          <t>Cuch:</t>
        </r>
        <r>
          <rPr>
            <sz val="9"/>
            <rFont val="Arial"/>
          </rPr>
          <t xml:space="preserve">
preencher com valores aleatórios</t>
        </r>
      </text>
    </comment>
    <comment ref="E5" authorId="0" shapeId="0" xr:uid="{00000000-0006-0000-0000-000003000000}">
      <text>
        <r>
          <rPr>
            <b/>
            <sz val="9"/>
            <rFont val="Arial"/>
          </rPr>
          <t>Cuch:</t>
        </r>
        <r>
          <rPr>
            <sz val="9"/>
            <rFont val="Arial"/>
          </rPr>
          <t xml:space="preserve">
validação do tipo lista com os dados na planilha tipo_vendas</t>
        </r>
      </text>
    </comment>
    <comment ref="F5" authorId="0" shapeId="0" xr:uid="{00000000-0006-0000-0000-000004000000}">
      <text>
        <r>
          <rPr>
            <b/>
            <sz val="9"/>
            <rFont val="Arial"/>
          </rPr>
          <t>Cuch:</t>
        </r>
        <r>
          <rPr>
            <sz val="9"/>
            <rFont val="Arial"/>
          </rPr>
          <t xml:space="preserve">
Cuch:
Usar a função procV para trazer a % comissão de cada um dos funcionários
</t>
        </r>
      </text>
    </comment>
  </commentList>
</comments>
</file>

<file path=xl/sharedStrings.xml><?xml version="1.0" encoding="utf-8"?>
<sst xmlns="http://schemas.openxmlformats.org/spreadsheetml/2006/main" count="53" uniqueCount="32">
  <si>
    <t>Controle de Comissões</t>
  </si>
  <si>
    <t>Data:</t>
  </si>
  <si>
    <t>Funcionário</t>
  </si>
  <si>
    <t>Meta de Venda</t>
  </si>
  <si>
    <t>Total de Vendas</t>
  </si>
  <si>
    <t>Situação</t>
  </si>
  <si>
    <t>Tipo de Venda</t>
  </si>
  <si>
    <t>% de Comissão</t>
  </si>
  <si>
    <t>Comissão</t>
  </si>
  <si>
    <t>Total de Comissão</t>
  </si>
  <si>
    <t>Média de Comissão</t>
  </si>
  <si>
    <t>Quant. De Metas Batidas</t>
  </si>
  <si>
    <t>Quant. De Metas Não Batidas</t>
  </si>
  <si>
    <t>Total de Vendas Dinheiro</t>
  </si>
  <si>
    <t>Total de Vendas PIX</t>
  </si>
  <si>
    <t>Total de Vendas débito</t>
  </si>
  <si>
    <t>Total de Vendas crédito</t>
  </si>
  <si>
    <t>Ana Paula</t>
  </si>
  <si>
    <t>Carlos Martins</t>
  </si>
  <si>
    <t>João Alves</t>
  </si>
  <si>
    <t>Pedro Muniz</t>
  </si>
  <si>
    <t>Charles Dias</t>
  </si>
  <si>
    <t>Joana Oliveira</t>
  </si>
  <si>
    <t>José Roberto</t>
  </si>
  <si>
    <t>Pedro Oliveira</t>
  </si>
  <si>
    <t>João Martins</t>
  </si>
  <si>
    <t>tipo de Venda</t>
  </si>
  <si>
    <t>Dinheiro</t>
  </si>
  <si>
    <t>Parcelado</t>
  </si>
  <si>
    <t>PIX</t>
  </si>
  <si>
    <t>Cartão Crédito</t>
  </si>
  <si>
    <t>Cartão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</si>
</sst>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_);[Red]\(&quot;R$&quot;\ #,###.00\)"/>
    <numFmt numFmtId="165" formatCode="dd/mm/yyyy\ h:mm"/>
    <numFmt numFmtId="166" formatCode="&quot;R$&quot;\ #,##0.00"/>
  </numFmts>
  <fonts count="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9"/>
      <name val="Arial"/>
    </font>
    <font>
      <sz val="9"/>
      <name val="Arial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14</xdr:row>
      <xdr:rowOff>28575</xdr:rowOff>
    </xdr:from>
    <xdr:to>
      <xdr:col>5</xdr:col>
      <xdr:colOff>104775</xdr:colOff>
      <xdr:row>19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705350" y="2962275"/>
          <a:ext cx="1285875" cy="96202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Se</a:t>
          </a:r>
          <a:r>
            <a:rPr lang="pt-BR" sz="1100" baseline="0"/>
            <a:t> a Meta for menor que o Total de Vendas então "Atingiu", senão "Não Atingiu"</a:t>
          </a:r>
          <a:endParaRPr lang="pt-BR" sz="1100"/>
        </a:p>
      </xdr:txBody>
    </xdr:sp>
    <xdr:clientData/>
  </xdr:twoCellAnchor>
  <xdr:twoCellAnchor>
    <xdr:from>
      <xdr:col>3</xdr:col>
      <xdr:colOff>238126</xdr:colOff>
      <xdr:row>14</xdr:row>
      <xdr:rowOff>66675</xdr:rowOff>
    </xdr:from>
    <xdr:to>
      <xdr:col>3</xdr:col>
      <xdr:colOff>514350</xdr:colOff>
      <xdr:row>16</xdr:row>
      <xdr:rowOff>123825</xdr:rowOff>
    </xdr:to>
    <xdr:sp macro="" textlink="">
      <xdr:nvSpPr>
        <xdr:cNvPr id="6" name="Seta Dobrad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V="1">
          <a:off x="4257675" y="3000375"/>
          <a:ext cx="276225" cy="438150"/>
        </a:xfrm>
        <a:prstGeom prst="ben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152400</xdr:colOff>
      <xdr:row>15</xdr:row>
      <xdr:rowOff>28575</xdr:rowOff>
    </xdr:from>
    <xdr:to>
      <xdr:col>10</xdr:col>
      <xdr:colOff>209550</xdr:colOff>
      <xdr:row>19</xdr:row>
      <xdr:rowOff>66675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639175" y="3152775"/>
          <a:ext cx="2190750" cy="8001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Se</a:t>
          </a:r>
          <a:r>
            <a:rPr lang="pt-BR" sz="1100" baseline="0"/>
            <a:t> a Meta foi  atinginda, calcule o valor  da comissão sobre o valor que exceder a meta de vendas, caso contrário o valor será igual a 0</a:t>
          </a:r>
          <a:endParaRPr lang="pt-BR" sz="1100"/>
        </a:p>
      </xdr:txBody>
    </xdr:sp>
    <xdr:clientData/>
  </xdr:twoCellAnchor>
  <xdr:twoCellAnchor>
    <xdr:from>
      <xdr:col>6</xdr:col>
      <xdr:colOff>1476376</xdr:colOff>
      <xdr:row>15</xdr:row>
      <xdr:rowOff>0</xdr:rowOff>
    </xdr:from>
    <xdr:to>
      <xdr:col>7</xdr:col>
      <xdr:colOff>85725</xdr:colOff>
      <xdr:row>17</xdr:row>
      <xdr:rowOff>57150</xdr:rowOff>
    </xdr:to>
    <xdr:sp macro="" textlink="">
      <xdr:nvSpPr>
        <xdr:cNvPr id="5" name="Seta Dobrad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8296275" y="3124200"/>
          <a:ext cx="276225" cy="438150"/>
        </a:xfrm>
        <a:prstGeom prst="ben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5"/>
  <sheetViews>
    <sheetView showGridLines="0" tabSelected="1" zoomScale="140" zoomScaleNormal="140" workbookViewId="0">
      <selection activeCell="E14" sqref="E14"/>
    </sheetView>
  </sheetViews>
  <sheetFormatPr defaultColWidth="9" defaultRowHeight="15"/>
  <cols>
    <col min="1" max="1" width="27.28515625" customWidth="1"/>
    <col min="2" max="2" width="18.85546875" customWidth="1"/>
    <col min="3" max="3" width="14.140625" customWidth="1"/>
    <col min="4" max="6" width="14" customWidth="1"/>
    <col min="7" max="7" width="25" customWidth="1"/>
    <col min="8" max="8" width="14" customWidth="1"/>
  </cols>
  <sheetData>
    <row r="1" spans="1:12" ht="18.75">
      <c r="A1" s="17" t="s">
        <v>0</v>
      </c>
      <c r="B1" s="17"/>
      <c r="C1" s="17"/>
      <c r="D1" s="17"/>
      <c r="E1" s="17"/>
      <c r="F1" s="17"/>
      <c r="G1" s="17"/>
    </row>
    <row r="3" spans="1:12" ht="15.75">
      <c r="A3" s="7" t="s">
        <v>1</v>
      </c>
      <c r="B3" s="8">
        <f ca="1">NOW()</f>
        <v>45103.889441898151</v>
      </c>
    </row>
    <row r="5" spans="1:12" s="6" customFormat="1" ht="31.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9"/>
      <c r="I5" s="9"/>
      <c r="J5" s="9"/>
      <c r="K5" s="9"/>
      <c r="L5" s="9"/>
    </row>
    <row r="6" spans="1:12">
      <c r="A6" s="3" t="s">
        <v>19</v>
      </c>
      <c r="B6" s="10">
        <f>VLOOKUP($A6,Metas!$A$1:$C$10,2,FALSE)</f>
        <v>25000</v>
      </c>
      <c r="C6" s="16">
        <v>26000</v>
      </c>
      <c r="D6" s="11" t="str">
        <f>IF(C6&lt;B6,"Não Atingiu", "Atingiu")</f>
        <v>Atingiu</v>
      </c>
      <c r="E6" s="15" t="s">
        <v>30</v>
      </c>
      <c r="F6" s="5">
        <f>VLOOKUP($A6,Metas!$A$1:$C$10,3,FALSE)</f>
        <v>7.0000000000000007E-2</v>
      </c>
      <c r="G6" s="12">
        <f>IF(D6="Atingiu",((C6-B6)*F6),0)</f>
        <v>70</v>
      </c>
      <c r="H6" s="6"/>
      <c r="I6" s="6"/>
      <c r="J6" s="6"/>
      <c r="K6" s="6"/>
    </row>
    <row r="7" spans="1:12">
      <c r="A7" s="3" t="s">
        <v>18</v>
      </c>
      <c r="B7" s="10">
        <f>VLOOKUP($A7,Metas!$A$1:$C$10,2,FALSE)</f>
        <v>15000</v>
      </c>
      <c r="C7" s="16">
        <v>513</v>
      </c>
      <c r="D7" s="11" t="str">
        <f t="shared" ref="D7:D13" si="0">IF(C7&lt;B7,"Não Atingiu", "Atingiu")</f>
        <v>Não Atingiu</v>
      </c>
      <c r="E7" s="15" t="s">
        <v>29</v>
      </c>
      <c r="F7" s="5">
        <f>VLOOKUP($A7,Metas!$A$1:$C$10,3,FALSE)</f>
        <v>0.03</v>
      </c>
      <c r="G7" s="12">
        <f t="shared" ref="G7:G14" si="1">IF(D7="Atingiu",((C7-B7)*F7),0)</f>
        <v>0</v>
      </c>
      <c r="H7" s="6"/>
      <c r="I7" s="6"/>
      <c r="J7" s="6"/>
      <c r="K7" s="6"/>
    </row>
    <row r="8" spans="1:12">
      <c r="A8" s="3" t="s">
        <v>19</v>
      </c>
      <c r="B8" s="10">
        <f>VLOOKUP($A8,Metas!$A$1:$C$10,2,FALSE)</f>
        <v>25000</v>
      </c>
      <c r="C8" s="16">
        <v>2</v>
      </c>
      <c r="D8" s="11" t="str">
        <f t="shared" si="0"/>
        <v>Não Atingiu</v>
      </c>
      <c r="E8" s="15" t="s">
        <v>30</v>
      </c>
      <c r="F8" s="5">
        <f>VLOOKUP($A8,Metas!$A$1:$C$10,3,FALSE)</f>
        <v>7.0000000000000007E-2</v>
      </c>
      <c r="G8" s="12">
        <f t="shared" si="1"/>
        <v>0</v>
      </c>
      <c r="H8" s="6"/>
      <c r="I8" s="6"/>
      <c r="J8" s="6"/>
      <c r="K8" s="6"/>
    </row>
    <row r="9" spans="1:12">
      <c r="A9" s="3" t="s">
        <v>20</v>
      </c>
      <c r="B9" s="10">
        <f>VLOOKUP($A9,Metas!$A$1:$C$10,2,FALSE)</f>
        <v>21000</v>
      </c>
      <c r="C9" s="16">
        <v>30000</v>
      </c>
      <c r="D9" s="11" t="str">
        <f t="shared" si="0"/>
        <v>Atingiu</v>
      </c>
      <c r="E9" s="15" t="s">
        <v>28</v>
      </c>
      <c r="F9" s="5">
        <f>VLOOKUP($A9,Metas!$A$1:$C$10,3,FALSE)</f>
        <v>0.08</v>
      </c>
      <c r="G9" s="12">
        <f t="shared" si="1"/>
        <v>720</v>
      </c>
      <c r="H9" s="6"/>
      <c r="I9" s="6"/>
      <c r="J9" s="6"/>
      <c r="K9" s="6"/>
    </row>
    <row r="10" spans="1:12">
      <c r="A10" s="3" t="s">
        <v>21</v>
      </c>
      <c r="B10" s="10">
        <f>VLOOKUP($A10,Metas!$A$1:$C$10,2,FALSE)</f>
        <v>45000</v>
      </c>
      <c r="C10" s="16">
        <v>15315</v>
      </c>
      <c r="D10" s="11" t="str">
        <f t="shared" si="0"/>
        <v>Não Atingiu</v>
      </c>
      <c r="E10" s="15" t="s">
        <v>28</v>
      </c>
      <c r="F10" s="5">
        <f>VLOOKUP($A10,Metas!$A$1:$C$10,3,FALSE)</f>
        <v>0.05</v>
      </c>
      <c r="G10" s="12">
        <f t="shared" si="1"/>
        <v>0</v>
      </c>
      <c r="H10" s="6"/>
      <c r="I10" s="6"/>
      <c r="J10" s="6"/>
      <c r="K10" s="6"/>
    </row>
    <row r="11" spans="1:12">
      <c r="A11" s="3" t="s">
        <v>22</v>
      </c>
      <c r="B11" s="10">
        <f>VLOOKUP($A11,Metas!$A$1:$C$10,2,FALSE)</f>
        <v>50000</v>
      </c>
      <c r="C11" s="16">
        <v>45000</v>
      </c>
      <c r="D11" s="11" t="str">
        <f t="shared" si="0"/>
        <v>Não Atingiu</v>
      </c>
      <c r="E11" s="15" t="s">
        <v>27</v>
      </c>
      <c r="F11" s="5">
        <f>VLOOKUP($A11,Metas!$A$1:$C$10,3,FALSE)</f>
        <v>0.03</v>
      </c>
      <c r="G11" s="12">
        <f t="shared" si="1"/>
        <v>0</v>
      </c>
      <c r="H11" s="6"/>
      <c r="I11" s="6"/>
      <c r="J11" s="6"/>
      <c r="K11" s="6"/>
    </row>
    <row r="12" spans="1:12">
      <c r="A12" s="3" t="s">
        <v>23</v>
      </c>
      <c r="B12" s="10">
        <f>VLOOKUP($A12,Metas!$A$1:$C$10,2,FALSE)</f>
        <v>43000</v>
      </c>
      <c r="C12" s="16">
        <v>1213</v>
      </c>
      <c r="D12" s="11" t="str">
        <f t="shared" si="0"/>
        <v>Não Atingiu</v>
      </c>
      <c r="E12" s="15" t="s">
        <v>29</v>
      </c>
      <c r="F12" s="5">
        <f>VLOOKUP($A12,Metas!$A$1:$C$10,3,FALSE)</f>
        <v>0.04</v>
      </c>
      <c r="G12" s="12">
        <f t="shared" si="1"/>
        <v>0</v>
      </c>
      <c r="H12" s="6"/>
      <c r="I12" s="6"/>
      <c r="J12" s="6"/>
      <c r="K12" s="6"/>
    </row>
    <row r="13" spans="1:12">
      <c r="A13" s="3" t="s">
        <v>24</v>
      </c>
      <c r="B13" s="10">
        <f>VLOOKUP($A13,Metas!$A$1:$C$10,2,FALSE)</f>
        <v>27000</v>
      </c>
      <c r="C13" s="16">
        <v>65516</v>
      </c>
      <c r="D13" s="11" t="str">
        <f t="shared" si="0"/>
        <v>Atingiu</v>
      </c>
      <c r="E13" s="15" t="s">
        <v>27</v>
      </c>
      <c r="F13" s="5">
        <f>VLOOKUP($A13,Metas!$A$1:$C$10,3,FALSE)</f>
        <v>0.04</v>
      </c>
      <c r="G13" s="12">
        <f>IF(D13="Atingiu",((C13-B13)*F13),0)</f>
        <v>1540.64</v>
      </c>
      <c r="H13" s="6"/>
      <c r="I13" s="6"/>
      <c r="J13" s="6"/>
      <c r="K13" s="6"/>
    </row>
    <row r="14" spans="1:12">
      <c r="A14" s="3" t="s">
        <v>25</v>
      </c>
      <c r="B14" s="10">
        <f>VLOOKUP($A14,Metas!$A$1:$C$10,2,FALSE)</f>
        <v>50000</v>
      </c>
      <c r="C14" s="16">
        <v>253</v>
      </c>
      <c r="D14" s="11" t="str">
        <f>IF(C14&lt;B14,"Não Atingiu", "Atingiu")</f>
        <v>Não Atingiu</v>
      </c>
      <c r="E14" s="15" t="s">
        <v>31</v>
      </c>
      <c r="F14" s="5">
        <f>VLOOKUP($A14,Metas!$A$1:$C$10,3,FALSE)</f>
        <v>0.04</v>
      </c>
      <c r="G14" s="12">
        <f t="shared" si="1"/>
        <v>0</v>
      </c>
      <c r="H14" s="6"/>
      <c r="I14" s="6"/>
      <c r="J14" s="6"/>
      <c r="K14" s="6"/>
    </row>
    <row r="16" spans="1:12">
      <c r="A16" s="13" t="s">
        <v>9</v>
      </c>
      <c r="B16" s="12">
        <f>SUM(G6:G14)</f>
        <v>2330.6400000000003</v>
      </c>
    </row>
    <row r="17" spans="1:6">
      <c r="A17" s="13" t="s">
        <v>10</v>
      </c>
      <c r="B17" s="12">
        <f>AVERAGE(G6:G14)</f>
        <v>258.96000000000004</v>
      </c>
    </row>
    <row r="19" spans="1:6">
      <c r="A19" s="13" t="s">
        <v>11</v>
      </c>
      <c r="B19" s="14">
        <f>COUNTIF(D6:D14,"Atingiu")</f>
        <v>3</v>
      </c>
    </row>
    <row r="20" spans="1:6">
      <c r="A20" s="13" t="s">
        <v>12</v>
      </c>
      <c r="B20" s="14">
        <f>COUNTIF(D6:D14,"Não Atingiu")</f>
        <v>6</v>
      </c>
    </row>
    <row r="22" spans="1:6">
      <c r="D22" s="18" t="s">
        <v>13</v>
      </c>
      <c r="E22" s="18"/>
      <c r="F22" s="1">
        <f>COUNTIF($E$6:$E$14,"Dinheiro")</f>
        <v>2</v>
      </c>
    </row>
    <row r="23" spans="1:6">
      <c r="D23" s="18" t="s">
        <v>14</v>
      </c>
      <c r="E23" s="18"/>
      <c r="F23" s="1">
        <f>COUNTIF($E$6:$E$14,"PIX")</f>
        <v>2</v>
      </c>
    </row>
    <row r="24" spans="1:6">
      <c r="D24" s="18" t="s">
        <v>15</v>
      </c>
      <c r="E24" s="18"/>
      <c r="F24" s="1">
        <f>COUNTIF($E$6:$E$14,"Cartão Débito")</f>
        <v>1</v>
      </c>
    </row>
    <row r="25" spans="1:6">
      <c r="D25" s="18" t="s">
        <v>16</v>
      </c>
      <c r="E25" s="18"/>
      <c r="F25" s="1">
        <f>COUNTIF($E$6:$E$14,"Cartão Crédito")</f>
        <v>2</v>
      </c>
    </row>
  </sheetData>
  <sheetProtection algorithmName="SHA-512" hashValue="Y2QML1FYio/nKJHVQ/obigtF9soc6tC6y11W7tmlpBn8Np7KrRihtcbBkAxCg5dBQ8bSw2v4KvxmDhX7PuH2aw==" saltValue="hyzvCB8og11/gsje7Oeosw==" spinCount="100000" sheet="1" objects="1" scenarios="1" selectLockedCells="1"/>
  <mergeCells count="5">
    <mergeCell ref="A1:G1"/>
    <mergeCell ref="D22:E22"/>
    <mergeCell ref="D23:E23"/>
    <mergeCell ref="D24:E24"/>
    <mergeCell ref="D25:E25"/>
  </mergeCells>
  <conditionalFormatting sqref="C6:C14">
    <cfRule type="cellIs" dxfId="2" priority="1" operator="lessThan">
      <formula>30000</formula>
    </cfRule>
    <cfRule type="cellIs" dxfId="1" priority="2" operator="between">
      <formula>30000</formula>
      <formula>50000</formula>
    </cfRule>
    <cfRule type="cellIs" dxfId="0" priority="3" operator="greaterThan">
      <formula>50000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19B991-E0C9-452A-8D8B-37E8AD14B4AA}">
          <x14:formula1>
            <xm:f>'tipos vendas'!$A$2:$A$6</xm:f>
          </x14:formula1>
          <xm:sqref>E6:E14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39" sqref="A39"/>
    </sheetView>
  </sheetViews>
  <sheetFormatPr defaultColWidth="9.140625" defaultRowHeight="15"/>
  <cols>
    <col min="1" max="1" width="27.140625" customWidth="1"/>
    <col min="2" max="2" width="17.140625" customWidth="1"/>
    <col min="3" max="3" width="16.140625" customWidth="1"/>
  </cols>
  <sheetData>
    <row r="1" spans="1:3" ht="15.75">
      <c r="A1" s="2" t="s">
        <v>2</v>
      </c>
      <c r="B1" s="2" t="s">
        <v>3</v>
      </c>
      <c r="C1" s="2" t="s">
        <v>7</v>
      </c>
    </row>
    <row r="2" spans="1:3">
      <c r="A2" s="3" t="s">
        <v>17</v>
      </c>
      <c r="B2" s="4">
        <v>20000</v>
      </c>
      <c r="C2" s="5">
        <v>0.05</v>
      </c>
    </row>
    <row r="3" spans="1:3">
      <c r="A3" s="3" t="s">
        <v>18</v>
      </c>
      <c r="B3" s="4">
        <v>15000</v>
      </c>
      <c r="C3" s="5">
        <v>0.03</v>
      </c>
    </row>
    <row r="4" spans="1:3">
      <c r="A4" s="3" t="s">
        <v>19</v>
      </c>
      <c r="B4" s="4">
        <v>25000</v>
      </c>
      <c r="C4" s="5">
        <v>7.0000000000000007E-2</v>
      </c>
    </row>
    <row r="5" spans="1:3">
      <c r="A5" s="3" t="s">
        <v>20</v>
      </c>
      <c r="B5" s="4">
        <v>21000</v>
      </c>
      <c r="C5" s="5">
        <v>0.08</v>
      </c>
    </row>
    <row r="6" spans="1:3">
      <c r="A6" s="3" t="s">
        <v>21</v>
      </c>
      <c r="B6" s="4">
        <v>45000</v>
      </c>
      <c r="C6" s="5">
        <v>0.05</v>
      </c>
    </row>
    <row r="7" spans="1:3">
      <c r="A7" s="3" t="s">
        <v>22</v>
      </c>
      <c r="B7" s="4">
        <v>50000</v>
      </c>
      <c r="C7" s="5">
        <v>0.03</v>
      </c>
    </row>
    <row r="8" spans="1:3">
      <c r="A8" s="3" t="s">
        <v>23</v>
      </c>
      <c r="B8" s="4">
        <v>43000</v>
      </c>
      <c r="C8" s="5">
        <v>0.04</v>
      </c>
    </row>
    <row r="9" spans="1:3">
      <c r="A9" s="3" t="s">
        <v>24</v>
      </c>
      <c r="B9" s="4">
        <v>27000</v>
      </c>
      <c r="C9" s="5">
        <v>0.04</v>
      </c>
    </row>
    <row r="10" spans="1:3">
      <c r="A10" s="3" t="s">
        <v>25</v>
      </c>
      <c r="B10" s="4">
        <v>50000</v>
      </c>
      <c r="C10" s="5">
        <v>0.04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E2" sqref="E2"/>
    </sheetView>
  </sheetViews>
  <sheetFormatPr defaultColWidth="9.140625" defaultRowHeight="15"/>
  <cols>
    <col min="1" max="1" width="23.7109375" customWidth="1"/>
  </cols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30</v>
      </c>
    </row>
    <row r="6" spans="1:1">
      <c r="A6" s="1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Metas</vt:lpstr>
      <vt:lpstr>tipos 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Luiz_Cuch</dc:creator>
  <cp:lastModifiedBy>Sellineth</cp:lastModifiedBy>
  <cp:lastPrinted>2023-06-27T00:15:54Z</cp:lastPrinted>
  <dcterms:created xsi:type="dcterms:W3CDTF">2011-03-14T17:39:00Z</dcterms:created>
  <dcterms:modified xsi:type="dcterms:W3CDTF">2023-06-27T00:21:15Z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862247F2E7AB434FA54A17422437E257</vt:lpwstr>
  </property>
  <property fmtid="{D5CDD505-2E9C-101B-9397-08002B2CF9AE}" pid="3" name="KSOProductBuildVer">
    <vt:lpwstr>1046-11.2.0.11537</vt:lpwstr>
  </property>
</Properties>
</file>