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genda\APIs Google_hidrotelemetria\inputs\"/>
    </mc:Choice>
  </mc:AlternateContent>
  <xr:revisionPtr revIDLastSave="0" documentId="13_ncr:1_{C4F4BE4D-2C4D-4A52-96FD-DB62FB09CA6B}" xr6:coauthVersionLast="47" xr6:coauthVersionMax="47" xr10:uidLastSave="{00000000-0000-0000-0000-000000000000}"/>
  <bookViews>
    <workbookView xWindow="13452" yWindow="-16308" windowWidth="29016" windowHeight="16416" tabRatio="508" xr2:uid="{F38AE412-D7AE-4449-939E-ED1C93B8EB71}"/>
  </bookViews>
  <sheets>
    <sheet name="config" sheetId="1" r:id="rId1"/>
    <sheet name="curvas" sheetId="4" r:id="rId2"/>
    <sheet name="Lista de Banc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  <c r="I36" i="4"/>
  <c r="I37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J36" i="4"/>
  <c r="J37" i="4"/>
  <c r="J2" i="4"/>
  <c r="I2" i="4"/>
</calcChain>
</file>

<file path=xl/sharedStrings.xml><?xml version="1.0" encoding="utf-8"?>
<sst xmlns="http://schemas.openxmlformats.org/spreadsheetml/2006/main" count="58" uniqueCount="47">
  <si>
    <t>codigo</t>
  </si>
  <si>
    <t>nome</t>
  </si>
  <si>
    <t>data</t>
  </si>
  <si>
    <t>Boa Vista</t>
  </si>
  <si>
    <t>Ponte do Tacutu</t>
  </si>
  <si>
    <t>id_google</t>
  </si>
  <si>
    <t>alerta</t>
  </si>
  <si>
    <t>ANA_14527000</t>
  </si>
  <si>
    <t>hybas_6120155910</t>
  </si>
  <si>
    <t>hybas_6120162080</t>
  </si>
  <si>
    <t>hybas_6120155040</t>
  </si>
  <si>
    <t>hybas_6120174530</t>
  </si>
  <si>
    <t>hybas_6120186820</t>
  </si>
  <si>
    <t>BASE DE DADOS</t>
  </si>
  <si>
    <t>BANCO_HIDRO_REFO</t>
  </si>
  <si>
    <t>BANCO_HIDRO_REPO</t>
  </si>
  <si>
    <t>BANCO_HIDRO_RETE</t>
  </si>
  <si>
    <t>BANCO_HIDRO_SUREG_BE</t>
  </si>
  <si>
    <t>BANCO_HIDRO_SUREG_BH</t>
  </si>
  <si>
    <t>BANCO_HIDRO_SUREG_GO</t>
  </si>
  <si>
    <t>BANCO_HIDRO_SUREG_MA</t>
  </si>
  <si>
    <t>BANCO_HIDRO_SUREG_PA</t>
  </si>
  <si>
    <t>BANCO_HIDRO_SUREG_RE</t>
  </si>
  <si>
    <t>BANCO_HIDRO_SUREG_SA</t>
  </si>
  <si>
    <t>BANCO_HIDRO_SUREG_SP</t>
  </si>
  <si>
    <t>inicio</t>
  </si>
  <si>
    <t>fim</t>
  </si>
  <si>
    <t>cmax</t>
  </si>
  <si>
    <t>cmin</t>
  </si>
  <si>
    <t>a</t>
  </si>
  <si>
    <t>h0</t>
  </si>
  <si>
    <t>n</t>
  </si>
  <si>
    <t>qmin</t>
  </si>
  <si>
    <t>qmax</t>
  </si>
  <si>
    <t>imagem</t>
  </si>
  <si>
    <t>ativar (S/N)</t>
  </si>
  <si>
    <t>S</t>
  </si>
  <si>
    <t>cota_ref (S/N)</t>
  </si>
  <si>
    <t>N</t>
  </si>
  <si>
    <t>Fazenda Anauá</t>
  </si>
  <si>
    <t>Fé Esperança</t>
  </si>
  <si>
    <t>Caracaraí</t>
  </si>
  <si>
    <t>Mucajaí</t>
  </si>
  <si>
    <t>atencao</t>
  </si>
  <si>
    <t>inundacao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</si>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</sst>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3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vertical="center"/>
    </xf>
    <xf numFmtId="0" fontId="19" fillId="34" borderId="11" xfId="42" applyFont="1" applyFill="1" applyBorder="1" applyAlignment="1">
      <alignment horizontal="right" vertical="center" wrapText="1"/>
    </xf>
    <xf numFmtId="14" fontId="19" fillId="34" borderId="11" xfId="42" applyNumberFormat="1" applyFont="1" applyFill="1" applyBorder="1" applyAlignment="1">
      <alignment horizontal="right" vertical="center" wrapText="1"/>
    </xf>
    <xf numFmtId="0" fontId="19" fillId="38" borderId="11" xfId="42" applyFont="1" applyFill="1" applyBorder="1" applyAlignment="1">
      <alignment horizontal="right" vertical="center" wrapText="1"/>
    </xf>
    <xf numFmtId="14" fontId="19" fillId="38" borderId="11" xfId="42" applyNumberFormat="1" applyFont="1" applyFill="1" applyBorder="1" applyAlignment="1">
      <alignment horizontal="right" vertical="center" wrapText="1"/>
    </xf>
    <xf numFmtId="0" fontId="19" fillId="35" borderId="11" xfId="42" applyFont="1" applyFill="1" applyBorder="1" applyAlignment="1">
      <alignment horizontal="right" vertical="center" wrapText="1"/>
    </xf>
    <xf numFmtId="14" fontId="19" fillId="35" borderId="11" xfId="42" applyNumberFormat="1" applyFont="1" applyFill="1" applyBorder="1" applyAlignment="1">
      <alignment horizontal="right" vertical="center" wrapText="1"/>
    </xf>
    <xf numFmtId="0" fontId="19" fillId="36" borderId="11" xfId="42" applyFont="1" applyFill="1" applyBorder="1" applyAlignment="1">
      <alignment horizontal="right" vertical="center" wrapText="1"/>
    </xf>
    <xf numFmtId="14" fontId="19" fillId="36" borderId="11" xfId="42" applyNumberFormat="1" applyFont="1" applyFill="1" applyBorder="1" applyAlignment="1">
      <alignment horizontal="right" vertical="center" wrapText="1"/>
    </xf>
    <xf numFmtId="0" fontId="19" fillId="37" borderId="11" xfId="42" applyFont="1" applyFill="1" applyBorder="1" applyAlignment="1">
      <alignment horizontal="right" vertical="center" wrapText="1"/>
    </xf>
    <xf numFmtId="14" fontId="19" fillId="37" borderId="11" xfId="42" applyNumberFormat="1" applyFont="1" applyFill="1" applyBorder="1" applyAlignment="1">
      <alignment horizontal="right" vertical="center" wrapText="1"/>
    </xf>
    <xf numFmtId="0" fontId="19" fillId="39" borderId="11" xfId="42" applyFont="1" applyFill="1" applyBorder="1" applyAlignment="1">
      <alignment horizontal="right" vertical="center" wrapText="1"/>
    </xf>
    <xf numFmtId="14" fontId="19" fillId="39" borderId="11" xfId="42" applyNumberFormat="1" applyFont="1" applyFill="1" applyBorder="1" applyAlignment="1">
      <alignment horizontal="right" vertical="center" wrapText="1"/>
    </xf>
    <xf numFmtId="2" fontId="0" fillId="0" borderId="0" xfId="0" applyNumberFormat="1" applyAlignment="1">
      <alignment vertical="center"/>
    </xf>
    <xf numFmtId="0" fontId="21" fillId="33" borderId="10" xfId="42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2" fontId="21" fillId="33" borderId="10" xfId="42" applyNumberFormat="1" applyFont="1" applyFill="1" applyBorder="1" applyAlignment="1">
      <alignment horizontal="center" vertical="center"/>
    </xf>
    <xf numFmtId="2" fontId="19" fillId="34" borderId="11" xfId="42" applyNumberFormat="1" applyFont="1" applyFill="1" applyBorder="1" applyAlignment="1">
      <alignment horizontal="right" vertical="center" wrapText="1"/>
    </xf>
    <xf numFmtId="2" fontId="19" fillId="38" borderId="11" xfId="42" applyNumberFormat="1" applyFont="1" applyFill="1" applyBorder="1" applyAlignment="1">
      <alignment horizontal="right" vertical="center" wrapText="1"/>
    </xf>
    <xf numFmtId="2" fontId="19" fillId="35" borderId="11" xfId="42" applyNumberFormat="1" applyFont="1" applyFill="1" applyBorder="1" applyAlignment="1">
      <alignment horizontal="right" vertical="center" wrapText="1"/>
    </xf>
    <xf numFmtId="2" fontId="19" fillId="36" borderId="11" xfId="42" applyNumberFormat="1" applyFont="1" applyFill="1" applyBorder="1" applyAlignment="1">
      <alignment horizontal="right" vertical="center" wrapText="1"/>
    </xf>
    <xf numFmtId="2" fontId="19" fillId="37" borderId="11" xfId="42" applyNumberFormat="1" applyFont="1" applyFill="1" applyBorder="1" applyAlignment="1">
      <alignment horizontal="right" vertical="center" wrapText="1"/>
    </xf>
    <xf numFmtId="2" fontId="19" fillId="39" borderId="11" xfId="42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rmal_Planilha1" xfId="42" xr:uid="{BB28D6F9-8793-418D-B6CE-601D7DDEE136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E1BF-8F74-46EA-A9F3-222E119D5AC4}">
  <dimension ref="A1:L7"/>
  <sheetViews>
    <sheetView tabSelected="1" workbookViewId="0">
      <pane ySplit="1" topLeftCell="A2" activePane="bottomLeft" state="frozen"/>
      <selection pane="bottomLeft" activeCell="E12" sqref="E12"/>
    </sheetView>
  </sheetViews>
  <sheetFormatPr defaultRowHeight="14.4" x14ac:dyDescent="0.3"/>
  <cols>
    <col min="2" max="2" width="14.77734375" bestFit="1" customWidth="1"/>
    <col min="3" max="4" width="14.77734375" customWidth="1"/>
    <col min="5" max="5" width="11.77734375" customWidth="1"/>
    <col min="6" max="6" width="19.6640625" customWidth="1"/>
    <col min="7" max="7" width="13.109375" style="27" bestFit="1" customWidth="1"/>
    <col min="8" max="8" width="11" customWidth="1"/>
    <col min="9" max="9" width="10.88671875" customWidth="1"/>
    <col min="10" max="10" width="10.77734375" customWidth="1"/>
    <col min="11" max="11" width="34.77734375" customWidth="1"/>
    <col min="12" max="12" width="14.21875" customWidth="1"/>
  </cols>
  <sheetData>
    <row r="1" spans="1:12" s="28" customFormat="1" x14ac:dyDescent="0.3">
      <c r="A1" s="28" t="s">
        <v>0</v>
      </c>
      <c r="B1" s="28" t="s">
        <v>1</v>
      </c>
      <c r="C1" s="28" t="s">
        <v>45</v>
      </c>
      <c r="D1" s="28" t="s">
        <v>46</v>
      </c>
      <c r="E1" s="28" t="s">
        <v>2</v>
      </c>
      <c r="F1" s="28" t="s">
        <v>5</v>
      </c>
      <c r="G1" s="28" t="s">
        <v>37</v>
      </c>
      <c r="H1" s="28" t="s">
        <v>43</v>
      </c>
      <c r="I1" s="28" t="s">
        <v>6</v>
      </c>
      <c r="J1" s="28" t="s">
        <v>44</v>
      </c>
      <c r="K1" s="28" t="s">
        <v>34</v>
      </c>
      <c r="L1" s="28" t="s">
        <v>35</v>
      </c>
    </row>
    <row r="2" spans="1:12" x14ac:dyDescent="0.3">
      <c r="A2">
        <v>14620000</v>
      </c>
      <c r="B2" t="s">
        <v>3</v>
      </c>
      <c r="C2">
        <v>2.8271000000000002</v>
      </c>
      <c r="D2">
        <v>-60.652099999999997</v>
      </c>
      <c r="E2" s="1">
        <v>45789</v>
      </c>
      <c r="F2" t="s">
        <v>8</v>
      </c>
      <c r="G2" s="27" t="s">
        <v>36</v>
      </c>
      <c r="H2">
        <v>750</v>
      </c>
      <c r="I2">
        <v>800</v>
      </c>
      <c r="J2">
        <v>850</v>
      </c>
      <c r="K2" t="str">
        <f>CONCATENATE("imagens/",F2,".png")</f>
        <v>imagens/hybas_6120155910.png</v>
      </c>
      <c r="L2" s="27" t="s">
        <v>36</v>
      </c>
    </row>
    <row r="3" spans="1:12" x14ac:dyDescent="0.3">
      <c r="A3">
        <v>14740000</v>
      </c>
      <c r="B3" t="s">
        <v>39</v>
      </c>
      <c r="C3">
        <v>1.1271</v>
      </c>
      <c r="D3">
        <v>-60.218800000000002</v>
      </c>
      <c r="E3" s="1">
        <v>45789</v>
      </c>
      <c r="F3" t="s">
        <v>12</v>
      </c>
      <c r="G3" s="27" t="s">
        <v>38</v>
      </c>
      <c r="H3">
        <v>0</v>
      </c>
      <c r="I3">
        <v>0</v>
      </c>
      <c r="J3">
        <v>0</v>
      </c>
      <c r="K3" t="str">
        <f t="shared" ref="K3:K7" si="0">CONCATENATE("imagens/",F3,".png")</f>
        <v>imagens/hybas_6120186820.png</v>
      </c>
      <c r="L3" s="27" t="s">
        <v>36</v>
      </c>
    </row>
    <row r="4" spans="1:12" x14ac:dyDescent="0.3">
      <c r="A4">
        <v>14680001</v>
      </c>
      <c r="B4" t="s">
        <v>40</v>
      </c>
      <c r="C4">
        <v>2.8645999999999998</v>
      </c>
      <c r="D4">
        <v>-61.4146</v>
      </c>
      <c r="E4" s="1">
        <v>45789</v>
      </c>
      <c r="F4" t="s">
        <v>10</v>
      </c>
      <c r="G4" s="27" t="s">
        <v>38</v>
      </c>
      <c r="H4">
        <v>0</v>
      </c>
      <c r="I4">
        <v>0</v>
      </c>
      <c r="J4">
        <v>0</v>
      </c>
      <c r="K4" t="str">
        <f t="shared" si="0"/>
        <v>imagens/hybas_6120155040.png</v>
      </c>
      <c r="L4" s="27" t="s">
        <v>36</v>
      </c>
    </row>
    <row r="5" spans="1:12" x14ac:dyDescent="0.3">
      <c r="A5">
        <v>14710000</v>
      </c>
      <c r="B5" t="s">
        <v>41</v>
      </c>
      <c r="C5">
        <v>1.8104</v>
      </c>
      <c r="D5">
        <v>-61.122900000000001</v>
      </c>
      <c r="E5" s="1">
        <v>45789</v>
      </c>
      <c r="F5" s="2" t="s">
        <v>11</v>
      </c>
      <c r="G5" s="29" t="s">
        <v>36</v>
      </c>
      <c r="H5">
        <v>800</v>
      </c>
      <c r="I5">
        <v>850</v>
      </c>
      <c r="J5">
        <v>900</v>
      </c>
      <c r="K5" t="str">
        <f t="shared" si="0"/>
        <v>imagens/hybas_6120174530.png</v>
      </c>
      <c r="L5" s="27" t="s">
        <v>36</v>
      </c>
    </row>
    <row r="6" spans="1:12" x14ac:dyDescent="0.3">
      <c r="A6">
        <v>14690000</v>
      </c>
      <c r="B6" t="s">
        <v>42</v>
      </c>
      <c r="C6">
        <v>2.5270999999999999</v>
      </c>
      <c r="D6">
        <v>-60.939599999999999</v>
      </c>
      <c r="E6" s="1">
        <v>45789</v>
      </c>
      <c r="F6" t="s">
        <v>9</v>
      </c>
      <c r="G6" s="27" t="s">
        <v>38</v>
      </c>
      <c r="H6">
        <v>0</v>
      </c>
      <c r="I6">
        <v>0</v>
      </c>
      <c r="J6">
        <v>0</v>
      </c>
      <c r="K6" t="str">
        <f t="shared" si="0"/>
        <v>imagens/hybas_6120162080.png</v>
      </c>
      <c r="L6" s="27" t="s">
        <v>36</v>
      </c>
    </row>
    <row r="7" spans="1:12" x14ac:dyDescent="0.3">
      <c r="A7">
        <v>14527000</v>
      </c>
      <c r="B7" t="s">
        <v>4</v>
      </c>
      <c r="C7">
        <v>3.5674999999999999</v>
      </c>
      <c r="D7">
        <v>-59.888300000000001</v>
      </c>
      <c r="E7" s="1">
        <v>45789</v>
      </c>
      <c r="F7" t="s">
        <v>7</v>
      </c>
      <c r="G7" s="27" t="s">
        <v>38</v>
      </c>
      <c r="H7">
        <v>0</v>
      </c>
      <c r="I7">
        <v>0</v>
      </c>
      <c r="J7">
        <v>0</v>
      </c>
      <c r="K7" t="str">
        <f t="shared" si="0"/>
        <v>imagens/ANA_14527000.png</v>
      </c>
      <c r="L7" s="27" t="s">
        <v>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CFBB-C983-4FD2-BB58-E31821F9F4DC}">
  <dimension ref="A1:J37"/>
  <sheetViews>
    <sheetView workbookViewId="0">
      <selection activeCell="E7" sqref="E7:J8"/>
    </sheetView>
  </sheetViews>
  <sheetFormatPr defaultColWidth="11.5546875" defaultRowHeight="25.8" customHeight="1" x14ac:dyDescent="0.3"/>
  <cols>
    <col min="1" max="1" width="13.21875" style="4" bestFit="1" customWidth="1"/>
    <col min="2" max="2" width="19" style="4" bestFit="1" customWidth="1"/>
    <col min="3" max="3" width="17.44140625" style="4" bestFit="1" customWidth="1"/>
    <col min="4" max="4" width="11" style="4" bestFit="1" customWidth="1"/>
    <col min="5" max="5" width="11.44140625" style="4" bestFit="1" customWidth="1"/>
    <col min="6" max="8" width="10.5546875" style="4" customWidth="1"/>
    <col min="9" max="10" width="11.5546875" style="17"/>
    <col min="11" max="16384" width="11.5546875" style="4"/>
  </cols>
  <sheetData>
    <row r="1" spans="1:10" s="19" customFormat="1" ht="25.8" customHeight="1" x14ac:dyDescent="0.3">
      <c r="A1" s="18" t="s">
        <v>0</v>
      </c>
      <c r="B1" s="18" t="s">
        <v>25</v>
      </c>
      <c r="C1" s="18" t="s">
        <v>26</v>
      </c>
      <c r="D1" s="18" t="s">
        <v>28</v>
      </c>
      <c r="E1" s="18" t="s">
        <v>27</v>
      </c>
      <c r="F1" s="18" t="s">
        <v>29</v>
      </c>
      <c r="G1" s="18" t="s">
        <v>30</v>
      </c>
      <c r="H1" s="18" t="s">
        <v>31</v>
      </c>
      <c r="I1" s="20" t="s">
        <v>32</v>
      </c>
      <c r="J1" s="20" t="s">
        <v>33</v>
      </c>
    </row>
    <row r="2" spans="1:10" ht="25.8" customHeight="1" x14ac:dyDescent="0.3">
      <c r="A2" s="5">
        <v>14527000</v>
      </c>
      <c r="B2" s="6">
        <v>38657</v>
      </c>
      <c r="C2" s="6">
        <v>42004</v>
      </c>
      <c r="D2" s="5">
        <v>380</v>
      </c>
      <c r="E2" s="5">
        <v>1450</v>
      </c>
      <c r="F2" s="5">
        <v>41.65</v>
      </c>
      <c r="G2" s="5">
        <v>3.17</v>
      </c>
      <c r="H2" s="5">
        <v>1.891</v>
      </c>
      <c r="I2" s="21">
        <f>$F2*(D2/100-$G2)^$H2</f>
        <v>17.384731387412579</v>
      </c>
      <c r="J2" s="21">
        <f>$F2*(E2/100-$G2)^$H2</f>
        <v>4103.5881336361062</v>
      </c>
    </row>
    <row r="3" spans="1:10" ht="25.8" customHeight="1" x14ac:dyDescent="0.3">
      <c r="A3" s="5">
        <v>14527000</v>
      </c>
      <c r="B3" s="6">
        <v>42005</v>
      </c>
      <c r="C3" s="6">
        <v>44561</v>
      </c>
      <c r="D3" s="5">
        <v>290</v>
      </c>
      <c r="E3" s="5">
        <v>456</v>
      </c>
      <c r="F3" s="5">
        <v>26.243200000000002</v>
      </c>
      <c r="G3" s="5">
        <v>2.88</v>
      </c>
      <c r="H3" s="5">
        <v>2.089</v>
      </c>
      <c r="I3" s="21">
        <f t="shared" ref="I3:I37" si="0">$F3*(D3/100-$G3)^$H3</f>
        <v>7.4108573065223386E-3</v>
      </c>
      <c r="J3" s="21">
        <f t="shared" ref="J3:J37" si="1">$F3*(E3/100-$G3)^$H3</f>
        <v>77.568944108945729</v>
      </c>
    </row>
    <row r="4" spans="1:10" ht="25.8" customHeight="1" x14ac:dyDescent="0.3">
      <c r="A4" s="5">
        <v>14527000</v>
      </c>
      <c r="B4" s="6">
        <v>42005</v>
      </c>
      <c r="C4" s="6">
        <v>44561</v>
      </c>
      <c r="D4" s="5">
        <v>456</v>
      </c>
      <c r="E4" s="5">
        <v>1450</v>
      </c>
      <c r="F4" s="5">
        <v>41.65</v>
      </c>
      <c r="G4" s="5">
        <v>3.17</v>
      </c>
      <c r="H4" s="5">
        <v>1.891</v>
      </c>
      <c r="I4" s="21">
        <f t="shared" si="0"/>
        <v>77.634720361281282</v>
      </c>
      <c r="J4" s="21">
        <f t="shared" si="1"/>
        <v>4103.5881336361062</v>
      </c>
    </row>
    <row r="5" spans="1:10" ht="25.8" customHeight="1" x14ac:dyDescent="0.3">
      <c r="A5" s="5">
        <v>14527000</v>
      </c>
      <c r="B5" s="6">
        <v>44562</v>
      </c>
      <c r="C5" s="6">
        <v>44799</v>
      </c>
      <c r="D5" s="5">
        <v>320</v>
      </c>
      <c r="E5" s="5">
        <v>1450</v>
      </c>
      <c r="F5" s="5">
        <v>33.053699999999999</v>
      </c>
      <c r="G5" s="5">
        <v>3.04</v>
      </c>
      <c r="H5" s="5">
        <v>1.9770000000000001</v>
      </c>
      <c r="I5" s="21">
        <f t="shared" si="0"/>
        <v>0.88260277131218989</v>
      </c>
      <c r="J5" s="21">
        <f t="shared" si="1"/>
        <v>4104.1957859204886</v>
      </c>
    </row>
    <row r="6" spans="1:10" ht="25.8" customHeight="1" x14ac:dyDescent="0.3">
      <c r="A6" s="5">
        <v>14527000</v>
      </c>
      <c r="B6" s="6">
        <v>44800</v>
      </c>
      <c r="C6" s="6">
        <v>46022</v>
      </c>
      <c r="D6" s="5">
        <v>330</v>
      </c>
      <c r="E6" s="5">
        <v>1450</v>
      </c>
      <c r="F6" s="5">
        <v>47.142899999999997</v>
      </c>
      <c r="G6" s="5">
        <v>3.23</v>
      </c>
      <c r="H6" s="5">
        <v>1.8440000000000001</v>
      </c>
      <c r="I6" s="21">
        <f t="shared" si="0"/>
        <v>0.34976558934433577</v>
      </c>
      <c r="J6" s="21">
        <f t="shared" si="1"/>
        <v>4103.5903122713644</v>
      </c>
    </row>
    <row r="7" spans="1:10" ht="25.8" customHeight="1" x14ac:dyDescent="0.3">
      <c r="A7" s="7">
        <v>14620000</v>
      </c>
      <c r="B7" s="8">
        <v>41233</v>
      </c>
      <c r="C7" s="8">
        <v>44561</v>
      </c>
      <c r="D7" s="7">
        <v>-60</v>
      </c>
      <c r="E7" s="7">
        <v>1100</v>
      </c>
      <c r="F7" s="7">
        <v>139.72999999999999</v>
      </c>
      <c r="G7" s="7">
        <v>-1.47</v>
      </c>
      <c r="H7" s="7">
        <v>1.897</v>
      </c>
      <c r="I7" s="22">
        <f t="shared" si="0"/>
        <v>107.28961361851024</v>
      </c>
      <c r="J7" s="22">
        <f t="shared" si="1"/>
        <v>16755.150042644571</v>
      </c>
    </row>
    <row r="8" spans="1:10" ht="25.8" customHeight="1" x14ac:dyDescent="0.3">
      <c r="A8" s="7">
        <v>14620000</v>
      </c>
      <c r="B8" s="8">
        <v>44562</v>
      </c>
      <c r="C8" s="8">
        <v>46022</v>
      </c>
      <c r="D8" s="7">
        <v>-70</v>
      </c>
      <c r="E8" s="7">
        <v>1100</v>
      </c>
      <c r="F8" s="7">
        <v>139.72999999999999</v>
      </c>
      <c r="G8" s="7">
        <v>-1.47</v>
      </c>
      <c r="H8" s="7">
        <v>1.897</v>
      </c>
      <c r="I8" s="22">
        <f t="shared" si="0"/>
        <v>85.106467501098678</v>
      </c>
      <c r="J8" s="22">
        <f t="shared" si="1"/>
        <v>16755.150042644571</v>
      </c>
    </row>
    <row r="9" spans="1:10" ht="25.8" customHeight="1" x14ac:dyDescent="0.3">
      <c r="A9" s="9">
        <v>14680001</v>
      </c>
      <c r="B9" s="10">
        <v>27005</v>
      </c>
      <c r="C9" s="10">
        <v>30436</v>
      </c>
      <c r="D9" s="9">
        <v>120</v>
      </c>
      <c r="E9" s="9">
        <v>365</v>
      </c>
      <c r="F9" s="9">
        <v>68.199299999999994</v>
      </c>
      <c r="G9" s="9">
        <v>0.83</v>
      </c>
      <c r="H9" s="9">
        <v>1.863</v>
      </c>
      <c r="I9" s="23">
        <f t="shared" si="0"/>
        <v>10.698914798542797</v>
      </c>
      <c r="J9" s="23">
        <f t="shared" si="1"/>
        <v>470.53724555006607</v>
      </c>
    </row>
    <row r="10" spans="1:10" ht="25.8" customHeight="1" x14ac:dyDescent="0.3">
      <c r="A10" s="9">
        <v>14680001</v>
      </c>
      <c r="B10" s="10">
        <v>27005</v>
      </c>
      <c r="C10" s="10">
        <v>30436</v>
      </c>
      <c r="D10" s="9">
        <v>365</v>
      </c>
      <c r="E10" s="9">
        <v>800</v>
      </c>
      <c r="F10" s="9">
        <v>89.117500000000007</v>
      </c>
      <c r="G10" s="9">
        <v>0.62</v>
      </c>
      <c r="H10" s="9">
        <v>1.5</v>
      </c>
      <c r="I10" s="23">
        <f t="shared" si="0"/>
        <v>470.03147145400897</v>
      </c>
      <c r="J10" s="23">
        <f t="shared" si="1"/>
        <v>1786.6831330961866</v>
      </c>
    </row>
    <row r="11" spans="1:10" ht="25.8" customHeight="1" x14ac:dyDescent="0.3">
      <c r="A11" s="9">
        <v>14680001</v>
      </c>
      <c r="B11" s="10">
        <v>30437</v>
      </c>
      <c r="C11" s="10">
        <v>32349</v>
      </c>
      <c r="D11" s="9">
        <v>140</v>
      </c>
      <c r="E11" s="9">
        <v>216</v>
      </c>
      <c r="F11" s="9">
        <v>68.199299999999994</v>
      </c>
      <c r="G11" s="9">
        <v>0.8</v>
      </c>
      <c r="H11" s="9">
        <v>1.863</v>
      </c>
      <c r="I11" s="23">
        <f t="shared" si="0"/>
        <v>26.331505863207767</v>
      </c>
      <c r="J11" s="23">
        <f t="shared" si="1"/>
        <v>120.9380337314384</v>
      </c>
    </row>
    <row r="12" spans="1:10" ht="25.8" customHeight="1" x14ac:dyDescent="0.3">
      <c r="A12" s="9">
        <v>14680001</v>
      </c>
      <c r="B12" s="10">
        <v>30437</v>
      </c>
      <c r="C12" s="10">
        <v>32349</v>
      </c>
      <c r="D12" s="9">
        <v>216</v>
      </c>
      <c r="E12" s="9">
        <v>371</v>
      </c>
      <c r="F12" s="9">
        <v>182</v>
      </c>
      <c r="G12" s="9">
        <v>1.45</v>
      </c>
      <c r="H12" s="9">
        <v>1.2</v>
      </c>
      <c r="I12" s="23">
        <f t="shared" si="0"/>
        <v>120.66502478858609</v>
      </c>
      <c r="J12" s="23">
        <f t="shared" si="1"/>
        <v>484.17405653946685</v>
      </c>
    </row>
    <row r="13" spans="1:10" ht="25.8" customHeight="1" x14ac:dyDescent="0.3">
      <c r="A13" s="9">
        <v>14680001</v>
      </c>
      <c r="B13" s="10">
        <v>30437</v>
      </c>
      <c r="C13" s="10">
        <v>32349</v>
      </c>
      <c r="D13" s="9">
        <v>371</v>
      </c>
      <c r="E13" s="9">
        <v>600</v>
      </c>
      <c r="F13" s="9">
        <v>89.117500000000007</v>
      </c>
      <c r="G13" s="9">
        <v>0.62</v>
      </c>
      <c r="H13" s="9">
        <v>1.5</v>
      </c>
      <c r="I13" s="23">
        <f t="shared" si="0"/>
        <v>484.06169136176527</v>
      </c>
      <c r="J13" s="23">
        <f t="shared" si="1"/>
        <v>1112.0809678576325</v>
      </c>
    </row>
    <row r="14" spans="1:10" ht="25.8" customHeight="1" x14ac:dyDescent="0.3">
      <c r="A14" s="9">
        <v>14680001</v>
      </c>
      <c r="B14" s="10">
        <v>32350</v>
      </c>
      <c r="C14" s="10">
        <v>34912</v>
      </c>
      <c r="D14" s="9">
        <v>160</v>
      </c>
      <c r="E14" s="9">
        <v>365</v>
      </c>
      <c r="F14" s="9">
        <v>69</v>
      </c>
      <c r="G14" s="9">
        <v>0.88</v>
      </c>
      <c r="H14" s="9">
        <v>1.85</v>
      </c>
      <c r="I14" s="23">
        <f t="shared" si="0"/>
        <v>37.576316841202051</v>
      </c>
      <c r="J14" s="23">
        <f t="shared" si="1"/>
        <v>454.39826399489175</v>
      </c>
    </row>
    <row r="15" spans="1:10" ht="25.8" customHeight="1" x14ac:dyDescent="0.3">
      <c r="A15" s="9">
        <v>14680001</v>
      </c>
      <c r="B15" s="10">
        <v>32350</v>
      </c>
      <c r="C15" s="10">
        <v>34912</v>
      </c>
      <c r="D15" s="9">
        <v>365</v>
      </c>
      <c r="E15" s="9">
        <v>458</v>
      </c>
      <c r="F15" s="9">
        <v>155</v>
      </c>
      <c r="G15" s="9">
        <v>1.2</v>
      </c>
      <c r="H15" s="9">
        <v>1.2</v>
      </c>
      <c r="I15" s="23">
        <f t="shared" si="0"/>
        <v>454.28772208232186</v>
      </c>
      <c r="J15" s="23">
        <f t="shared" si="1"/>
        <v>668.39276233122598</v>
      </c>
    </row>
    <row r="16" spans="1:10" ht="25.8" customHeight="1" x14ac:dyDescent="0.3">
      <c r="A16" s="9">
        <v>14680001</v>
      </c>
      <c r="B16" s="10">
        <v>32350</v>
      </c>
      <c r="C16" s="10">
        <v>34912</v>
      </c>
      <c r="D16" s="9">
        <v>458</v>
      </c>
      <c r="E16" s="9">
        <v>601</v>
      </c>
      <c r="F16" s="9">
        <v>5.5292000000000003</v>
      </c>
      <c r="G16" s="9">
        <v>-1.9</v>
      </c>
      <c r="H16" s="9">
        <v>2.5659999999999998</v>
      </c>
      <c r="I16" s="23">
        <f t="shared" si="0"/>
        <v>668.59598521384646</v>
      </c>
      <c r="J16" s="23">
        <f t="shared" si="1"/>
        <v>1115.2780529565705</v>
      </c>
    </row>
    <row r="17" spans="1:10" ht="25.8" customHeight="1" x14ac:dyDescent="0.3">
      <c r="A17" s="9">
        <v>14680001</v>
      </c>
      <c r="B17" s="10">
        <v>32350</v>
      </c>
      <c r="C17" s="10">
        <v>34912</v>
      </c>
      <c r="D17" s="9">
        <v>601</v>
      </c>
      <c r="E17" s="9">
        <v>700</v>
      </c>
      <c r="F17" s="9">
        <v>89.117500000000007</v>
      </c>
      <c r="G17" s="9">
        <v>0.62</v>
      </c>
      <c r="H17" s="9">
        <v>1.5</v>
      </c>
      <c r="I17" s="23">
        <f t="shared" si="0"/>
        <v>1115.1830057037184</v>
      </c>
      <c r="J17" s="23">
        <f t="shared" si="1"/>
        <v>1436.1308544938238</v>
      </c>
    </row>
    <row r="18" spans="1:10" ht="25.8" customHeight="1" x14ac:dyDescent="0.3">
      <c r="A18" s="9">
        <v>14680001</v>
      </c>
      <c r="B18" s="10">
        <v>34913</v>
      </c>
      <c r="C18" s="10">
        <v>38874</v>
      </c>
      <c r="D18" s="9">
        <v>130</v>
      </c>
      <c r="E18" s="9">
        <v>216</v>
      </c>
      <c r="F18" s="9">
        <v>68.199299999999994</v>
      </c>
      <c r="G18" s="9">
        <v>0.8</v>
      </c>
      <c r="H18" s="9">
        <v>1.863</v>
      </c>
      <c r="I18" s="23">
        <f t="shared" si="0"/>
        <v>18.748262912986966</v>
      </c>
      <c r="J18" s="23">
        <f t="shared" si="1"/>
        <v>120.9380337314384</v>
      </c>
    </row>
    <row r="19" spans="1:10" ht="25.8" customHeight="1" x14ac:dyDescent="0.3">
      <c r="A19" s="9">
        <v>14680001</v>
      </c>
      <c r="B19" s="10">
        <v>34913</v>
      </c>
      <c r="C19" s="10">
        <v>38874</v>
      </c>
      <c r="D19" s="9">
        <v>216</v>
      </c>
      <c r="E19" s="9">
        <v>371</v>
      </c>
      <c r="F19" s="9">
        <v>182</v>
      </c>
      <c r="G19" s="9">
        <v>1.45</v>
      </c>
      <c r="H19" s="9">
        <v>1.2</v>
      </c>
      <c r="I19" s="23">
        <f t="shared" si="0"/>
        <v>120.66502478858609</v>
      </c>
      <c r="J19" s="23">
        <f t="shared" si="1"/>
        <v>484.17405653946685</v>
      </c>
    </row>
    <row r="20" spans="1:10" ht="25.8" customHeight="1" x14ac:dyDescent="0.3">
      <c r="A20" s="9">
        <v>14680001</v>
      </c>
      <c r="B20" s="10">
        <v>34913</v>
      </c>
      <c r="C20" s="10">
        <v>38874</v>
      </c>
      <c r="D20" s="9">
        <v>371</v>
      </c>
      <c r="E20" s="9">
        <v>800</v>
      </c>
      <c r="F20" s="9">
        <v>89.117500000000007</v>
      </c>
      <c r="G20" s="9">
        <v>0.62</v>
      </c>
      <c r="H20" s="9">
        <v>1.5</v>
      </c>
      <c r="I20" s="23">
        <f t="shared" si="0"/>
        <v>484.06169136176527</v>
      </c>
      <c r="J20" s="23">
        <f t="shared" si="1"/>
        <v>1786.6831330961866</v>
      </c>
    </row>
    <row r="21" spans="1:10" ht="25.8" customHeight="1" x14ac:dyDescent="0.3">
      <c r="A21" s="9">
        <v>14680001</v>
      </c>
      <c r="B21" s="10">
        <v>38875</v>
      </c>
      <c r="C21" s="10">
        <v>41877</v>
      </c>
      <c r="D21" s="9">
        <v>160</v>
      </c>
      <c r="E21" s="9">
        <v>281</v>
      </c>
      <c r="F21" s="9">
        <v>69</v>
      </c>
      <c r="G21" s="9">
        <v>0.74</v>
      </c>
      <c r="H21" s="9">
        <v>1.863</v>
      </c>
      <c r="I21" s="23">
        <f t="shared" si="0"/>
        <v>52.097838533708995</v>
      </c>
      <c r="J21" s="23">
        <f t="shared" si="1"/>
        <v>267.60969577876818</v>
      </c>
    </row>
    <row r="22" spans="1:10" ht="25.8" customHeight="1" x14ac:dyDescent="0.3">
      <c r="A22" s="9">
        <v>14680001</v>
      </c>
      <c r="B22" s="10">
        <v>38875</v>
      </c>
      <c r="C22" s="10">
        <v>41877</v>
      </c>
      <c r="D22" s="9">
        <v>281</v>
      </c>
      <c r="E22" s="9">
        <v>501</v>
      </c>
      <c r="F22" s="9">
        <v>93.36</v>
      </c>
      <c r="G22" s="9">
        <v>0.88</v>
      </c>
      <c r="H22" s="9">
        <v>1.6</v>
      </c>
      <c r="I22" s="23">
        <f t="shared" si="0"/>
        <v>267.33297870167081</v>
      </c>
      <c r="J22" s="23">
        <f t="shared" si="1"/>
        <v>902.98581011486567</v>
      </c>
    </row>
    <row r="23" spans="1:10" ht="25.8" customHeight="1" x14ac:dyDescent="0.3">
      <c r="A23" s="9">
        <v>14680001</v>
      </c>
      <c r="B23" s="10">
        <v>38875</v>
      </c>
      <c r="C23" s="10">
        <v>41877</v>
      </c>
      <c r="D23" s="9">
        <v>501</v>
      </c>
      <c r="E23" s="9">
        <v>588</v>
      </c>
      <c r="F23" s="9">
        <v>0.2954</v>
      </c>
      <c r="G23" s="9">
        <v>-9.5</v>
      </c>
      <c r="H23" s="9">
        <v>3</v>
      </c>
      <c r="I23" s="23">
        <f t="shared" si="0"/>
        <v>902.42834578539998</v>
      </c>
      <c r="J23" s="23">
        <f t="shared" si="1"/>
        <v>1074.6808183887997</v>
      </c>
    </row>
    <row r="24" spans="1:10" ht="25.8" customHeight="1" x14ac:dyDescent="0.3">
      <c r="A24" s="9">
        <v>14680001</v>
      </c>
      <c r="B24" s="10">
        <v>38875</v>
      </c>
      <c r="C24" s="10">
        <v>41877</v>
      </c>
      <c r="D24" s="9">
        <v>588</v>
      </c>
      <c r="E24" s="9">
        <v>700</v>
      </c>
      <c r="F24" s="9">
        <v>89.117500000000007</v>
      </c>
      <c r="G24" s="9">
        <v>0.62</v>
      </c>
      <c r="H24" s="9">
        <v>1.5</v>
      </c>
      <c r="I24" s="23">
        <f t="shared" si="0"/>
        <v>1075.0820506609539</v>
      </c>
      <c r="J24" s="23">
        <f t="shared" si="1"/>
        <v>1436.1308544938238</v>
      </c>
    </row>
    <row r="25" spans="1:10" ht="25.8" customHeight="1" x14ac:dyDescent="0.3">
      <c r="A25" s="9">
        <v>14680001</v>
      </c>
      <c r="B25" s="10">
        <v>41878</v>
      </c>
      <c r="C25" s="10">
        <v>44561</v>
      </c>
      <c r="D25" s="9">
        <v>110</v>
      </c>
      <c r="E25" s="9">
        <v>335</v>
      </c>
      <c r="F25" s="9">
        <v>87.123699999999999</v>
      </c>
      <c r="G25" s="9">
        <v>0.89</v>
      </c>
      <c r="H25" s="9">
        <v>1.7</v>
      </c>
      <c r="I25" s="23">
        <f t="shared" si="0"/>
        <v>6.1363357205683009</v>
      </c>
      <c r="J25" s="23">
        <f t="shared" si="1"/>
        <v>402.46303043299207</v>
      </c>
    </row>
    <row r="26" spans="1:10" ht="25.8" customHeight="1" x14ac:dyDescent="0.3">
      <c r="A26" s="9">
        <v>14680001</v>
      </c>
      <c r="B26" s="10">
        <v>41878</v>
      </c>
      <c r="C26" s="10">
        <v>44561</v>
      </c>
      <c r="D26" s="9">
        <v>335</v>
      </c>
      <c r="E26" s="9">
        <v>700</v>
      </c>
      <c r="F26" s="9">
        <v>89.117500000000007</v>
      </c>
      <c r="G26" s="9">
        <v>0.62</v>
      </c>
      <c r="H26" s="9">
        <v>1.5</v>
      </c>
      <c r="I26" s="23">
        <f t="shared" si="0"/>
        <v>401.982332044923</v>
      </c>
      <c r="J26" s="23">
        <f t="shared" si="1"/>
        <v>1436.1308544938238</v>
      </c>
    </row>
    <row r="27" spans="1:10" ht="25.8" customHeight="1" x14ac:dyDescent="0.3">
      <c r="A27" s="9">
        <v>14680001</v>
      </c>
      <c r="B27" s="10">
        <v>44562</v>
      </c>
      <c r="C27" s="10">
        <v>46022</v>
      </c>
      <c r="D27" s="9">
        <v>100</v>
      </c>
      <c r="E27" s="9">
        <v>335</v>
      </c>
      <c r="F27" s="9">
        <v>87.123699999999999</v>
      </c>
      <c r="G27" s="9">
        <v>0.89</v>
      </c>
      <c r="H27" s="9">
        <v>1.7</v>
      </c>
      <c r="I27" s="23">
        <f t="shared" si="0"/>
        <v>2.0441081777095773</v>
      </c>
      <c r="J27" s="23">
        <f t="shared" si="1"/>
        <v>402.46303043299207</v>
      </c>
    </row>
    <row r="28" spans="1:10" ht="25.8" customHeight="1" x14ac:dyDescent="0.3">
      <c r="A28" s="9">
        <v>14680001</v>
      </c>
      <c r="B28" s="10">
        <v>44562</v>
      </c>
      <c r="C28" s="10">
        <v>46022</v>
      </c>
      <c r="D28" s="9">
        <v>335</v>
      </c>
      <c r="E28" s="9">
        <v>740</v>
      </c>
      <c r="F28" s="9">
        <v>89.117500000000007</v>
      </c>
      <c r="G28" s="9">
        <v>0.62</v>
      </c>
      <c r="H28" s="9">
        <v>1.5</v>
      </c>
      <c r="I28" s="23">
        <f t="shared" si="0"/>
        <v>401.982332044923</v>
      </c>
      <c r="J28" s="23">
        <f t="shared" si="1"/>
        <v>1573.285483861835</v>
      </c>
    </row>
    <row r="29" spans="1:10" ht="25.8" customHeight="1" x14ac:dyDescent="0.3">
      <c r="A29" s="11">
        <v>14690000</v>
      </c>
      <c r="B29" s="12">
        <v>34759</v>
      </c>
      <c r="C29" s="12">
        <v>44561</v>
      </c>
      <c r="D29" s="11">
        <v>730</v>
      </c>
      <c r="E29" s="11">
        <v>1092</v>
      </c>
      <c r="F29" s="11">
        <v>51.279899999999998</v>
      </c>
      <c r="G29" s="11">
        <v>7.05</v>
      </c>
      <c r="H29" s="11">
        <v>1.75</v>
      </c>
      <c r="I29" s="24">
        <f t="shared" si="0"/>
        <v>4.5325456285710048</v>
      </c>
      <c r="J29" s="24">
        <f t="shared" si="1"/>
        <v>547.57215877496662</v>
      </c>
    </row>
    <row r="30" spans="1:10" ht="25.8" customHeight="1" x14ac:dyDescent="0.3">
      <c r="A30" s="11">
        <v>14690000</v>
      </c>
      <c r="B30" s="12">
        <v>34759</v>
      </c>
      <c r="C30" s="12">
        <v>44561</v>
      </c>
      <c r="D30" s="11">
        <v>1092</v>
      </c>
      <c r="E30" s="11">
        <v>1700</v>
      </c>
      <c r="F30" s="11">
        <v>21.598199999999999</v>
      </c>
      <c r="G30" s="11">
        <v>5.55</v>
      </c>
      <c r="H30" s="11">
        <v>1.923</v>
      </c>
      <c r="I30" s="24">
        <f t="shared" si="0"/>
        <v>547.21514652038468</v>
      </c>
      <c r="J30" s="24">
        <f t="shared" si="1"/>
        <v>2346.9320150221888</v>
      </c>
    </row>
    <row r="31" spans="1:10" ht="25.8" customHeight="1" x14ac:dyDescent="0.3">
      <c r="A31" s="11">
        <v>14690000</v>
      </c>
      <c r="B31" s="12">
        <v>44562</v>
      </c>
      <c r="C31" s="12">
        <v>46022</v>
      </c>
      <c r="D31" s="11">
        <v>730</v>
      </c>
      <c r="E31" s="11">
        <v>1092</v>
      </c>
      <c r="F31" s="11">
        <v>51.279899999999998</v>
      </c>
      <c r="G31" s="11">
        <v>7.05</v>
      </c>
      <c r="H31" s="11">
        <v>1.75</v>
      </c>
      <c r="I31" s="24">
        <f t="shared" si="0"/>
        <v>4.5325456285710048</v>
      </c>
      <c r="J31" s="24">
        <f t="shared" si="1"/>
        <v>547.57215877496662</v>
      </c>
    </row>
    <row r="32" spans="1:10" ht="25.8" customHeight="1" x14ac:dyDescent="0.3">
      <c r="A32" s="11">
        <v>14690000</v>
      </c>
      <c r="B32" s="12">
        <v>44562</v>
      </c>
      <c r="C32" s="12">
        <v>46022</v>
      </c>
      <c r="D32" s="11">
        <v>1092</v>
      </c>
      <c r="E32" s="11">
        <v>1700</v>
      </c>
      <c r="F32" s="11">
        <v>21.598199999999999</v>
      </c>
      <c r="G32" s="11">
        <v>5.55</v>
      </c>
      <c r="H32" s="11">
        <v>1.923</v>
      </c>
      <c r="I32" s="24">
        <f t="shared" si="0"/>
        <v>547.21514652038468</v>
      </c>
      <c r="J32" s="24">
        <f t="shared" si="1"/>
        <v>2346.9320150221888</v>
      </c>
    </row>
    <row r="33" spans="1:10" ht="25.8" customHeight="1" x14ac:dyDescent="0.3">
      <c r="A33" s="13">
        <v>14710000</v>
      </c>
      <c r="B33" s="14">
        <v>24473</v>
      </c>
      <c r="C33" s="14">
        <v>44561</v>
      </c>
      <c r="D33" s="13">
        <v>-50</v>
      </c>
      <c r="E33" s="13">
        <v>1150</v>
      </c>
      <c r="F33" s="13">
        <v>245.68539999999999</v>
      </c>
      <c r="G33" s="13">
        <v>-0.92</v>
      </c>
      <c r="H33" s="13">
        <v>1.68</v>
      </c>
      <c r="I33" s="25">
        <f t="shared" si="0"/>
        <v>57.205548873470867</v>
      </c>
      <c r="J33" s="25">
        <f t="shared" si="1"/>
        <v>16924.023903324734</v>
      </c>
    </row>
    <row r="34" spans="1:10" ht="25.8" customHeight="1" x14ac:dyDescent="0.3">
      <c r="A34" s="13">
        <v>14710000</v>
      </c>
      <c r="B34" s="14">
        <v>44562</v>
      </c>
      <c r="C34" s="14">
        <v>46022</v>
      </c>
      <c r="D34" s="13">
        <v>-30</v>
      </c>
      <c r="E34" s="13">
        <v>320</v>
      </c>
      <c r="F34" s="13">
        <v>453.34120000000001</v>
      </c>
      <c r="G34" s="13">
        <v>-0.35</v>
      </c>
      <c r="H34" s="13">
        <v>1.3580000000000001</v>
      </c>
      <c r="I34" s="25">
        <f t="shared" si="0"/>
        <v>7.7557974003046368</v>
      </c>
      <c r="J34" s="25">
        <f t="shared" si="1"/>
        <v>2533.0006038336232</v>
      </c>
    </row>
    <row r="35" spans="1:10" ht="25.8" customHeight="1" x14ac:dyDescent="0.3">
      <c r="A35" s="13">
        <v>14710000</v>
      </c>
      <c r="B35" s="14">
        <v>44562</v>
      </c>
      <c r="C35" s="14">
        <v>46022</v>
      </c>
      <c r="D35" s="13">
        <v>320</v>
      </c>
      <c r="E35" s="13">
        <v>1150</v>
      </c>
      <c r="F35" s="13">
        <v>64.504999999999995</v>
      </c>
      <c r="G35" s="13">
        <v>-2.4900000000000002</v>
      </c>
      <c r="H35" s="13">
        <v>2.1110000000000002</v>
      </c>
      <c r="I35" s="25">
        <f t="shared" si="0"/>
        <v>2533.0010739801928</v>
      </c>
      <c r="J35" s="25">
        <f t="shared" si="1"/>
        <v>16920.553866904425</v>
      </c>
    </row>
    <row r="36" spans="1:10" ht="25.8" customHeight="1" x14ac:dyDescent="0.3">
      <c r="A36" s="15">
        <v>14740000</v>
      </c>
      <c r="B36" s="16">
        <v>38596</v>
      </c>
      <c r="C36" s="16">
        <v>44561</v>
      </c>
      <c r="D36" s="15">
        <v>23</v>
      </c>
      <c r="E36" s="15">
        <v>1400</v>
      </c>
      <c r="F36" s="15">
        <v>21.6098</v>
      </c>
      <c r="G36" s="15">
        <v>0.23</v>
      </c>
      <c r="H36" s="15">
        <v>1.78</v>
      </c>
      <c r="I36" s="26">
        <f t="shared" si="0"/>
        <v>0</v>
      </c>
      <c r="J36" s="26">
        <f t="shared" si="1"/>
        <v>2301.1936192195867</v>
      </c>
    </row>
    <row r="37" spans="1:10" ht="25.8" customHeight="1" x14ac:dyDescent="0.3">
      <c r="A37" s="15">
        <v>14740000</v>
      </c>
      <c r="B37" s="16">
        <v>44562</v>
      </c>
      <c r="C37" s="16">
        <v>46022</v>
      </c>
      <c r="D37" s="15">
        <v>23</v>
      </c>
      <c r="E37" s="15">
        <v>1400</v>
      </c>
      <c r="F37" s="15">
        <v>21.6098</v>
      </c>
      <c r="G37" s="15">
        <v>0.23</v>
      </c>
      <c r="H37" s="15">
        <v>1.78</v>
      </c>
      <c r="I37" s="26">
        <f t="shared" si="0"/>
        <v>0</v>
      </c>
      <c r="J37" s="26">
        <f t="shared" si="1"/>
        <v>2301.1936192195867</v>
      </c>
    </row>
  </sheetData>
  <sortState xmlns:xlrd2="http://schemas.microsoft.com/office/spreadsheetml/2017/richdata2" ref="A2:H37">
    <sortCondition ref="A2:A37"/>
    <sortCondition ref="B2:B37"/>
    <sortCondition ref="D2:D37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B594-10CE-4B88-96ED-E6F986691EF4}">
  <dimension ref="A1:A12"/>
  <sheetViews>
    <sheetView workbookViewId="0">
      <selection activeCell="F9" sqref="F9"/>
    </sheetView>
  </sheetViews>
  <sheetFormatPr defaultRowHeight="14.4" x14ac:dyDescent="0.3"/>
  <cols>
    <col min="1" max="1" width="24.109375" bestFit="1" customWidth="1"/>
  </cols>
  <sheetData>
    <row r="1" spans="1:1" x14ac:dyDescent="0.3">
      <c r="A1" s="3" t="s">
        <v>13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t="s">
        <v>16</v>
      </c>
    </row>
    <row r="5" spans="1:1" x14ac:dyDescent="0.3">
      <c r="A5" t="s">
        <v>17</v>
      </c>
    </row>
    <row r="6" spans="1:1" x14ac:dyDescent="0.3">
      <c r="A6" t="s">
        <v>18</v>
      </c>
    </row>
    <row r="7" spans="1:1" x14ac:dyDescent="0.3">
      <c r="A7" t="s">
        <v>19</v>
      </c>
    </row>
    <row r="8" spans="1:1" x14ac:dyDescent="0.3">
      <c r="A8" t="s">
        <v>20</v>
      </c>
    </row>
    <row r="9" spans="1:1" x14ac:dyDescent="0.3">
      <c r="A9" t="s">
        <v>21</v>
      </c>
    </row>
    <row r="10" spans="1:1" x14ac:dyDescent="0.3">
      <c r="A10" t="s">
        <v>22</v>
      </c>
    </row>
    <row r="11" spans="1:1" x14ac:dyDescent="0.3">
      <c r="A11" t="s">
        <v>23</v>
      </c>
    </row>
    <row r="12" spans="1:1" x14ac:dyDescent="0.3">
      <c r="A12" t="s">
        <v>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config</vt:lpstr>
      <vt:lpstr>curvas</vt:lpstr>
      <vt:lpstr>Lista de Bancos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de Oliveira Candido</dc:creator>
  <cp:lastModifiedBy>Marcio De Oliveira Candido</cp:lastModifiedBy>
  <dcterms:created xsi:type="dcterms:W3CDTF">2025-05-12T16:22:33Z</dcterms:created>
  <dcterms:modified xsi:type="dcterms:W3CDTF">2025-05-15T21:05:53Z</dcterms:modified>
</cp:coreProperties>
</file>