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38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9" i="1" l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<sst xmlns="http://schemas.openxmlformats.org/spreadsheetml/2006/main" count="4" uniqueCount="4">
  <si>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C:\Users\MarcioUFC\Documents\TCCengetroleo\DaadosOriginauxEtAll\NewExperiments\exp38\exp38.sr3</t>
  </si>
  <si>
    <t>Time (day)</t>
  </si>
  <si>
    <t>Date</t>
  </si>
  <si>
    <t>PRODUCER1-Water Cut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</si>
</sst>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9" totalsRowShown="0">
  <autoFilter ref="A3:C59"/>
  <tableColumns count="3">
    <tableColumn id="1" name="Time (day)"/>
    <tableColumn id="2" name="Date" dataDxfId="0"/>
    <tableColumn id="3" name="PRODUCER1-Water Cut S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26.1406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 s="2">
        <v>2.9615472158000001E-5</v>
      </c>
    </row>
    <row r="5" spans="1:3" x14ac:dyDescent="0.25">
      <c r="A5">
        <v>2.1563650000000001</v>
      </c>
      <c r="B5" s="1">
        <f>DATE(1993,1,3) + TIME(3,45,9)</f>
        <v>33972.156354166669</v>
      </c>
      <c r="C5" s="2">
        <v>6.3823601522000004E-5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1.0992321040000001E-4</v>
      </c>
    </row>
    <row r="7" spans="1:3" x14ac:dyDescent="0.25">
      <c r="A7">
        <v>12.61375</v>
      </c>
      <c r="B7" s="1">
        <f>DATE(1993,1,13) + TIME(14,43,48)</f>
        <v>33982.613749999997</v>
      </c>
      <c r="C7">
        <v>1.7018739891000001E-4</v>
      </c>
    </row>
    <row r="8" spans="1:3" x14ac:dyDescent="0.25">
      <c r="A8">
        <v>31</v>
      </c>
      <c r="B8" s="1">
        <f>DATE(1993,2,1) + TIME(0,0,0)</f>
        <v>34001</v>
      </c>
      <c r="C8">
        <v>2.5246804580000002E-4</v>
      </c>
    </row>
    <row r="9" spans="1:3" x14ac:dyDescent="0.25">
      <c r="A9">
        <v>59</v>
      </c>
      <c r="B9" s="1">
        <f>DATE(1993,3,1) + TIME(0,0,0)</f>
        <v>34029</v>
      </c>
      <c r="C9">
        <v>3.4563976806E-4</v>
      </c>
    </row>
    <row r="10" spans="1:3" x14ac:dyDescent="0.25">
      <c r="A10">
        <v>90</v>
      </c>
      <c r="B10" s="1">
        <f>DATE(1993,4,1) + TIME(0,0,0)</f>
        <v>34060</v>
      </c>
      <c r="C10">
        <v>4.5835459605E-4</v>
      </c>
    </row>
    <row r="11" spans="1:3" x14ac:dyDescent="0.25">
      <c r="A11">
        <v>105</v>
      </c>
      <c r="B11" s="1">
        <f>DATE(1993,4,16) + TIME(0,0,0)</f>
        <v>34075</v>
      </c>
      <c r="C11">
        <v>5.4257590091000003E-4</v>
      </c>
    </row>
    <row r="12" spans="1:3" x14ac:dyDescent="0.25">
      <c r="A12">
        <v>120</v>
      </c>
      <c r="B12" s="1">
        <f>DATE(1993,5,1) + TIME(0,0,0)</f>
        <v>34090</v>
      </c>
      <c r="C12">
        <v>6.5354380058E-4</v>
      </c>
    </row>
    <row r="13" spans="1:3" x14ac:dyDescent="0.25">
      <c r="A13">
        <v>135.5</v>
      </c>
      <c r="B13" s="1">
        <f>DATE(1993,5,16) + TIME(12,0,0)</f>
        <v>34105.5</v>
      </c>
      <c r="C13">
        <v>7.981370436E-4</v>
      </c>
    </row>
    <row r="14" spans="1:3" x14ac:dyDescent="0.25">
      <c r="A14">
        <v>151</v>
      </c>
      <c r="B14" s="1">
        <f>DATE(1993,6,1) + TIME(0,0,0)</f>
        <v>34121</v>
      </c>
      <c r="C14">
        <v>8.6571881547999995E-4</v>
      </c>
    </row>
    <row r="15" spans="1:3" x14ac:dyDescent="0.25">
      <c r="A15">
        <v>181</v>
      </c>
      <c r="B15" s="1">
        <f>DATE(1993,7,1) + TIME(0,0,0)</f>
        <v>34151</v>
      </c>
      <c r="C15">
        <v>1.0866434313E-3</v>
      </c>
    </row>
    <row r="16" spans="1:3" x14ac:dyDescent="0.25">
      <c r="A16">
        <v>212</v>
      </c>
      <c r="B16" s="1">
        <f>DATE(1993,8,1) + TIME(0,0,0)</f>
        <v>34182</v>
      </c>
      <c r="C16">
        <v>1.3229359174000001E-3</v>
      </c>
    </row>
    <row r="17" spans="1:3" x14ac:dyDescent="0.25">
      <c r="A17">
        <v>243</v>
      </c>
      <c r="B17" s="1">
        <f>DATE(1993,9,1) + TIME(0,0,0)</f>
        <v>34213</v>
      </c>
      <c r="C17">
        <v>1.4929524623E-3</v>
      </c>
    </row>
    <row r="18" spans="1:3" x14ac:dyDescent="0.25">
      <c r="A18">
        <v>273</v>
      </c>
      <c r="B18" s="1">
        <f>DATE(1993,10,1) + TIME(0,0,0)</f>
        <v>34243</v>
      </c>
      <c r="C18">
        <v>1.6091965372E-3</v>
      </c>
    </row>
    <row r="19" spans="1:3" x14ac:dyDescent="0.25">
      <c r="A19">
        <v>304</v>
      </c>
      <c r="B19" s="1">
        <f>DATE(1993,11,1) + TIME(0,0,0)</f>
        <v>34274</v>
      </c>
      <c r="C19">
        <v>1.7152420477999999E-3</v>
      </c>
    </row>
    <row r="20" spans="1:3" x14ac:dyDescent="0.25">
      <c r="A20">
        <v>334</v>
      </c>
      <c r="B20" s="1">
        <f>DATE(1993,12,1) + TIME(0,0,0)</f>
        <v>34304</v>
      </c>
      <c r="C20">
        <v>1.8072726671E-3</v>
      </c>
    </row>
    <row r="21" spans="1:3" x14ac:dyDescent="0.25">
      <c r="A21">
        <v>365</v>
      </c>
      <c r="B21" s="1">
        <f>DATE(1994,1,1) + TIME(0,0,0)</f>
        <v>34335</v>
      </c>
      <c r="C21">
        <v>1.8874398666E-3</v>
      </c>
    </row>
    <row r="22" spans="1:3" x14ac:dyDescent="0.25">
      <c r="A22">
        <v>379</v>
      </c>
      <c r="B22" s="1">
        <f>DATE(1994,1,15) + TIME(0,0,0)</f>
        <v>34349</v>
      </c>
      <c r="C22">
        <v>1.9205404678E-3</v>
      </c>
    </row>
    <row r="23" spans="1:3" x14ac:dyDescent="0.25">
      <c r="A23">
        <v>396</v>
      </c>
      <c r="B23" s="1">
        <f>DATE(1994,2,1) + TIME(0,0,0)</f>
        <v>34366</v>
      </c>
      <c r="C23">
        <v>1.9563788081999999E-3</v>
      </c>
    </row>
    <row r="24" spans="1:3" x14ac:dyDescent="0.25">
      <c r="A24">
        <v>424</v>
      </c>
      <c r="B24" s="1">
        <f>DATE(1994,3,1) + TIME(0,0,0)</f>
        <v>34394</v>
      </c>
      <c r="C24">
        <v>2.0006401463999999E-3</v>
      </c>
    </row>
    <row r="25" spans="1:3" x14ac:dyDescent="0.25">
      <c r="A25">
        <v>455</v>
      </c>
      <c r="B25" s="1">
        <f>DATE(1994,4,1) + TIME(0,0,0)</f>
        <v>34425</v>
      </c>
      <c r="C25">
        <v>2.0504498389E-3</v>
      </c>
    </row>
    <row r="26" spans="1:3" x14ac:dyDescent="0.25">
      <c r="A26">
        <v>485</v>
      </c>
      <c r="B26" s="1">
        <f>DATE(1994,5,1) + TIME(0,0,0)</f>
        <v>34455</v>
      </c>
      <c r="C26">
        <v>2.1028257906E-3</v>
      </c>
    </row>
    <row r="27" spans="1:3" x14ac:dyDescent="0.25">
      <c r="A27">
        <v>516</v>
      </c>
      <c r="B27" s="1">
        <f>DATE(1994,6,1) + TIME(0,0,0)</f>
        <v>34486</v>
      </c>
      <c r="C27">
        <v>2.1596124861000001E-3</v>
      </c>
    </row>
    <row r="28" spans="1:3" x14ac:dyDescent="0.25">
      <c r="A28">
        <v>546</v>
      </c>
      <c r="B28" s="1">
        <f>DATE(1994,7,1) + TIME(0,0,0)</f>
        <v>34516</v>
      </c>
      <c r="C28">
        <v>2.2163675167E-3</v>
      </c>
    </row>
    <row r="29" spans="1:3" x14ac:dyDescent="0.25">
      <c r="A29">
        <v>577</v>
      </c>
      <c r="B29" s="1">
        <f>DATE(1994,8,1) + TIME(0,0,0)</f>
        <v>34547</v>
      </c>
      <c r="C29">
        <v>2.2772839293E-3</v>
      </c>
    </row>
    <row r="30" spans="1:3" x14ac:dyDescent="0.25">
      <c r="A30">
        <v>608</v>
      </c>
      <c r="B30" s="1">
        <f>DATE(1994,9,1) + TIME(0,0,0)</f>
        <v>34578</v>
      </c>
      <c r="C30">
        <v>2.3438888601999999E-3</v>
      </c>
    </row>
    <row r="31" spans="1:3" x14ac:dyDescent="0.25">
      <c r="A31">
        <v>638</v>
      </c>
      <c r="B31" s="1">
        <f>DATE(1994,10,1) + TIME(0,0,0)</f>
        <v>34608</v>
      </c>
      <c r="C31">
        <v>2.4121378082999998E-3</v>
      </c>
    </row>
    <row r="32" spans="1:3" x14ac:dyDescent="0.25">
      <c r="A32">
        <v>669</v>
      </c>
      <c r="B32" s="1">
        <f>DATE(1994,11,1) + TIME(0,0,0)</f>
        <v>34639</v>
      </c>
      <c r="C32">
        <v>2.4387778248999999E-3</v>
      </c>
    </row>
    <row r="33" spans="1:3" x14ac:dyDescent="0.25">
      <c r="A33">
        <v>699</v>
      </c>
      <c r="B33" s="1">
        <f>DATE(1994,12,1) + TIME(0,0,0)</f>
        <v>34669</v>
      </c>
      <c r="C33">
        <v>2.4354145861999999E-3</v>
      </c>
    </row>
    <row r="34" spans="1:3" x14ac:dyDescent="0.25">
      <c r="A34">
        <v>730</v>
      </c>
      <c r="B34" s="1">
        <f>DATE(1995,1,1) + TIME(0,0,0)</f>
        <v>34700</v>
      </c>
      <c r="C34">
        <v>2.3920540698000002E-3</v>
      </c>
    </row>
    <row r="35" spans="1:3" x14ac:dyDescent="0.25">
      <c r="A35">
        <v>761</v>
      </c>
      <c r="B35" s="1">
        <f>DATE(1995,2,1) + TIME(0,0,0)</f>
        <v>34731</v>
      </c>
      <c r="C35">
        <v>2.2854169365000001E-3</v>
      </c>
    </row>
    <row r="36" spans="1:3" x14ac:dyDescent="0.25">
      <c r="A36">
        <v>789</v>
      </c>
      <c r="B36" s="1">
        <f>DATE(1995,3,1) + TIME(0,0,0)</f>
        <v>34759</v>
      </c>
      <c r="C36">
        <v>2.3465496488000001E-3</v>
      </c>
    </row>
    <row r="37" spans="1:3" x14ac:dyDescent="0.25">
      <c r="A37">
        <v>820</v>
      </c>
      <c r="B37" s="1">
        <f>DATE(1995,4,1) + TIME(0,0,0)</f>
        <v>34790</v>
      </c>
      <c r="C37">
        <v>2.4348483421000001E-3</v>
      </c>
    </row>
    <row r="38" spans="1:3" x14ac:dyDescent="0.25">
      <c r="A38">
        <v>850</v>
      </c>
      <c r="B38" s="1">
        <f>DATE(1995,5,1) + TIME(0,0,0)</f>
        <v>34820</v>
      </c>
      <c r="C38">
        <v>2.5239535607000001E-3</v>
      </c>
    </row>
    <row r="39" spans="1:3" x14ac:dyDescent="0.25">
      <c r="A39">
        <v>865.5</v>
      </c>
      <c r="B39" s="1">
        <f>DATE(1995,5,16) + TIME(12,0,0)</f>
        <v>34835.5</v>
      </c>
      <c r="C39">
        <v>2.5715492666000001E-3</v>
      </c>
    </row>
    <row r="40" spans="1:3" x14ac:dyDescent="0.25">
      <c r="A40">
        <v>881</v>
      </c>
      <c r="B40" s="1">
        <f>DATE(1995,6,1) + TIME(0,0,0)</f>
        <v>34851</v>
      </c>
      <c r="C40">
        <v>2.6178602129000002E-3</v>
      </c>
    </row>
    <row r="41" spans="1:3" x14ac:dyDescent="0.25">
      <c r="A41">
        <v>911</v>
      </c>
      <c r="B41" s="1">
        <f>DATE(1995,7,1) + TIME(0,0,0)</f>
        <v>34881</v>
      </c>
      <c r="C41">
        <v>2.7067451738E-3</v>
      </c>
    </row>
    <row r="42" spans="1:3" x14ac:dyDescent="0.25">
      <c r="A42">
        <v>942</v>
      </c>
      <c r="B42" s="1">
        <f>DATE(1995,8,1) + TIME(0,0,0)</f>
        <v>34912</v>
      </c>
      <c r="C42">
        <v>2.8011265676000001E-3</v>
      </c>
    </row>
    <row r="43" spans="1:3" x14ac:dyDescent="0.25">
      <c r="A43">
        <v>973</v>
      </c>
      <c r="B43" s="1">
        <f>DATE(1995,9,1) + TIME(0,0,0)</f>
        <v>34943</v>
      </c>
      <c r="C43">
        <v>2.8985147364E-3</v>
      </c>
    </row>
    <row r="44" spans="1:3" x14ac:dyDescent="0.25">
      <c r="A44">
        <v>1003</v>
      </c>
      <c r="B44" s="1">
        <f>DATE(1995,10,1) + TIME(0,0,0)</f>
        <v>34973</v>
      </c>
      <c r="C44">
        <v>2.9961213004E-3</v>
      </c>
    </row>
    <row r="45" spans="1:3" x14ac:dyDescent="0.25">
      <c r="A45">
        <v>1034</v>
      </c>
      <c r="B45" s="1">
        <f>DATE(1995,11,1) + TIME(0,0,0)</f>
        <v>35004</v>
      </c>
      <c r="C45">
        <v>3.1012224498999999E-3</v>
      </c>
    </row>
    <row r="46" spans="1:3" x14ac:dyDescent="0.25">
      <c r="A46">
        <v>1064</v>
      </c>
      <c r="B46" s="1">
        <f>DATE(1995,12,1) + TIME(0,0,0)</f>
        <v>35034</v>
      </c>
      <c r="C46">
        <v>3.2064495607999999E-3</v>
      </c>
    </row>
    <row r="47" spans="1:3" x14ac:dyDescent="0.25">
      <c r="A47">
        <v>1095</v>
      </c>
      <c r="B47" s="1">
        <f>DATE(1996,1,1) + TIME(0,0,0)</f>
        <v>35065</v>
      </c>
      <c r="C47">
        <v>3.3180846366999998E-3</v>
      </c>
    </row>
    <row r="48" spans="1:3" x14ac:dyDescent="0.25">
      <c r="A48">
        <v>1126</v>
      </c>
      <c r="B48" s="1">
        <f>DATE(1996,2,1) + TIME(0,0,0)</f>
        <v>35096</v>
      </c>
      <c r="C48">
        <v>3.4329371991999999E-3</v>
      </c>
    </row>
    <row r="49" spans="1:3" x14ac:dyDescent="0.25">
      <c r="A49">
        <v>1155</v>
      </c>
      <c r="B49" s="1">
        <f>DATE(1996,3,1) + TIME(0,0,0)</f>
        <v>35125</v>
      </c>
      <c r="C49">
        <v>3.5414060112000001E-3</v>
      </c>
    </row>
    <row r="50" spans="1:3" x14ac:dyDescent="0.25">
      <c r="A50">
        <v>1186</v>
      </c>
      <c r="B50" s="1">
        <f>DATE(1996,4,1) + TIME(0,0,0)</f>
        <v>35156</v>
      </c>
      <c r="C50">
        <v>3.6598173901000002E-3</v>
      </c>
    </row>
    <row r="51" spans="1:3" x14ac:dyDescent="0.25">
      <c r="A51">
        <v>1216</v>
      </c>
      <c r="B51" s="1">
        <f>DATE(1996,5,1) + TIME(0,0,0)</f>
        <v>35186</v>
      </c>
      <c r="C51">
        <v>3.7762080319000001E-3</v>
      </c>
    </row>
    <row r="52" spans="1:3" x14ac:dyDescent="0.25">
      <c r="A52">
        <v>1247</v>
      </c>
      <c r="B52" s="1">
        <f>DATE(1996,6,1) + TIME(0,0,0)</f>
        <v>35217</v>
      </c>
      <c r="C52">
        <v>3.8969982415000002E-3</v>
      </c>
    </row>
    <row r="53" spans="1:3" x14ac:dyDescent="0.25">
      <c r="A53">
        <v>1277</v>
      </c>
      <c r="B53" s="1">
        <f>DATE(1996,7,1) + TIME(0,0,0)</f>
        <v>35247</v>
      </c>
      <c r="C53">
        <v>4.0139197372000002E-3</v>
      </c>
    </row>
    <row r="54" spans="1:3" x14ac:dyDescent="0.25">
      <c r="A54">
        <v>1308</v>
      </c>
      <c r="B54" s="1">
        <f>DATE(1996,8,1) + TIME(0,0,0)</f>
        <v>35278</v>
      </c>
      <c r="C54">
        <v>4.1329986416000003E-3</v>
      </c>
    </row>
    <row r="55" spans="1:3" x14ac:dyDescent="0.25">
      <c r="A55">
        <v>1309</v>
      </c>
      <c r="B55" s="1">
        <f>DATE(1996,8,2) + TIME(0,0,0)</f>
        <v>35279</v>
      </c>
      <c r="C55">
        <v>0</v>
      </c>
    </row>
    <row r="56" spans="1:3" x14ac:dyDescent="0.25">
      <c r="A56">
        <v>1314</v>
      </c>
      <c r="B56" s="1">
        <f>DATE(1996,8,7) + TIME(0,0,0)</f>
        <v>35284</v>
      </c>
      <c r="C56">
        <v>0</v>
      </c>
    </row>
    <row r="57" spans="1:3" x14ac:dyDescent="0.25">
      <c r="A57">
        <v>1339</v>
      </c>
      <c r="B57" s="1">
        <f>DATE(1996,9,1) + TIME(0,0,0)</f>
        <v>35309</v>
      </c>
      <c r="C57">
        <v>0</v>
      </c>
    </row>
    <row r="58" spans="1:3" x14ac:dyDescent="0.25">
      <c r="A58">
        <v>1369</v>
      </c>
      <c r="B58" s="1">
        <f>DATE(1996,10,1) + TIME(0,0,0)</f>
        <v>35339</v>
      </c>
      <c r="C58">
        <v>0</v>
      </c>
    </row>
    <row r="59" spans="1:3" x14ac:dyDescent="0.25">
      <c r="A59">
        <v>1400</v>
      </c>
      <c r="B59" s="1">
        <f>DATE(1996,11,1) + TIME(0,0,0)</f>
        <v>35370</v>
      </c>
      <c r="C59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2023-12-01T17:36:21Z</dcterms:created>
  <dcterms:modified xsi:type="dcterms:W3CDTF">2023-12-01T17:36:30Z</dcterms:modified>
</cp:coreProperties>
</file>