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20730" windowHeight="11385"/>
  </bookViews>
  <sheets>
    <sheet name="Acompanhamento Corretora" sheetId="2" r:id="rId1"/>
    <sheet name="Acompanhamento Consolidado" sheetId="3" r:id="rId2"/>
    <sheet name="Acompanhamento Gráfico" sheetId="4" r:id="rId3"/>
  </sheets>
  <calcPr calcId="125725"/>
</workbook>
</file>

<file path=xl/calcChain.xml><?xml version="1.0" encoding="utf-8"?>
<calcChain xmlns="http://schemas.openxmlformats.org/spreadsheetml/2006/main">
  <c r="F14" i="2"/>
  <c r="L13"/>
  <c r="F13"/>
  <c r="L12"/>
  <c r="F12"/>
  <c r="B38" i="3"/>
  <c r="L11" i="2"/>
  <c r="F11"/>
  <c r="D41"/>
  <c r="L10"/>
  <c r="F10"/>
  <c r="C35" i="3"/>
  <c r="F9" i="2" l="1"/>
  <c r="N8" l="1"/>
  <c r="L8"/>
  <c r="F8"/>
  <c r="F41" s="1"/>
  <c r="S41"/>
  <c r="F7"/>
  <c r="F6"/>
  <c r="B39" i="3"/>
  <c r="R41" i="2"/>
  <c r="J41"/>
  <c r="I41"/>
  <c r="H41"/>
  <c r="G41"/>
  <c r="C41"/>
  <c r="L5"/>
  <c r="O5" s="1"/>
  <c r="E27" i="3"/>
  <c r="U25"/>
  <c r="E26"/>
  <c r="M5" i="2" l="1"/>
  <c r="F5"/>
  <c r="E41"/>
  <c r="U27" i="3"/>
  <c r="B33" s="1"/>
  <c r="B34" s="1"/>
  <c r="V25"/>
  <c r="L38" i="2"/>
  <c r="M38" s="1"/>
  <c r="I27" i="3"/>
  <c r="M27"/>
  <c r="Q27"/>
  <c r="L37" i="2"/>
  <c r="M37" s="1"/>
  <c r="O37" l="1"/>
  <c r="N37"/>
  <c r="L36"/>
  <c r="M36" s="1"/>
  <c r="L35"/>
  <c r="M35" s="1"/>
  <c r="O38" l="1"/>
  <c r="N38"/>
  <c r="O36"/>
  <c r="N36"/>
  <c r="O35"/>
  <c r="N35"/>
  <c r="L34"/>
  <c r="M34" s="1"/>
  <c r="L33"/>
  <c r="M33" s="1"/>
  <c r="L32"/>
  <c r="M32" s="1"/>
  <c r="L31"/>
  <c r="M31" s="1"/>
  <c r="N31" s="1"/>
  <c r="L30"/>
  <c r="M30" s="1"/>
  <c r="I25" i="3"/>
  <c r="F25"/>
  <c r="F26"/>
  <c r="E25"/>
  <c r="N25"/>
  <c r="J25"/>
  <c r="L29" i="2"/>
  <c r="M29" s="1"/>
  <c r="O29" s="1"/>
  <c r="L28"/>
  <c r="M28" s="1"/>
  <c r="L27"/>
  <c r="M27" s="1"/>
  <c r="L26"/>
  <c r="M26" s="1"/>
  <c r="L25"/>
  <c r="M25" s="1"/>
  <c r="O25" s="1"/>
  <c r="L6"/>
  <c r="L7"/>
  <c r="M7" s="1"/>
  <c r="L24"/>
  <c r="M24" s="1"/>
  <c r="L23"/>
  <c r="M23" s="1"/>
  <c r="N23" s="1"/>
  <c r="L22"/>
  <c r="M22" s="1"/>
  <c r="L9"/>
  <c r="M9" s="1"/>
  <c r="O9" s="1"/>
  <c r="L21"/>
  <c r="M21" s="1"/>
  <c r="L20"/>
  <c r="M20" s="1"/>
  <c r="L19"/>
  <c r="L18"/>
  <c r="M18" s="1"/>
  <c r="L17"/>
  <c r="M17" s="1"/>
  <c r="Q47"/>
  <c r="L16"/>
  <c r="M16" s="1"/>
  <c r="L15"/>
  <c r="M15" s="1"/>
  <c r="N15" s="1"/>
  <c r="L14"/>
  <c r="M14" s="1"/>
  <c r="N14" s="1"/>
  <c r="M13"/>
  <c r="O13" s="1"/>
  <c r="M12"/>
  <c r="M11"/>
  <c r="O11" s="1"/>
  <c r="M10"/>
  <c r="N10" s="1"/>
  <c r="M25" i="3"/>
  <c r="M8" i="2" l="1"/>
  <c r="T41"/>
  <c r="U41" s="1"/>
  <c r="V41" s="1"/>
  <c r="W41" s="1"/>
  <c r="L41"/>
  <c r="M6"/>
  <c r="O34"/>
  <c r="N34"/>
  <c r="O33"/>
  <c r="N33"/>
  <c r="O24"/>
  <c r="N24"/>
  <c r="N25"/>
  <c r="O32"/>
  <c r="N32"/>
  <c r="O31"/>
  <c r="O30"/>
  <c r="N30"/>
  <c r="N29"/>
  <c r="O28"/>
  <c r="N28"/>
  <c r="O27"/>
  <c r="N27"/>
  <c r="O26"/>
  <c r="N26"/>
  <c r="O23"/>
  <c r="N5"/>
  <c r="O6"/>
  <c r="O22"/>
  <c r="N22"/>
  <c r="O21"/>
  <c r="N21"/>
  <c r="O20"/>
  <c r="N20"/>
  <c r="M19"/>
  <c r="O18"/>
  <c r="N18"/>
  <c r="O17"/>
  <c r="N17"/>
  <c r="O16"/>
  <c r="N16"/>
  <c r="O15"/>
  <c r="O14"/>
  <c r="N13"/>
  <c r="O12"/>
  <c r="N12"/>
  <c r="N7"/>
  <c r="O7"/>
  <c r="O10"/>
  <c r="N11"/>
  <c r="N9"/>
  <c r="AK27" i="3"/>
  <c r="AG27"/>
  <c r="AC27"/>
  <c r="Y27"/>
  <c r="AL26"/>
  <c r="AK26"/>
  <c r="AH26"/>
  <c r="AG26"/>
  <c r="AD26"/>
  <c r="AC26"/>
  <c r="Z26"/>
  <c r="Y26"/>
  <c r="U26"/>
  <c r="Q26"/>
  <c r="M26"/>
  <c r="I26"/>
  <c r="AL25"/>
  <c r="AK25"/>
  <c r="AH25"/>
  <c r="AG25"/>
  <c r="AD25"/>
  <c r="AC25"/>
  <c r="Z25"/>
  <c r="B30" s="1"/>
  <c r="Y25"/>
  <c r="B29" s="1"/>
  <c r="C34" s="1"/>
  <c r="Q25"/>
  <c r="R25"/>
  <c r="N26"/>
  <c r="V26"/>
  <c r="R26"/>
  <c r="O8" i="2" l="1"/>
  <c r="O41"/>
  <c r="Q48"/>
  <c r="M41"/>
  <c r="N6"/>
  <c r="N41" s="1"/>
  <c r="B31" i="3"/>
  <c r="O19" i="2"/>
  <c r="N19"/>
  <c r="G25" i="3"/>
  <c r="K25"/>
  <c r="W26"/>
  <c r="AM26"/>
  <c r="AI26"/>
  <c r="O26"/>
  <c r="AM25"/>
  <c r="S26"/>
  <c r="AA25"/>
  <c r="AI25"/>
  <c r="AE26"/>
  <c r="AE25"/>
  <c r="AA26"/>
  <c r="O25"/>
  <c r="S25"/>
  <c r="G26"/>
  <c r="J26"/>
  <c r="K26" s="1"/>
  <c r="B36" l="1"/>
  <c r="W25"/>
</calcChain>
</file>

<file path=xl/sharedStrings.xml><?xml version="1.0" encoding="utf-8"?>
<sst xmlns="http://schemas.openxmlformats.org/spreadsheetml/2006/main" count="86" uniqueCount="52">
  <si>
    <t>O</t>
  </si>
  <si>
    <t>Data</t>
  </si>
  <si>
    <t>Ganho</t>
  </si>
  <si>
    <t>Contratos Mini Índice</t>
  </si>
  <si>
    <t>Contratos Mini Dólar</t>
  </si>
  <si>
    <t>Contratos Totais</t>
  </si>
  <si>
    <t>ISS</t>
  </si>
  <si>
    <t>Corretagem</t>
  </si>
  <si>
    <t>Taxa Registro BM&amp;F</t>
  </si>
  <si>
    <t>Taxa BM&amp;F</t>
  </si>
  <si>
    <t>Gasto Total</t>
  </si>
  <si>
    <t xml:space="preserve">Líquido </t>
  </si>
  <si>
    <t>Líquido / Contrato</t>
  </si>
  <si>
    <t>Ganho / Gasto</t>
  </si>
  <si>
    <t>IR Retido</t>
  </si>
  <si>
    <t>Gasto</t>
  </si>
  <si>
    <t>Líquido</t>
  </si>
  <si>
    <t>IR Total</t>
  </si>
  <si>
    <t>IR Devido</t>
  </si>
  <si>
    <t>.</t>
  </si>
  <si>
    <t>Taxas</t>
  </si>
  <si>
    <t>Rentabilidade</t>
  </si>
  <si>
    <t>Margem Índice</t>
  </si>
  <si>
    <t>Margem Dólar</t>
  </si>
  <si>
    <t>Margem Total</t>
  </si>
  <si>
    <t>Total</t>
  </si>
  <si>
    <t>Média</t>
  </si>
  <si>
    <t>Pregões</t>
  </si>
  <si>
    <t>Bruto</t>
  </si>
  <si>
    <t>Pregões Positivos</t>
  </si>
  <si>
    <t>Pregões Negativos</t>
  </si>
  <si>
    <t>Média por Pregão</t>
  </si>
  <si>
    <t>Maior Perda</t>
  </si>
  <si>
    <t>Maior Ganho</t>
  </si>
  <si>
    <t>Ganho Acumulado</t>
  </si>
  <si>
    <t>Gasto Acumulado</t>
  </si>
  <si>
    <t>Líquido sem IR</t>
  </si>
  <si>
    <t>Contratos</t>
  </si>
  <si>
    <t>Janeiro/2016</t>
  </si>
  <si>
    <t>Fevereiro/2016</t>
  </si>
  <si>
    <t>Março/2016</t>
  </si>
  <si>
    <t>Abril/2016</t>
  </si>
  <si>
    <t>Maio/2016</t>
  </si>
  <si>
    <t>Junho/2016</t>
  </si>
  <si>
    <t>Julho/2016</t>
  </si>
  <si>
    <t>Agosto/2016</t>
  </si>
  <si>
    <t>Setembro/2016</t>
  </si>
  <si>
    <t>Meta Diária</t>
  </si>
  <si>
    <t>Stop Diária</t>
  </si>
  <si>
    <t>Qt pontos Stop operação</t>
  </si>
  <si>
    <t>Qtd Contratos Mini Indice</t>
  </si>
  <si>
    <t>Outras Taxas</t>
  </si>
</sst>
</file>

<file path=xl/styles.xml><?xml version="1.0" encoding="utf-8"?>
<styleSheet xmlns="http://schemas.openxmlformats.org/spreadsheetml/2006/main">
  <numFmts count="3">
    <numFmt numFmtId="164" formatCode="dd/mm/yy;@"/>
    <numFmt numFmtId="165" formatCode="_(&quot;R$&quot;* #,##0.00_);_(&quot;R$&quot;* \(#,##0.00\);_(&quot;R$&quot;* &quot;-&quot;??_);_(@_)"/>
    <numFmt numFmtId="166" formatCode="_(&quot;R$ &quot;* #,##0.00_);_(&quot;R$ &quot;* \(#,##0.00\);_(&quot;R$ &quot;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14"/>
      <color rgb="FF00B0F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color rgb="FF58BAC4"/>
      <name val="Calibri"/>
      <family val="2"/>
      <scheme val="minor"/>
    </font>
    <font>
      <b/>
      <sz val="11"/>
      <color theme="3" tint="0.5999938962981048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7" fillId="0" borderId="0"/>
    <xf numFmtId="0" fontId="1" fillId="0" borderId="0"/>
    <xf numFmtId="0" fontId="18" fillId="0" borderId="0"/>
    <xf numFmtId="9" fontId="17" fillId="0" borderId="0" applyFont="0" applyFill="0" applyBorder="0" applyAlignment="0" applyProtection="0"/>
  </cellStyleXfs>
  <cellXfs count="152">
    <xf numFmtId="0" fontId="0" fillId="0" borderId="0" xfId="0"/>
    <xf numFmtId="0" fontId="3" fillId="0" borderId="1" xfId="0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4" fontId="5" fillId="0" borderId="2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>
      <alignment horizontal="center"/>
    </xf>
    <xf numFmtId="4" fontId="6" fillId="0" borderId="3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/>
    <xf numFmtId="0" fontId="3" fillId="0" borderId="5" xfId="0" applyFont="1" applyFill="1" applyBorder="1" applyAlignment="1">
      <alignment horizontal="center" vertical="center" wrapText="1"/>
    </xf>
    <xf numFmtId="164" fontId="3" fillId="0" borderId="6" xfId="0" applyNumberFormat="1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4" fontId="5" fillId="0" borderId="7" xfId="0" applyNumberFormat="1" applyFont="1" applyFill="1" applyBorder="1" applyAlignment="1">
      <alignment horizontal="center" vertical="center" wrapText="1"/>
    </xf>
    <xf numFmtId="4" fontId="5" fillId="0" borderId="5" xfId="0" applyNumberFormat="1" applyFont="1" applyFill="1" applyBorder="1" applyAlignment="1">
      <alignment horizontal="center" vertical="center" wrapText="1"/>
    </xf>
    <xf numFmtId="4" fontId="3" fillId="0" borderId="5" xfId="0" applyNumberFormat="1" applyFont="1" applyFill="1" applyBorder="1" applyAlignment="1">
      <alignment horizontal="center" vertical="center" wrapText="1"/>
    </xf>
    <xf numFmtId="4" fontId="3" fillId="0" borderId="7" xfId="0" applyNumberFormat="1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1" xfId="0" applyFill="1" applyBorder="1"/>
    <xf numFmtId="164" fontId="0" fillId="0" borderId="2" xfId="0" applyNumberFormat="1" applyFill="1" applyBorder="1"/>
    <xf numFmtId="4" fontId="4" fillId="0" borderId="2" xfId="0" applyNumberFormat="1" applyFont="1" applyFill="1" applyBorder="1"/>
    <xf numFmtId="4" fontId="0" fillId="0" borderId="2" xfId="0" applyNumberFormat="1" applyFill="1" applyBorder="1"/>
    <xf numFmtId="4" fontId="6" fillId="0" borderId="3" xfId="0" applyNumberFormat="1" applyFont="1" applyFill="1" applyBorder="1"/>
    <xf numFmtId="4" fontId="5" fillId="0" borderId="4" xfId="0" applyNumberFormat="1" applyFont="1" applyFill="1" applyBorder="1"/>
    <xf numFmtId="4" fontId="5" fillId="0" borderId="8" xfId="0" applyNumberFormat="1" applyFont="1" applyFill="1" applyBorder="1"/>
    <xf numFmtId="4" fontId="0" fillId="0" borderId="0" xfId="0" applyNumberFormat="1" applyFill="1" applyBorder="1"/>
    <xf numFmtId="0" fontId="0" fillId="0" borderId="0" xfId="0" applyFill="1" applyBorder="1"/>
    <xf numFmtId="0" fontId="0" fillId="0" borderId="9" xfId="0" applyFill="1" applyBorder="1"/>
    <xf numFmtId="164" fontId="0" fillId="0" borderId="10" xfId="0" applyNumberFormat="1" applyFill="1" applyBorder="1"/>
    <xf numFmtId="4" fontId="4" fillId="0" borderId="10" xfId="0" applyNumberFormat="1" applyFont="1" applyFill="1" applyBorder="1"/>
    <xf numFmtId="4" fontId="0" fillId="0" borderId="10" xfId="0" applyNumberFormat="1" applyFill="1" applyBorder="1"/>
    <xf numFmtId="4" fontId="6" fillId="0" borderId="11" xfId="0" applyNumberFormat="1" applyFont="1" applyFill="1" applyBorder="1"/>
    <xf numFmtId="4" fontId="5" fillId="0" borderId="9" xfId="0" applyNumberFormat="1" applyFont="1" applyFill="1" applyBorder="1"/>
    <xf numFmtId="4" fontId="5" fillId="0" borderId="11" xfId="0" applyNumberFormat="1" applyFont="1" applyFill="1" applyBorder="1"/>
    <xf numFmtId="0" fontId="0" fillId="0" borderId="10" xfId="0" applyFill="1" applyBorder="1"/>
    <xf numFmtId="0" fontId="0" fillId="0" borderId="4" xfId="0" applyFill="1" applyBorder="1"/>
    <xf numFmtId="164" fontId="0" fillId="0" borderId="0" xfId="0" applyNumberFormat="1" applyFill="1" applyBorder="1"/>
    <xf numFmtId="4" fontId="4" fillId="0" borderId="0" xfId="0" applyNumberFormat="1" applyFont="1" applyFill="1" applyBorder="1"/>
    <xf numFmtId="4" fontId="6" fillId="0" borderId="8" xfId="0" applyNumberFormat="1" applyFont="1" applyFill="1" applyBorder="1"/>
    <xf numFmtId="4" fontId="8" fillId="0" borderId="0" xfId="0" applyNumberFormat="1" applyFont="1" applyFill="1" applyBorder="1"/>
    <xf numFmtId="4" fontId="3" fillId="0" borderId="0" xfId="0" applyNumberFormat="1" applyFont="1" applyFill="1" applyBorder="1"/>
    <xf numFmtId="4" fontId="9" fillId="0" borderId="0" xfId="0" applyNumberFormat="1" applyFont="1" applyFill="1" applyBorder="1"/>
    <xf numFmtId="4" fontId="6" fillId="0" borderId="0" xfId="0" applyNumberFormat="1" applyFont="1" applyFill="1" applyBorder="1"/>
    <xf numFmtId="4" fontId="10" fillId="0" borderId="0" xfId="0" applyNumberFormat="1" applyFont="1" applyFill="1" applyBorder="1"/>
    <xf numFmtId="4" fontId="7" fillId="0" borderId="2" xfId="0" applyNumberFormat="1" applyFont="1" applyFill="1" applyBorder="1"/>
    <xf numFmtId="4" fontId="3" fillId="0" borderId="2" xfId="0" applyNumberFormat="1" applyFont="1" applyFill="1" applyBorder="1"/>
    <xf numFmtId="4" fontId="5" fillId="0" borderId="3" xfId="0" applyNumberFormat="1" applyFont="1" applyFill="1" applyBorder="1"/>
    <xf numFmtId="4" fontId="7" fillId="0" borderId="0" xfId="0" applyNumberFormat="1" applyFont="1" applyFill="1" applyBorder="1"/>
    <xf numFmtId="0" fontId="0" fillId="0" borderId="2" xfId="0" applyFill="1" applyBorder="1"/>
    <xf numFmtId="0" fontId="0" fillId="0" borderId="3" xfId="0" applyFill="1" applyBorder="1"/>
    <xf numFmtId="0" fontId="0" fillId="2" borderId="4" xfId="0" applyFill="1" applyBorder="1"/>
    <xf numFmtId="4" fontId="7" fillId="2" borderId="0" xfId="0" applyNumberFormat="1" applyFont="1" applyFill="1" applyBorder="1"/>
    <xf numFmtId="3" fontId="6" fillId="2" borderId="0" xfId="0" applyNumberFormat="1" applyFont="1" applyFill="1" applyBorder="1"/>
    <xf numFmtId="3" fontId="5" fillId="2" borderId="0" xfId="0" applyNumberFormat="1" applyFont="1" applyFill="1" applyBorder="1"/>
    <xf numFmtId="4" fontId="10" fillId="2" borderId="4" xfId="0" applyNumberFormat="1" applyFont="1" applyFill="1" applyBorder="1"/>
    <xf numFmtId="4" fontId="6" fillId="2" borderId="8" xfId="0" applyNumberFormat="1" applyFont="1" applyFill="1" applyBorder="1"/>
    <xf numFmtId="4" fontId="0" fillId="2" borderId="0" xfId="0" applyNumberFormat="1" applyFill="1" applyBorder="1"/>
    <xf numFmtId="0" fontId="0" fillId="2" borderId="0" xfId="0" applyFill="1" applyBorder="1"/>
    <xf numFmtId="4" fontId="6" fillId="2" borderId="4" xfId="0" applyNumberFormat="1" applyFont="1" applyFill="1" applyBorder="1"/>
    <xf numFmtId="2" fontId="2" fillId="2" borderId="0" xfId="0" applyNumberFormat="1" applyFont="1" applyFill="1" applyBorder="1"/>
    <xf numFmtId="1" fontId="6" fillId="2" borderId="0" xfId="0" applyNumberFormat="1" applyFont="1" applyFill="1" applyBorder="1"/>
    <xf numFmtId="0" fontId="0" fillId="2" borderId="8" xfId="0" applyFill="1" applyBorder="1"/>
    <xf numFmtId="3" fontId="6" fillId="0" borderId="0" xfId="0" applyNumberFormat="1" applyFont="1" applyFill="1" applyBorder="1"/>
    <xf numFmtId="3" fontId="5" fillId="0" borderId="0" xfId="0" applyNumberFormat="1" applyFont="1" applyFill="1" applyBorder="1"/>
    <xf numFmtId="4" fontId="10" fillId="0" borderId="4" xfId="0" applyNumberFormat="1" applyFont="1" applyFill="1" applyBorder="1"/>
    <xf numFmtId="4" fontId="0" fillId="0" borderId="4" xfId="0" applyNumberFormat="1" applyFill="1" applyBorder="1"/>
    <xf numFmtId="0" fontId="0" fillId="0" borderId="8" xfId="0" applyFill="1" applyBorder="1"/>
    <xf numFmtId="0" fontId="0" fillId="0" borderId="11" xfId="0" applyFill="1" applyBorder="1"/>
    <xf numFmtId="4" fontId="14" fillId="0" borderId="0" xfId="0" applyNumberFormat="1" applyFont="1" applyFill="1" applyBorder="1"/>
    <xf numFmtId="4" fontId="15" fillId="0" borderId="2" xfId="0" applyNumberFormat="1" applyFont="1" applyFill="1" applyBorder="1"/>
    <xf numFmtId="4" fontId="16" fillId="0" borderId="4" xfId="0" applyNumberFormat="1" applyFont="1" applyFill="1" applyBorder="1"/>
    <xf numFmtId="4" fontId="16" fillId="0" borderId="8" xfId="0" applyNumberFormat="1" applyFont="1" applyFill="1" applyBorder="1"/>
    <xf numFmtId="4" fontId="0" fillId="0" borderId="0" xfId="0" applyNumberFormat="1" applyFill="1"/>
    <xf numFmtId="4" fontId="5" fillId="0" borderId="0" xfId="0" applyNumberFormat="1" applyFont="1" applyFill="1" applyBorder="1"/>
    <xf numFmtId="0" fontId="4" fillId="0" borderId="0" xfId="0" applyFont="1" applyFill="1" applyBorder="1"/>
    <xf numFmtId="0" fontId="3" fillId="3" borderId="0" xfId="0" applyFont="1" applyFill="1" applyBorder="1" applyAlignment="1">
      <alignment horizontal="center"/>
    </xf>
    <xf numFmtId="4" fontId="5" fillId="3" borderId="0" xfId="0" applyNumberFormat="1" applyFont="1" applyFill="1" applyBorder="1" applyAlignment="1">
      <alignment horizontal="center"/>
    </xf>
    <xf numFmtId="0" fontId="0" fillId="3" borderId="0" xfId="0" applyFill="1" applyBorder="1" applyAlignment="1"/>
    <xf numFmtId="0" fontId="0" fillId="3" borderId="0" xfId="0" applyFill="1" applyBorder="1"/>
    <xf numFmtId="0" fontId="0" fillId="0" borderId="0" xfId="0" applyAlignment="1">
      <alignment horizontal="center"/>
    </xf>
    <xf numFmtId="164" fontId="3" fillId="3" borderId="0" xfId="0" applyNumberFormat="1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164" fontId="0" fillId="3" borderId="0" xfId="0" applyNumberFormat="1" applyFill="1" applyBorder="1"/>
    <xf numFmtId="4" fontId="4" fillId="3" borderId="0" xfId="0" applyNumberFormat="1" applyFont="1" applyFill="1" applyBorder="1"/>
    <xf numFmtId="4" fontId="2" fillId="3" borderId="0" xfId="0" applyNumberFormat="1" applyFont="1" applyFill="1" applyBorder="1"/>
    <xf numFmtId="4" fontId="6" fillId="3" borderId="0" xfId="0" applyNumberFormat="1" applyFont="1" applyFill="1" applyBorder="1"/>
    <xf numFmtId="4" fontId="5" fillId="3" borderId="0" xfId="0" applyNumberFormat="1" applyFont="1" applyFill="1" applyBorder="1"/>
    <xf numFmtId="0" fontId="6" fillId="3" borderId="0" xfId="0" applyFont="1" applyFill="1" applyBorder="1"/>
    <xf numFmtId="1" fontId="6" fillId="3" borderId="0" xfId="0" applyNumberFormat="1" applyFont="1" applyFill="1" applyBorder="1"/>
    <xf numFmtId="2" fontId="2" fillId="3" borderId="0" xfId="0" applyNumberFormat="1" applyFont="1" applyFill="1" applyBorder="1"/>
    <xf numFmtId="1" fontId="2" fillId="3" borderId="0" xfId="0" applyNumberFormat="1" applyFont="1" applyFill="1" applyBorder="1"/>
    <xf numFmtId="4" fontId="0" fillId="3" borderId="0" xfId="0" applyNumberFormat="1" applyFill="1" applyBorder="1"/>
    <xf numFmtId="0" fontId="3" fillId="3" borderId="0" xfId="0" applyFont="1" applyFill="1" applyBorder="1"/>
    <xf numFmtId="4" fontId="19" fillId="3" borderId="0" xfId="0" applyNumberFormat="1" applyFont="1" applyFill="1" applyBorder="1"/>
    <xf numFmtId="4" fontId="8" fillId="3" borderId="0" xfId="0" applyNumberFormat="1" applyFont="1" applyFill="1" applyBorder="1"/>
    <xf numFmtId="4" fontId="12" fillId="3" borderId="0" xfId="0" applyNumberFormat="1" applyFont="1" applyFill="1" applyBorder="1"/>
    <xf numFmtId="0" fontId="12" fillId="3" borderId="0" xfId="0" applyFont="1" applyFill="1" applyBorder="1"/>
    <xf numFmtId="0" fontId="10" fillId="3" borderId="0" xfId="0" applyFont="1" applyFill="1" applyBorder="1"/>
    <xf numFmtId="3" fontId="6" fillId="3" borderId="0" xfId="0" applyNumberFormat="1" applyFont="1" applyFill="1" applyBorder="1"/>
    <xf numFmtId="3" fontId="5" fillId="3" borderId="0" xfId="0" applyNumberFormat="1" applyFont="1" applyFill="1" applyBorder="1"/>
    <xf numFmtId="3" fontId="4" fillId="3" borderId="0" xfId="0" applyNumberFormat="1" applyFont="1" applyFill="1" applyBorder="1"/>
    <xf numFmtId="3" fontId="2" fillId="3" borderId="0" xfId="0" applyNumberFormat="1" applyFont="1" applyFill="1" applyBorder="1"/>
    <xf numFmtId="4" fontId="10" fillId="3" borderId="0" xfId="0" applyNumberFormat="1" applyFont="1" applyFill="1" applyBorder="1"/>
    <xf numFmtId="0" fontId="4" fillId="3" borderId="0" xfId="0" applyFont="1" applyFill="1" applyBorder="1"/>
    <xf numFmtId="0" fontId="12" fillId="3" borderId="0" xfId="0" applyFont="1" applyFill="1" applyBorder="1" applyAlignment="1">
      <alignment horizontal="center"/>
    </xf>
    <xf numFmtId="2" fontId="0" fillId="3" borderId="0" xfId="0" applyNumberFormat="1" applyFill="1" applyBorder="1"/>
    <xf numFmtId="2" fontId="10" fillId="3" borderId="0" xfId="0" applyNumberFormat="1" applyFont="1" applyFill="1" applyBorder="1"/>
    <xf numFmtId="1" fontId="0" fillId="3" borderId="0" xfId="0" applyNumberFormat="1" applyFill="1" applyBorder="1"/>
    <xf numFmtId="1" fontId="3" fillId="3" borderId="0" xfId="0" applyNumberFormat="1" applyFont="1" applyFill="1" applyBorder="1"/>
    <xf numFmtId="4" fontId="5" fillId="0" borderId="1" xfId="0" applyNumberFormat="1" applyFont="1" applyFill="1" applyBorder="1"/>
    <xf numFmtId="4" fontId="0" fillId="0" borderId="3" xfId="0" applyNumberFormat="1" applyFill="1" applyBorder="1"/>
    <xf numFmtId="4" fontId="3" fillId="0" borderId="8" xfId="0" applyNumberFormat="1" applyFont="1" applyFill="1" applyBorder="1"/>
    <xf numFmtId="4" fontId="7" fillId="0" borderId="8" xfId="0" applyNumberFormat="1" applyFont="1" applyFill="1" applyBorder="1"/>
    <xf numFmtId="4" fontId="13" fillId="0" borderId="8" xfId="0" applyNumberFormat="1" applyFont="1" applyFill="1" applyBorder="1"/>
    <xf numFmtId="4" fontId="11" fillId="0" borderId="8" xfId="0" applyNumberFormat="1" applyFont="1" applyFill="1" applyBorder="1"/>
    <xf numFmtId="4" fontId="0" fillId="0" borderId="11" xfId="0" applyNumberFormat="1" applyFill="1" applyBorder="1"/>
    <xf numFmtId="4" fontId="20" fillId="3" borderId="0" xfId="0" applyNumberFormat="1" applyFont="1" applyFill="1" applyBorder="1"/>
    <xf numFmtId="0" fontId="0" fillId="0" borderId="8" xfId="0" applyNumberFormat="1" applyFill="1" applyBorder="1"/>
    <xf numFmtId="4" fontId="10" fillId="2" borderId="0" xfId="0" applyNumberFormat="1" applyFont="1" applyFill="1" applyBorder="1"/>
    <xf numFmtId="2" fontId="0" fillId="2" borderId="0" xfId="0" applyNumberFormat="1" applyFill="1" applyBorder="1"/>
    <xf numFmtId="2" fontId="7" fillId="2" borderId="0" xfId="0" applyNumberFormat="1" applyFont="1" applyFill="1" applyBorder="1"/>
    <xf numFmtId="2" fontId="10" fillId="2" borderId="0" xfId="0" applyNumberFormat="1" applyFont="1" applyFill="1" applyBorder="1"/>
    <xf numFmtId="2" fontId="0" fillId="2" borderId="8" xfId="0" applyNumberFormat="1" applyFill="1" applyBorder="1"/>
    <xf numFmtId="0" fontId="2" fillId="3" borderId="0" xfId="0" applyFont="1" applyFill="1" applyBorder="1"/>
    <xf numFmtId="2" fontId="6" fillId="2" borderId="0" xfId="0" applyNumberFormat="1" applyFont="1" applyFill="1" applyBorder="1"/>
    <xf numFmtId="164" fontId="6" fillId="2" borderId="0" xfId="0" applyNumberFormat="1" applyFont="1" applyFill="1" applyBorder="1"/>
    <xf numFmtId="4" fontId="6" fillId="2" borderId="0" xfId="0" applyNumberFormat="1" applyFont="1" applyFill="1" applyBorder="1"/>
    <xf numFmtId="4" fontId="5" fillId="2" borderId="8" xfId="0" applyNumberFormat="1" applyFont="1" applyFill="1" applyBorder="1"/>
    <xf numFmtId="4" fontId="5" fillId="2" borderId="0" xfId="0" applyNumberFormat="1" applyFont="1" applyFill="1" applyBorder="1"/>
    <xf numFmtId="164" fontId="6" fillId="0" borderId="0" xfId="0" applyNumberFormat="1" applyFont="1" applyFill="1" applyBorder="1"/>
    <xf numFmtId="164" fontId="4" fillId="2" borderId="0" xfId="0" applyNumberFormat="1" applyFont="1" applyFill="1" applyBorder="1"/>
    <xf numFmtId="0" fontId="4" fillId="2" borderId="0" xfId="0" applyFont="1" applyFill="1" applyBorder="1"/>
    <xf numFmtId="2" fontId="4" fillId="2" borderId="0" xfId="0" applyNumberFormat="1" applyFont="1" applyFill="1" applyBorder="1"/>
    <xf numFmtId="4" fontId="4" fillId="2" borderId="0" xfId="0" applyNumberFormat="1" applyFont="1" applyFill="1" applyBorder="1"/>
    <xf numFmtId="4" fontId="7" fillId="2" borderId="8" xfId="0" applyNumberFormat="1" applyFont="1" applyFill="1" applyBorder="1"/>
    <xf numFmtId="3" fontId="4" fillId="2" borderId="0" xfId="0" applyNumberFormat="1" applyFont="1" applyFill="1" applyBorder="1"/>
    <xf numFmtId="3" fontId="7" fillId="2" borderId="0" xfId="0" applyNumberFormat="1" applyFont="1" applyFill="1" applyBorder="1"/>
    <xf numFmtId="164" fontId="2" fillId="2" borderId="0" xfId="0" applyNumberFormat="1" applyFont="1" applyFill="1" applyBorder="1"/>
    <xf numFmtId="4" fontId="8" fillId="2" borderId="0" xfId="0" applyNumberFormat="1" applyFont="1" applyFill="1" applyBorder="1"/>
    <xf numFmtId="3" fontId="2" fillId="2" borderId="0" xfId="0" applyNumberFormat="1" applyFont="1" applyFill="1" applyBorder="1"/>
    <xf numFmtId="3" fontId="8" fillId="2" borderId="0" xfId="0" applyNumberFormat="1" applyFont="1" applyFill="1" applyBorder="1"/>
    <xf numFmtId="4" fontId="2" fillId="2" borderId="0" xfId="0" applyNumberFormat="1" applyFont="1" applyFill="1" applyBorder="1"/>
    <xf numFmtId="4" fontId="8" fillId="2" borderId="8" xfId="0" applyNumberFormat="1" applyFont="1" applyFill="1" applyBorder="1"/>
    <xf numFmtId="0" fontId="3" fillId="0" borderId="4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7" fontId="3" fillId="3" borderId="0" xfId="0" quotePrefix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7">
    <cellStyle name="Currency 2" xfId="1"/>
    <cellStyle name="Currency 3" xfId="2"/>
    <cellStyle name="Normal" xfId="0" builtinId="0"/>
    <cellStyle name="Normal 2" xfId="3"/>
    <cellStyle name="Normal 2 2" xfId="4"/>
    <cellStyle name="Normal 3" xfId="5"/>
    <cellStyle name="Percent 2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7"/>
  <c:chart>
    <c:title>
      <c:tx>
        <c:rich>
          <a:bodyPr/>
          <a:lstStyle/>
          <a:p>
            <a:pPr>
              <a:defRPr/>
            </a:pPr>
            <a:r>
              <a:rPr lang="pt-BR"/>
              <a:t>Day-Trade em Índice e Dólar - Resultado Financeiro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'Acompanhamento Gráfico'!$D$1</c:f>
              <c:strCache>
                <c:ptCount val="1"/>
                <c:pt idx="0">
                  <c:v>Ganho Acumulado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'Acompanhamento Gráfico'!$A$2:$A$192</c:f>
              <c:numCache>
                <c:formatCode>dd/mm/yy;@</c:formatCode>
                <c:ptCount val="191"/>
              </c:numCache>
            </c:numRef>
          </c:cat>
          <c:val>
            <c:numRef>
              <c:f>'Acompanhamento Gráfico'!$D$2:$D$192</c:f>
              <c:numCache>
                <c:formatCode>#,##0.00</c:formatCode>
                <c:ptCount val="191"/>
              </c:numCache>
            </c:numRef>
          </c:val>
          <c:smooth val="1"/>
        </c:ser>
        <c:ser>
          <c:idx val="1"/>
          <c:order val="1"/>
          <c:tx>
            <c:strRef>
              <c:f>'Acompanhamento Gráfico'!$E$1</c:f>
              <c:strCache>
                <c:ptCount val="1"/>
                <c:pt idx="0">
                  <c:v>Gasto Acumulado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'Acompanhamento Gráfico'!$A$2:$A$192</c:f>
              <c:numCache>
                <c:formatCode>dd/mm/yy;@</c:formatCode>
                <c:ptCount val="191"/>
              </c:numCache>
            </c:numRef>
          </c:cat>
          <c:val>
            <c:numRef>
              <c:f>'Acompanhamento Gráfico'!$E$2:$E$192</c:f>
              <c:numCache>
                <c:formatCode>#,##0.00</c:formatCode>
                <c:ptCount val="191"/>
              </c:numCache>
            </c:numRef>
          </c:val>
          <c:smooth val="1"/>
        </c:ser>
        <c:ser>
          <c:idx val="2"/>
          <c:order val="2"/>
          <c:tx>
            <c:strRef>
              <c:f>'Acompanhamento Gráfico'!$F$1</c:f>
              <c:strCache>
                <c:ptCount val="1"/>
                <c:pt idx="0">
                  <c:v>Líquido sem IR</c:v>
                </c:pt>
              </c:strCache>
            </c:strRef>
          </c:tx>
          <c:spPr>
            <a:ln w="41275">
              <a:solidFill>
                <a:srgbClr val="00B050"/>
              </a:solidFill>
            </a:ln>
            <a:effectLst/>
          </c:spPr>
          <c:marker>
            <c:symbol val="none"/>
          </c:marker>
          <c:cat>
            <c:numRef>
              <c:f>'Acompanhamento Gráfico'!$A$2:$A$192</c:f>
              <c:numCache>
                <c:formatCode>dd/mm/yy;@</c:formatCode>
                <c:ptCount val="191"/>
              </c:numCache>
            </c:numRef>
          </c:cat>
          <c:val>
            <c:numRef>
              <c:f>'Acompanhamento Gráfico'!$F$2:$F$192</c:f>
              <c:numCache>
                <c:formatCode>#,##0.00</c:formatCode>
                <c:ptCount val="191"/>
              </c:numCache>
            </c:numRef>
          </c:val>
          <c:smooth val="1"/>
        </c:ser>
        <c:marker val="1"/>
        <c:axId val="98319360"/>
        <c:axId val="98333440"/>
      </c:lineChart>
      <c:catAx>
        <c:axId val="98319360"/>
        <c:scaling>
          <c:orientation val="minMax"/>
        </c:scaling>
        <c:axPos val="b"/>
        <c:numFmt formatCode="dd/mm/yy;@" sourceLinked="1"/>
        <c:maj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98333440"/>
        <c:crosses val="autoZero"/>
        <c:auto val="1"/>
        <c:lblAlgn val="ctr"/>
        <c:lblOffset val="100"/>
      </c:catAx>
      <c:valAx>
        <c:axId val="98333440"/>
        <c:scaling>
          <c:orientation val="minMax"/>
        </c:scaling>
        <c:axPos val="l"/>
        <c:majorGridlines/>
        <c:numFmt formatCode="#,##0.00" sourceLinked="1"/>
        <c:majorTickMark val="none"/>
        <c:tickLblPos val="nextTo"/>
        <c:spPr>
          <a:ln w="9525">
            <a:noFill/>
          </a:ln>
        </c:spPr>
        <c:crossAx val="98319360"/>
        <c:crosses val="autoZero"/>
        <c:crossBetween val="between"/>
      </c:valAx>
    </c:plotArea>
    <c:legend>
      <c:legendPos val="b"/>
      <c:txPr>
        <a:bodyPr/>
        <a:lstStyle/>
        <a:p>
          <a:pPr>
            <a:defRPr sz="1200"/>
          </a:pPr>
          <a:endParaRPr lang="pt-BR"/>
        </a:p>
      </c:txPr>
    </c:legend>
    <c:plotVisOnly val="1"/>
  </c:chart>
  <c:printSettings>
    <c:headerFooter/>
    <c:pageMargins b="0.78740157499999996" l="0.511811024" r="0.511811024" t="0.78740157499999996" header="0.31496062000000774" footer="0.3149606200000077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7"/>
  <c:chart>
    <c:title>
      <c:tx>
        <c:rich>
          <a:bodyPr/>
          <a:lstStyle/>
          <a:p>
            <a:pPr>
              <a:defRPr/>
            </a:pPr>
            <a:r>
              <a:rPr lang="pt-BR"/>
              <a:t>Day-Trade em </a:t>
            </a:r>
            <a:r>
              <a:rPr lang="pt-BR" sz="1800" b="1" i="0" u="none" strike="noStrike" baseline="0"/>
              <a:t>Índice e Dólar </a:t>
            </a:r>
            <a:r>
              <a:rPr lang="pt-BR"/>
              <a:t>- Desempenho Operacional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'Acompanhamento Gráfico'!$G$1</c:f>
              <c:strCache>
                <c:ptCount val="1"/>
                <c:pt idx="0">
                  <c:v>Contratos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</c:spPr>
          <c:trendline>
            <c:trendlineType val="linear"/>
          </c:trendline>
          <c:cat>
            <c:numRef>
              <c:f>'Acompanhamento Gráfico'!$A$2:$A$192</c:f>
              <c:numCache>
                <c:formatCode>dd/mm/yy;@</c:formatCode>
                <c:ptCount val="191"/>
              </c:numCache>
            </c:numRef>
          </c:cat>
          <c:val>
            <c:numRef>
              <c:f>'Acompanhamento Gráfico'!$G$2:$G$192</c:f>
              <c:numCache>
                <c:formatCode>0</c:formatCode>
                <c:ptCount val="191"/>
              </c:numCache>
            </c:numRef>
          </c:val>
        </c:ser>
        <c:axId val="130969984"/>
        <c:axId val="130971520"/>
      </c:barChart>
      <c:lineChart>
        <c:grouping val="standard"/>
        <c:ser>
          <c:idx val="1"/>
          <c:order val="1"/>
          <c:tx>
            <c:strRef>
              <c:f>'Acompanhamento Gráfico'!$H$1</c:f>
              <c:strCache>
                <c:ptCount val="1"/>
                <c:pt idx="0">
                  <c:v>Líquido / Contrato</c:v>
                </c:pt>
              </c:strCache>
            </c:strRef>
          </c:tx>
          <c:spPr>
            <a:ln w="47625">
              <a:solidFill>
                <a:srgbClr val="00B050"/>
              </a:solidFill>
            </a:ln>
          </c:spPr>
          <c:marker>
            <c:symbol val="none"/>
          </c:marker>
          <c:trendline>
            <c:spPr>
              <a:ln>
                <a:solidFill>
                  <a:srgbClr val="00B050"/>
                </a:solidFill>
              </a:ln>
            </c:spPr>
            <c:trendlineType val="linear"/>
          </c:trendline>
          <c:cat>
            <c:numRef>
              <c:f>'Acompanhamento Gráfico'!$A$2:$A$192</c:f>
              <c:numCache>
                <c:formatCode>dd/mm/yy;@</c:formatCode>
                <c:ptCount val="191"/>
              </c:numCache>
            </c:numRef>
          </c:cat>
          <c:val>
            <c:numRef>
              <c:f>'Acompanhamento Gráfico'!$H$2:$H$192</c:f>
              <c:numCache>
                <c:formatCode>0.00</c:formatCode>
                <c:ptCount val="191"/>
              </c:numCache>
            </c:numRef>
          </c:val>
          <c:smooth val="1"/>
        </c:ser>
        <c:marker val="1"/>
        <c:axId val="130987136"/>
        <c:axId val="130973056"/>
      </c:lineChart>
      <c:catAx>
        <c:axId val="130969984"/>
        <c:scaling>
          <c:orientation val="minMax"/>
        </c:scaling>
        <c:axPos val="b"/>
        <c:numFmt formatCode="dd/mm/yy;@" sourceLinked="1"/>
        <c:maj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130971520"/>
        <c:crosses val="autoZero"/>
        <c:auto val="1"/>
        <c:lblAlgn val="ctr"/>
        <c:lblOffset val="100"/>
      </c:catAx>
      <c:valAx>
        <c:axId val="13097152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30969984"/>
        <c:crosses val="autoZero"/>
        <c:crossBetween val="between"/>
      </c:valAx>
      <c:valAx>
        <c:axId val="130973056"/>
        <c:scaling>
          <c:orientation val="minMax"/>
        </c:scaling>
        <c:axPos val="r"/>
        <c:numFmt formatCode="0" sourceLinked="0"/>
        <c:tickLblPos val="nextTo"/>
        <c:crossAx val="130987136"/>
        <c:crosses val="max"/>
        <c:crossBetween val="between"/>
      </c:valAx>
      <c:catAx>
        <c:axId val="130987136"/>
        <c:scaling>
          <c:orientation val="minMax"/>
        </c:scaling>
        <c:delete val="1"/>
        <c:axPos val="b"/>
        <c:numFmt formatCode="dd/mm/yy;@" sourceLinked="1"/>
        <c:tickLblPos val="none"/>
        <c:crossAx val="130973056"/>
        <c:crosses val="autoZero"/>
        <c:auto val="1"/>
        <c:lblAlgn val="ctr"/>
        <c:lblOffset val="100"/>
      </c:catAx>
    </c:plotArea>
    <c:legend>
      <c:legendPos val="b"/>
      <c:txPr>
        <a:bodyPr/>
        <a:lstStyle/>
        <a:p>
          <a:pPr>
            <a:defRPr sz="1200"/>
          </a:pPr>
          <a:endParaRPr lang="pt-BR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791" footer="0.3149606200000079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91746</xdr:colOff>
      <xdr:row>1</xdr:row>
      <xdr:rowOff>58829</xdr:rowOff>
    </xdr:from>
    <xdr:to>
      <xdr:col>68</xdr:col>
      <xdr:colOff>222713</xdr:colOff>
      <xdr:row>45</xdr:row>
      <xdr:rowOff>58830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91748</xdr:colOff>
      <xdr:row>46</xdr:row>
      <xdr:rowOff>61634</xdr:rowOff>
    </xdr:from>
    <xdr:to>
      <xdr:col>68</xdr:col>
      <xdr:colOff>222715</xdr:colOff>
      <xdr:row>90</xdr:row>
      <xdr:rowOff>61635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0"/>
  <dimension ref="A1:W52"/>
  <sheetViews>
    <sheetView tabSelected="1" topLeftCell="B1" zoomScale="80" zoomScaleNormal="80" workbookViewId="0">
      <pane ySplit="2" topLeftCell="A3" activePane="bottomLeft" state="frozen"/>
      <selection activeCell="I51" sqref="I51"/>
      <selection pane="bottomLeft" activeCell="D16" sqref="D16"/>
    </sheetView>
  </sheetViews>
  <sheetFormatPr defaultColWidth="2.140625" defaultRowHeight="15"/>
  <cols>
    <col min="1" max="1" width="2.7109375" style="38" hidden="1" customWidth="1"/>
    <col min="2" max="2" width="11.7109375" style="39" customWidth="1"/>
    <col min="3" max="11" width="11.7109375" style="77" customWidth="1"/>
    <col min="12" max="12" width="11.7109375" style="29" customWidth="1"/>
    <col min="13" max="13" width="11.7109375" style="45" customWidth="1"/>
    <col min="14" max="14" width="12.5703125" style="26" customWidth="1"/>
    <col min="15" max="15" width="16.42578125" style="27" customWidth="1"/>
    <col min="16" max="16" width="25.7109375" style="75" bestFit="1" customWidth="1"/>
    <col min="17" max="17" width="14.28515625" style="75" bestFit="1" customWidth="1"/>
    <col min="18" max="23" width="10.140625" style="9" customWidth="1"/>
    <col min="24" max="25" width="7.140625" style="9" bestFit="1" customWidth="1"/>
    <col min="26" max="30" width="6" style="9" bestFit="1" customWidth="1"/>
    <col min="31" max="16384" width="2.140625" style="9"/>
  </cols>
  <sheetData>
    <row r="1" spans="1:2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5"/>
      <c r="N1" s="6"/>
      <c r="O1" s="7"/>
      <c r="P1" s="147"/>
      <c r="Q1" s="148"/>
      <c r="R1" s="8"/>
      <c r="S1" s="8"/>
    </row>
    <row r="2" spans="1:23" s="20" customFormat="1" ht="45">
      <c r="A2" s="10" t="s">
        <v>0</v>
      </c>
      <c r="B2" s="11" t="s">
        <v>1</v>
      </c>
      <c r="C2" s="12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51</v>
      </c>
      <c r="L2" s="14" t="s">
        <v>10</v>
      </c>
      <c r="M2" s="15" t="s">
        <v>11</v>
      </c>
      <c r="N2" s="16" t="s">
        <v>12</v>
      </c>
      <c r="O2" s="15" t="s">
        <v>13</v>
      </c>
      <c r="P2" s="17"/>
      <c r="Q2" s="18"/>
      <c r="R2" s="10" t="s">
        <v>14</v>
      </c>
      <c r="S2" s="14" t="s">
        <v>2</v>
      </c>
      <c r="T2" s="14" t="s">
        <v>15</v>
      </c>
      <c r="U2" s="14" t="s">
        <v>16</v>
      </c>
      <c r="V2" s="14" t="s">
        <v>17</v>
      </c>
      <c r="W2" s="19" t="s">
        <v>18</v>
      </c>
    </row>
    <row r="3" spans="1:23" s="29" customFormat="1">
      <c r="A3" s="21"/>
      <c r="B3" s="22"/>
      <c r="C3" s="23"/>
      <c r="D3" s="23"/>
      <c r="E3" s="23"/>
      <c r="F3" s="23"/>
      <c r="G3" s="23"/>
      <c r="H3" s="23"/>
      <c r="I3" s="23"/>
      <c r="J3" s="23"/>
      <c r="K3" s="23"/>
      <c r="L3" s="24"/>
      <c r="M3" s="25"/>
      <c r="N3" s="26"/>
      <c r="O3" s="27"/>
      <c r="P3" s="28"/>
      <c r="Q3" s="28"/>
    </row>
    <row r="4" spans="1:23" s="29" customFormat="1">
      <c r="A4" s="21"/>
      <c r="B4" s="22"/>
      <c r="C4" s="47"/>
      <c r="D4" s="47"/>
      <c r="E4" s="47"/>
      <c r="F4" s="47"/>
      <c r="G4" s="47"/>
      <c r="H4" s="47"/>
      <c r="I4" s="47"/>
      <c r="J4" s="47"/>
      <c r="K4" s="47"/>
      <c r="L4" s="48"/>
      <c r="M4" s="49"/>
      <c r="N4" s="113"/>
      <c r="O4" s="49"/>
      <c r="P4" s="24"/>
      <c r="Q4" s="114"/>
      <c r="R4" s="21"/>
      <c r="S4" s="51"/>
      <c r="T4" s="51"/>
      <c r="U4" s="51"/>
      <c r="V4" s="51"/>
      <c r="W4" s="52"/>
    </row>
    <row r="5" spans="1:23" s="60" customFormat="1">
      <c r="A5" s="53"/>
      <c r="B5" s="134">
        <v>43605</v>
      </c>
      <c r="C5" s="124">
        <v>18</v>
      </c>
      <c r="D5" s="135">
        <v>1</v>
      </c>
      <c r="E5" s="135">
        <v>0</v>
      </c>
      <c r="F5" s="135">
        <f t="shared" ref="F5:F14" si="0">D5+E5</f>
        <v>1</v>
      </c>
      <c r="G5" s="136">
        <v>0</v>
      </c>
      <c r="H5" s="136">
        <v>0</v>
      </c>
      <c r="I5" s="135">
        <v>0.34</v>
      </c>
      <c r="J5" s="135">
        <v>0.16</v>
      </c>
      <c r="K5" s="136">
        <v>0</v>
      </c>
      <c r="L5" s="137">
        <f>SUM(G5:J5)</f>
        <v>0.5</v>
      </c>
      <c r="M5" s="138">
        <f>C5-L5</f>
        <v>17.5</v>
      </c>
      <c r="N5" s="125">
        <f>F5/M5</f>
        <v>5.7142857142857141E-2</v>
      </c>
      <c r="O5" s="126">
        <f>C5/L5</f>
        <v>36</v>
      </c>
      <c r="P5" s="59"/>
      <c r="Q5" s="64"/>
      <c r="R5" s="123">
        <v>0.17</v>
      </c>
      <c r="S5" s="62"/>
      <c r="T5" s="128"/>
      <c r="U5" s="128"/>
      <c r="W5" s="64"/>
    </row>
    <row r="6" spans="1:23" s="60" customFormat="1">
      <c r="A6" s="53"/>
      <c r="B6" s="134">
        <v>43606</v>
      </c>
      <c r="C6" s="54">
        <v>3</v>
      </c>
      <c r="D6" s="139">
        <v>3</v>
      </c>
      <c r="E6" s="139">
        <v>0</v>
      </c>
      <c r="F6" s="140">
        <f t="shared" si="0"/>
        <v>3</v>
      </c>
      <c r="G6" s="137">
        <v>0</v>
      </c>
      <c r="H6" s="137">
        <v>0</v>
      </c>
      <c r="I6" s="137">
        <v>1.02</v>
      </c>
      <c r="J6" s="137">
        <v>0.48</v>
      </c>
      <c r="K6" s="137">
        <v>0</v>
      </c>
      <c r="L6" s="54">
        <f>SUM(G6:K6)</f>
        <v>1.5</v>
      </c>
      <c r="M6" s="138">
        <f t="shared" ref="M6:M24" si="1">C6-L6</f>
        <v>1.5</v>
      </c>
      <c r="N6" s="122">
        <f>M6/F6</f>
        <v>0.5</v>
      </c>
      <c r="O6" s="58">
        <f>C6/L6</f>
        <v>2</v>
      </c>
      <c r="P6" s="59"/>
      <c r="Q6" s="64"/>
      <c r="R6" s="61">
        <v>0.01</v>
      </c>
      <c r="S6" s="62"/>
      <c r="T6" s="63"/>
      <c r="U6" s="63"/>
      <c r="W6" s="64"/>
    </row>
    <row r="7" spans="1:23" s="60" customFormat="1">
      <c r="A7" s="53"/>
      <c r="B7" s="134">
        <v>43607</v>
      </c>
      <c r="C7" s="54">
        <v>18</v>
      </c>
      <c r="D7" s="139">
        <v>1</v>
      </c>
      <c r="E7" s="139">
        <v>0</v>
      </c>
      <c r="F7" s="140">
        <f t="shared" si="0"/>
        <v>1</v>
      </c>
      <c r="G7" s="137">
        <v>0</v>
      </c>
      <c r="H7" s="137">
        <v>0</v>
      </c>
      <c r="I7" s="137">
        <v>0.34</v>
      </c>
      <c r="J7" s="137">
        <v>0.16</v>
      </c>
      <c r="K7" s="137">
        <v>0</v>
      </c>
      <c r="L7" s="54">
        <f>SUM(G7:K7)</f>
        <v>0.5</v>
      </c>
      <c r="M7" s="138">
        <f t="shared" si="1"/>
        <v>17.5</v>
      </c>
      <c r="N7" s="122">
        <f t="shared" ref="N7:N24" si="2">F7/M7</f>
        <v>5.7142857142857141E-2</v>
      </c>
      <c r="O7" s="58">
        <f>C7/M7</f>
        <v>1.0285714285714285</v>
      </c>
      <c r="P7" s="59"/>
      <c r="Q7" s="64"/>
      <c r="R7" s="61">
        <v>0.17</v>
      </c>
      <c r="S7" s="62"/>
      <c r="T7" s="63"/>
      <c r="U7" s="63"/>
      <c r="W7" s="64"/>
    </row>
    <row r="8" spans="1:23" s="60" customFormat="1">
      <c r="A8" s="53"/>
      <c r="B8" s="141">
        <v>43612</v>
      </c>
      <c r="C8" s="142">
        <v>-2</v>
      </c>
      <c r="D8" s="143">
        <v>2</v>
      </c>
      <c r="E8" s="143">
        <v>0</v>
      </c>
      <c r="F8" s="144">
        <f t="shared" si="0"/>
        <v>2</v>
      </c>
      <c r="G8" s="145">
        <v>0</v>
      </c>
      <c r="H8" s="145">
        <v>0</v>
      </c>
      <c r="I8" s="145">
        <v>0.68</v>
      </c>
      <c r="J8" s="145">
        <v>0.32</v>
      </c>
      <c r="K8" s="145">
        <v>0</v>
      </c>
      <c r="L8" s="142">
        <f>SUM(G8:K8)</f>
        <v>1</v>
      </c>
      <c r="M8" s="146">
        <f t="shared" si="1"/>
        <v>-3</v>
      </c>
      <c r="N8" s="57">
        <f>F8/M8</f>
        <v>-0.66666666666666663</v>
      </c>
      <c r="O8" s="58">
        <f>C8/M8</f>
        <v>0.66666666666666663</v>
      </c>
      <c r="P8" s="59"/>
      <c r="Q8" s="64"/>
      <c r="R8" s="61">
        <v>0</v>
      </c>
      <c r="S8" s="62"/>
      <c r="T8" s="63"/>
      <c r="U8" s="63"/>
      <c r="W8" s="64"/>
    </row>
    <row r="9" spans="1:23" s="60" customFormat="1">
      <c r="A9" s="53"/>
      <c r="B9" s="141">
        <v>43613</v>
      </c>
      <c r="C9" s="142">
        <v>-31</v>
      </c>
      <c r="D9" s="143">
        <v>4</v>
      </c>
      <c r="E9" s="143">
        <v>0</v>
      </c>
      <c r="F9" s="144">
        <f t="shared" si="0"/>
        <v>4</v>
      </c>
      <c r="G9" s="145">
        <v>0</v>
      </c>
      <c r="H9" s="145">
        <v>0</v>
      </c>
      <c r="I9" s="145">
        <v>1.36</v>
      </c>
      <c r="J9" s="145">
        <v>0.64</v>
      </c>
      <c r="K9" s="145">
        <v>0</v>
      </c>
      <c r="L9" s="142">
        <f>SUM(G9:K9)</f>
        <v>2</v>
      </c>
      <c r="M9" s="146">
        <f t="shared" si="1"/>
        <v>-33</v>
      </c>
      <c r="N9" s="57">
        <f t="shared" si="2"/>
        <v>-0.12121212121212122</v>
      </c>
      <c r="O9" s="58">
        <f>C9/M9</f>
        <v>0.93939393939393945</v>
      </c>
      <c r="P9" s="59"/>
      <c r="Q9" s="64"/>
      <c r="R9" s="61">
        <v>0</v>
      </c>
      <c r="S9" s="62"/>
      <c r="T9" s="63"/>
      <c r="U9" s="63"/>
      <c r="W9" s="64"/>
    </row>
    <row r="10" spans="1:23" s="60" customFormat="1">
      <c r="A10" s="53"/>
      <c r="B10" s="134">
        <v>43614</v>
      </c>
      <c r="C10" s="54">
        <v>18</v>
      </c>
      <c r="D10" s="139">
        <v>2</v>
      </c>
      <c r="E10" s="139">
        <v>0</v>
      </c>
      <c r="F10" s="140">
        <f t="shared" si="0"/>
        <v>2</v>
      </c>
      <c r="G10" s="137">
        <v>0</v>
      </c>
      <c r="H10" s="137">
        <v>0</v>
      </c>
      <c r="I10" s="137">
        <v>0.68</v>
      </c>
      <c r="J10" s="137">
        <v>0.32</v>
      </c>
      <c r="K10" s="137">
        <v>0</v>
      </c>
      <c r="L10" s="54">
        <f>SUM(G10:K10)</f>
        <v>1</v>
      </c>
      <c r="M10" s="138">
        <f t="shared" si="1"/>
        <v>17</v>
      </c>
      <c r="N10" s="57">
        <f t="shared" si="2"/>
        <v>0.11764705882352941</v>
      </c>
      <c r="O10" s="58">
        <f>C10/L10</f>
        <v>18</v>
      </c>
      <c r="P10" s="59"/>
      <c r="Q10" s="64"/>
      <c r="R10" s="61">
        <v>0.17</v>
      </c>
      <c r="S10" s="62"/>
      <c r="T10" s="63"/>
      <c r="U10" s="63"/>
      <c r="W10" s="64"/>
    </row>
    <row r="11" spans="1:23" s="60" customFormat="1">
      <c r="A11" s="53"/>
      <c r="B11" s="141">
        <v>43616</v>
      </c>
      <c r="C11" s="142">
        <v>-40</v>
      </c>
      <c r="D11" s="143">
        <v>3</v>
      </c>
      <c r="E11" s="143">
        <v>0</v>
      </c>
      <c r="F11" s="144">
        <f t="shared" si="0"/>
        <v>3</v>
      </c>
      <c r="G11" s="145">
        <v>0</v>
      </c>
      <c r="H11" s="145">
        <v>0</v>
      </c>
      <c r="I11" s="145">
        <v>1.02</v>
      </c>
      <c r="J11" s="145">
        <v>0.48</v>
      </c>
      <c r="K11" s="145">
        <v>0</v>
      </c>
      <c r="L11" s="142">
        <f>SUM(G11:K11)</f>
        <v>1.5</v>
      </c>
      <c r="M11" s="146">
        <f t="shared" si="1"/>
        <v>-41.5</v>
      </c>
      <c r="N11" s="57">
        <f t="shared" si="2"/>
        <v>-7.2289156626506021E-2</v>
      </c>
      <c r="O11" s="58">
        <f t="shared" ref="O11:O38" si="3">C11/M11</f>
        <v>0.96385542168674698</v>
      </c>
      <c r="P11" s="59"/>
      <c r="Q11" s="64"/>
      <c r="R11" s="61">
        <v>0</v>
      </c>
      <c r="S11" s="62"/>
      <c r="T11" s="63"/>
      <c r="U11" s="63"/>
      <c r="W11" s="64"/>
    </row>
    <row r="12" spans="1:23" s="60" customFormat="1">
      <c r="A12" s="53"/>
      <c r="B12" s="134">
        <v>43619</v>
      </c>
      <c r="C12" s="54">
        <v>10</v>
      </c>
      <c r="D12" s="139">
        <v>1</v>
      </c>
      <c r="E12" s="139">
        <v>0</v>
      </c>
      <c r="F12" s="140">
        <f t="shared" si="0"/>
        <v>1</v>
      </c>
      <c r="G12" s="137">
        <v>0</v>
      </c>
      <c r="H12" s="137">
        <v>0</v>
      </c>
      <c r="I12" s="137">
        <v>0.68</v>
      </c>
      <c r="J12" s="137">
        <v>0.32</v>
      </c>
      <c r="K12" s="137">
        <v>0</v>
      </c>
      <c r="L12" s="54">
        <f>SUM(G12:K12)</f>
        <v>1</v>
      </c>
      <c r="M12" s="138">
        <f t="shared" si="1"/>
        <v>9</v>
      </c>
      <c r="N12" s="57">
        <f t="shared" si="2"/>
        <v>0.1111111111111111</v>
      </c>
      <c r="O12" s="58">
        <f t="shared" si="3"/>
        <v>1.1111111111111112</v>
      </c>
      <c r="P12" s="59"/>
      <c r="Q12" s="64"/>
      <c r="R12" s="61">
        <v>0.09</v>
      </c>
      <c r="S12" s="62"/>
      <c r="T12" s="63"/>
      <c r="U12" s="63"/>
      <c r="W12" s="64"/>
    </row>
    <row r="13" spans="1:23" s="60" customFormat="1">
      <c r="A13" s="53"/>
      <c r="B13" s="134">
        <v>43620</v>
      </c>
      <c r="C13" s="54">
        <v>18</v>
      </c>
      <c r="D13" s="139">
        <v>1</v>
      </c>
      <c r="E13" s="139">
        <v>0</v>
      </c>
      <c r="F13" s="140">
        <f t="shared" si="0"/>
        <v>1</v>
      </c>
      <c r="G13" s="137">
        <v>0</v>
      </c>
      <c r="H13" s="137">
        <v>0</v>
      </c>
      <c r="I13" s="137">
        <v>0.34</v>
      </c>
      <c r="J13" s="137">
        <v>0.16</v>
      </c>
      <c r="K13" s="137">
        <v>0</v>
      </c>
      <c r="L13" s="54">
        <f>SUM(G13:K13)</f>
        <v>0.5</v>
      </c>
      <c r="M13" s="138">
        <f t="shared" si="1"/>
        <v>17.5</v>
      </c>
      <c r="N13" s="57">
        <f t="shared" si="2"/>
        <v>5.7142857142857141E-2</v>
      </c>
      <c r="O13" s="58">
        <f t="shared" si="3"/>
        <v>1.0285714285714285</v>
      </c>
      <c r="P13" s="59"/>
      <c r="Q13" s="64"/>
      <c r="R13" s="61">
        <v>0.17</v>
      </c>
      <c r="S13" s="62"/>
      <c r="T13" s="63"/>
      <c r="U13" s="63"/>
      <c r="W13" s="64"/>
    </row>
    <row r="14" spans="1:23" s="60" customFormat="1">
      <c r="A14" s="53"/>
      <c r="B14" s="134">
        <v>43621</v>
      </c>
      <c r="C14" s="54">
        <v>16</v>
      </c>
      <c r="D14" s="139">
        <v>1</v>
      </c>
      <c r="E14" s="139">
        <v>0</v>
      </c>
      <c r="F14" s="140">
        <f t="shared" si="0"/>
        <v>1</v>
      </c>
      <c r="G14" s="137"/>
      <c r="H14" s="137"/>
      <c r="I14" s="137"/>
      <c r="J14" s="137"/>
      <c r="K14" s="137"/>
      <c r="L14" s="54">
        <f t="shared" ref="L11:L21" si="4">SUM(G14:J14)</f>
        <v>0</v>
      </c>
      <c r="M14" s="138">
        <f t="shared" si="1"/>
        <v>16</v>
      </c>
      <c r="N14" s="57">
        <f t="shared" si="2"/>
        <v>6.25E-2</v>
      </c>
      <c r="O14" s="58">
        <f t="shared" si="3"/>
        <v>1</v>
      </c>
      <c r="P14" s="59"/>
      <c r="Q14" s="64"/>
      <c r="R14" s="61"/>
      <c r="S14" s="62"/>
      <c r="T14" s="63"/>
      <c r="U14" s="63"/>
      <c r="W14" s="64"/>
    </row>
    <row r="15" spans="1:23" s="60" customFormat="1">
      <c r="A15" s="53"/>
      <c r="B15" s="129"/>
      <c r="C15" s="132"/>
      <c r="D15" s="55"/>
      <c r="E15" s="55">
        <v>0</v>
      </c>
      <c r="F15" s="56"/>
      <c r="G15" s="130"/>
      <c r="H15" s="130"/>
      <c r="I15" s="130"/>
      <c r="J15" s="130"/>
      <c r="K15" s="130"/>
      <c r="L15" s="132">
        <f t="shared" si="4"/>
        <v>0</v>
      </c>
      <c r="M15" s="131">
        <f t="shared" si="1"/>
        <v>0</v>
      </c>
      <c r="N15" s="57" t="e">
        <f t="shared" si="2"/>
        <v>#DIV/0!</v>
      </c>
      <c r="O15" s="58" t="e">
        <f t="shared" si="3"/>
        <v>#DIV/0!</v>
      </c>
      <c r="P15" s="59"/>
      <c r="Q15" s="64"/>
      <c r="R15" s="61"/>
      <c r="S15" s="62"/>
      <c r="T15" s="63"/>
      <c r="U15" s="63"/>
      <c r="W15" s="64"/>
    </row>
    <row r="16" spans="1:23" s="60" customFormat="1">
      <c r="A16" s="53"/>
      <c r="B16" s="129"/>
      <c r="C16" s="132"/>
      <c r="D16" s="55"/>
      <c r="E16" s="55">
        <v>0</v>
      </c>
      <c r="F16" s="56"/>
      <c r="G16" s="130"/>
      <c r="H16" s="130"/>
      <c r="I16" s="130"/>
      <c r="J16" s="130"/>
      <c r="K16" s="130"/>
      <c r="L16" s="132">
        <f t="shared" si="4"/>
        <v>0</v>
      </c>
      <c r="M16" s="131">
        <f t="shared" si="1"/>
        <v>0</v>
      </c>
      <c r="N16" s="57" t="e">
        <f t="shared" si="2"/>
        <v>#DIV/0!</v>
      </c>
      <c r="O16" s="58" t="e">
        <f t="shared" si="3"/>
        <v>#DIV/0!</v>
      </c>
      <c r="P16" s="59"/>
      <c r="Q16" s="64"/>
      <c r="R16" s="61"/>
      <c r="S16" s="62"/>
      <c r="T16" s="63"/>
      <c r="U16" s="63"/>
      <c r="W16" s="64"/>
    </row>
    <row r="17" spans="1:23" s="60" customFormat="1">
      <c r="A17" s="53"/>
      <c r="B17" s="129"/>
      <c r="C17" s="132"/>
      <c r="D17" s="55"/>
      <c r="E17" s="55">
        <v>0</v>
      </c>
      <c r="F17" s="56"/>
      <c r="G17" s="130"/>
      <c r="H17" s="130"/>
      <c r="I17" s="130"/>
      <c r="J17" s="130"/>
      <c r="K17" s="130"/>
      <c r="L17" s="132">
        <f t="shared" si="4"/>
        <v>0</v>
      </c>
      <c r="M17" s="131">
        <f t="shared" si="1"/>
        <v>0</v>
      </c>
      <c r="N17" s="57" t="e">
        <f t="shared" si="2"/>
        <v>#DIV/0!</v>
      </c>
      <c r="O17" s="58" t="e">
        <f t="shared" si="3"/>
        <v>#DIV/0!</v>
      </c>
      <c r="P17" s="59"/>
      <c r="Q17" s="64"/>
      <c r="R17" s="61"/>
      <c r="S17" s="62"/>
      <c r="T17" s="63"/>
      <c r="U17" s="63"/>
      <c r="W17" s="64"/>
    </row>
    <row r="18" spans="1:23" s="60" customFormat="1">
      <c r="A18" s="53"/>
      <c r="B18" s="129"/>
      <c r="C18" s="132"/>
      <c r="D18" s="55"/>
      <c r="E18" s="55">
        <v>0</v>
      </c>
      <c r="F18" s="56"/>
      <c r="G18" s="130"/>
      <c r="H18" s="130"/>
      <c r="I18" s="130"/>
      <c r="J18" s="130"/>
      <c r="K18" s="130"/>
      <c r="L18" s="132">
        <f t="shared" si="4"/>
        <v>0</v>
      </c>
      <c r="M18" s="131">
        <f t="shared" si="1"/>
        <v>0</v>
      </c>
      <c r="N18" s="57" t="e">
        <f t="shared" si="2"/>
        <v>#DIV/0!</v>
      </c>
      <c r="O18" s="58" t="e">
        <f t="shared" si="3"/>
        <v>#DIV/0!</v>
      </c>
      <c r="P18" s="59"/>
      <c r="Q18" s="64"/>
      <c r="R18" s="61"/>
      <c r="S18" s="62"/>
      <c r="T18" s="63"/>
      <c r="U18" s="63"/>
      <c r="W18" s="64"/>
    </row>
    <row r="19" spans="1:23" s="60" customFormat="1">
      <c r="A19" s="53"/>
      <c r="B19" s="129"/>
      <c r="C19" s="132"/>
      <c r="D19" s="55"/>
      <c r="E19" s="55">
        <v>0</v>
      </c>
      <c r="F19" s="56"/>
      <c r="G19" s="130"/>
      <c r="H19" s="130"/>
      <c r="I19" s="130"/>
      <c r="J19" s="130"/>
      <c r="K19" s="130"/>
      <c r="L19" s="132">
        <f t="shared" si="4"/>
        <v>0</v>
      </c>
      <c r="M19" s="131">
        <f t="shared" si="1"/>
        <v>0</v>
      </c>
      <c r="N19" s="57" t="e">
        <f t="shared" si="2"/>
        <v>#DIV/0!</v>
      </c>
      <c r="O19" s="58" t="e">
        <f t="shared" si="3"/>
        <v>#DIV/0!</v>
      </c>
      <c r="P19" s="59"/>
      <c r="Q19" s="64"/>
      <c r="R19" s="61"/>
      <c r="S19" s="62"/>
      <c r="T19" s="63"/>
      <c r="U19" s="63"/>
      <c r="W19" s="64"/>
    </row>
    <row r="20" spans="1:23" s="60" customFormat="1">
      <c r="A20" s="53"/>
      <c r="B20" s="129"/>
      <c r="C20" s="132"/>
      <c r="D20" s="55"/>
      <c r="E20" s="55">
        <v>0</v>
      </c>
      <c r="F20" s="56"/>
      <c r="G20" s="130"/>
      <c r="H20" s="130"/>
      <c r="I20" s="130"/>
      <c r="J20" s="130"/>
      <c r="K20" s="130"/>
      <c r="L20" s="132">
        <f t="shared" si="4"/>
        <v>0</v>
      </c>
      <c r="M20" s="131">
        <f t="shared" si="1"/>
        <v>0</v>
      </c>
      <c r="N20" s="57" t="e">
        <f t="shared" si="2"/>
        <v>#DIV/0!</v>
      </c>
      <c r="O20" s="58" t="e">
        <f t="shared" si="3"/>
        <v>#DIV/0!</v>
      </c>
      <c r="P20" s="59"/>
      <c r="Q20" s="64"/>
      <c r="R20" s="61"/>
      <c r="S20" s="62"/>
      <c r="T20" s="63"/>
      <c r="U20" s="63"/>
      <c r="W20" s="64"/>
    </row>
    <row r="21" spans="1:23" s="60" customFormat="1">
      <c r="A21" s="53"/>
      <c r="B21" s="129"/>
      <c r="C21" s="132"/>
      <c r="D21" s="55"/>
      <c r="E21" s="55">
        <v>0</v>
      </c>
      <c r="F21" s="56"/>
      <c r="G21" s="130"/>
      <c r="H21" s="130"/>
      <c r="I21" s="130"/>
      <c r="J21" s="130"/>
      <c r="K21" s="130"/>
      <c r="L21" s="132">
        <f t="shared" si="4"/>
        <v>0</v>
      </c>
      <c r="M21" s="131">
        <f t="shared" si="1"/>
        <v>0</v>
      </c>
      <c r="N21" s="57" t="e">
        <f t="shared" si="2"/>
        <v>#DIV/0!</v>
      </c>
      <c r="O21" s="58" t="e">
        <f t="shared" si="3"/>
        <v>#DIV/0!</v>
      </c>
      <c r="P21" s="59"/>
      <c r="Q21" s="64"/>
      <c r="R21" s="61"/>
      <c r="S21" s="62"/>
      <c r="T21" s="63"/>
      <c r="U21" s="63"/>
      <c r="W21" s="64"/>
    </row>
    <row r="22" spans="1:23" s="60" customFormat="1">
      <c r="A22" s="53"/>
      <c r="B22" s="129"/>
      <c r="C22" s="132"/>
      <c r="D22" s="55"/>
      <c r="E22" s="55">
        <v>0</v>
      </c>
      <c r="F22" s="56"/>
      <c r="G22" s="130"/>
      <c r="H22" s="130"/>
      <c r="I22" s="130"/>
      <c r="J22" s="130"/>
      <c r="K22" s="130"/>
      <c r="L22" s="132">
        <f t="shared" ref="L22:L38" si="5">SUM(G22:K22)</f>
        <v>0</v>
      </c>
      <c r="M22" s="131">
        <f t="shared" si="1"/>
        <v>0</v>
      </c>
      <c r="N22" s="57" t="e">
        <f t="shared" si="2"/>
        <v>#DIV/0!</v>
      </c>
      <c r="O22" s="58" t="e">
        <f t="shared" si="3"/>
        <v>#DIV/0!</v>
      </c>
      <c r="P22" s="59"/>
      <c r="Q22" s="64"/>
      <c r="R22" s="61"/>
      <c r="S22" s="62"/>
      <c r="T22" s="63"/>
      <c r="U22" s="63"/>
      <c r="W22" s="64"/>
    </row>
    <row r="23" spans="1:23" s="60" customFormat="1">
      <c r="A23" s="53"/>
      <c r="B23" s="129"/>
      <c r="C23" s="132"/>
      <c r="D23" s="55"/>
      <c r="E23" s="55">
        <v>0</v>
      </c>
      <c r="F23" s="56"/>
      <c r="G23" s="130"/>
      <c r="H23" s="130"/>
      <c r="I23" s="130"/>
      <c r="J23" s="130"/>
      <c r="K23" s="130"/>
      <c r="L23" s="132">
        <f t="shared" si="5"/>
        <v>0</v>
      </c>
      <c r="M23" s="131">
        <f t="shared" si="1"/>
        <v>0</v>
      </c>
      <c r="N23" s="57" t="e">
        <f t="shared" si="2"/>
        <v>#DIV/0!</v>
      </c>
      <c r="O23" s="58" t="e">
        <f t="shared" si="3"/>
        <v>#DIV/0!</v>
      </c>
      <c r="P23" s="59"/>
      <c r="Q23" s="64"/>
      <c r="R23" s="61"/>
      <c r="S23" s="62"/>
      <c r="T23" s="63"/>
      <c r="U23" s="63"/>
      <c r="W23" s="64"/>
    </row>
    <row r="24" spans="1:23" s="60" customFormat="1">
      <c r="A24" s="53"/>
      <c r="B24" s="129"/>
      <c r="C24" s="132"/>
      <c r="D24" s="55"/>
      <c r="E24" s="55">
        <v>0</v>
      </c>
      <c r="F24" s="56"/>
      <c r="G24" s="130"/>
      <c r="H24" s="130"/>
      <c r="I24" s="130"/>
      <c r="J24" s="130"/>
      <c r="K24" s="130"/>
      <c r="L24" s="132">
        <f t="shared" si="5"/>
        <v>0</v>
      </c>
      <c r="M24" s="131">
        <f t="shared" si="1"/>
        <v>0</v>
      </c>
      <c r="N24" s="57" t="e">
        <f t="shared" si="2"/>
        <v>#DIV/0!</v>
      </c>
      <c r="O24" s="58" t="e">
        <f t="shared" si="3"/>
        <v>#DIV/0!</v>
      </c>
      <c r="P24" s="59"/>
      <c r="Q24" s="64"/>
      <c r="R24" s="61"/>
      <c r="S24" s="62"/>
      <c r="T24" s="63"/>
      <c r="U24" s="63"/>
      <c r="W24" s="64"/>
    </row>
    <row r="25" spans="1:23" s="60" customFormat="1">
      <c r="A25" s="53"/>
      <c r="B25" s="129"/>
      <c r="C25" s="132"/>
      <c r="D25" s="55"/>
      <c r="E25" s="55">
        <v>0</v>
      </c>
      <c r="F25" s="56"/>
      <c r="G25" s="130"/>
      <c r="H25" s="130"/>
      <c r="I25" s="130"/>
      <c r="J25" s="130"/>
      <c r="K25" s="130"/>
      <c r="L25" s="132">
        <f t="shared" si="5"/>
        <v>0</v>
      </c>
      <c r="M25" s="131">
        <f t="shared" ref="M25:M33" si="6">C25-L25</f>
        <v>0</v>
      </c>
      <c r="N25" s="57" t="e">
        <f t="shared" ref="N25:N38" si="7">F25/M25</f>
        <v>#DIV/0!</v>
      </c>
      <c r="O25" s="58" t="e">
        <f t="shared" si="3"/>
        <v>#DIV/0!</v>
      </c>
      <c r="P25" s="59"/>
      <c r="Q25" s="64"/>
      <c r="R25" s="61"/>
      <c r="S25" s="62"/>
      <c r="T25" s="63"/>
      <c r="U25" s="63"/>
      <c r="W25" s="64"/>
    </row>
    <row r="26" spans="1:23" s="60" customFormat="1">
      <c r="A26" s="53"/>
      <c r="B26" s="129"/>
      <c r="C26" s="132"/>
      <c r="D26" s="55"/>
      <c r="E26" s="55">
        <v>0</v>
      </c>
      <c r="F26" s="56"/>
      <c r="G26" s="130"/>
      <c r="H26" s="130"/>
      <c r="I26" s="130"/>
      <c r="J26" s="130"/>
      <c r="K26" s="130"/>
      <c r="L26" s="132">
        <f t="shared" si="5"/>
        <v>0</v>
      </c>
      <c r="M26" s="131">
        <f t="shared" si="6"/>
        <v>0</v>
      </c>
      <c r="N26" s="57" t="e">
        <f t="shared" si="7"/>
        <v>#DIV/0!</v>
      </c>
      <c r="O26" s="58" t="e">
        <f t="shared" si="3"/>
        <v>#DIV/0!</v>
      </c>
      <c r="P26" s="59"/>
      <c r="Q26" s="64"/>
      <c r="R26" s="61"/>
      <c r="S26" s="62"/>
      <c r="T26" s="63"/>
      <c r="U26" s="63"/>
      <c r="W26" s="64"/>
    </row>
    <row r="27" spans="1:23" s="60" customFormat="1">
      <c r="A27" s="53"/>
      <c r="B27" s="129"/>
      <c r="C27" s="132"/>
      <c r="D27" s="55"/>
      <c r="E27" s="55">
        <v>0</v>
      </c>
      <c r="F27" s="56"/>
      <c r="G27" s="130"/>
      <c r="H27" s="130"/>
      <c r="I27" s="130"/>
      <c r="J27" s="130"/>
      <c r="K27" s="130"/>
      <c r="L27" s="132">
        <f t="shared" si="5"/>
        <v>0</v>
      </c>
      <c r="M27" s="131">
        <f t="shared" si="6"/>
        <v>0</v>
      </c>
      <c r="N27" s="57" t="e">
        <f t="shared" si="7"/>
        <v>#DIV/0!</v>
      </c>
      <c r="O27" s="58" t="e">
        <f t="shared" si="3"/>
        <v>#DIV/0!</v>
      </c>
      <c r="P27" s="59"/>
      <c r="Q27" s="64"/>
      <c r="R27" s="61"/>
      <c r="S27" s="62"/>
      <c r="T27" s="63"/>
      <c r="U27" s="63"/>
      <c r="W27" s="64"/>
    </row>
    <row r="28" spans="1:23" s="60" customFormat="1">
      <c r="A28" s="53"/>
      <c r="B28" s="129"/>
      <c r="C28" s="132"/>
      <c r="D28" s="55"/>
      <c r="E28" s="55">
        <v>0</v>
      </c>
      <c r="F28" s="56"/>
      <c r="G28" s="130"/>
      <c r="H28" s="130"/>
      <c r="I28" s="130"/>
      <c r="J28" s="130"/>
      <c r="K28" s="130"/>
      <c r="L28" s="132">
        <f t="shared" si="5"/>
        <v>0</v>
      </c>
      <c r="M28" s="131">
        <f t="shared" si="6"/>
        <v>0</v>
      </c>
      <c r="N28" s="57" t="e">
        <f t="shared" si="7"/>
        <v>#DIV/0!</v>
      </c>
      <c r="O28" s="58" t="e">
        <f t="shared" si="3"/>
        <v>#DIV/0!</v>
      </c>
      <c r="P28" s="59"/>
      <c r="Q28" s="64"/>
      <c r="R28" s="61"/>
      <c r="S28" s="62"/>
      <c r="T28" s="63"/>
      <c r="U28" s="63"/>
      <c r="W28" s="64"/>
    </row>
    <row r="29" spans="1:23" s="60" customFormat="1">
      <c r="A29" s="53"/>
      <c r="B29" s="129"/>
      <c r="C29" s="132"/>
      <c r="D29" s="55"/>
      <c r="E29" s="55">
        <v>0</v>
      </c>
      <c r="F29" s="56"/>
      <c r="G29" s="130"/>
      <c r="H29" s="130"/>
      <c r="I29" s="130"/>
      <c r="J29" s="130"/>
      <c r="K29" s="130"/>
      <c r="L29" s="132">
        <f t="shared" si="5"/>
        <v>0</v>
      </c>
      <c r="M29" s="131">
        <f t="shared" si="6"/>
        <v>0</v>
      </c>
      <c r="N29" s="57" t="e">
        <f t="shared" si="7"/>
        <v>#DIV/0!</v>
      </c>
      <c r="O29" s="58" t="e">
        <f t="shared" si="3"/>
        <v>#DIV/0!</v>
      </c>
      <c r="P29" s="59"/>
      <c r="Q29" s="64"/>
      <c r="R29" s="61"/>
      <c r="S29" s="62"/>
      <c r="T29" s="63"/>
      <c r="U29" s="63"/>
      <c r="W29" s="64"/>
    </row>
    <row r="30" spans="1:23" s="60" customFormat="1">
      <c r="A30" s="53"/>
      <c r="B30" s="129"/>
      <c r="C30" s="132"/>
      <c r="D30" s="55"/>
      <c r="E30" s="55">
        <v>0</v>
      </c>
      <c r="F30" s="56"/>
      <c r="G30" s="130"/>
      <c r="H30" s="130"/>
      <c r="I30" s="130"/>
      <c r="J30" s="130"/>
      <c r="K30" s="130"/>
      <c r="L30" s="132">
        <f t="shared" si="5"/>
        <v>0</v>
      </c>
      <c r="M30" s="131">
        <f t="shared" si="6"/>
        <v>0</v>
      </c>
      <c r="N30" s="57" t="e">
        <f t="shared" si="7"/>
        <v>#DIV/0!</v>
      </c>
      <c r="O30" s="58" t="e">
        <f t="shared" si="3"/>
        <v>#DIV/0!</v>
      </c>
      <c r="P30" s="59"/>
      <c r="Q30" s="64"/>
      <c r="R30" s="61"/>
      <c r="S30" s="62"/>
      <c r="T30" s="63"/>
      <c r="U30" s="63"/>
      <c r="W30" s="64"/>
    </row>
    <row r="31" spans="1:23" s="60" customFormat="1">
      <c r="A31" s="53"/>
      <c r="B31" s="129"/>
      <c r="C31" s="132"/>
      <c r="D31" s="55"/>
      <c r="E31" s="55">
        <v>0</v>
      </c>
      <c r="F31" s="56"/>
      <c r="G31" s="130"/>
      <c r="H31" s="130"/>
      <c r="I31" s="130"/>
      <c r="J31" s="130"/>
      <c r="K31" s="130"/>
      <c r="L31" s="132">
        <f t="shared" si="5"/>
        <v>0</v>
      </c>
      <c r="M31" s="131">
        <f t="shared" si="6"/>
        <v>0</v>
      </c>
      <c r="N31" s="57" t="e">
        <f t="shared" si="7"/>
        <v>#DIV/0!</v>
      </c>
      <c r="O31" s="58" t="e">
        <f t="shared" si="3"/>
        <v>#DIV/0!</v>
      </c>
      <c r="P31" s="59"/>
      <c r="Q31" s="64"/>
      <c r="R31" s="61"/>
      <c r="S31" s="62"/>
      <c r="T31" s="63"/>
      <c r="U31" s="63"/>
      <c r="W31" s="64"/>
    </row>
    <row r="32" spans="1:23" s="60" customFormat="1">
      <c r="A32" s="53"/>
      <c r="B32" s="129"/>
      <c r="C32" s="132"/>
      <c r="D32" s="55"/>
      <c r="E32" s="55">
        <v>0</v>
      </c>
      <c r="F32" s="56"/>
      <c r="G32" s="130"/>
      <c r="H32" s="130"/>
      <c r="I32" s="130"/>
      <c r="J32" s="130"/>
      <c r="K32" s="130"/>
      <c r="L32" s="132">
        <f t="shared" si="5"/>
        <v>0</v>
      </c>
      <c r="M32" s="131">
        <f t="shared" si="6"/>
        <v>0</v>
      </c>
      <c r="N32" s="57" t="e">
        <f t="shared" si="7"/>
        <v>#DIV/0!</v>
      </c>
      <c r="O32" s="58" t="e">
        <f t="shared" si="3"/>
        <v>#DIV/0!</v>
      </c>
      <c r="P32" s="59"/>
      <c r="Q32" s="64"/>
      <c r="R32" s="61"/>
      <c r="S32" s="62"/>
      <c r="T32" s="63"/>
      <c r="U32" s="63"/>
      <c r="W32" s="64"/>
    </row>
    <row r="33" spans="1:23" s="60" customFormat="1">
      <c r="A33" s="53"/>
      <c r="B33" s="129"/>
      <c r="C33" s="132"/>
      <c r="D33" s="55"/>
      <c r="E33" s="55">
        <v>0</v>
      </c>
      <c r="F33" s="56"/>
      <c r="G33" s="130"/>
      <c r="H33" s="130"/>
      <c r="I33" s="130"/>
      <c r="J33" s="130"/>
      <c r="K33" s="130"/>
      <c r="L33" s="132">
        <f t="shared" si="5"/>
        <v>0</v>
      </c>
      <c r="M33" s="131">
        <f t="shared" si="6"/>
        <v>0</v>
      </c>
      <c r="N33" s="57" t="e">
        <f t="shared" si="7"/>
        <v>#DIV/0!</v>
      </c>
      <c r="O33" s="58" t="e">
        <f t="shared" si="3"/>
        <v>#DIV/0!</v>
      </c>
      <c r="P33" s="59"/>
      <c r="Q33" s="64"/>
      <c r="R33" s="61"/>
      <c r="S33" s="62"/>
      <c r="T33" s="63"/>
      <c r="U33" s="63"/>
      <c r="W33" s="64"/>
    </row>
    <row r="34" spans="1:23" s="60" customFormat="1">
      <c r="A34" s="53"/>
      <c r="B34" s="129"/>
      <c r="C34" s="132"/>
      <c r="D34" s="55"/>
      <c r="E34" s="55">
        <v>0</v>
      </c>
      <c r="F34" s="56"/>
      <c r="G34" s="130"/>
      <c r="H34" s="130"/>
      <c r="I34" s="130"/>
      <c r="J34" s="130"/>
      <c r="K34" s="130"/>
      <c r="L34" s="132">
        <f t="shared" si="5"/>
        <v>0</v>
      </c>
      <c r="M34" s="131">
        <f>C34-L34</f>
        <v>0</v>
      </c>
      <c r="N34" s="57" t="e">
        <f t="shared" si="7"/>
        <v>#DIV/0!</v>
      </c>
      <c r="O34" s="58" t="e">
        <f t="shared" si="3"/>
        <v>#DIV/0!</v>
      </c>
      <c r="P34" s="59"/>
      <c r="Q34" s="64"/>
      <c r="R34" s="61"/>
      <c r="S34" s="62"/>
      <c r="T34" s="63"/>
      <c r="U34" s="63"/>
      <c r="W34" s="64"/>
    </row>
    <row r="35" spans="1:23" s="60" customFormat="1">
      <c r="A35" s="53"/>
      <c r="B35" s="129"/>
      <c r="C35" s="132"/>
      <c r="D35" s="55"/>
      <c r="E35" s="55">
        <v>0</v>
      </c>
      <c r="F35" s="56"/>
      <c r="G35" s="130"/>
      <c r="H35" s="130"/>
      <c r="I35" s="130"/>
      <c r="J35" s="130"/>
      <c r="K35" s="130"/>
      <c r="L35" s="132">
        <f t="shared" si="5"/>
        <v>0</v>
      </c>
      <c r="M35" s="131">
        <f>C35-L35</f>
        <v>0</v>
      </c>
      <c r="N35" s="57" t="e">
        <f t="shared" si="7"/>
        <v>#DIV/0!</v>
      </c>
      <c r="O35" s="58" t="e">
        <f t="shared" si="3"/>
        <v>#DIV/0!</v>
      </c>
      <c r="P35" s="59"/>
      <c r="Q35" s="64"/>
      <c r="R35" s="61"/>
      <c r="S35" s="62"/>
      <c r="T35" s="63"/>
      <c r="U35" s="63"/>
      <c r="W35" s="64"/>
    </row>
    <row r="36" spans="1:23" s="60" customFormat="1">
      <c r="A36" s="53"/>
      <c r="B36" s="129"/>
      <c r="C36" s="132"/>
      <c r="D36" s="55"/>
      <c r="E36" s="55">
        <v>0</v>
      </c>
      <c r="F36" s="56"/>
      <c r="G36" s="130"/>
      <c r="H36" s="130"/>
      <c r="I36" s="130"/>
      <c r="J36" s="130"/>
      <c r="K36" s="130"/>
      <c r="L36" s="132">
        <f t="shared" si="5"/>
        <v>0</v>
      </c>
      <c r="M36" s="131">
        <f>C36-L36</f>
        <v>0</v>
      </c>
      <c r="N36" s="57" t="e">
        <f t="shared" si="7"/>
        <v>#DIV/0!</v>
      </c>
      <c r="O36" s="58" t="e">
        <f t="shared" si="3"/>
        <v>#DIV/0!</v>
      </c>
      <c r="P36" s="59"/>
      <c r="Q36" s="64"/>
      <c r="R36" s="61"/>
      <c r="S36" s="62"/>
      <c r="T36" s="63"/>
      <c r="U36" s="63"/>
      <c r="W36" s="64"/>
    </row>
    <row r="37" spans="1:23" s="60" customFormat="1">
      <c r="A37" s="53"/>
      <c r="B37" s="129"/>
      <c r="C37" s="132"/>
      <c r="D37" s="55"/>
      <c r="E37" s="55">
        <v>0</v>
      </c>
      <c r="F37" s="56"/>
      <c r="G37" s="130"/>
      <c r="H37" s="130"/>
      <c r="I37" s="130"/>
      <c r="J37" s="130"/>
      <c r="K37" s="130"/>
      <c r="L37" s="132">
        <f t="shared" si="5"/>
        <v>0</v>
      </c>
      <c r="M37" s="131">
        <f>C37-L37</f>
        <v>0</v>
      </c>
      <c r="N37" s="57" t="e">
        <f t="shared" si="7"/>
        <v>#DIV/0!</v>
      </c>
      <c r="O37" s="58" t="e">
        <f t="shared" si="3"/>
        <v>#DIV/0!</v>
      </c>
      <c r="P37" s="59"/>
      <c r="Q37" s="64"/>
      <c r="R37" s="61"/>
      <c r="S37" s="62"/>
      <c r="T37" s="63"/>
      <c r="U37" s="63"/>
      <c r="W37" s="64"/>
    </row>
    <row r="38" spans="1:23" s="60" customFormat="1">
      <c r="A38" s="53"/>
      <c r="B38" s="129"/>
      <c r="C38" s="132"/>
      <c r="D38" s="55"/>
      <c r="E38" s="55">
        <v>0</v>
      </c>
      <c r="F38" s="56"/>
      <c r="G38" s="130"/>
      <c r="H38" s="130"/>
      <c r="I38" s="130"/>
      <c r="J38" s="130"/>
      <c r="K38" s="130"/>
      <c r="L38" s="132">
        <f t="shared" si="5"/>
        <v>0</v>
      </c>
      <c r="M38" s="131">
        <f>C38-L38</f>
        <v>0</v>
      </c>
      <c r="N38" s="57" t="e">
        <f t="shared" si="7"/>
        <v>#DIV/0!</v>
      </c>
      <c r="O38" s="58" t="e">
        <f t="shared" si="3"/>
        <v>#DIV/0!</v>
      </c>
      <c r="P38" s="59"/>
      <c r="Q38" s="64"/>
      <c r="R38" s="61"/>
      <c r="S38" s="62"/>
      <c r="T38" s="63"/>
      <c r="U38" s="63"/>
      <c r="W38" s="64"/>
    </row>
    <row r="39" spans="1:23" s="60" customFormat="1">
      <c r="A39" s="53"/>
      <c r="B39" s="129"/>
      <c r="C39" s="132"/>
      <c r="D39" s="55"/>
      <c r="E39" s="55"/>
      <c r="F39" s="56"/>
      <c r="G39" s="130"/>
      <c r="H39" s="130"/>
      <c r="I39" s="130"/>
      <c r="J39" s="130"/>
      <c r="K39" s="130"/>
      <c r="L39" s="132"/>
      <c r="M39" s="131"/>
      <c r="N39" s="57"/>
      <c r="O39" s="58"/>
      <c r="P39" s="59"/>
      <c r="Q39" s="64"/>
      <c r="R39" s="61"/>
      <c r="S39" s="62"/>
      <c r="T39" s="63"/>
      <c r="U39" s="63"/>
      <c r="W39" s="64"/>
    </row>
    <row r="40" spans="1:23" s="60" customFormat="1">
      <c r="A40" s="53"/>
      <c r="B40" s="129"/>
      <c r="C40" s="132"/>
      <c r="D40" s="55"/>
      <c r="E40" s="55"/>
      <c r="F40" s="56"/>
      <c r="G40" s="130"/>
      <c r="H40" s="130"/>
      <c r="I40" s="130"/>
      <c r="J40" s="130"/>
      <c r="K40" s="130"/>
      <c r="L40" s="132"/>
      <c r="M40" s="131"/>
      <c r="N40" s="57"/>
      <c r="O40" s="58"/>
      <c r="P40" s="59"/>
      <c r="Q40" s="64"/>
      <c r="R40" s="61"/>
      <c r="S40" s="62"/>
      <c r="T40" s="63"/>
      <c r="U40" s="63"/>
      <c r="W40" s="64"/>
    </row>
    <row r="41" spans="1:23" s="29" customFormat="1">
      <c r="A41" s="38"/>
      <c r="B41" s="133"/>
      <c r="C41" s="76">
        <f>AVERAGE(C5:C40)</f>
        <v>2.8</v>
      </c>
      <c r="D41" s="65">
        <f>AVERAGE(D5:D40)</f>
        <v>1.9</v>
      </c>
      <c r="E41" s="65">
        <f>AVERAGE(E6:E40)</f>
        <v>0</v>
      </c>
      <c r="F41" s="66">
        <f>AVERAGE(F5:F40)</f>
        <v>1.9</v>
      </c>
      <c r="G41" s="45">
        <f>AVERAGE(G5:G40)</f>
        <v>0</v>
      </c>
      <c r="H41" s="45">
        <f>AVERAGE(H5:H40)</f>
        <v>0</v>
      </c>
      <c r="I41" s="45">
        <f>AVERAGE(I5:I40)</f>
        <v>0.71777777777777763</v>
      </c>
      <c r="J41" s="45">
        <f>AVERAGE(J5:J40)</f>
        <v>0.33777777777777779</v>
      </c>
      <c r="K41" s="45"/>
      <c r="L41" s="76">
        <f>AVERAGE(L5:L40)</f>
        <v>0.27941176470588236</v>
      </c>
      <c r="M41" s="27">
        <f>AVERAGE(M5:M40)</f>
        <v>0.54411764705882348</v>
      </c>
      <c r="N41" s="67" t="e">
        <f>AVERAGE(N5:N40)</f>
        <v>#DIV/0!</v>
      </c>
      <c r="O41" s="41" t="e">
        <f>AVERAGE(O5:O40)</f>
        <v>#DIV/0!</v>
      </c>
      <c r="P41" s="28" t="s">
        <v>50</v>
      </c>
      <c r="Q41" s="121">
        <v>2</v>
      </c>
      <c r="R41" s="68">
        <f>SUM(R5:R40)</f>
        <v>0.78</v>
      </c>
      <c r="S41" s="28">
        <f>SUM(C5:C40)</f>
        <v>28</v>
      </c>
      <c r="T41" s="28">
        <f>SUM(L5:L40)</f>
        <v>9.5</v>
      </c>
      <c r="U41" s="28">
        <f>S41-T41</f>
        <v>18.5</v>
      </c>
      <c r="V41" s="45">
        <f>U41*0.2</f>
        <v>3.7</v>
      </c>
      <c r="W41" s="27">
        <f>V41-R41</f>
        <v>2.92</v>
      </c>
    </row>
    <row r="42" spans="1:23" s="29" customFormat="1">
      <c r="A42" s="38"/>
      <c r="B42" s="39"/>
      <c r="C42" s="50"/>
      <c r="D42" s="50"/>
      <c r="E42" s="50"/>
      <c r="F42" s="50"/>
      <c r="G42" s="50"/>
      <c r="H42" s="50"/>
      <c r="I42" s="50"/>
      <c r="J42" s="50"/>
      <c r="K42" s="50"/>
      <c r="L42" s="43"/>
      <c r="M42" s="27"/>
      <c r="N42" s="26"/>
      <c r="O42" s="27"/>
      <c r="P42" s="28" t="s">
        <v>47</v>
      </c>
      <c r="Q42" s="115">
        <v>20</v>
      </c>
      <c r="R42" s="38"/>
      <c r="S42" s="29" t="s">
        <v>19</v>
      </c>
      <c r="W42" s="69"/>
    </row>
    <row r="43" spans="1:23" s="29" customFormat="1">
      <c r="A43" s="38"/>
      <c r="B43" s="39"/>
      <c r="C43" s="50"/>
      <c r="D43" s="50"/>
      <c r="E43" s="50"/>
      <c r="F43" s="50"/>
      <c r="G43" s="50"/>
      <c r="H43" s="50"/>
      <c r="I43" s="50"/>
      <c r="J43" s="50"/>
      <c r="K43" s="50"/>
      <c r="L43" s="43"/>
      <c r="M43" s="27"/>
      <c r="N43" s="26"/>
      <c r="O43" s="27"/>
      <c r="P43" s="28" t="s">
        <v>48</v>
      </c>
      <c r="Q43" s="115">
        <v>10</v>
      </c>
      <c r="R43" s="38"/>
      <c r="W43" s="69"/>
    </row>
    <row r="44" spans="1:23" s="29" customFormat="1">
      <c r="A44" s="38"/>
      <c r="B44" s="39"/>
      <c r="C44" s="42"/>
      <c r="D44" s="42"/>
      <c r="E44" s="42"/>
      <c r="F44" s="42"/>
      <c r="G44" s="42"/>
      <c r="H44" s="42"/>
      <c r="I44" s="42"/>
      <c r="J44" s="42"/>
      <c r="K44" s="42"/>
      <c r="L44" s="43"/>
      <c r="M44" s="27"/>
      <c r="N44" s="26"/>
      <c r="O44" s="27"/>
      <c r="P44" s="29" t="s">
        <v>49</v>
      </c>
      <c r="Q44" s="29">
        <v>100</v>
      </c>
      <c r="R44" s="38"/>
      <c r="W44" s="69"/>
    </row>
    <row r="45" spans="1:23" s="29" customFormat="1">
      <c r="A45" s="38"/>
      <c r="B45" s="39"/>
      <c r="C45" s="42"/>
      <c r="D45" s="42"/>
      <c r="E45" s="42"/>
      <c r="F45" s="42"/>
      <c r="G45" s="42"/>
      <c r="H45" s="42"/>
      <c r="I45" s="42"/>
      <c r="J45" s="42"/>
      <c r="K45" s="42"/>
      <c r="L45" s="43"/>
      <c r="M45" s="27"/>
      <c r="N45" s="26"/>
      <c r="O45" s="27"/>
      <c r="P45" s="40" t="s">
        <v>22</v>
      </c>
      <c r="Q45" s="116">
        <v>220</v>
      </c>
      <c r="R45" s="38"/>
      <c r="W45" s="69"/>
    </row>
    <row r="46" spans="1:23" s="29" customFormat="1">
      <c r="A46" s="38"/>
      <c r="B46" s="39"/>
      <c r="C46" s="42"/>
      <c r="D46" s="42"/>
      <c r="E46" s="42"/>
      <c r="F46" s="42"/>
      <c r="G46" s="42"/>
      <c r="H46" s="42"/>
      <c r="I46" s="42"/>
      <c r="J46" s="42"/>
      <c r="K46" s="42"/>
      <c r="L46" s="43"/>
      <c r="M46" s="27"/>
      <c r="N46" s="26"/>
      <c r="O46" s="27"/>
      <c r="P46" s="40" t="s">
        <v>23</v>
      </c>
      <c r="Q46" s="116">
        <v>0</v>
      </c>
      <c r="R46" s="38"/>
      <c r="W46" s="69"/>
    </row>
    <row r="47" spans="1:23" s="29" customFormat="1" ht="18.75">
      <c r="A47" s="38"/>
      <c r="B47" s="39"/>
      <c r="C47" s="40"/>
      <c r="D47" s="40"/>
      <c r="E47" s="40"/>
      <c r="F47" s="40"/>
      <c r="G47" s="40"/>
      <c r="H47" s="40"/>
      <c r="I47" s="40"/>
      <c r="J47" s="40"/>
      <c r="K47" s="40"/>
      <c r="L47" s="28"/>
      <c r="M47" s="41"/>
      <c r="N47" s="26"/>
      <c r="O47" s="27"/>
      <c r="P47" s="40" t="s">
        <v>24</v>
      </c>
      <c r="Q47" s="117">
        <f>Q46+Q45</f>
        <v>220</v>
      </c>
      <c r="R47" s="38"/>
      <c r="W47" s="69"/>
    </row>
    <row r="48" spans="1:23" s="29" customFormat="1" ht="26.25">
      <c r="A48" s="38"/>
      <c r="B48" s="39"/>
      <c r="C48" s="40"/>
      <c r="D48" s="40"/>
      <c r="E48" s="40"/>
      <c r="F48" s="40"/>
      <c r="G48" s="40"/>
      <c r="H48" s="40"/>
      <c r="I48" s="40"/>
      <c r="J48" s="40"/>
      <c r="K48" s="40"/>
      <c r="L48" s="28"/>
      <c r="M48" s="41"/>
      <c r="N48" s="26"/>
      <c r="O48" s="27"/>
      <c r="P48" s="46" t="s">
        <v>21</v>
      </c>
      <c r="Q48" s="118">
        <f>S41-T41</f>
        <v>18.5</v>
      </c>
      <c r="R48" s="28"/>
      <c r="S48" s="28"/>
      <c r="W48" s="69"/>
    </row>
    <row r="49" spans="1:23" s="37" customFormat="1">
      <c r="A49" s="30"/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3"/>
      <c r="M49" s="34"/>
      <c r="N49" s="35"/>
      <c r="O49" s="36"/>
      <c r="P49" s="33"/>
      <c r="Q49" s="119"/>
      <c r="R49" s="30"/>
      <c r="W49" s="70"/>
    </row>
    <row r="50" spans="1:23" s="75" customFormat="1" ht="18.75">
      <c r="A50" s="68"/>
      <c r="B50" s="28"/>
      <c r="C50" s="71"/>
      <c r="D50" s="71"/>
      <c r="E50" s="71"/>
      <c r="F50" s="71"/>
      <c r="G50" s="71"/>
      <c r="H50" s="71"/>
      <c r="I50" s="71"/>
      <c r="J50" s="71"/>
      <c r="K50" s="71"/>
      <c r="L50" s="44"/>
      <c r="M50" s="72"/>
      <c r="N50" s="73"/>
      <c r="O50" s="74"/>
    </row>
    <row r="51" spans="1:23">
      <c r="A51" s="9"/>
      <c r="B51" s="9"/>
      <c r="C51" s="50"/>
      <c r="D51" s="50"/>
      <c r="E51" s="50"/>
      <c r="F51" s="50"/>
      <c r="G51" s="50"/>
      <c r="H51" s="50"/>
      <c r="I51" s="50"/>
      <c r="J51" s="50"/>
      <c r="K51" s="50"/>
      <c r="L51" s="76"/>
      <c r="Q51" s="9"/>
      <c r="R51" s="42"/>
    </row>
    <row r="52" spans="1:23">
      <c r="R52" s="75"/>
    </row>
  </sheetData>
  <mergeCells count="1">
    <mergeCell ref="P1:Q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9"/>
  <dimension ref="A1:AM40"/>
  <sheetViews>
    <sheetView zoomScale="80" zoomScaleNormal="80" workbookViewId="0">
      <pane xSplit="3" ySplit="2" topLeftCell="G3" activePane="bottomRight" state="frozen"/>
      <selection pane="topRight" activeCell="D1" sqref="D1"/>
      <selection pane="bottomLeft" activeCell="A3" sqref="A3"/>
      <selection pane="bottomRight" activeCell="Y6" sqref="Y6"/>
    </sheetView>
  </sheetViews>
  <sheetFormatPr defaultColWidth="3.42578125" defaultRowHeight="15"/>
  <cols>
    <col min="1" max="1" width="18.140625" style="81" customWidth="1"/>
    <col min="2" max="2" width="9.85546875" style="81" bestFit="1" customWidth="1"/>
    <col min="3" max="3" width="10.5703125" style="81" bestFit="1" customWidth="1"/>
    <col min="4" max="4" width="9.85546875" style="86" customWidth="1"/>
    <col min="5" max="5" width="10.5703125" style="107" bestFit="1" customWidth="1"/>
    <col min="6" max="6" width="8.7109375" style="81" bestFit="1" customWidth="1"/>
    <col min="7" max="7" width="8.7109375" style="89" bestFit="1" customWidth="1"/>
    <col min="8" max="8" width="9.42578125" style="89" bestFit="1" customWidth="1"/>
    <col min="9" max="9" width="8.7109375" style="89" bestFit="1" customWidth="1"/>
    <col min="10" max="11" width="7.140625" style="90" bestFit="1" customWidth="1"/>
    <col min="12" max="12" width="9.42578125" style="90" bestFit="1" customWidth="1"/>
    <col min="13" max="13" width="9.42578125" style="95" bestFit="1" customWidth="1"/>
    <col min="14" max="14" width="8.7109375" style="95" bestFit="1" customWidth="1"/>
    <col min="15" max="16" width="9.42578125" style="81" bestFit="1" customWidth="1"/>
    <col min="17" max="17" width="8.7109375" style="81" bestFit="1" customWidth="1"/>
    <col min="18" max="18" width="7.140625" style="81" bestFit="1" customWidth="1"/>
    <col min="19" max="19" width="8.7109375" style="81" bestFit="1" customWidth="1"/>
    <col min="20" max="20" width="9.42578125" style="81" bestFit="1" customWidth="1"/>
    <col min="21" max="21" width="8.7109375" style="81" bestFit="1" customWidth="1"/>
    <col min="22" max="22" width="7.140625" style="81" bestFit="1" customWidth="1"/>
    <col min="23" max="23" width="8.7109375" style="81" bestFit="1" customWidth="1"/>
    <col min="24" max="24" width="9.42578125" style="81" bestFit="1" customWidth="1"/>
    <col min="25" max="25" width="8.7109375" style="81" bestFit="1" customWidth="1"/>
    <col min="26" max="26" width="7.140625" style="81" bestFit="1" customWidth="1"/>
    <col min="27" max="27" width="7.85546875" style="81" bestFit="1" customWidth="1"/>
    <col min="28" max="28" width="9.42578125" style="81" bestFit="1" customWidth="1"/>
    <col min="29" max="29" width="7.85546875" style="81" bestFit="1" customWidth="1"/>
    <col min="30" max="31" width="7.140625" style="81" bestFit="1" customWidth="1"/>
    <col min="32" max="32" width="9.42578125" style="81" bestFit="1" customWidth="1"/>
    <col min="33" max="33" width="7.85546875" style="81" bestFit="1" customWidth="1"/>
    <col min="34" max="35" width="7.140625" style="81" bestFit="1" customWidth="1"/>
    <col min="36" max="36" width="9.42578125" style="81" bestFit="1" customWidth="1"/>
    <col min="37" max="37" width="7.85546875" style="81" bestFit="1" customWidth="1"/>
    <col min="38" max="39" width="7.140625" style="81" bestFit="1" customWidth="1"/>
    <col min="40" max="16384" width="3.42578125" style="81"/>
  </cols>
  <sheetData>
    <row r="1" spans="1:38">
      <c r="A1" s="78"/>
      <c r="B1" s="78"/>
      <c r="C1" s="78"/>
      <c r="D1" s="149" t="s">
        <v>38</v>
      </c>
      <c r="E1" s="151"/>
      <c r="F1" s="151"/>
      <c r="G1" s="79"/>
      <c r="H1" s="149" t="s">
        <v>39</v>
      </c>
      <c r="I1" s="151"/>
      <c r="J1" s="151"/>
      <c r="K1" s="79"/>
      <c r="L1" s="149" t="s">
        <v>40</v>
      </c>
      <c r="M1" s="151"/>
      <c r="N1" s="151"/>
      <c r="O1" s="80"/>
      <c r="P1" s="149" t="s">
        <v>41</v>
      </c>
      <c r="Q1" s="151"/>
      <c r="R1" s="151"/>
      <c r="T1" s="149" t="s">
        <v>42</v>
      </c>
      <c r="U1" s="150"/>
      <c r="V1" s="150"/>
      <c r="W1" s="82"/>
      <c r="X1" s="149" t="s">
        <v>43</v>
      </c>
      <c r="Y1" s="150"/>
      <c r="Z1" s="150"/>
      <c r="AB1" s="149" t="s">
        <v>44</v>
      </c>
      <c r="AC1" s="150"/>
      <c r="AD1" s="150"/>
      <c r="AF1" s="149" t="s">
        <v>45</v>
      </c>
      <c r="AG1" s="150"/>
      <c r="AH1" s="150"/>
      <c r="AJ1" s="149" t="s">
        <v>46</v>
      </c>
      <c r="AK1" s="150"/>
      <c r="AL1" s="150"/>
    </row>
    <row r="2" spans="1:38" s="78" customFormat="1">
      <c r="D2" s="83" t="s">
        <v>1</v>
      </c>
      <c r="E2" s="84" t="s">
        <v>2</v>
      </c>
      <c r="F2" s="85" t="s">
        <v>15</v>
      </c>
      <c r="G2" s="79"/>
      <c r="H2" s="83" t="s">
        <v>1</v>
      </c>
      <c r="I2" s="84" t="s">
        <v>2</v>
      </c>
      <c r="J2" s="85" t="s">
        <v>15</v>
      </c>
      <c r="K2" s="79"/>
      <c r="L2" s="83" t="s">
        <v>1</v>
      </c>
      <c r="M2" s="84" t="s">
        <v>2</v>
      </c>
      <c r="N2" s="85" t="s">
        <v>15</v>
      </c>
      <c r="O2" s="79"/>
      <c r="P2" s="83" t="s">
        <v>1</v>
      </c>
      <c r="Q2" s="84" t="s">
        <v>2</v>
      </c>
      <c r="R2" s="85" t="s">
        <v>15</v>
      </c>
      <c r="S2" s="79"/>
      <c r="T2" s="83" t="s">
        <v>1</v>
      </c>
      <c r="U2" s="84" t="s">
        <v>2</v>
      </c>
      <c r="V2" s="85" t="s">
        <v>15</v>
      </c>
      <c r="W2" s="85"/>
      <c r="X2" s="83" t="s">
        <v>1</v>
      </c>
      <c r="Y2" s="84" t="s">
        <v>2</v>
      </c>
      <c r="Z2" s="85" t="s">
        <v>15</v>
      </c>
      <c r="AB2" s="83" t="s">
        <v>1</v>
      </c>
      <c r="AC2" s="84" t="s">
        <v>2</v>
      </c>
      <c r="AD2" s="85" t="s">
        <v>15</v>
      </c>
      <c r="AF2" s="83" t="s">
        <v>1</v>
      </c>
      <c r="AG2" s="84" t="s">
        <v>2</v>
      </c>
      <c r="AH2" s="85" t="s">
        <v>15</v>
      </c>
      <c r="AJ2" s="83" t="s">
        <v>1</v>
      </c>
      <c r="AK2" s="84" t="s">
        <v>2</v>
      </c>
      <c r="AL2" s="85" t="s">
        <v>15</v>
      </c>
    </row>
    <row r="3" spans="1:38">
      <c r="E3" s="93"/>
      <c r="F3" s="127"/>
      <c r="H3" s="86"/>
      <c r="I3" s="87"/>
      <c r="J3" s="88"/>
      <c r="L3" s="86"/>
      <c r="M3" s="88"/>
      <c r="N3" s="88"/>
      <c r="P3" s="86"/>
      <c r="Q3" s="87"/>
      <c r="R3" s="88"/>
      <c r="T3" s="86">
        <v>43605</v>
      </c>
      <c r="U3" s="87">
        <v>18</v>
      </c>
      <c r="V3" s="88">
        <v>0.5</v>
      </c>
      <c r="W3" s="88"/>
      <c r="X3" s="86">
        <v>43619</v>
      </c>
      <c r="Y3" s="87">
        <v>10</v>
      </c>
      <c r="Z3" s="88">
        <v>1</v>
      </c>
      <c r="AB3" s="86"/>
      <c r="AC3" s="87"/>
      <c r="AD3" s="88"/>
      <c r="AF3" s="86"/>
      <c r="AG3" s="87"/>
      <c r="AH3" s="88"/>
      <c r="AJ3" s="86"/>
      <c r="AK3" s="87"/>
      <c r="AL3" s="88"/>
    </row>
    <row r="4" spans="1:38">
      <c r="E4" s="87"/>
      <c r="F4" s="88"/>
      <c r="H4" s="86"/>
      <c r="I4" s="88"/>
      <c r="J4" s="88"/>
      <c r="L4" s="86"/>
      <c r="M4" s="87"/>
      <c r="N4" s="88"/>
      <c r="P4" s="86"/>
      <c r="Q4" s="88"/>
      <c r="R4" s="88"/>
      <c r="S4" s="91"/>
      <c r="T4" s="86">
        <v>43606</v>
      </c>
      <c r="U4" s="87">
        <v>3</v>
      </c>
      <c r="V4" s="88">
        <v>1.5</v>
      </c>
      <c r="W4" s="88"/>
      <c r="X4" s="86">
        <v>43620</v>
      </c>
      <c r="Y4" s="87">
        <v>18</v>
      </c>
      <c r="Z4" s="88">
        <v>0.5</v>
      </c>
      <c r="AB4" s="86"/>
      <c r="AC4" s="87"/>
      <c r="AD4" s="88"/>
      <c r="AF4" s="86"/>
      <c r="AG4" s="87"/>
      <c r="AH4" s="88"/>
      <c r="AJ4" s="86"/>
      <c r="AK4" s="87"/>
      <c r="AL4" s="88"/>
    </row>
    <row r="5" spans="1:38">
      <c r="E5" s="88"/>
      <c r="F5" s="88"/>
      <c r="H5" s="86"/>
      <c r="I5" s="87"/>
      <c r="J5" s="88"/>
      <c r="L5" s="86"/>
      <c r="M5" s="88"/>
      <c r="N5" s="88"/>
      <c r="P5" s="86"/>
      <c r="Q5" s="88"/>
      <c r="R5" s="88"/>
      <c r="S5" s="92"/>
      <c r="T5" s="86">
        <v>43607</v>
      </c>
      <c r="U5" s="87">
        <v>18</v>
      </c>
      <c r="V5" s="88">
        <v>0.5</v>
      </c>
      <c r="W5" s="88"/>
      <c r="X5" s="86">
        <v>43621</v>
      </c>
      <c r="Y5" s="87">
        <v>16</v>
      </c>
      <c r="Z5" s="88"/>
      <c r="AB5" s="86"/>
      <c r="AC5" s="87"/>
      <c r="AD5" s="88"/>
      <c r="AF5" s="86"/>
      <c r="AG5" s="88"/>
      <c r="AH5" s="88"/>
      <c r="AJ5" s="86"/>
      <c r="AK5" s="87"/>
      <c r="AL5" s="88"/>
    </row>
    <row r="6" spans="1:38">
      <c r="E6" s="88"/>
      <c r="F6" s="88"/>
      <c r="H6" s="86"/>
      <c r="I6" s="87"/>
      <c r="J6" s="88"/>
      <c r="L6" s="86"/>
      <c r="M6" s="87"/>
      <c r="N6" s="88"/>
      <c r="P6" s="86"/>
      <c r="Q6" s="87"/>
      <c r="R6" s="88"/>
      <c r="S6" s="92"/>
      <c r="T6" s="86">
        <v>43612</v>
      </c>
      <c r="U6" s="88">
        <v>-2</v>
      </c>
      <c r="V6" s="88">
        <v>1</v>
      </c>
      <c r="W6" s="88"/>
      <c r="X6" s="86"/>
      <c r="Y6" s="87"/>
      <c r="Z6" s="88"/>
      <c r="AB6" s="86"/>
      <c r="AC6" s="87"/>
      <c r="AD6" s="88"/>
      <c r="AF6" s="86"/>
      <c r="AG6" s="87"/>
      <c r="AH6" s="88"/>
      <c r="AJ6" s="86"/>
      <c r="AK6" s="87"/>
      <c r="AL6" s="88"/>
    </row>
    <row r="7" spans="1:38">
      <c r="E7" s="87"/>
      <c r="F7" s="88"/>
      <c r="H7" s="86"/>
      <c r="I7" s="87"/>
      <c r="J7" s="88"/>
      <c r="L7" s="86"/>
      <c r="M7" s="87"/>
      <c r="N7" s="88"/>
      <c r="P7" s="86"/>
      <c r="Q7" s="88"/>
      <c r="R7" s="88"/>
      <c r="S7" s="92"/>
      <c r="T7" s="86">
        <v>43613</v>
      </c>
      <c r="U7" s="88">
        <v>-31</v>
      </c>
      <c r="V7" s="88">
        <v>2</v>
      </c>
      <c r="W7" s="88"/>
      <c r="X7" s="86"/>
      <c r="Y7" s="87"/>
      <c r="Z7" s="88"/>
      <c r="AB7" s="86"/>
      <c r="AC7" s="88"/>
      <c r="AD7" s="88"/>
      <c r="AF7" s="86"/>
      <c r="AG7" s="87"/>
      <c r="AH7" s="88"/>
      <c r="AJ7" s="86"/>
      <c r="AK7" s="87"/>
      <c r="AL7" s="88"/>
    </row>
    <row r="8" spans="1:38">
      <c r="E8" s="87"/>
      <c r="F8" s="88"/>
      <c r="H8" s="86"/>
      <c r="I8" s="87"/>
      <c r="J8" s="88"/>
      <c r="L8" s="86"/>
      <c r="M8" s="87"/>
      <c r="N8" s="88"/>
      <c r="P8" s="86"/>
      <c r="Q8" s="88"/>
      <c r="R8" s="88"/>
      <c r="S8" s="92"/>
      <c r="T8" s="86">
        <v>43614</v>
      </c>
      <c r="U8" s="87">
        <v>18</v>
      </c>
      <c r="V8" s="87">
        <v>1</v>
      </c>
      <c r="W8" s="88"/>
      <c r="X8" s="86"/>
      <c r="Y8" s="87"/>
      <c r="Z8" s="88"/>
      <c r="AB8" s="86"/>
      <c r="AC8" s="88"/>
      <c r="AD8" s="88"/>
      <c r="AF8" s="86"/>
      <c r="AG8" s="87"/>
      <c r="AH8" s="88"/>
      <c r="AJ8" s="86"/>
      <c r="AK8" s="87"/>
      <c r="AL8" s="88"/>
    </row>
    <row r="9" spans="1:38">
      <c r="E9" s="87"/>
      <c r="F9" s="88"/>
      <c r="H9" s="86"/>
      <c r="I9" s="87"/>
      <c r="J9" s="88"/>
      <c r="L9" s="86"/>
      <c r="M9" s="87"/>
      <c r="N9" s="88"/>
      <c r="P9" s="86"/>
      <c r="Q9" s="88"/>
      <c r="R9" s="88"/>
      <c r="S9" s="92"/>
      <c r="T9" s="86">
        <v>43616</v>
      </c>
      <c r="U9" s="88">
        <v>-40</v>
      </c>
      <c r="V9" s="88">
        <v>1.5</v>
      </c>
      <c r="W9" s="88"/>
      <c r="X9" s="86"/>
      <c r="Y9" s="87"/>
      <c r="Z9" s="88"/>
      <c r="AB9" s="86"/>
      <c r="AC9" s="87"/>
      <c r="AD9" s="88"/>
      <c r="AF9" s="86"/>
      <c r="AG9" s="87"/>
      <c r="AH9" s="88"/>
      <c r="AJ9" s="86"/>
      <c r="AK9" s="87"/>
      <c r="AL9" s="88"/>
    </row>
    <row r="10" spans="1:38">
      <c r="E10" s="87"/>
      <c r="F10" s="88"/>
      <c r="H10" s="86"/>
      <c r="I10" s="88"/>
      <c r="J10" s="88"/>
      <c r="L10" s="86"/>
      <c r="M10" s="87"/>
      <c r="N10" s="88"/>
      <c r="P10" s="86"/>
      <c r="Q10" s="87"/>
      <c r="R10" s="88"/>
      <c r="S10" s="92"/>
      <c r="T10" s="86"/>
      <c r="U10" s="87"/>
      <c r="V10" s="88"/>
      <c r="W10" s="88"/>
      <c r="X10" s="86"/>
      <c r="Y10" s="87"/>
      <c r="Z10" s="88"/>
      <c r="AB10" s="86"/>
      <c r="AC10" s="87"/>
      <c r="AD10" s="88"/>
      <c r="AF10" s="86"/>
      <c r="AG10" s="87"/>
      <c r="AH10" s="88"/>
      <c r="AJ10" s="86"/>
      <c r="AK10" s="87"/>
      <c r="AL10" s="88"/>
    </row>
    <row r="11" spans="1:38">
      <c r="E11" s="87"/>
      <c r="F11" s="88"/>
      <c r="H11" s="86"/>
      <c r="I11" s="88"/>
      <c r="J11" s="88"/>
      <c r="L11" s="86"/>
      <c r="M11" s="87"/>
      <c r="N11" s="88"/>
      <c r="P11" s="86"/>
      <c r="Q11" s="87"/>
      <c r="R11" s="88"/>
      <c r="S11" s="92"/>
      <c r="T11" s="86"/>
      <c r="U11" s="88"/>
      <c r="V11" s="88"/>
      <c r="W11" s="88"/>
      <c r="X11" s="86"/>
      <c r="Y11" s="87"/>
      <c r="Z11" s="88"/>
      <c r="AB11" s="86"/>
      <c r="AC11" s="87"/>
      <c r="AD11" s="88"/>
      <c r="AF11" s="86"/>
      <c r="AG11" s="87"/>
      <c r="AH11" s="88"/>
      <c r="AJ11" s="86"/>
      <c r="AK11" s="87"/>
      <c r="AL11" s="88"/>
    </row>
    <row r="12" spans="1:38">
      <c r="E12" s="87"/>
      <c r="F12" s="88"/>
      <c r="H12" s="86"/>
      <c r="I12" s="88"/>
      <c r="J12" s="88"/>
      <c r="L12" s="86"/>
      <c r="M12" s="87"/>
      <c r="N12" s="88"/>
      <c r="P12" s="86"/>
      <c r="Q12" s="87"/>
      <c r="R12" s="88"/>
      <c r="S12" s="92"/>
      <c r="T12" s="86"/>
      <c r="U12" s="87"/>
      <c r="V12" s="88"/>
      <c r="W12" s="88"/>
      <c r="X12" s="86"/>
      <c r="Y12" s="87"/>
      <c r="Z12" s="88"/>
      <c r="AB12" s="86"/>
      <c r="AC12" s="88"/>
      <c r="AD12" s="88"/>
      <c r="AF12" s="86"/>
      <c r="AG12" s="88"/>
      <c r="AH12" s="88"/>
      <c r="AJ12" s="86"/>
      <c r="AK12" s="87"/>
      <c r="AL12" s="88"/>
    </row>
    <row r="13" spans="1:38">
      <c r="E13" s="88"/>
      <c r="F13" s="88"/>
      <c r="H13" s="86"/>
      <c r="I13" s="88"/>
      <c r="J13" s="88"/>
      <c r="L13" s="86"/>
      <c r="M13" s="87"/>
      <c r="N13" s="88"/>
      <c r="P13" s="86"/>
      <c r="Q13" s="87"/>
      <c r="R13" s="88"/>
      <c r="S13" s="92"/>
      <c r="T13" s="86"/>
      <c r="U13" s="87"/>
      <c r="V13" s="88"/>
      <c r="W13" s="88"/>
      <c r="X13" s="86"/>
      <c r="Y13" s="87"/>
      <c r="Z13" s="88"/>
      <c r="AB13" s="86"/>
      <c r="AC13" s="88"/>
      <c r="AD13" s="88"/>
      <c r="AF13" s="86"/>
      <c r="AG13" s="87"/>
      <c r="AH13" s="88"/>
      <c r="AJ13" s="86"/>
      <c r="AK13" s="87"/>
      <c r="AL13" s="88"/>
    </row>
    <row r="14" spans="1:38">
      <c r="E14" s="87"/>
      <c r="F14" s="88"/>
      <c r="H14" s="86"/>
      <c r="I14" s="87"/>
      <c r="J14" s="88"/>
      <c r="L14" s="86"/>
      <c r="M14" s="88"/>
      <c r="N14" s="88"/>
      <c r="P14" s="86"/>
      <c r="Q14" s="87"/>
      <c r="R14" s="88"/>
      <c r="S14" s="92"/>
      <c r="T14" s="86"/>
      <c r="U14" s="87"/>
      <c r="V14" s="88"/>
      <c r="W14" s="88"/>
      <c r="X14" s="86"/>
      <c r="Y14" s="87"/>
      <c r="Z14" s="88"/>
      <c r="AB14" s="86"/>
      <c r="AC14" s="87"/>
      <c r="AD14" s="88"/>
      <c r="AF14" s="86"/>
      <c r="AG14" s="87"/>
      <c r="AH14" s="88"/>
      <c r="AJ14" s="86"/>
      <c r="AK14" s="87"/>
      <c r="AL14" s="88"/>
    </row>
    <row r="15" spans="1:38">
      <c r="E15" s="87"/>
      <c r="F15" s="88"/>
      <c r="H15" s="86"/>
      <c r="I15" s="87"/>
      <c r="J15" s="88"/>
      <c r="L15" s="86"/>
      <c r="M15" s="87"/>
      <c r="N15" s="88"/>
      <c r="P15" s="86"/>
      <c r="Q15" s="88"/>
      <c r="R15" s="88"/>
      <c r="S15" s="92"/>
      <c r="T15" s="86"/>
      <c r="U15" s="87"/>
      <c r="V15" s="88"/>
      <c r="W15" s="88"/>
      <c r="X15" s="86"/>
      <c r="Y15" s="87"/>
      <c r="Z15" s="88"/>
      <c r="AB15" s="86"/>
      <c r="AC15" s="87"/>
      <c r="AD15" s="88"/>
      <c r="AF15" s="86"/>
      <c r="AG15" s="87"/>
      <c r="AH15" s="88"/>
      <c r="AJ15" s="86"/>
      <c r="AK15" s="87"/>
      <c r="AL15" s="88"/>
    </row>
    <row r="16" spans="1:38">
      <c r="E16" s="87"/>
      <c r="F16" s="88"/>
      <c r="H16" s="86"/>
      <c r="I16" s="87"/>
      <c r="J16" s="88"/>
      <c r="L16" s="86"/>
      <c r="M16" s="87"/>
      <c r="N16" s="88"/>
      <c r="P16" s="86"/>
      <c r="Q16" s="87"/>
      <c r="R16" s="88"/>
      <c r="S16" s="92"/>
      <c r="T16" s="86"/>
      <c r="U16" s="87"/>
      <c r="V16" s="88"/>
      <c r="W16" s="88"/>
      <c r="X16" s="86"/>
      <c r="Y16" s="87"/>
      <c r="Z16" s="88"/>
      <c r="AB16" s="86"/>
      <c r="AC16" s="87"/>
      <c r="AD16" s="88"/>
      <c r="AF16" s="86"/>
      <c r="AG16" s="87"/>
      <c r="AH16" s="88"/>
      <c r="AJ16" s="86"/>
      <c r="AK16" s="87"/>
      <c r="AL16" s="88"/>
    </row>
    <row r="17" spans="1:39">
      <c r="E17" s="87"/>
      <c r="F17" s="88"/>
      <c r="H17" s="86"/>
      <c r="I17" s="87"/>
      <c r="J17" s="88"/>
      <c r="L17" s="86"/>
      <c r="M17" s="87"/>
      <c r="N17" s="88"/>
      <c r="P17" s="86"/>
      <c r="Q17" s="87"/>
      <c r="R17" s="88"/>
      <c r="S17" s="92"/>
      <c r="T17" s="86"/>
      <c r="U17" s="87"/>
      <c r="V17" s="88"/>
      <c r="W17" s="88"/>
      <c r="X17" s="86"/>
      <c r="Y17" s="87"/>
      <c r="Z17" s="88"/>
      <c r="AB17" s="86"/>
      <c r="AC17" s="87"/>
      <c r="AD17" s="88"/>
      <c r="AF17" s="86"/>
      <c r="AG17" s="87"/>
      <c r="AH17" s="88"/>
      <c r="AJ17" s="86"/>
      <c r="AK17" s="87"/>
      <c r="AL17" s="88"/>
    </row>
    <row r="18" spans="1:39">
      <c r="E18" s="87"/>
      <c r="F18" s="88"/>
      <c r="H18" s="86"/>
      <c r="I18" s="87"/>
      <c r="J18" s="88"/>
      <c r="L18" s="86"/>
      <c r="M18" s="87"/>
      <c r="N18" s="88"/>
      <c r="P18" s="86"/>
      <c r="Q18" s="87"/>
      <c r="R18" s="88"/>
      <c r="S18" s="92"/>
      <c r="T18" s="86"/>
      <c r="U18" s="87"/>
      <c r="V18" s="88"/>
      <c r="W18" s="88"/>
      <c r="X18" s="86"/>
      <c r="Y18" s="87"/>
      <c r="Z18" s="88"/>
      <c r="AB18" s="86"/>
      <c r="AC18" s="87"/>
      <c r="AD18" s="88"/>
      <c r="AF18" s="86"/>
      <c r="AG18" s="88"/>
      <c r="AH18" s="88"/>
      <c r="AJ18" s="86"/>
      <c r="AK18" s="88"/>
      <c r="AL18" s="88"/>
    </row>
    <row r="19" spans="1:39">
      <c r="E19" s="87"/>
      <c r="F19" s="88"/>
      <c r="H19" s="86"/>
      <c r="I19" s="87"/>
      <c r="J19" s="88"/>
      <c r="L19" s="86"/>
      <c r="M19" s="87"/>
      <c r="N19" s="88"/>
      <c r="P19" s="86"/>
      <c r="Q19" s="87"/>
      <c r="R19" s="88"/>
      <c r="S19" s="92"/>
      <c r="T19" s="86"/>
      <c r="U19" s="87"/>
      <c r="V19" s="88"/>
      <c r="W19" s="88"/>
      <c r="X19" s="86"/>
      <c r="Y19" s="87"/>
      <c r="Z19" s="88"/>
      <c r="AB19" s="86"/>
      <c r="AC19" s="87"/>
      <c r="AD19" s="88"/>
      <c r="AF19" s="86"/>
      <c r="AG19" s="88"/>
      <c r="AH19" s="88"/>
      <c r="AJ19" s="86"/>
      <c r="AK19" s="88"/>
      <c r="AL19" s="88"/>
    </row>
    <row r="20" spans="1:39">
      <c r="E20" s="87"/>
      <c r="F20" s="88"/>
      <c r="H20" s="86"/>
      <c r="I20" s="87"/>
      <c r="J20" s="88"/>
      <c r="L20" s="86"/>
      <c r="M20" s="87"/>
      <c r="N20" s="88"/>
      <c r="P20" s="88"/>
      <c r="Q20" s="93"/>
      <c r="R20" s="94"/>
      <c r="S20" s="92"/>
      <c r="X20" s="86"/>
      <c r="Y20" s="87"/>
      <c r="Z20" s="88"/>
      <c r="AB20" s="86"/>
      <c r="AC20" s="87"/>
      <c r="AD20" s="88"/>
      <c r="AF20" s="86"/>
      <c r="AG20" s="87"/>
      <c r="AH20" s="88"/>
      <c r="AJ20" s="86"/>
      <c r="AK20" s="87"/>
      <c r="AL20" s="88"/>
    </row>
    <row r="21" spans="1:39">
      <c r="D21" s="81"/>
      <c r="E21" s="81"/>
      <c r="H21" s="90"/>
      <c r="L21" s="86"/>
      <c r="M21" s="88"/>
      <c r="N21" s="88"/>
      <c r="P21" s="88"/>
      <c r="Q21" s="93"/>
      <c r="R21" s="92"/>
      <c r="S21" s="92"/>
      <c r="X21" s="86"/>
      <c r="Y21" s="87"/>
      <c r="Z21" s="88"/>
      <c r="AB21" s="86"/>
      <c r="AC21" s="87"/>
      <c r="AD21" s="88"/>
      <c r="AF21" s="86"/>
      <c r="AG21" s="87"/>
      <c r="AH21" s="88"/>
      <c r="AJ21" s="86"/>
      <c r="AK21" s="87"/>
      <c r="AL21" s="88"/>
    </row>
    <row r="22" spans="1:39">
      <c r="D22" s="81"/>
      <c r="E22" s="81"/>
      <c r="H22" s="90"/>
      <c r="L22" s="86"/>
      <c r="M22" s="87"/>
      <c r="N22" s="88"/>
      <c r="P22" s="88"/>
      <c r="Q22" s="93"/>
      <c r="R22" s="92"/>
      <c r="S22" s="92"/>
      <c r="AB22" s="86"/>
      <c r="AC22" s="87"/>
      <c r="AD22" s="88"/>
      <c r="AF22" s="86"/>
      <c r="AG22" s="87"/>
      <c r="AH22" s="88"/>
      <c r="AJ22" s="86"/>
      <c r="AK22" s="87"/>
      <c r="AL22" s="88"/>
    </row>
    <row r="23" spans="1:39">
      <c r="D23" s="81"/>
      <c r="E23" s="81"/>
      <c r="H23" s="90"/>
      <c r="L23" s="86"/>
      <c r="M23" s="87"/>
      <c r="N23" s="88"/>
      <c r="P23" s="88"/>
      <c r="Q23" s="93"/>
      <c r="R23" s="92"/>
      <c r="S23" s="92"/>
    </row>
    <row r="24" spans="1:39">
      <c r="D24" s="81"/>
      <c r="E24" s="81"/>
      <c r="H24" s="90"/>
      <c r="N24" s="81"/>
      <c r="P24" s="88"/>
      <c r="Q24" s="93"/>
      <c r="R24" s="92"/>
      <c r="S24" s="92"/>
    </row>
    <row r="25" spans="1:39" s="96" customFormat="1">
      <c r="A25" s="96" t="s">
        <v>25</v>
      </c>
      <c r="E25" s="97">
        <f>SUM(E3:E24)</f>
        <v>0</v>
      </c>
      <c r="F25" s="98">
        <f>SUM(F3:F24)</f>
        <v>0</v>
      </c>
      <c r="G25" s="99">
        <f>E25-F25</f>
        <v>0</v>
      </c>
      <c r="H25" s="90"/>
      <c r="I25" s="97">
        <f>SUM(I3:I24)</f>
        <v>0</v>
      </c>
      <c r="J25" s="98">
        <f>SUM(J3:J24)</f>
        <v>0</v>
      </c>
      <c r="K25" s="99">
        <f>I25-J25</f>
        <v>0</v>
      </c>
      <c r="L25" s="90"/>
      <c r="M25" s="120">
        <f>SUM(M3:M24)</f>
        <v>0</v>
      </c>
      <c r="N25" s="98">
        <f>SUM(N3:N24)</f>
        <v>0</v>
      </c>
      <c r="O25" s="99">
        <f>M25-N25</f>
        <v>0</v>
      </c>
      <c r="P25" s="98"/>
      <c r="Q25" s="97">
        <f>SUM(Q3:Q24)</f>
        <v>0</v>
      </c>
      <c r="R25" s="98">
        <f>SUM(R3:R24)</f>
        <v>0</v>
      </c>
      <c r="S25" s="99">
        <f>Q25-R25</f>
        <v>0</v>
      </c>
      <c r="T25" s="100"/>
      <c r="U25" s="97">
        <f>SUM(U3:U24)</f>
        <v>-16</v>
      </c>
      <c r="V25" s="98">
        <f>SUM(V3:V24)</f>
        <v>8</v>
      </c>
      <c r="W25" s="99">
        <f>U25-V25</f>
        <v>-24</v>
      </c>
      <c r="Y25" s="97">
        <f>SUM(Y3:Y24)</f>
        <v>44</v>
      </c>
      <c r="Z25" s="98">
        <f>SUM(Z3:Z24)</f>
        <v>1.5</v>
      </c>
      <c r="AA25" s="99">
        <f>Y25-Z25</f>
        <v>42.5</v>
      </c>
      <c r="AC25" s="97">
        <f>SUM(AC3:AC24)</f>
        <v>0</v>
      </c>
      <c r="AD25" s="98">
        <f>SUM(AD3:AD24)</f>
        <v>0</v>
      </c>
      <c r="AE25" s="99">
        <f>AC25-AD25</f>
        <v>0</v>
      </c>
      <c r="AG25" s="97">
        <f>SUM(AG3:AG24)</f>
        <v>0</v>
      </c>
      <c r="AH25" s="98">
        <f>SUM(AH3:AH24)</f>
        <v>0</v>
      </c>
      <c r="AI25" s="99">
        <f>AG25-AH25</f>
        <v>0</v>
      </c>
      <c r="AK25" s="97">
        <f>SUM(AK3:AK24)</f>
        <v>0</v>
      </c>
      <c r="AL25" s="98">
        <f>SUM(AL3:AL24)</f>
        <v>0</v>
      </c>
      <c r="AM25" s="99">
        <f>AK25-AL25</f>
        <v>0</v>
      </c>
    </row>
    <row r="26" spans="1:39">
      <c r="A26" s="96" t="s">
        <v>26</v>
      </c>
      <c r="B26" s="96"/>
      <c r="C26" s="96"/>
      <c r="D26" s="81"/>
      <c r="E26" s="97" t="e">
        <f>AVERAGE(E3:E20)</f>
        <v>#DIV/0!</v>
      </c>
      <c r="F26" s="98" t="e">
        <f>AVERAGE(F3:F20)</f>
        <v>#DIV/0!</v>
      </c>
      <c r="G26" s="99" t="e">
        <f>E26-F26</f>
        <v>#DIV/0!</v>
      </c>
      <c r="H26" s="90"/>
      <c r="I26" s="97" t="e">
        <f>AVERAGE(I3:I20)</f>
        <v>#DIV/0!</v>
      </c>
      <c r="J26" s="98" t="e">
        <f>AVERAGE(J3:J20)</f>
        <v>#DIV/0!</v>
      </c>
      <c r="K26" s="99" t="e">
        <f>I26-J26</f>
        <v>#DIV/0!</v>
      </c>
      <c r="M26" s="120" t="e">
        <f>AVERAGE(M3:M23)</f>
        <v>#DIV/0!</v>
      </c>
      <c r="N26" s="98" t="e">
        <f>AVERAGE(N3:N23)</f>
        <v>#DIV/0!</v>
      </c>
      <c r="O26" s="99" t="e">
        <f>M26-N26</f>
        <v>#DIV/0!</v>
      </c>
      <c r="P26" s="88"/>
      <c r="Q26" s="97" t="e">
        <f>AVERAGE(Q3:Q19)</f>
        <v>#DIV/0!</v>
      </c>
      <c r="R26" s="98" t="e">
        <f>AVERAGE(R3:R20)</f>
        <v>#DIV/0!</v>
      </c>
      <c r="S26" s="99" t="e">
        <f>Q26-R26</f>
        <v>#DIV/0!</v>
      </c>
      <c r="T26" s="101"/>
      <c r="U26" s="97">
        <f>AVERAGE(U3:U19)</f>
        <v>-2.2857142857142856</v>
      </c>
      <c r="V26" s="98">
        <f>AVERAGE(V3:V20)</f>
        <v>1.1428571428571428</v>
      </c>
      <c r="W26" s="99">
        <f>U26-V26</f>
        <v>-3.4285714285714284</v>
      </c>
      <c r="Y26" s="97">
        <f>AVERAGE(Y3:Y23)</f>
        <v>14.666666666666666</v>
      </c>
      <c r="Z26" s="98">
        <f>AVERAGE(Z3:Z23)</f>
        <v>0.75</v>
      </c>
      <c r="AA26" s="99">
        <f>Y26-Z26</f>
        <v>13.916666666666666</v>
      </c>
      <c r="AC26" s="97" t="e">
        <f>AVERAGE(AC3:AC23)</f>
        <v>#DIV/0!</v>
      </c>
      <c r="AD26" s="98" t="e">
        <f>AVERAGE(AD3:AD23)</f>
        <v>#DIV/0!</v>
      </c>
      <c r="AE26" s="99" t="e">
        <f>AC26-AD26</f>
        <v>#DIV/0!</v>
      </c>
      <c r="AG26" s="97" t="e">
        <f>AVERAGE(AG3:AG23)</f>
        <v>#DIV/0!</v>
      </c>
      <c r="AH26" s="98" t="e">
        <f>AVERAGE(AH3:AH23)</f>
        <v>#DIV/0!</v>
      </c>
      <c r="AI26" s="99" t="e">
        <f>AG26-AH26</f>
        <v>#DIV/0!</v>
      </c>
      <c r="AK26" s="97" t="e">
        <f>AVERAGE(AK3:AK23)</f>
        <v>#DIV/0!</v>
      </c>
      <c r="AL26" s="98" t="e">
        <f>AVERAGE(AL3:AL23)</f>
        <v>#DIV/0!</v>
      </c>
      <c r="AM26" s="99" t="e">
        <f>AK26-AL26</f>
        <v>#DIV/0!</v>
      </c>
    </row>
    <row r="27" spans="1:39">
      <c r="A27" s="96" t="s">
        <v>27</v>
      </c>
      <c r="B27" s="96"/>
      <c r="C27" s="96"/>
      <c r="D27" s="81"/>
      <c r="E27" s="102">
        <f>COUNT(E3:E23)</f>
        <v>0</v>
      </c>
      <c r="F27" s="98"/>
      <c r="G27" s="90"/>
      <c r="H27" s="90"/>
      <c r="I27" s="102">
        <f>COUNT(I3:I23)</f>
        <v>0</v>
      </c>
      <c r="J27" s="98"/>
      <c r="M27" s="102">
        <f>COUNT(M3:M23)</f>
        <v>0</v>
      </c>
      <c r="N27" s="98"/>
      <c r="O27" s="90"/>
      <c r="P27" s="88"/>
      <c r="Q27" s="102">
        <f>COUNT(Q3:Q23)</f>
        <v>0</v>
      </c>
      <c r="R27" s="98"/>
      <c r="S27" s="90"/>
      <c r="U27" s="102">
        <f>COUNT(U3:U23)</f>
        <v>7</v>
      </c>
      <c r="V27" s="98"/>
      <c r="W27" s="90"/>
      <c r="Y27" s="102">
        <f>COUNT(Y3:Y23)</f>
        <v>3</v>
      </c>
      <c r="Z27" s="98"/>
      <c r="AA27" s="90"/>
      <c r="AC27" s="102">
        <f>COUNT(AC3:AC23)</f>
        <v>0</v>
      </c>
      <c r="AD27" s="98"/>
      <c r="AE27" s="90"/>
      <c r="AG27" s="102">
        <f>COUNT(AG3:AG23)</f>
        <v>0</v>
      </c>
      <c r="AH27" s="98"/>
      <c r="AI27" s="90"/>
      <c r="AK27" s="102">
        <f>COUNT(AK3:AK23)</f>
        <v>0</v>
      </c>
      <c r="AL27" s="98"/>
      <c r="AM27" s="90"/>
    </row>
    <row r="28" spans="1:39">
      <c r="D28" s="81"/>
      <c r="E28" s="97"/>
      <c r="H28" s="90"/>
      <c r="I28" s="97"/>
      <c r="M28" s="97"/>
      <c r="N28" s="81"/>
      <c r="P28" s="88"/>
      <c r="Q28" s="97"/>
      <c r="R28" s="92"/>
      <c r="S28" s="92"/>
      <c r="U28" s="97"/>
      <c r="Y28" s="97"/>
      <c r="AC28" s="97"/>
    </row>
    <row r="29" spans="1:39">
      <c r="A29" s="96" t="s">
        <v>28</v>
      </c>
      <c r="B29" s="87">
        <f>E25+I25+M25+Q25+U25+Y25+AC25+AG25+AK25</f>
        <v>28</v>
      </c>
      <c r="C29" s="97"/>
      <c r="D29" s="87"/>
      <c r="E29" s="97"/>
      <c r="F29" s="98"/>
      <c r="G29" s="90"/>
      <c r="H29" s="90"/>
    </row>
    <row r="30" spans="1:39">
      <c r="A30" s="96" t="s">
        <v>20</v>
      </c>
      <c r="B30" s="88">
        <f>F25+J25+N25+R25+V25+Z25+AD25+AH25+AL25</f>
        <v>9.5</v>
      </c>
      <c r="C30" s="95"/>
      <c r="D30" s="88"/>
      <c r="E30" s="95"/>
      <c r="F30" s="95"/>
      <c r="I30" s="95"/>
      <c r="J30" s="95"/>
      <c r="Q30" s="95"/>
      <c r="R30" s="95"/>
      <c r="U30" s="95"/>
      <c r="V30" s="95"/>
      <c r="Y30" s="95"/>
      <c r="Z30" s="95"/>
      <c r="AC30" s="95"/>
      <c r="AD30" s="95"/>
      <c r="AG30" s="95"/>
      <c r="AH30" s="95"/>
      <c r="AK30" s="95"/>
      <c r="AL30" s="95"/>
    </row>
    <row r="31" spans="1:39">
      <c r="A31" s="96" t="s">
        <v>16</v>
      </c>
      <c r="B31" s="99">
        <f>B29-B30</f>
        <v>18.5</v>
      </c>
      <c r="D31" s="99"/>
      <c r="E31" s="81"/>
      <c r="F31" s="95"/>
      <c r="H31" s="81"/>
      <c r="I31" s="81"/>
      <c r="J31" s="95"/>
      <c r="M31" s="81"/>
      <c r="R31" s="95"/>
      <c r="V31" s="95"/>
      <c r="Z31" s="95"/>
      <c r="AD31" s="95"/>
      <c r="AH31" s="95"/>
      <c r="AL31" s="95"/>
    </row>
    <row r="32" spans="1:39">
      <c r="A32" s="96"/>
      <c r="B32" s="86"/>
      <c r="E32" s="81"/>
      <c r="F32" s="89"/>
      <c r="H32" s="81"/>
    </row>
    <row r="33" spans="1:8">
      <c r="A33" s="96" t="s">
        <v>27</v>
      </c>
      <c r="B33" s="103">
        <f>E27+I27+M27+Q27+U27</f>
        <v>7</v>
      </c>
      <c r="D33" s="103"/>
      <c r="E33" s="81"/>
      <c r="F33" s="89"/>
      <c r="H33" s="81"/>
    </row>
    <row r="34" spans="1:8">
      <c r="A34" s="96" t="s">
        <v>29</v>
      </c>
      <c r="B34" s="104">
        <f>B33-B35</f>
        <v>5</v>
      </c>
      <c r="C34" s="87">
        <f>B29-C35</f>
        <v>61</v>
      </c>
      <c r="D34" s="104"/>
      <c r="E34" s="87"/>
      <c r="F34" s="89"/>
      <c r="H34" s="81"/>
    </row>
    <row r="35" spans="1:8">
      <c r="A35" s="96" t="s">
        <v>30</v>
      </c>
      <c r="B35" s="105">
        <v>2</v>
      </c>
      <c r="C35" s="88">
        <f>U6+U7</f>
        <v>-33</v>
      </c>
      <c r="D35" s="105"/>
      <c r="E35" s="88"/>
      <c r="F35" s="89"/>
      <c r="H35" s="81"/>
    </row>
    <row r="36" spans="1:8">
      <c r="A36" s="96" t="s">
        <v>31</v>
      </c>
      <c r="B36" s="106">
        <f>B31/B33</f>
        <v>2.6428571428571428</v>
      </c>
      <c r="C36" s="88"/>
      <c r="D36" s="106"/>
      <c r="E36" s="88"/>
      <c r="F36" s="89"/>
      <c r="H36" s="81"/>
    </row>
    <row r="37" spans="1:8">
      <c r="B37" s="86"/>
      <c r="E37" s="81"/>
      <c r="F37" s="89"/>
      <c r="H37" s="81"/>
    </row>
    <row r="38" spans="1:8">
      <c r="A38" s="96" t="s">
        <v>32</v>
      </c>
      <c r="B38" s="88">
        <f>U9</f>
        <v>-40</v>
      </c>
      <c r="D38" s="88"/>
      <c r="E38" s="81"/>
      <c r="F38" s="89"/>
      <c r="H38" s="81"/>
    </row>
    <row r="39" spans="1:8">
      <c r="A39" s="96" t="s">
        <v>33</v>
      </c>
      <c r="B39" s="87">
        <f>U3</f>
        <v>18</v>
      </c>
      <c r="D39" s="87"/>
      <c r="E39" s="81"/>
      <c r="F39" s="89"/>
      <c r="H39" s="81"/>
    </row>
    <row r="40" spans="1:8">
      <c r="E40" s="81"/>
      <c r="F40" s="89"/>
      <c r="H40" s="81"/>
    </row>
  </sheetData>
  <mergeCells count="9">
    <mergeCell ref="AB1:AD1"/>
    <mergeCell ref="AF1:AH1"/>
    <mergeCell ref="AJ1:AL1"/>
    <mergeCell ref="D1:F1"/>
    <mergeCell ref="H1:J1"/>
    <mergeCell ref="L1:N1"/>
    <mergeCell ref="P1:R1"/>
    <mergeCell ref="T1:V1"/>
    <mergeCell ref="X1:Z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13"/>
  <dimension ref="A1:H192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H23" sqref="H23"/>
    </sheetView>
  </sheetViews>
  <sheetFormatPr defaultColWidth="3.42578125" defaultRowHeight="15"/>
  <cols>
    <col min="1" max="1" width="9.85546875" style="86" bestFit="1" customWidth="1"/>
    <col min="2" max="2" width="10.5703125" style="107" bestFit="1" customWidth="1"/>
    <col min="3" max="3" width="8.7109375" style="81" bestFit="1" customWidth="1"/>
    <col min="4" max="4" width="17.5703125" style="89" bestFit="1" customWidth="1"/>
    <col min="5" max="5" width="17" style="81" bestFit="1" customWidth="1"/>
    <col min="6" max="6" width="14.28515625" style="81" bestFit="1" customWidth="1"/>
    <col min="7" max="7" width="9.5703125" style="81" customWidth="1"/>
    <col min="8" max="8" width="17.28515625" style="101" bestFit="1" customWidth="1"/>
    <col min="9" max="16384" width="3.42578125" style="81"/>
  </cols>
  <sheetData>
    <row r="1" spans="1:8" s="78" customFormat="1">
      <c r="A1" s="83" t="s">
        <v>1</v>
      </c>
      <c r="B1" s="84" t="s">
        <v>2</v>
      </c>
      <c r="C1" s="85" t="s">
        <v>15</v>
      </c>
      <c r="D1" s="79" t="s">
        <v>34</v>
      </c>
      <c r="E1" s="78" t="s">
        <v>35</v>
      </c>
      <c r="F1" s="78" t="s">
        <v>36</v>
      </c>
      <c r="G1" s="13" t="s">
        <v>37</v>
      </c>
      <c r="H1" s="108" t="s">
        <v>12</v>
      </c>
    </row>
    <row r="2" spans="1:8">
      <c r="B2" s="87"/>
      <c r="C2" s="88"/>
      <c r="E2" s="95"/>
      <c r="F2" s="95"/>
    </row>
    <row r="3" spans="1:8">
      <c r="B3" s="87"/>
      <c r="C3" s="88"/>
      <c r="E3" s="89"/>
      <c r="F3" s="95"/>
      <c r="G3" s="112"/>
      <c r="H3" s="110"/>
    </row>
    <row r="4" spans="1:8">
      <c r="B4" s="87"/>
      <c r="C4" s="88"/>
      <c r="E4" s="89"/>
      <c r="F4" s="95"/>
    </row>
    <row r="5" spans="1:8">
      <c r="B5" s="87"/>
      <c r="C5" s="88"/>
      <c r="E5" s="89"/>
      <c r="F5" s="95"/>
    </row>
    <row r="6" spans="1:8">
      <c r="B6" s="87"/>
      <c r="C6" s="88"/>
      <c r="E6" s="89"/>
      <c r="F6" s="95"/>
    </row>
    <row r="7" spans="1:8">
      <c r="B7" s="87"/>
      <c r="C7" s="88"/>
      <c r="E7" s="89"/>
      <c r="F7" s="95"/>
    </row>
    <row r="8" spans="1:8">
      <c r="B8" s="87"/>
      <c r="C8" s="88"/>
      <c r="E8" s="89"/>
      <c r="F8" s="95"/>
    </row>
    <row r="9" spans="1:8">
      <c r="B9" s="87"/>
      <c r="C9" s="88"/>
      <c r="E9" s="89"/>
      <c r="F9" s="95"/>
    </row>
    <row r="10" spans="1:8">
      <c r="B10" s="87"/>
      <c r="C10" s="88"/>
      <c r="E10" s="89"/>
      <c r="F10" s="95"/>
    </row>
    <row r="11" spans="1:8">
      <c r="B11" s="87"/>
      <c r="C11" s="88"/>
      <c r="E11" s="89"/>
      <c r="F11" s="95"/>
    </row>
    <row r="12" spans="1:8">
      <c r="B12" s="88"/>
      <c r="C12" s="88"/>
      <c r="E12" s="89"/>
      <c r="F12" s="95"/>
    </row>
    <row r="13" spans="1:8">
      <c r="B13" s="87"/>
      <c r="C13" s="88"/>
      <c r="E13" s="89"/>
      <c r="F13" s="95"/>
    </row>
    <row r="14" spans="1:8">
      <c r="B14" s="87"/>
      <c r="C14" s="88"/>
      <c r="E14" s="89"/>
      <c r="F14" s="95"/>
    </row>
    <row r="15" spans="1:8">
      <c r="B15" s="87"/>
      <c r="C15" s="88"/>
      <c r="E15" s="89"/>
      <c r="F15" s="95"/>
    </row>
    <row r="16" spans="1:8">
      <c r="B16" s="87"/>
      <c r="C16" s="88"/>
      <c r="E16" s="89"/>
      <c r="F16" s="95"/>
    </row>
    <row r="17" spans="2:8">
      <c r="B17" s="87"/>
      <c r="C17" s="88"/>
      <c r="E17" s="89"/>
      <c r="F17" s="95"/>
    </row>
    <row r="18" spans="2:8">
      <c r="B18" s="87"/>
      <c r="C18" s="88"/>
      <c r="E18" s="89"/>
      <c r="F18" s="95"/>
    </row>
    <row r="19" spans="2:8">
      <c r="B19" s="87"/>
      <c r="C19" s="88"/>
      <c r="E19" s="89"/>
      <c r="F19" s="95"/>
    </row>
    <row r="20" spans="2:8">
      <c r="B20" s="87"/>
      <c r="C20" s="88"/>
      <c r="E20" s="89"/>
      <c r="F20" s="95"/>
    </row>
    <row r="21" spans="2:8">
      <c r="B21" s="87"/>
      <c r="C21" s="88"/>
      <c r="E21" s="89"/>
      <c r="F21" s="95"/>
      <c r="G21" s="109"/>
      <c r="H21" s="110"/>
    </row>
    <row r="22" spans="2:8">
      <c r="B22" s="87"/>
      <c r="C22" s="88"/>
      <c r="E22" s="89"/>
      <c r="F22" s="95"/>
      <c r="G22" s="109"/>
      <c r="H22" s="110"/>
    </row>
    <row r="23" spans="2:8">
      <c r="B23" s="87"/>
      <c r="C23" s="88"/>
      <c r="E23" s="89"/>
      <c r="F23" s="95"/>
      <c r="G23" s="109"/>
      <c r="H23" s="110"/>
    </row>
    <row r="24" spans="2:8">
      <c r="B24" s="88"/>
      <c r="C24" s="88"/>
      <c r="E24" s="89"/>
      <c r="F24" s="95"/>
      <c r="G24" s="109"/>
      <c r="H24" s="110"/>
    </row>
    <row r="25" spans="2:8">
      <c r="B25" s="88"/>
      <c r="C25" s="88"/>
      <c r="E25" s="89"/>
      <c r="F25" s="95"/>
      <c r="G25" s="109"/>
      <c r="H25" s="110"/>
    </row>
    <row r="26" spans="2:8">
      <c r="B26" s="87"/>
      <c r="C26" s="88"/>
      <c r="E26" s="89"/>
      <c r="F26" s="95"/>
      <c r="G26" s="109"/>
      <c r="H26" s="110"/>
    </row>
    <row r="27" spans="2:8">
      <c r="B27" s="87"/>
      <c r="C27" s="88"/>
      <c r="E27" s="89"/>
      <c r="F27" s="95"/>
      <c r="G27" s="109"/>
      <c r="H27" s="110"/>
    </row>
    <row r="28" spans="2:8">
      <c r="B28" s="87"/>
      <c r="C28" s="88"/>
      <c r="E28" s="89"/>
      <c r="F28" s="95"/>
      <c r="G28" s="109"/>
      <c r="H28" s="110"/>
    </row>
    <row r="29" spans="2:8">
      <c r="B29" s="88"/>
      <c r="C29" s="88"/>
      <c r="E29" s="89"/>
      <c r="F29" s="95"/>
      <c r="G29" s="109"/>
      <c r="H29" s="110"/>
    </row>
    <row r="30" spans="2:8">
      <c r="B30" s="88"/>
      <c r="C30" s="88"/>
      <c r="E30" s="89"/>
      <c r="F30" s="95"/>
      <c r="G30" s="109"/>
      <c r="H30" s="110"/>
    </row>
    <row r="31" spans="2:8">
      <c r="B31" s="87"/>
      <c r="C31" s="88"/>
      <c r="E31" s="89"/>
      <c r="F31" s="95"/>
      <c r="G31" s="109"/>
      <c r="H31" s="110"/>
    </row>
    <row r="32" spans="2:8">
      <c r="B32" s="87"/>
      <c r="C32" s="88"/>
      <c r="E32" s="89"/>
      <c r="F32" s="95"/>
      <c r="G32" s="109"/>
      <c r="H32" s="110"/>
    </row>
    <row r="33" spans="2:8">
      <c r="B33" s="87"/>
      <c r="C33" s="88"/>
      <c r="E33" s="89"/>
      <c r="F33" s="95"/>
      <c r="G33" s="109"/>
      <c r="H33" s="110"/>
    </row>
    <row r="34" spans="2:8">
      <c r="B34" s="87"/>
      <c r="C34" s="88"/>
      <c r="E34" s="89"/>
      <c r="F34" s="95"/>
      <c r="G34" s="109"/>
      <c r="H34" s="110"/>
    </row>
    <row r="35" spans="2:8">
      <c r="B35" s="87"/>
      <c r="C35" s="88"/>
      <c r="E35" s="89"/>
      <c r="F35" s="95"/>
      <c r="G35" s="109"/>
      <c r="H35" s="110"/>
    </row>
    <row r="36" spans="2:8">
      <c r="B36" s="87"/>
      <c r="C36" s="88"/>
      <c r="E36" s="89"/>
      <c r="F36" s="95"/>
      <c r="G36" s="109"/>
      <c r="H36" s="110"/>
    </row>
    <row r="37" spans="2:8">
      <c r="B37" s="87"/>
      <c r="C37" s="88"/>
      <c r="E37" s="89"/>
      <c r="F37" s="95"/>
      <c r="G37" s="109"/>
      <c r="H37" s="110"/>
    </row>
    <row r="38" spans="2:8">
      <c r="B38" s="87"/>
      <c r="C38" s="88"/>
      <c r="E38" s="89"/>
      <c r="F38" s="95"/>
      <c r="G38" s="109"/>
      <c r="H38" s="110"/>
    </row>
    <row r="39" spans="2:8">
      <c r="B39" s="87"/>
      <c r="C39" s="88"/>
      <c r="E39" s="89"/>
      <c r="F39" s="95"/>
      <c r="G39" s="109"/>
      <c r="H39" s="110"/>
    </row>
    <row r="40" spans="2:8">
      <c r="B40" s="87"/>
      <c r="C40" s="88"/>
      <c r="E40" s="89"/>
      <c r="F40" s="95"/>
      <c r="G40" s="109"/>
      <c r="H40" s="110"/>
    </row>
    <row r="41" spans="2:8">
      <c r="B41" s="87"/>
      <c r="C41" s="88"/>
      <c r="E41" s="89"/>
      <c r="F41" s="95"/>
      <c r="G41" s="109"/>
      <c r="H41" s="110"/>
    </row>
    <row r="42" spans="2:8">
      <c r="B42" s="87"/>
      <c r="C42" s="88"/>
      <c r="E42" s="89"/>
      <c r="F42" s="95"/>
      <c r="G42" s="109"/>
      <c r="H42" s="110"/>
    </row>
    <row r="43" spans="2:8">
      <c r="B43" s="87"/>
      <c r="C43" s="88"/>
      <c r="E43" s="89"/>
      <c r="F43" s="95"/>
      <c r="G43" s="109"/>
      <c r="H43" s="110"/>
    </row>
    <row r="44" spans="2:8">
      <c r="B44" s="87"/>
      <c r="C44" s="88"/>
      <c r="E44" s="89"/>
      <c r="F44" s="95"/>
      <c r="G44" s="109"/>
      <c r="H44" s="110"/>
    </row>
    <row r="45" spans="2:8">
      <c r="B45" s="87"/>
      <c r="C45" s="88"/>
      <c r="E45" s="89"/>
      <c r="F45" s="95"/>
      <c r="G45" s="109"/>
      <c r="H45" s="110"/>
    </row>
    <row r="46" spans="2:8">
      <c r="B46" s="87"/>
      <c r="C46" s="88"/>
      <c r="E46" s="89"/>
      <c r="F46" s="95"/>
      <c r="G46" s="109"/>
      <c r="H46" s="110"/>
    </row>
    <row r="47" spans="2:8">
      <c r="B47" s="87"/>
      <c r="C47" s="88"/>
      <c r="E47" s="89"/>
      <c r="F47" s="95"/>
      <c r="G47" s="109"/>
      <c r="H47" s="110"/>
    </row>
    <row r="48" spans="2:8">
      <c r="B48" s="87"/>
      <c r="C48" s="88"/>
      <c r="E48" s="89"/>
      <c r="F48" s="95"/>
      <c r="G48" s="109"/>
      <c r="H48" s="110"/>
    </row>
    <row r="49" spans="2:8">
      <c r="B49" s="88"/>
      <c r="C49" s="88"/>
      <c r="E49" s="89"/>
      <c r="F49" s="95"/>
      <c r="G49" s="109"/>
      <c r="H49" s="110"/>
    </row>
    <row r="50" spans="2:8">
      <c r="B50" s="87"/>
      <c r="C50" s="88"/>
      <c r="E50" s="89"/>
      <c r="F50" s="95"/>
      <c r="G50" s="109"/>
      <c r="H50" s="110"/>
    </row>
    <row r="51" spans="2:8">
      <c r="B51" s="87"/>
      <c r="C51" s="88"/>
      <c r="E51" s="89"/>
      <c r="F51" s="95"/>
      <c r="G51" s="109"/>
      <c r="H51" s="110"/>
    </row>
    <row r="52" spans="2:8">
      <c r="B52" s="87"/>
      <c r="C52" s="88"/>
      <c r="E52" s="89"/>
      <c r="F52" s="95"/>
      <c r="G52" s="109"/>
      <c r="H52" s="110"/>
    </row>
    <row r="53" spans="2:8">
      <c r="B53" s="87"/>
      <c r="C53" s="88"/>
      <c r="E53" s="89"/>
      <c r="F53" s="95"/>
      <c r="G53" s="109"/>
      <c r="H53" s="110"/>
    </row>
    <row r="54" spans="2:8">
      <c r="B54" s="87"/>
      <c r="C54" s="88"/>
      <c r="E54" s="89"/>
      <c r="F54" s="95"/>
      <c r="G54" s="109"/>
      <c r="H54" s="110"/>
    </row>
    <row r="55" spans="2:8">
      <c r="B55" s="87"/>
      <c r="C55" s="88"/>
      <c r="E55" s="89"/>
      <c r="F55" s="95"/>
      <c r="G55" s="109"/>
      <c r="H55" s="110"/>
    </row>
    <row r="56" spans="2:8">
      <c r="B56" s="88"/>
      <c r="C56" s="88"/>
      <c r="E56" s="89"/>
      <c r="F56" s="95"/>
      <c r="G56" s="109"/>
      <c r="H56" s="110"/>
    </row>
    <row r="57" spans="2:8">
      <c r="B57" s="87"/>
      <c r="C57" s="88"/>
      <c r="E57" s="89"/>
      <c r="F57" s="95"/>
      <c r="G57" s="109"/>
      <c r="H57" s="110"/>
    </row>
    <row r="58" spans="2:8">
      <c r="B58" s="87"/>
      <c r="C58" s="88"/>
      <c r="E58" s="89"/>
      <c r="F58" s="95"/>
      <c r="G58" s="109"/>
      <c r="H58" s="110"/>
    </row>
    <row r="59" spans="2:8">
      <c r="B59" s="87"/>
      <c r="C59" s="88"/>
      <c r="E59" s="89"/>
      <c r="F59" s="95"/>
      <c r="G59" s="109"/>
      <c r="H59" s="110"/>
    </row>
    <row r="60" spans="2:8">
      <c r="B60" s="87"/>
      <c r="C60" s="88"/>
      <c r="E60" s="89"/>
      <c r="F60" s="95"/>
      <c r="G60" s="109"/>
      <c r="H60" s="110"/>
    </row>
    <row r="61" spans="2:8">
      <c r="B61" s="87"/>
      <c r="C61" s="88"/>
      <c r="E61" s="89"/>
      <c r="F61" s="95"/>
      <c r="G61" s="109"/>
      <c r="H61" s="110"/>
    </row>
    <row r="62" spans="2:8">
      <c r="B62" s="87"/>
      <c r="C62" s="88"/>
      <c r="E62" s="89"/>
      <c r="F62" s="95"/>
      <c r="G62" s="109"/>
      <c r="H62" s="110"/>
    </row>
    <row r="63" spans="2:8">
      <c r="B63" s="87"/>
      <c r="C63" s="88"/>
      <c r="E63" s="89"/>
      <c r="F63" s="95"/>
      <c r="G63" s="109"/>
      <c r="H63" s="110"/>
    </row>
    <row r="64" spans="2:8">
      <c r="B64" s="87"/>
      <c r="C64" s="88"/>
      <c r="E64" s="89"/>
      <c r="F64" s="95"/>
      <c r="G64" s="109"/>
      <c r="H64" s="110"/>
    </row>
    <row r="65" spans="2:8">
      <c r="B65" s="87"/>
      <c r="C65" s="88"/>
      <c r="E65" s="89"/>
      <c r="F65" s="95"/>
      <c r="G65" s="109"/>
      <c r="H65" s="110"/>
    </row>
    <row r="66" spans="2:8">
      <c r="B66" s="88"/>
      <c r="C66" s="88"/>
      <c r="E66" s="89"/>
      <c r="F66" s="95"/>
      <c r="G66" s="109"/>
      <c r="H66" s="110"/>
    </row>
    <row r="67" spans="2:8">
      <c r="B67" s="87"/>
      <c r="C67" s="88"/>
      <c r="E67" s="89"/>
      <c r="F67" s="95"/>
      <c r="G67" s="109"/>
      <c r="H67" s="110"/>
    </row>
    <row r="68" spans="2:8">
      <c r="B68" s="87"/>
      <c r="C68" s="88"/>
      <c r="E68" s="89"/>
      <c r="F68" s="95"/>
      <c r="G68" s="109"/>
      <c r="H68" s="110"/>
    </row>
    <row r="69" spans="2:8">
      <c r="B69" s="87"/>
      <c r="C69" s="88"/>
      <c r="E69" s="89"/>
      <c r="F69" s="95"/>
      <c r="G69" s="109"/>
      <c r="H69" s="110"/>
    </row>
    <row r="70" spans="2:8">
      <c r="B70" s="87"/>
      <c r="C70" s="88"/>
      <c r="E70" s="89"/>
      <c r="F70" s="95"/>
      <c r="G70" s="109"/>
      <c r="H70" s="110"/>
    </row>
    <row r="71" spans="2:8">
      <c r="B71" s="88"/>
      <c r="C71" s="88"/>
      <c r="E71" s="89"/>
      <c r="F71" s="95"/>
      <c r="G71" s="109"/>
      <c r="H71" s="110"/>
    </row>
    <row r="72" spans="2:8">
      <c r="B72" s="87"/>
      <c r="C72" s="88"/>
      <c r="E72" s="89"/>
      <c r="F72" s="95"/>
      <c r="G72" s="109"/>
      <c r="H72" s="110"/>
    </row>
    <row r="73" spans="2:8">
      <c r="B73" s="87"/>
      <c r="C73" s="88"/>
      <c r="E73" s="89"/>
      <c r="F73" s="95"/>
      <c r="G73" s="109"/>
      <c r="H73" s="110"/>
    </row>
    <row r="74" spans="2:8">
      <c r="B74" s="87"/>
      <c r="C74" s="88"/>
      <c r="E74" s="89"/>
      <c r="F74" s="95"/>
      <c r="G74" s="109"/>
      <c r="H74" s="110"/>
    </row>
    <row r="75" spans="2:8">
      <c r="B75" s="87"/>
      <c r="C75" s="88"/>
      <c r="E75" s="89"/>
      <c r="F75" s="95"/>
      <c r="G75" s="109"/>
      <c r="H75" s="110"/>
    </row>
    <row r="76" spans="2:8">
      <c r="B76" s="87"/>
      <c r="C76" s="88"/>
      <c r="E76" s="89"/>
      <c r="F76" s="95"/>
      <c r="G76" s="109"/>
      <c r="H76" s="110"/>
    </row>
    <row r="77" spans="2:8">
      <c r="B77" s="87"/>
      <c r="C77" s="88"/>
      <c r="E77" s="89"/>
      <c r="F77" s="95"/>
      <c r="G77" s="109"/>
      <c r="H77" s="110"/>
    </row>
    <row r="78" spans="2:8">
      <c r="B78" s="87"/>
      <c r="C78" s="88"/>
      <c r="E78" s="89"/>
      <c r="F78" s="95"/>
      <c r="G78" s="109"/>
      <c r="H78" s="110"/>
    </row>
    <row r="79" spans="2:8">
      <c r="B79" s="87"/>
      <c r="C79" s="88"/>
      <c r="E79" s="89"/>
      <c r="F79" s="95"/>
      <c r="G79" s="109"/>
      <c r="H79" s="110"/>
    </row>
    <row r="80" spans="2:8">
      <c r="B80" s="87"/>
      <c r="C80" s="88"/>
      <c r="E80" s="89"/>
      <c r="F80" s="95"/>
      <c r="G80" s="109"/>
      <c r="H80" s="110"/>
    </row>
    <row r="81" spans="2:8">
      <c r="B81" s="87"/>
      <c r="C81" s="88"/>
      <c r="E81" s="89"/>
      <c r="F81" s="95"/>
      <c r="G81" s="109"/>
      <c r="H81" s="110"/>
    </row>
    <row r="82" spans="2:8">
      <c r="B82" s="87"/>
      <c r="C82" s="88"/>
      <c r="E82" s="89"/>
      <c r="F82" s="95"/>
      <c r="G82" s="109"/>
      <c r="H82" s="110"/>
    </row>
    <row r="83" spans="2:8">
      <c r="B83" s="87"/>
      <c r="C83" s="88"/>
      <c r="E83" s="89"/>
      <c r="F83" s="95"/>
      <c r="G83" s="109"/>
      <c r="H83" s="110"/>
    </row>
    <row r="84" spans="2:8">
      <c r="B84" s="87"/>
      <c r="C84" s="88"/>
      <c r="E84" s="89"/>
      <c r="F84" s="95"/>
      <c r="G84" s="109"/>
      <c r="H84" s="110"/>
    </row>
    <row r="85" spans="2:8">
      <c r="B85" s="87"/>
      <c r="C85" s="88"/>
      <c r="E85" s="89"/>
      <c r="F85" s="95"/>
      <c r="G85" s="109"/>
      <c r="H85" s="110"/>
    </row>
    <row r="86" spans="2:8">
      <c r="B86" s="87"/>
      <c r="C86" s="88"/>
      <c r="E86" s="89"/>
      <c r="F86" s="95"/>
      <c r="G86" s="109"/>
      <c r="H86" s="110"/>
    </row>
    <row r="87" spans="2:8">
      <c r="B87" s="87"/>
      <c r="C87" s="88"/>
      <c r="E87" s="89"/>
      <c r="F87" s="95"/>
      <c r="G87" s="109"/>
      <c r="H87" s="110"/>
    </row>
    <row r="88" spans="2:8">
      <c r="B88" s="87"/>
      <c r="C88" s="88"/>
      <c r="E88" s="89"/>
      <c r="F88" s="95"/>
      <c r="G88" s="109"/>
      <c r="H88" s="110"/>
    </row>
    <row r="89" spans="2:8">
      <c r="B89" s="87"/>
      <c r="C89" s="88"/>
      <c r="E89" s="89"/>
      <c r="F89" s="95"/>
      <c r="G89" s="109"/>
      <c r="H89" s="110"/>
    </row>
    <row r="90" spans="2:8">
      <c r="B90" s="87"/>
      <c r="C90" s="88"/>
      <c r="E90" s="89"/>
      <c r="F90" s="95"/>
      <c r="G90" s="109"/>
      <c r="H90" s="110"/>
    </row>
    <row r="91" spans="2:8">
      <c r="B91" s="87"/>
      <c r="C91" s="88"/>
      <c r="E91" s="89"/>
      <c r="F91" s="95"/>
      <c r="G91" s="109"/>
      <c r="H91" s="110"/>
    </row>
    <row r="92" spans="2:8">
      <c r="B92" s="87"/>
      <c r="C92" s="88"/>
      <c r="E92" s="89"/>
      <c r="F92" s="95"/>
      <c r="G92" s="109"/>
      <c r="H92" s="110"/>
    </row>
    <row r="93" spans="2:8">
      <c r="B93" s="88"/>
      <c r="C93" s="88"/>
      <c r="E93" s="89"/>
      <c r="F93" s="95"/>
      <c r="G93" s="109"/>
      <c r="H93" s="110"/>
    </row>
    <row r="94" spans="2:8">
      <c r="B94" s="87"/>
      <c r="C94" s="88"/>
      <c r="E94" s="89"/>
      <c r="F94" s="95"/>
      <c r="G94" s="109"/>
      <c r="H94" s="110"/>
    </row>
    <row r="95" spans="2:8">
      <c r="B95" s="87"/>
      <c r="C95" s="88"/>
      <c r="E95" s="89"/>
      <c r="F95" s="95"/>
      <c r="G95" s="109"/>
      <c r="H95" s="110"/>
    </row>
    <row r="96" spans="2:8">
      <c r="B96" s="87"/>
      <c r="C96" s="88"/>
      <c r="E96" s="89"/>
      <c r="F96" s="95"/>
      <c r="G96" s="109"/>
      <c r="H96" s="110"/>
    </row>
    <row r="97" spans="2:8">
      <c r="B97" s="87"/>
      <c r="C97" s="88"/>
      <c r="E97" s="89"/>
      <c r="F97" s="95"/>
      <c r="G97" s="109"/>
      <c r="H97" s="110"/>
    </row>
    <row r="98" spans="2:8">
      <c r="B98" s="87"/>
      <c r="C98" s="88"/>
      <c r="E98" s="89"/>
      <c r="F98" s="95"/>
      <c r="G98" s="109"/>
      <c r="H98" s="110"/>
    </row>
    <row r="99" spans="2:8">
      <c r="B99" s="87"/>
      <c r="C99" s="88"/>
      <c r="E99" s="89"/>
      <c r="F99" s="95"/>
      <c r="G99" s="109"/>
      <c r="H99" s="110"/>
    </row>
    <row r="100" spans="2:8">
      <c r="B100" s="87"/>
      <c r="C100" s="88"/>
      <c r="E100" s="89"/>
      <c r="F100" s="95"/>
      <c r="G100" s="109"/>
      <c r="H100" s="110"/>
    </row>
    <row r="101" spans="2:8">
      <c r="B101" s="87"/>
      <c r="C101" s="88"/>
      <c r="E101" s="89"/>
      <c r="F101" s="95"/>
      <c r="G101" s="109"/>
      <c r="H101" s="110"/>
    </row>
    <row r="102" spans="2:8">
      <c r="B102" s="87"/>
      <c r="C102" s="88"/>
      <c r="E102" s="89"/>
      <c r="F102" s="95"/>
      <c r="G102" s="109"/>
      <c r="H102" s="110"/>
    </row>
    <row r="103" spans="2:8">
      <c r="B103" s="87"/>
      <c r="C103" s="88"/>
      <c r="E103" s="89"/>
      <c r="F103" s="95"/>
      <c r="G103" s="109"/>
      <c r="H103" s="110"/>
    </row>
    <row r="104" spans="2:8">
      <c r="B104" s="87"/>
      <c r="C104" s="88"/>
      <c r="E104" s="89"/>
      <c r="F104" s="95"/>
      <c r="G104" s="109"/>
      <c r="H104" s="110"/>
    </row>
    <row r="105" spans="2:8">
      <c r="B105" s="87"/>
      <c r="C105" s="88"/>
      <c r="E105" s="89"/>
      <c r="F105" s="95"/>
      <c r="G105" s="109"/>
      <c r="H105" s="110"/>
    </row>
    <row r="106" spans="2:8">
      <c r="B106" s="87"/>
      <c r="C106" s="88"/>
      <c r="E106" s="89"/>
      <c r="F106" s="95"/>
      <c r="G106" s="109"/>
      <c r="H106" s="110"/>
    </row>
    <row r="107" spans="2:8">
      <c r="B107" s="87"/>
      <c r="C107" s="88"/>
      <c r="E107" s="89"/>
      <c r="F107" s="95"/>
      <c r="G107" s="109"/>
      <c r="H107" s="110"/>
    </row>
    <row r="108" spans="2:8">
      <c r="B108" s="87"/>
      <c r="C108" s="88"/>
      <c r="E108" s="89"/>
      <c r="F108" s="95"/>
      <c r="G108" s="109"/>
      <c r="H108" s="110"/>
    </row>
    <row r="109" spans="2:8">
      <c r="B109" s="87"/>
      <c r="C109" s="88"/>
      <c r="E109" s="89"/>
      <c r="F109" s="95"/>
      <c r="G109" s="109"/>
      <c r="H109" s="110"/>
    </row>
    <row r="110" spans="2:8">
      <c r="B110" s="87"/>
      <c r="C110" s="88"/>
      <c r="E110" s="89"/>
      <c r="F110" s="95"/>
      <c r="G110" s="109"/>
      <c r="H110" s="110"/>
    </row>
    <row r="111" spans="2:8">
      <c r="B111" s="87"/>
      <c r="C111" s="88"/>
      <c r="E111" s="89"/>
      <c r="F111" s="95"/>
      <c r="G111" s="109"/>
      <c r="H111" s="110"/>
    </row>
    <row r="112" spans="2:8">
      <c r="B112" s="87"/>
      <c r="C112" s="88"/>
      <c r="E112" s="89"/>
      <c r="F112" s="95"/>
      <c r="G112" s="109"/>
      <c r="H112" s="110"/>
    </row>
    <row r="113" spans="2:8">
      <c r="B113" s="87"/>
      <c r="C113" s="88"/>
      <c r="E113" s="89"/>
      <c r="F113" s="95"/>
      <c r="G113" s="109"/>
      <c r="H113" s="110"/>
    </row>
    <row r="114" spans="2:8">
      <c r="B114" s="87"/>
      <c r="C114" s="88"/>
      <c r="E114" s="89"/>
      <c r="F114" s="95"/>
      <c r="G114" s="109"/>
      <c r="H114" s="110"/>
    </row>
    <row r="115" spans="2:8">
      <c r="B115" s="87"/>
      <c r="C115" s="88"/>
      <c r="E115" s="89"/>
      <c r="F115" s="95"/>
      <c r="G115" s="109"/>
      <c r="H115" s="110"/>
    </row>
    <row r="116" spans="2:8">
      <c r="B116" s="88"/>
      <c r="C116" s="88"/>
      <c r="E116" s="89"/>
      <c r="F116" s="95"/>
      <c r="G116" s="109"/>
      <c r="H116" s="110"/>
    </row>
    <row r="117" spans="2:8">
      <c r="B117" s="88"/>
      <c r="C117" s="88"/>
      <c r="E117" s="89"/>
      <c r="F117" s="95"/>
      <c r="G117" s="109"/>
      <c r="H117" s="110"/>
    </row>
    <row r="118" spans="2:8">
      <c r="B118" s="87"/>
      <c r="C118" s="88"/>
      <c r="E118" s="89"/>
      <c r="F118" s="95"/>
      <c r="G118" s="109"/>
      <c r="H118" s="110"/>
    </row>
    <row r="119" spans="2:8">
      <c r="B119" s="87"/>
      <c r="C119" s="88"/>
      <c r="E119" s="89"/>
      <c r="F119" s="95"/>
      <c r="G119" s="109"/>
      <c r="H119" s="110"/>
    </row>
    <row r="120" spans="2:8">
      <c r="B120" s="87"/>
      <c r="C120" s="88"/>
      <c r="E120" s="89"/>
      <c r="F120" s="95"/>
      <c r="G120" s="109"/>
      <c r="H120" s="110"/>
    </row>
    <row r="121" spans="2:8">
      <c r="B121" s="88"/>
      <c r="C121" s="88"/>
      <c r="E121" s="89"/>
      <c r="F121" s="95"/>
      <c r="G121" s="109"/>
      <c r="H121" s="110"/>
    </row>
    <row r="122" spans="2:8">
      <c r="B122" s="88"/>
      <c r="C122" s="88"/>
      <c r="E122" s="89"/>
      <c r="F122" s="95"/>
      <c r="G122" s="109"/>
      <c r="H122" s="110"/>
    </row>
    <row r="123" spans="2:8">
      <c r="B123" s="87"/>
      <c r="C123" s="88"/>
      <c r="E123" s="89"/>
      <c r="F123" s="95"/>
      <c r="G123" s="109"/>
      <c r="H123" s="110"/>
    </row>
    <row r="124" spans="2:8">
      <c r="B124" s="87"/>
      <c r="C124" s="88"/>
      <c r="E124" s="89"/>
      <c r="F124" s="95"/>
      <c r="G124" s="109"/>
      <c r="H124" s="110"/>
    </row>
    <row r="125" spans="2:8">
      <c r="B125" s="87"/>
      <c r="C125" s="88"/>
      <c r="E125" s="89"/>
      <c r="F125" s="95"/>
      <c r="G125" s="109"/>
      <c r="H125" s="110"/>
    </row>
    <row r="126" spans="2:8">
      <c r="B126" s="87"/>
      <c r="C126" s="88"/>
      <c r="E126" s="89"/>
      <c r="F126" s="95"/>
      <c r="G126" s="109"/>
      <c r="H126" s="110"/>
    </row>
    <row r="127" spans="2:8">
      <c r="B127" s="87"/>
      <c r="C127" s="88"/>
      <c r="E127" s="89"/>
      <c r="F127" s="95"/>
      <c r="G127" s="109"/>
      <c r="H127" s="110"/>
    </row>
    <row r="128" spans="2:8">
      <c r="B128" s="87"/>
      <c r="C128" s="88"/>
      <c r="E128" s="89"/>
      <c r="F128" s="95"/>
      <c r="G128" s="109"/>
      <c r="H128" s="110"/>
    </row>
    <row r="129" spans="2:8">
      <c r="B129" s="87"/>
      <c r="C129" s="88"/>
      <c r="E129" s="89"/>
      <c r="F129" s="95"/>
      <c r="G129" s="109"/>
      <c r="H129" s="110"/>
    </row>
    <row r="130" spans="2:8">
      <c r="B130" s="87"/>
      <c r="C130" s="88"/>
      <c r="E130" s="89"/>
      <c r="F130" s="95"/>
      <c r="G130" s="109"/>
      <c r="H130" s="110"/>
    </row>
    <row r="131" spans="2:8">
      <c r="B131" s="87"/>
      <c r="C131" s="88"/>
      <c r="E131" s="89"/>
      <c r="F131" s="95"/>
      <c r="G131" s="109"/>
      <c r="H131" s="110"/>
    </row>
    <row r="132" spans="2:8">
      <c r="B132" s="87"/>
      <c r="C132" s="88"/>
      <c r="E132" s="89"/>
      <c r="F132" s="95"/>
      <c r="G132" s="109"/>
      <c r="H132" s="110"/>
    </row>
    <row r="133" spans="2:8">
      <c r="B133" s="87"/>
      <c r="C133" s="88"/>
      <c r="E133" s="89"/>
      <c r="F133" s="95"/>
      <c r="G133" s="109"/>
      <c r="H133" s="110"/>
    </row>
    <row r="134" spans="2:8">
      <c r="B134" s="88"/>
      <c r="C134" s="88"/>
      <c r="E134" s="89"/>
      <c r="F134" s="95"/>
      <c r="G134" s="109"/>
      <c r="H134" s="110"/>
    </row>
    <row r="135" spans="2:8">
      <c r="B135" s="87"/>
      <c r="C135" s="88"/>
      <c r="E135" s="89"/>
      <c r="F135" s="95"/>
      <c r="G135" s="109"/>
      <c r="H135" s="110"/>
    </row>
    <row r="136" spans="2:8">
      <c r="B136" s="87"/>
      <c r="C136" s="88"/>
      <c r="E136" s="89"/>
      <c r="F136" s="95"/>
      <c r="G136" s="109"/>
      <c r="H136" s="110"/>
    </row>
    <row r="137" spans="2:8">
      <c r="B137" s="87"/>
      <c r="C137" s="88"/>
      <c r="E137" s="89"/>
      <c r="F137" s="95"/>
      <c r="G137" s="109"/>
      <c r="H137" s="110"/>
    </row>
    <row r="138" spans="2:8">
      <c r="B138" s="87"/>
      <c r="C138" s="88"/>
      <c r="E138" s="89"/>
      <c r="F138" s="95"/>
      <c r="G138" s="109"/>
      <c r="H138" s="110"/>
    </row>
    <row r="139" spans="2:8">
      <c r="B139" s="87"/>
      <c r="C139" s="88"/>
      <c r="E139" s="89"/>
      <c r="F139" s="95"/>
      <c r="G139" s="109"/>
      <c r="H139" s="110"/>
    </row>
    <row r="140" spans="2:8">
      <c r="B140" s="87"/>
      <c r="C140" s="88"/>
      <c r="E140" s="89"/>
      <c r="F140" s="95"/>
      <c r="G140" s="109"/>
      <c r="H140" s="110"/>
    </row>
    <row r="141" spans="2:8">
      <c r="B141" s="88"/>
      <c r="C141" s="88"/>
      <c r="E141" s="89"/>
      <c r="F141" s="95"/>
      <c r="G141" s="109"/>
      <c r="H141" s="110"/>
    </row>
    <row r="142" spans="2:8">
      <c r="B142" s="87"/>
      <c r="C142" s="88"/>
      <c r="E142" s="89"/>
      <c r="F142" s="95"/>
      <c r="G142" s="109"/>
      <c r="H142" s="110"/>
    </row>
    <row r="143" spans="2:8">
      <c r="B143" s="87"/>
      <c r="C143" s="88"/>
      <c r="E143" s="89"/>
      <c r="F143" s="95"/>
      <c r="G143" s="109"/>
      <c r="H143" s="110"/>
    </row>
    <row r="144" spans="2:8">
      <c r="B144" s="87"/>
      <c r="C144" s="88"/>
      <c r="E144" s="89"/>
      <c r="F144" s="95"/>
      <c r="G144" s="109"/>
      <c r="H144" s="110"/>
    </row>
    <row r="145" spans="2:8">
      <c r="B145" s="87"/>
      <c r="C145" s="88"/>
      <c r="E145" s="89"/>
      <c r="F145" s="95"/>
      <c r="G145" s="109"/>
      <c r="H145" s="110"/>
    </row>
    <row r="146" spans="2:8">
      <c r="B146" s="87"/>
      <c r="C146" s="88"/>
      <c r="E146" s="89"/>
      <c r="F146" s="95"/>
      <c r="G146" s="109"/>
      <c r="H146" s="110"/>
    </row>
    <row r="147" spans="2:8">
      <c r="B147" s="88"/>
      <c r="C147" s="88"/>
      <c r="E147" s="89"/>
      <c r="F147" s="95"/>
      <c r="G147" s="109"/>
      <c r="H147" s="110"/>
    </row>
    <row r="148" spans="2:8">
      <c r="B148" s="88"/>
      <c r="C148" s="88"/>
      <c r="E148" s="89"/>
      <c r="F148" s="95"/>
      <c r="G148" s="109"/>
      <c r="H148" s="110"/>
    </row>
    <row r="149" spans="2:8">
      <c r="B149" s="87"/>
      <c r="C149" s="88"/>
      <c r="E149" s="89"/>
      <c r="F149" s="95"/>
      <c r="G149" s="109"/>
      <c r="H149" s="110"/>
    </row>
    <row r="150" spans="2:8">
      <c r="B150" s="87"/>
      <c r="C150" s="88"/>
      <c r="E150" s="89"/>
      <c r="F150" s="95"/>
      <c r="G150" s="111"/>
      <c r="H150" s="110"/>
    </row>
    <row r="151" spans="2:8">
      <c r="B151" s="87"/>
      <c r="C151" s="88"/>
      <c r="E151" s="89"/>
      <c r="F151" s="95"/>
      <c r="G151" s="112"/>
      <c r="H151" s="110"/>
    </row>
    <row r="152" spans="2:8">
      <c r="B152" s="87"/>
      <c r="C152" s="88"/>
      <c r="E152" s="89"/>
      <c r="F152" s="95"/>
      <c r="G152" s="112"/>
      <c r="H152" s="110"/>
    </row>
    <row r="153" spans="2:8">
      <c r="B153" s="87"/>
      <c r="C153" s="88"/>
      <c r="E153" s="89"/>
      <c r="F153" s="95"/>
      <c r="G153" s="112"/>
      <c r="H153" s="110"/>
    </row>
    <row r="154" spans="2:8">
      <c r="B154" s="87"/>
      <c r="C154" s="88"/>
      <c r="E154" s="89"/>
      <c r="F154" s="95"/>
      <c r="G154" s="112"/>
      <c r="H154" s="110"/>
    </row>
    <row r="155" spans="2:8">
      <c r="B155" s="87"/>
      <c r="C155" s="88"/>
      <c r="E155" s="89"/>
      <c r="F155" s="95"/>
      <c r="G155" s="112"/>
      <c r="H155" s="110"/>
    </row>
    <row r="156" spans="2:8">
      <c r="B156" s="87"/>
      <c r="C156" s="88"/>
      <c r="E156" s="89"/>
      <c r="F156" s="95"/>
      <c r="G156" s="112"/>
      <c r="H156" s="110"/>
    </row>
    <row r="157" spans="2:8">
      <c r="B157" s="87"/>
      <c r="C157" s="88"/>
      <c r="E157" s="89"/>
      <c r="F157" s="95"/>
      <c r="G157" s="112"/>
      <c r="H157" s="110"/>
    </row>
    <row r="158" spans="2:8">
      <c r="B158" s="87"/>
      <c r="C158" s="88"/>
      <c r="E158" s="89"/>
      <c r="F158" s="95"/>
      <c r="G158" s="112"/>
      <c r="H158" s="110"/>
    </row>
    <row r="159" spans="2:8">
      <c r="B159" s="87"/>
      <c r="C159" s="88"/>
      <c r="E159" s="89"/>
      <c r="F159" s="95"/>
      <c r="G159" s="112"/>
      <c r="H159" s="110"/>
    </row>
    <row r="161" spans="5:7">
      <c r="E161" s="89"/>
      <c r="F161" s="95"/>
      <c r="G161" s="109"/>
    </row>
    <row r="162" spans="5:7">
      <c r="E162" s="89"/>
      <c r="F162" s="95"/>
      <c r="G162" s="109"/>
    </row>
    <row r="163" spans="5:7">
      <c r="E163" s="89"/>
      <c r="F163" s="95"/>
      <c r="G163" s="109"/>
    </row>
    <row r="164" spans="5:7">
      <c r="E164" s="89"/>
      <c r="F164" s="95"/>
      <c r="G164" s="109"/>
    </row>
    <row r="165" spans="5:7">
      <c r="E165" s="89"/>
      <c r="F165" s="95"/>
      <c r="G165" s="109"/>
    </row>
    <row r="166" spans="5:7">
      <c r="E166" s="89"/>
      <c r="F166" s="95"/>
    </row>
    <row r="167" spans="5:7">
      <c r="E167" s="89"/>
      <c r="F167" s="95"/>
    </row>
    <row r="168" spans="5:7">
      <c r="E168" s="89"/>
      <c r="F168" s="95"/>
    </row>
    <row r="169" spans="5:7">
      <c r="E169" s="89"/>
      <c r="F169" s="95"/>
    </row>
    <row r="170" spans="5:7">
      <c r="E170" s="89"/>
      <c r="F170" s="95"/>
    </row>
    <row r="171" spans="5:7">
      <c r="E171" s="89"/>
      <c r="F171" s="95"/>
    </row>
    <row r="172" spans="5:7">
      <c r="E172" s="89"/>
      <c r="F172" s="95"/>
    </row>
    <row r="173" spans="5:7">
      <c r="E173" s="89"/>
      <c r="F173" s="95"/>
    </row>
    <row r="174" spans="5:7">
      <c r="E174" s="89"/>
      <c r="F174" s="95"/>
    </row>
    <row r="175" spans="5:7">
      <c r="E175" s="89"/>
      <c r="F175" s="95"/>
    </row>
    <row r="176" spans="5:7">
      <c r="E176" s="89"/>
      <c r="F176" s="95"/>
    </row>
    <row r="177" spans="5:6">
      <c r="E177" s="89"/>
      <c r="F177" s="95"/>
    </row>
    <row r="178" spans="5:6">
      <c r="E178" s="89"/>
      <c r="F178" s="95"/>
    </row>
    <row r="179" spans="5:6">
      <c r="E179" s="89"/>
      <c r="F179" s="95"/>
    </row>
    <row r="180" spans="5:6">
      <c r="E180" s="89"/>
      <c r="F180" s="95"/>
    </row>
    <row r="181" spans="5:6">
      <c r="E181" s="89"/>
      <c r="F181" s="95"/>
    </row>
    <row r="182" spans="5:6">
      <c r="E182" s="89"/>
      <c r="F182" s="95"/>
    </row>
    <row r="183" spans="5:6">
      <c r="E183" s="89"/>
      <c r="F183" s="95"/>
    </row>
    <row r="184" spans="5:6">
      <c r="E184" s="89"/>
      <c r="F184" s="95"/>
    </row>
    <row r="185" spans="5:6">
      <c r="E185" s="89"/>
      <c r="F185" s="95"/>
    </row>
    <row r="186" spans="5:6">
      <c r="E186" s="89"/>
      <c r="F186" s="95"/>
    </row>
    <row r="187" spans="5:6">
      <c r="E187" s="89"/>
      <c r="F187" s="95"/>
    </row>
    <row r="188" spans="5:6">
      <c r="E188" s="89"/>
      <c r="F188" s="95"/>
    </row>
    <row r="189" spans="5:6">
      <c r="E189" s="89"/>
      <c r="F189" s="95"/>
    </row>
    <row r="190" spans="5:6">
      <c r="E190" s="89"/>
      <c r="F190" s="95"/>
    </row>
    <row r="191" spans="5:6">
      <c r="E191" s="89"/>
      <c r="F191" s="95"/>
    </row>
    <row r="192" spans="5:6">
      <c r="E192" s="89"/>
      <c r="F192" s="95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Acompanhamento Corretora</vt:lpstr>
      <vt:lpstr>Acompanhamento Consolidado</vt:lpstr>
      <vt:lpstr>Acompanhamento Gráfico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</dc:creator>
  <cp:lastModifiedBy>NathanPerote</cp:lastModifiedBy>
  <dcterms:created xsi:type="dcterms:W3CDTF">2015-09-16T10:30:25Z</dcterms:created>
  <dcterms:modified xsi:type="dcterms:W3CDTF">2019-06-06T11:49:10Z</dcterms:modified>
</cp:coreProperties>
</file>