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di\Documents\GitHub\G-05\Physics_lab\Lab - 1\"/>
    </mc:Choice>
  </mc:AlternateContent>
  <xr:revisionPtr revIDLastSave="0" documentId="13_ncr:1_{6E09ECFA-599E-4597-93E6-F63221FDB920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circuito RC" sheetId="1" r:id="rId1"/>
    <sheet name="amplificatore invertente" sheetId="2" r:id="rId2"/>
    <sheet name="derivatore" sheetId="3" r:id="rId3"/>
    <sheet name="Amp. alle differenze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57" i="4" l="1"/>
  <c r="D76" i="4" s="1"/>
  <c r="C57" i="4"/>
  <c r="C76" i="4" s="1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C9" i="3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G104" i="1"/>
  <c r="F104" i="1"/>
  <c r="E67" i="1"/>
  <c r="E66" i="1"/>
  <c r="E65" i="1"/>
  <c r="E64" i="1"/>
  <c r="E63" i="1"/>
  <c r="E62" i="1"/>
  <c r="E61" i="1"/>
  <c r="E60" i="1"/>
  <c r="E59" i="1"/>
  <c r="E58" i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</calcChain>
</file>

<file path=xl/sharedStrings.xml><?xml version="1.0" encoding="utf-8"?>
<sst xmlns="http://schemas.openxmlformats.org/spreadsheetml/2006/main" count="257" uniqueCount="133">
  <si>
    <t>Esperienza RC</t>
  </si>
  <si>
    <t>Gruppo</t>
  </si>
  <si>
    <t>Data</t>
  </si>
  <si>
    <t>Cognome</t>
  </si>
  <si>
    <t>Masiero</t>
  </si>
  <si>
    <t>Segato</t>
  </si>
  <si>
    <t>Visentin</t>
  </si>
  <si>
    <t>Nome</t>
  </si>
  <si>
    <t>Sofia</t>
  </si>
  <si>
    <t>Marco</t>
  </si>
  <si>
    <t>Pietro</t>
  </si>
  <si>
    <t>Matricola</t>
  </si>
  <si>
    <t>valore</t>
  </si>
  <si>
    <t>fondo scala</t>
  </si>
  <si>
    <t>unità di misura</t>
  </si>
  <si>
    <t>Resistenza</t>
  </si>
  <si>
    <t>kΩ</t>
  </si>
  <si>
    <t>modello strumento</t>
  </si>
  <si>
    <t>MTX 3292</t>
  </si>
  <si>
    <t>Condensatore</t>
  </si>
  <si>
    <t>nF</t>
  </si>
  <si>
    <t>Vin</t>
  </si>
  <si>
    <t>V</t>
  </si>
  <si>
    <t>Costante di tempo teorica</t>
  </si>
  <si>
    <t>535 ± 5</t>
  </si>
  <si>
    <t>µs</t>
  </si>
  <si>
    <t>misura della costante di tempo</t>
  </si>
  <si>
    <t>cavo BNC</t>
  </si>
  <si>
    <t>sonda</t>
  </si>
  <si>
    <t>V/div</t>
  </si>
  <si>
    <t>t/div – [μs]</t>
  </si>
  <si>
    <t>t</t>
  </si>
  <si>
    <t>ln(V)</t>
  </si>
  <si>
    <t>tau misura puntuale – BNC</t>
  </si>
  <si>
    <t>(520 ± 20) μs</t>
  </si>
  <si>
    <t>tau misura puntuale – Sonda</t>
  </si>
  <si>
    <t>(530 ± 20) μs</t>
  </si>
  <si>
    <t>Fit esponenziale</t>
  </si>
  <si>
    <t>Fit lineare</t>
  </si>
  <si>
    <t>Fit BNC</t>
  </si>
  <si>
    <t>errore (se disp)</t>
  </si>
  <si>
    <t>costante di tempo – [µs]</t>
  </si>
  <si>
    <t>Fit sonde</t>
  </si>
  <si>
    <t>errore (se disp.)</t>
  </si>
  <si>
    <t>misura della frequenza di taglio</t>
  </si>
  <si>
    <t>Vpp IN – [V]</t>
  </si>
  <si>
    <t>frequenza di taglio misurata</t>
  </si>
  <si>
    <t>(290 ± 6) Hz</t>
  </si>
  <si>
    <t>Min: 280 Hz</t>
  </si>
  <si>
    <t>Max 300 Hz</t>
  </si>
  <si>
    <t>Applicata distribuzione uniforme</t>
  </si>
  <si>
    <t>frequenza</t>
  </si>
  <si>
    <t>Vpp OUT – [V]</t>
  </si>
  <si>
    <t>A[dB]</t>
  </si>
  <si>
    <t xml:space="preserve"> </t>
  </si>
  <si>
    <t>tabella riepilogativa finale</t>
  </si>
  <si>
    <t>tempo caratteristico e altezza segnale</t>
  </si>
  <si>
    <t>Fit</t>
  </si>
  <si>
    <t>errore fit</t>
  </si>
  <si>
    <t>tau calcolato dai componenti</t>
  </si>
  <si>
    <t>tau da misura dalla scarica di C senza sonde</t>
  </si>
  <si>
    <t>tau da misura dalla scarica di C con le sonde</t>
  </si>
  <si>
    <t>tau ricavato dalla misura della freq. di taglio</t>
  </si>
  <si>
    <t>Vout(0) senza sonde</t>
  </si>
  <si>
    <t>Vout(0) con le sonde</t>
  </si>
  <si>
    <t>Amplificatore invertente</t>
  </si>
  <si>
    <t>V+</t>
  </si>
  <si>
    <t>mod. strum.</t>
  </si>
  <si>
    <t>V-</t>
  </si>
  <si>
    <t>R1</t>
  </si>
  <si>
    <t>KΩ</t>
  </si>
  <si>
    <t>Rf</t>
  </si>
  <si>
    <t>amplificazione teorica</t>
  </si>
  <si>
    <t>4,80 ± 0,04</t>
  </si>
  <si>
    <t>V/V</t>
  </si>
  <si>
    <t>Verifica sperimentale dell'amplificazione</t>
  </si>
  <si>
    <t>misura Vin = 1 Vpp</t>
  </si>
  <si>
    <t>Vout</t>
  </si>
  <si>
    <t>A</t>
  </si>
  <si>
    <t>4.79</t>
  </si>
  <si>
    <t>misura Vin = 10 Vpp</t>
  </si>
  <si>
    <t>2.84</t>
  </si>
  <si>
    <t>curva VTC</t>
  </si>
  <si>
    <t>m</t>
  </si>
  <si>
    <t>q</t>
  </si>
  <si>
    <t>Chi^2/NDF</t>
  </si>
  <si>
    <t>1.2 / 8 DOF</t>
  </si>
  <si>
    <t>risposta in frequenza</t>
  </si>
  <si>
    <t>Vpp IN</t>
  </si>
  <si>
    <t>Frequenza – [kHz]</t>
  </si>
  <si>
    <t>Vpp OUT</t>
  </si>
  <si>
    <t>Misura diretta della larghezza di banda</t>
  </si>
  <si>
    <t>Vpp OUT atteso a BW – [V]</t>
  </si>
  <si>
    <t>Vpp OUT a BW misurato - [V]</t>
  </si>
  <si>
    <t>f corrispondente (BW) – [kHz]</t>
  </si>
  <si>
    <t>460 ± 6</t>
  </si>
  <si>
    <t>Frequenza max</t>
  </si>
  <si>
    <t>Frequenza min</t>
  </si>
  <si>
    <t>470 kHz</t>
  </si>
  <si>
    <t>450 kHz</t>
  </si>
  <si>
    <t>Commento: Si può notare, nell'immagine a sinistra, come un estremità del condensatore sia inserita nella metà inferiore del margine della breadboard. Questa configurazione non permette di collegare il condensatore a terra: per prendere le misure il circuito è stato modificato traslandolo verso l'alto, collegando l'estremità a terra.</t>
  </si>
  <si>
    <t>Circuito derivatore</t>
  </si>
  <si>
    <t>C1</t>
  </si>
  <si>
    <t>frequenza di taglio prevista</t>
  </si>
  <si>
    <t>kHz</t>
  </si>
  <si>
    <t>amplificazione attesa a alta frequenza</t>
  </si>
  <si>
    <t>amplificazione attesa a ft</t>
  </si>
  <si>
    <t>3,39 ± 0,03</t>
  </si>
  <si>
    <t>in ingresso 1 V FS 200 mv</t>
  </si>
  <si>
    <t>frequenza [kHz]</t>
  </si>
  <si>
    <t>frequenza di taglio approssimata (misurata)</t>
  </si>
  <si>
    <t>(8,20 ± 0,06) kHz</t>
  </si>
  <si>
    <t>Frequenza max
[kHz]</t>
  </si>
  <si>
    <t>V a freq max
[V]</t>
  </si>
  <si>
    <t>Frequenza min
[kHz]</t>
  </si>
  <si>
    <t>V freq min
[V]</t>
  </si>
  <si>
    <t>Amplificatore alle differenze</t>
  </si>
  <si>
    <t>R3</t>
  </si>
  <si>
    <t>R4</t>
  </si>
  <si>
    <t>amplificazione Ad attesa</t>
  </si>
  <si>
    <t>Amplificazioni A1 e A2</t>
  </si>
  <si>
    <t>ingresso invertente</t>
  </si>
  <si>
    <t>ingresso non invertente</t>
  </si>
  <si>
    <t xml:space="preserve">valore </t>
  </si>
  <si>
    <t>err. (se disp.)</t>
  </si>
  <si>
    <t>Si riporta A1 come frazione del modulo dei voltaggi, espressa quindi positivamente, anche se il circuito è invertente.</t>
  </si>
  <si>
    <t>A1</t>
  </si>
  <si>
    <t>A2</t>
  </si>
  <si>
    <t>Ad</t>
  </si>
  <si>
    <t>modo comune</t>
  </si>
  <si>
    <t>Ac</t>
  </si>
  <si>
    <t>CMRR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</si>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</sst>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00"/>
    <numFmt numFmtId="166" formatCode="0.0"/>
    <numFmt numFmtId="167" formatCode="#,##0.0"/>
    <numFmt numFmtId="168" formatCode="#,##0.0000"/>
  </numFmts>
  <fonts count="1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4"/>
      <color rgb="FFFF1744"/>
      <name val="Arial"/>
      <family val="2"/>
      <charset val="1"/>
    </font>
    <font>
      <b/>
      <sz val="12"/>
      <color rgb="FFE65100"/>
      <name val="Arial"/>
      <family val="2"/>
      <charset val="1"/>
    </font>
    <font>
      <sz val="12"/>
      <color rgb="FFAD1457"/>
      <name val="Arial"/>
      <family val="2"/>
      <charset val="1"/>
    </font>
    <font>
      <sz val="10"/>
      <color rgb="FFAD1457"/>
      <name val="Arial"/>
      <family val="2"/>
      <charset val="1"/>
    </font>
    <font>
      <sz val="12"/>
      <name val="Arial"/>
      <family val="2"/>
      <charset val="1"/>
    </font>
    <font>
      <b/>
      <sz val="10"/>
      <color rgb="FF1565C0"/>
      <name val="Arial"/>
      <family val="2"/>
      <charset val="1"/>
    </font>
    <font>
      <b/>
      <sz val="12"/>
      <color rgb="FFE651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b/>
      <sz val="14"/>
      <color rgb="FFAD1457"/>
      <name val="Arial"/>
      <family val="2"/>
      <charset val="1"/>
    </font>
    <font>
      <sz val="14"/>
      <color rgb="FFAD1457"/>
      <name val="Arial"/>
      <family val="2"/>
      <charset val="1"/>
    </font>
    <font>
      <b/>
      <sz val="10"/>
      <color rgb="FFE651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C00000"/>
      <name val="Arial"/>
      <family val="2"/>
      <charset val="1"/>
    </font>
    <font>
      <sz val="11"/>
      <color rgb="FFAD1457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5F5F5"/>
        <bgColor rgb="FFF2F2F2"/>
      </patternFill>
    </fill>
    <fill>
      <patternFill patternType="solid">
        <fgColor rgb="FFE8E8E8"/>
        <bgColor rgb="FFF2F2F2"/>
      </patternFill>
    </fill>
    <fill>
      <patternFill patternType="solid">
        <fgColor rgb="FF939393"/>
        <bgColor rgb="FF808080"/>
      </patternFill>
    </fill>
    <fill>
      <patternFill patternType="solid">
        <fgColor rgb="FFD9D9D9"/>
        <bgColor rgb="FFDDDDDD"/>
      </patternFill>
    </fill>
    <fill>
      <patternFill patternType="solid">
        <fgColor rgb="FFFBE3D6"/>
        <bgColor rgb="FFE8E8E8"/>
      </patternFill>
    </fill>
    <fill>
      <patternFill patternType="solid">
        <fgColor rgb="FFF2F2F2"/>
        <bgColor rgb="FFF5F5F5"/>
      </patternFill>
    </fill>
  </fills>
  <borders count="51">
    <border>
      <left/>
      <right/>
      <top/>
      <bottom/>
      <diagonal/>
    </border>
    <border>
      <left style="thin">
        <color rgb="FF212121"/>
      </left>
      <right style="thin">
        <color rgb="FFBDBDBD"/>
      </right>
      <top style="thin">
        <color rgb="FF212121"/>
      </top>
      <bottom style="thin">
        <color rgb="FFBDBDBD"/>
      </bottom>
      <diagonal/>
    </border>
    <border>
      <left style="thin">
        <color rgb="FFBDBDBD"/>
      </left>
      <right style="thin">
        <color rgb="FF212121"/>
      </right>
      <top style="thin">
        <color rgb="FF212121"/>
      </top>
      <bottom style="thin">
        <color rgb="FFBDBDBD"/>
      </bottom>
      <diagonal/>
    </border>
    <border>
      <left style="thin">
        <color rgb="FF212121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>
      <left style="thin">
        <color rgb="FFBDBDBD"/>
      </left>
      <right style="thin">
        <color rgb="FF212121"/>
      </right>
      <top style="thin">
        <color rgb="FFBDBDBD"/>
      </top>
      <bottom style="thin">
        <color rgb="FFBDBDBD"/>
      </bottom>
      <diagonal/>
    </border>
    <border>
      <left style="thin">
        <color rgb="FF212121"/>
      </left>
      <right style="thin">
        <color rgb="FFBDBDBD"/>
      </right>
      <top style="thin">
        <color rgb="FFBDBDBD"/>
      </top>
      <bottom style="thin">
        <color rgb="FF212121"/>
      </bottom>
      <diagonal/>
    </border>
    <border>
      <left style="thin">
        <color rgb="FFBDBDBD"/>
      </left>
      <right style="thin">
        <color rgb="FFBDBDBD"/>
      </right>
      <top style="thin">
        <color rgb="FFBDBDBD"/>
      </top>
      <bottom style="thin">
        <color rgb="FF212121"/>
      </bottom>
      <diagonal/>
    </border>
    <border>
      <left style="thin">
        <color rgb="FFBDBDBD"/>
      </left>
      <right style="thin">
        <color rgb="FF212121"/>
      </right>
      <top style="thin">
        <color rgb="FFBDBDBD"/>
      </top>
      <bottom style="thin">
        <color rgb="FF212121"/>
      </bottom>
      <diagonal/>
    </border>
    <border>
      <left style="thin">
        <color rgb="FFBDBDBD"/>
      </left>
      <right style="thin">
        <color rgb="FFBDBDBD"/>
      </right>
      <top style="thin">
        <color rgb="FF212121"/>
      </top>
      <bottom style="thin">
        <color rgb="FFBDBDBD"/>
      </bottom>
      <diagonal/>
    </border>
    <border>
      <left style="thin">
        <color rgb="FF212121"/>
      </left>
      <right style="thin">
        <color rgb="FFBDBDBD"/>
      </right>
      <top style="thin">
        <color rgb="FF212121"/>
      </top>
      <bottom style="thin">
        <color rgb="FF212121"/>
      </bottom>
      <diagonal/>
    </border>
    <border>
      <left style="thin">
        <color rgb="FFBDBDBD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>
      <left style="thin">
        <color rgb="FF212121"/>
      </left>
      <right style="thin">
        <color rgb="FFBDBDBD"/>
      </right>
      <top style="thin">
        <color rgb="FFBDBDBD"/>
      </top>
      <bottom/>
      <diagonal/>
    </border>
    <border>
      <left style="thin">
        <color rgb="FFBDBDBD"/>
      </left>
      <right style="thin">
        <color rgb="FFBDBDBD"/>
      </right>
      <top style="thin">
        <color rgb="FFBDBDBD"/>
      </top>
      <bottom/>
      <diagonal/>
    </border>
    <border>
      <left style="thin">
        <color rgb="FFBDBDBD"/>
      </left>
      <right style="thin">
        <color rgb="FF212121"/>
      </right>
      <top style="thin">
        <color rgb="FFBDBDBD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212121"/>
      </left>
      <right style="thin">
        <color rgb="FFBDBDBD"/>
      </right>
      <top/>
      <bottom style="thin">
        <color rgb="FF212121"/>
      </bottom>
      <diagonal/>
    </border>
    <border>
      <left style="thin">
        <color rgb="FFBDBDBD"/>
      </left>
      <right style="thin">
        <color rgb="FFBDBDBD"/>
      </right>
      <top/>
      <bottom style="thin">
        <color rgb="FF212121"/>
      </bottom>
      <diagonal/>
    </border>
    <border>
      <left style="thin">
        <color rgb="FFBDBDBD"/>
      </left>
      <right style="thin">
        <color rgb="FF212121"/>
      </right>
      <top/>
      <bottom style="thin">
        <color rgb="FF21212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212121"/>
      </left>
      <right style="thin">
        <color rgb="FF212121"/>
      </right>
      <top style="thin">
        <color rgb="FF212121"/>
      </top>
      <bottom style="thin">
        <color rgb="FFBDBDBD"/>
      </bottom>
      <diagonal/>
    </border>
    <border>
      <left/>
      <right/>
      <top/>
      <bottom style="hair">
        <color auto="1"/>
      </bottom>
      <diagonal/>
    </border>
    <border>
      <left style="thin">
        <color rgb="FFBDBDBD"/>
      </left>
      <right style="thin">
        <color rgb="FF212121"/>
      </right>
      <top style="thin">
        <color rgb="FFBDBDBD"/>
      </top>
      <bottom style="hair">
        <color auto="1"/>
      </bottom>
      <diagonal/>
    </border>
    <border>
      <left style="thin">
        <color rgb="FF212121"/>
      </left>
      <right style="thin">
        <color rgb="FF212121"/>
      </right>
      <top style="thin">
        <color rgb="FF212121"/>
      </top>
      <bottom style="hair">
        <color auto="1"/>
      </bottom>
      <diagonal/>
    </border>
    <border>
      <left style="thin">
        <color rgb="FF212121"/>
      </left>
      <right style="hair">
        <color auto="1"/>
      </right>
      <top style="hair">
        <color auto="1"/>
      </top>
      <bottom style="thin">
        <color rgb="FF212121"/>
      </bottom>
      <diagonal/>
    </border>
    <border>
      <left style="hair">
        <color auto="1"/>
      </left>
      <right style="thin">
        <color rgb="FFBDBDBD"/>
      </right>
      <top style="hair">
        <color auto="1"/>
      </top>
      <bottom style="thin">
        <color rgb="FF212121"/>
      </bottom>
      <diagonal/>
    </border>
    <border>
      <left/>
      <right style="hair">
        <color auto="1"/>
      </right>
      <top/>
      <bottom/>
      <diagonal/>
    </border>
    <border>
      <left style="thin">
        <color rgb="FF212121"/>
      </left>
      <right style="hair">
        <color auto="1"/>
      </right>
      <top style="thin">
        <color rgb="FFBDBDBD"/>
      </top>
      <bottom style="thin">
        <color rgb="FF212121"/>
      </bottom>
      <diagonal/>
    </border>
    <border>
      <left style="hair">
        <color auto="1"/>
      </left>
      <right style="thin">
        <color rgb="FFBDBDBD"/>
      </right>
      <top style="thin">
        <color rgb="FFBDBDBD"/>
      </top>
      <bottom style="thin">
        <color rgb="FF21212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BDBDBD"/>
      </right>
      <top style="thin">
        <color auto="1"/>
      </top>
      <bottom style="thin">
        <color rgb="FFBDBDBD"/>
      </bottom>
      <diagonal/>
    </border>
    <border>
      <left style="thin">
        <color rgb="FFBDBDBD"/>
      </left>
      <right style="thin">
        <color rgb="FFBDBDBD"/>
      </right>
      <top style="thin">
        <color auto="1"/>
      </top>
      <bottom style="thin">
        <color rgb="FFBDBDBD"/>
      </bottom>
      <diagonal/>
    </border>
    <border>
      <left style="thin">
        <color rgb="FFBDBDBD"/>
      </left>
      <right style="thin">
        <color auto="1"/>
      </right>
      <top style="thin">
        <color auto="1"/>
      </top>
      <bottom style="thin">
        <color rgb="FFBDBDBD"/>
      </bottom>
      <diagonal/>
    </border>
    <border>
      <left style="thin">
        <color rgb="FFBDBDBD"/>
      </left>
      <right style="thin">
        <color auto="1"/>
      </right>
      <top style="thin">
        <color rgb="FFBDBDBD"/>
      </top>
      <bottom style="thin">
        <color rgb="FFBDBDBD"/>
      </bottom>
      <diagonal/>
    </border>
    <border>
      <left style="hair">
        <color auto="1"/>
      </left>
      <right/>
      <top/>
      <bottom/>
      <diagonal/>
    </border>
    <border>
      <left style="thin">
        <color rgb="FFBDBDBD"/>
      </left>
      <right style="hair">
        <color auto="1"/>
      </right>
      <top style="thin">
        <color rgb="FFBDBDBD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>
      <left style="thin">
        <color auto="1"/>
      </left>
      <right style="thin">
        <color rgb="FFBDBDBD"/>
      </right>
      <top style="thin">
        <color rgb="FFBDBDBD"/>
      </top>
      <bottom style="thin">
        <color auto="1"/>
      </bottom>
      <diagonal/>
    </border>
    <border>
      <left style="thin">
        <color rgb="FFBDBDBD"/>
      </left>
      <right style="thin">
        <color rgb="FFBDBDBD"/>
      </right>
      <top style="thin">
        <color rgb="FFBDBDBD"/>
      </top>
      <bottom style="thin">
        <color auto="1"/>
      </bottom>
      <diagonal/>
    </border>
    <border>
      <left style="thin">
        <color rgb="FFBDBDBD"/>
      </left>
      <right style="thin">
        <color auto="1"/>
      </right>
      <top style="thin">
        <color rgb="FFBDBDBD"/>
      </top>
      <bottom style="thin">
        <color auto="1"/>
      </bottom>
      <diagonal/>
    </border>
    <border>
      <left style="thin">
        <color rgb="FFBDBDBD"/>
      </left>
      <right style="thin">
        <color rgb="FFBDBDBD"/>
      </right>
      <top/>
      <bottom/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2" borderId="6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/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2" borderId="10" xfId="0" applyFill="1" applyBorder="1"/>
    <xf numFmtId="0" fontId="0" fillId="2" borderId="6" xfId="0" applyFill="1" applyBorder="1" applyAlignment="1">
      <alignment vertical="center" wrapText="1"/>
    </xf>
    <xf numFmtId="0" fontId="0" fillId="0" borderId="8" xfId="0" applyBorder="1"/>
    <xf numFmtId="0" fontId="0" fillId="0" borderId="0" xfId="0" applyAlignment="1">
      <alignment vertical="center"/>
    </xf>
    <xf numFmtId="0" fontId="0" fillId="0" borderId="4" xfId="0" applyBorder="1"/>
    <xf numFmtId="0" fontId="0" fillId="2" borderId="4" xfId="0" applyFill="1" applyBorder="1"/>
    <xf numFmtId="0" fontId="0" fillId="2" borderId="5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4" fontId="0" fillId="2" borderId="4" xfId="0" applyNumberForma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4" fontId="0" fillId="2" borderId="5" xfId="0" applyNumberForma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4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" fontId="0" fillId="2" borderId="14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2" borderId="16" xfId="0" applyNumberFormat="1" applyFill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4" fontId="0" fillId="2" borderId="18" xfId="0" applyNumberForma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4" fontId="0" fillId="2" borderId="1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vertical="center" wrapText="1"/>
    </xf>
    <xf numFmtId="0" fontId="0" fillId="0" borderId="20" xfId="0" applyBorder="1"/>
    <xf numFmtId="0" fontId="0" fillId="2" borderId="5" xfId="0" applyFill="1" applyBorder="1"/>
    <xf numFmtId="0" fontId="0" fillId="2" borderId="6" xfId="0" applyFill="1" applyBorder="1" applyAlignment="1">
      <alignment wrapText="1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3" xfId="0" applyBorder="1"/>
    <xf numFmtId="4" fontId="0" fillId="0" borderId="0" xfId="0" applyNumberFormat="1"/>
    <xf numFmtId="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0" xfId="0" applyNumberFormat="1"/>
    <xf numFmtId="164" fontId="0" fillId="0" borderId="22" xfId="0" applyNumberFormat="1" applyBorder="1"/>
    <xf numFmtId="4" fontId="0" fillId="0" borderId="23" xfId="0" applyNumberFormat="1" applyBorder="1"/>
    <xf numFmtId="0" fontId="7" fillId="0" borderId="0" xfId="0" applyFont="1" applyAlignment="1">
      <alignment horizontal="center" wrapText="1"/>
    </xf>
    <xf numFmtId="0" fontId="9" fillId="3" borderId="20" xfId="0" applyFont="1" applyFill="1" applyBorder="1"/>
    <xf numFmtId="0" fontId="0" fillId="3" borderId="20" xfId="0" applyFill="1" applyBorder="1"/>
    <xf numFmtId="0" fontId="10" fillId="3" borderId="25" xfId="0" applyFont="1" applyFill="1" applyBorder="1" applyAlignment="1">
      <alignment wrapText="1"/>
    </xf>
    <xf numFmtId="0" fontId="9" fillId="0" borderId="2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4" borderId="0" xfId="0" applyFill="1"/>
    <xf numFmtId="0" fontId="0" fillId="4" borderId="27" xfId="0" applyFill="1" applyBorder="1"/>
    <xf numFmtId="0" fontId="10" fillId="3" borderId="28" xfId="0" applyFont="1" applyFill="1" applyBorder="1" applyAlignment="1">
      <alignment wrapText="1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3" fontId="9" fillId="0" borderId="29" xfId="0" applyNumberFormat="1" applyFont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9" fillId="3" borderId="28" xfId="0" applyFont="1" applyFill="1" applyBorder="1" applyAlignment="1">
      <alignment wrapText="1"/>
    </xf>
    <xf numFmtId="4" fontId="9" fillId="0" borderId="29" xfId="0" applyNumberFormat="1" applyFont="1" applyBorder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4" fontId="9" fillId="0" borderId="22" xfId="0" applyNumberFormat="1" applyFont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30" xfId="0" applyNumberFormat="1" applyBorder="1" applyAlignment="1">
      <alignment horizontal="center" vertical="center"/>
    </xf>
    <xf numFmtId="0" fontId="10" fillId="0" borderId="0" xfId="0" applyFont="1"/>
    <xf numFmtId="0" fontId="12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/>
    <xf numFmtId="2" fontId="10" fillId="0" borderId="4" xfId="0" applyNumberFormat="1" applyFont="1" applyBorder="1"/>
    <xf numFmtId="0" fontId="10" fillId="0" borderId="4" xfId="0" applyFont="1" applyBorder="1"/>
    <xf numFmtId="0" fontId="10" fillId="0" borderId="5" xfId="0" applyFont="1" applyBorder="1"/>
    <xf numFmtId="0" fontId="0" fillId="2" borderId="31" xfId="0" applyFill="1" applyBorder="1" applyAlignment="1">
      <alignment wrapText="1"/>
    </xf>
    <xf numFmtId="0" fontId="0" fillId="0" borderId="31" xfId="0" applyBorder="1"/>
    <xf numFmtId="0" fontId="10" fillId="2" borderId="6" xfId="0" applyFont="1" applyFill="1" applyBorder="1" applyAlignment="1">
      <alignment vertical="center" wrapText="1"/>
    </xf>
    <xf numFmtId="0" fontId="10" fillId="0" borderId="7" xfId="0" applyFont="1" applyBorder="1"/>
    <xf numFmtId="0" fontId="10" fillId="0" borderId="8" xfId="0" applyFont="1" applyBorder="1"/>
    <xf numFmtId="0" fontId="0" fillId="0" borderId="0" xfId="0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0" borderId="3" xfId="0" applyFont="1" applyBorder="1"/>
    <xf numFmtId="0" fontId="10" fillId="0" borderId="6" xfId="0" applyFont="1" applyBorder="1"/>
    <xf numFmtId="0" fontId="10" fillId="2" borderId="1" xfId="0" applyFont="1" applyFill="1" applyBorder="1"/>
    <xf numFmtId="0" fontId="10" fillId="2" borderId="9" xfId="0" applyFont="1" applyFill="1" applyBorder="1"/>
    <xf numFmtId="0" fontId="10" fillId="2" borderId="2" xfId="0" applyFont="1" applyFill="1" applyBorder="1"/>
    <xf numFmtId="2" fontId="10" fillId="0" borderId="5" xfId="0" applyNumberFormat="1" applyFont="1" applyBorder="1"/>
    <xf numFmtId="165" fontId="10" fillId="0" borderId="4" xfId="0" applyNumberFormat="1" applyFont="1" applyBorder="1"/>
    <xf numFmtId="165" fontId="10" fillId="0" borderId="5" xfId="0" applyNumberFormat="1" applyFont="1" applyBorder="1"/>
    <xf numFmtId="0" fontId="10" fillId="2" borderId="6" xfId="0" applyFont="1" applyFill="1" applyBorder="1"/>
    <xf numFmtId="0" fontId="10" fillId="2" borderId="1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0" fillId="2" borderId="20" xfId="0" applyFont="1" applyFill="1" applyBorder="1" applyAlignment="1">
      <alignment horizontal="center"/>
    </xf>
    <xf numFmtId="0" fontId="10" fillId="0" borderId="15" xfId="0" applyFont="1" applyBorder="1"/>
    <xf numFmtId="166" fontId="10" fillId="0" borderId="0" xfId="0" applyNumberFormat="1" applyFont="1"/>
    <xf numFmtId="167" fontId="10" fillId="0" borderId="16" xfId="0" applyNumberFormat="1" applyFont="1" applyBorder="1"/>
    <xf numFmtId="2" fontId="10" fillId="0" borderId="0" xfId="0" applyNumberFormat="1" applyFont="1"/>
    <xf numFmtId="4" fontId="10" fillId="0" borderId="16" xfId="0" applyNumberFormat="1" applyFont="1" applyBorder="1"/>
    <xf numFmtId="0" fontId="10" fillId="0" borderId="32" xfId="0" applyFont="1" applyBorder="1"/>
    <xf numFmtId="0" fontId="10" fillId="0" borderId="33" xfId="0" applyFont="1" applyBorder="1"/>
    <xf numFmtId="2" fontId="10" fillId="0" borderId="33" xfId="0" applyNumberFormat="1" applyFont="1" applyBorder="1"/>
    <xf numFmtId="4" fontId="10" fillId="0" borderId="34" xfId="0" applyNumberFormat="1" applyFont="1" applyBorder="1"/>
    <xf numFmtId="0" fontId="15" fillId="0" borderId="0" xfId="0" applyFont="1"/>
    <xf numFmtId="0" fontId="10" fillId="2" borderId="35" xfId="0" applyFont="1" applyFill="1" applyBorder="1" applyAlignment="1">
      <alignment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/>
    <xf numFmtId="0" fontId="10" fillId="2" borderId="15" xfId="0" applyFont="1" applyFill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0" fillId="5" borderId="16" xfId="0" applyFont="1" applyFill="1" applyBorder="1"/>
    <xf numFmtId="0" fontId="10" fillId="0" borderId="16" xfId="0" applyFont="1" applyBorder="1"/>
    <xf numFmtId="0" fontId="10" fillId="2" borderId="32" xfId="0" applyFont="1" applyFill="1" applyBorder="1" applyAlignment="1">
      <alignment vertical="center" wrapText="1"/>
    </xf>
    <xf numFmtId="0" fontId="14" fillId="0" borderId="33" xfId="0" applyFont="1" applyBorder="1" applyAlignment="1">
      <alignment horizontal="center" vertical="center"/>
    </xf>
    <xf numFmtId="0" fontId="10" fillId="5" borderId="38" xfId="0" applyFont="1" applyFill="1" applyBorder="1"/>
    <xf numFmtId="0" fontId="10" fillId="2" borderId="3" xfId="0" applyFont="1" applyFill="1" applyBorder="1" applyAlignment="1">
      <alignment wrapText="1"/>
    </xf>
    <xf numFmtId="0" fontId="10" fillId="2" borderId="12" xfId="0" applyFont="1" applyFill="1" applyBorder="1" applyAlignment="1">
      <alignment wrapText="1"/>
    </xf>
    <xf numFmtId="0" fontId="10" fillId="0" borderId="14" xfId="0" applyFont="1" applyBorder="1"/>
    <xf numFmtId="0" fontId="10" fillId="2" borderId="39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10" fillId="2" borderId="41" xfId="0" applyFont="1" applyFill="1" applyBorder="1" applyAlignment="1">
      <alignment horizontal="center"/>
    </xf>
    <xf numFmtId="164" fontId="10" fillId="0" borderId="42" xfId="0" applyNumberFormat="1" applyFont="1" applyBorder="1"/>
    <xf numFmtId="4" fontId="10" fillId="0" borderId="42" xfId="0" applyNumberFormat="1" applyFont="1" applyBorder="1"/>
    <xf numFmtId="166" fontId="10" fillId="0" borderId="4" xfId="0" applyNumberFormat="1" applyFont="1" applyBorder="1"/>
    <xf numFmtId="167" fontId="10" fillId="0" borderId="42" xfId="0" applyNumberFormat="1" applyFont="1" applyBorder="1"/>
    <xf numFmtId="0" fontId="10" fillId="0" borderId="43" xfId="0" applyFont="1" applyBorder="1"/>
    <xf numFmtId="4" fontId="10" fillId="0" borderId="27" xfId="0" applyNumberFormat="1" applyFont="1" applyBorder="1"/>
    <xf numFmtId="0" fontId="0" fillId="0" borderId="43" xfId="0" applyBorder="1"/>
    <xf numFmtId="4" fontId="10" fillId="0" borderId="44" xfId="0" applyNumberFormat="1" applyFont="1" applyBorder="1"/>
    <xf numFmtId="2" fontId="0" fillId="0" borderId="0" xfId="0" applyNumberFormat="1"/>
    <xf numFmtId="0" fontId="0" fillId="0" borderId="45" xfId="0" applyBorder="1"/>
    <xf numFmtId="0" fontId="0" fillId="0" borderId="22" xfId="0" applyBorder="1"/>
    <xf numFmtId="164" fontId="10" fillId="0" borderId="44" xfId="0" applyNumberFormat="1" applyFont="1" applyBorder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0" fillId="2" borderId="10" xfId="0" applyFont="1" applyFill="1" applyBorder="1" applyAlignment="1">
      <alignment vertical="center" wrapText="1"/>
    </xf>
    <xf numFmtId="0" fontId="10" fillId="0" borderId="11" xfId="0" applyFont="1" applyBorder="1" applyAlignment="1">
      <alignment horizontal="center" vertical="center"/>
    </xf>
    <xf numFmtId="0" fontId="0" fillId="0" borderId="15" xfId="0" applyBorder="1"/>
    <xf numFmtId="0" fontId="10" fillId="0" borderId="42" xfId="0" applyFont="1" applyBorder="1"/>
    <xf numFmtId="166" fontId="0" fillId="0" borderId="0" xfId="0" applyNumberFormat="1"/>
    <xf numFmtId="0" fontId="10" fillId="0" borderId="46" xfId="0" applyFont="1" applyBorder="1"/>
    <xf numFmtId="0" fontId="10" fillId="0" borderId="47" xfId="0" applyFont="1" applyBorder="1"/>
    <xf numFmtId="0" fontId="10" fillId="0" borderId="48" xfId="0" applyFont="1" applyBorder="1"/>
    <xf numFmtId="166" fontId="10" fillId="0" borderId="48" xfId="0" applyNumberFormat="1" applyFont="1" applyBorder="1"/>
    <xf numFmtId="0" fontId="10" fillId="0" borderId="49" xfId="0" applyFont="1" applyBorder="1"/>
    <xf numFmtId="0" fontId="10" fillId="0" borderId="50" xfId="0" applyFont="1" applyBorder="1"/>
    <xf numFmtId="0" fontId="10" fillId="7" borderId="31" xfId="0" applyFont="1" applyFill="1" applyBorder="1"/>
    <xf numFmtId="0" fontId="10" fillId="2" borderId="31" xfId="0" applyFont="1" applyFill="1" applyBorder="1"/>
    <xf numFmtId="4" fontId="10" fillId="0" borderId="31" xfId="0" applyNumberFormat="1" applyFont="1" applyBorder="1"/>
    <xf numFmtId="4" fontId="0" fillId="0" borderId="31" xfId="0" applyNumberFormat="1" applyBorder="1"/>
    <xf numFmtId="2" fontId="10" fillId="0" borderId="31" xfId="0" applyNumberFormat="1" applyFont="1" applyBorder="1"/>
    <xf numFmtId="2" fontId="0" fillId="0" borderId="31" xfId="0" applyNumberFormat="1" applyBorder="1"/>
    <xf numFmtId="168" fontId="10" fillId="0" borderId="31" xfId="0" applyNumberFormat="1" applyFont="1" applyBorder="1" applyAlignment="1">
      <alignment horizontal="center" vertical="center"/>
    </xf>
    <xf numFmtId="168" fontId="0" fillId="0" borderId="31" xfId="0" applyNumberFormat="1" applyBorder="1" applyAlignment="1">
      <alignment horizontal="center" vertical="center"/>
    </xf>
    <xf numFmtId="167" fontId="10" fillId="0" borderId="31" xfId="0" applyNumberFormat="1" applyFont="1" applyBorder="1"/>
    <xf numFmtId="167" fontId="0" fillId="0" borderId="31" xfId="0" applyNumberFormat="1" applyBorder="1"/>
    <xf numFmtId="0" fontId="9" fillId="3" borderId="24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10" fillId="0" borderId="7" xfId="0" applyFont="1" applyBorder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31" xfId="0" applyBorder="1"/>
    <xf numFmtId="0" fontId="12" fillId="0" borderId="0" xfId="0" applyFont="1" applyAlignment="1">
      <alignment horizontal="center" vertical="center"/>
    </xf>
    <xf numFmtId="2" fontId="10" fillId="0" borderId="4" xfId="0" applyNumberFormat="1" applyFont="1" applyBorder="1"/>
    <xf numFmtId="0" fontId="10" fillId="0" borderId="0" xfId="0" applyFont="1"/>
    <xf numFmtId="0" fontId="10" fillId="0" borderId="7" xfId="0" applyFont="1" applyBorder="1" applyAlignment="1">
      <alignment vertical="center" wrapText="1"/>
    </xf>
    <xf numFmtId="0" fontId="1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5F5F5"/>
      <rgbColor rgb="FFFF1744"/>
      <rgbColor rgb="FF00FF00"/>
      <rgbColor rgb="FF0000FF"/>
      <rgbColor rgb="FFFFFF00"/>
      <rgbColor rgb="FFFF00FF"/>
      <rgbColor rgb="FF00FFFF"/>
      <rgbColor rgb="FFC00000"/>
      <rgbColor rgb="FF18A303"/>
      <rgbColor rgb="FF000080"/>
      <rgbColor rgb="FF808000"/>
      <rgbColor rgb="FF800080"/>
      <rgbColor rgb="FF008080"/>
      <rgbColor rgb="FFBFBFBF"/>
      <rgbColor rgb="FF808080"/>
      <rgbColor rgb="FF9999FF"/>
      <rgbColor rgb="FFAD1457"/>
      <rgbColor rgb="FFF2F2F2"/>
      <rgbColor rgb="FFE8E8E8"/>
      <rgbColor rgb="FF660066"/>
      <rgbColor rgb="FFFF420E"/>
      <rgbColor rgb="FF1565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DBDBD"/>
      <rgbColor rgb="FFFF99CC"/>
      <rgbColor rgb="FFB3B3B3"/>
      <rgbColor rgb="FFFBE3D6"/>
      <rgbColor rgb="FF3366FF"/>
      <rgbColor rgb="FF33CCCC"/>
      <rgbColor rgb="FF99CC00"/>
      <rgbColor rgb="FFFFCC00"/>
      <rgbColor rgb="FFFFA000"/>
      <rgbColor rgb="FFE65100"/>
      <rgbColor rgb="FF595959"/>
      <rgbColor rgb="FF939393"/>
      <rgbColor rgb="FF004586"/>
      <rgbColor rgb="FF388E3C"/>
      <rgbColor rgb="FF003300"/>
      <rgbColor rgb="FF333300"/>
      <rgbColor rgb="FFB71C1C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it-IT" sz="13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lang="it-IT" sz="1300" b="0" strike="noStrike" spc="-1">
                <a:solidFill>
                  <a:srgbClr val="000000"/>
                </a:solidFill>
                <a:latin typeface="Arial"/>
                <a:ea typeface="DejaVu Sans"/>
              </a:rPr>
              <a:t>BNC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'circuito RC'!$D$18</c:f>
              <c:strCache>
                <c:ptCount val="1"/>
                <c:pt idx="0">
                  <c:v>V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it-IT"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RC'!$B$19:$B$27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xVal>
          <c:yVal>
            <c:numRef>
              <c:f>'circuito RC'!$D$19:$D$27</c:f>
              <c:numCache>
                <c:formatCode>0.00</c:formatCode>
                <c:ptCount val="9"/>
                <c:pt idx="0">
                  <c:v>1.38</c:v>
                </c:pt>
                <c:pt idx="1">
                  <c:v>1.1399999999999999</c:v>
                </c:pt>
                <c:pt idx="2">
                  <c:v>0.84799999999999998</c:v>
                </c:pt>
                <c:pt idx="3">
                  <c:v>0.69599999999999995</c:v>
                </c:pt>
                <c:pt idx="4">
                  <c:v>0.52</c:v>
                </c:pt>
                <c:pt idx="5">
                  <c:v>0.312</c:v>
                </c:pt>
                <c:pt idx="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6-47A1-B6F0-9D2414F40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8924"/>
        <c:axId val="82771064"/>
      </c:scatterChart>
      <c:valAx>
        <c:axId val="276889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it-IT" sz="9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lang="it-IT" sz="900" b="0" strike="noStrike" spc="-1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it-IT"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en-US"/>
          </a:p>
        </c:txPr>
        <c:crossAx val="82771064"/>
        <c:crosses val="autoZero"/>
        <c:crossBetween val="midCat"/>
      </c:valAx>
      <c:valAx>
        <c:axId val="8277106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it-IT" sz="9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lang="it-IT" sz="900" b="0" strike="noStrike" spc="-1">
                    <a:solidFill>
                      <a:srgbClr val="000000"/>
                    </a:solidFill>
                    <a:latin typeface="Arial"/>
                    <a:ea typeface="DejaVu Sans"/>
                  </a:rPr>
                  <a:t>V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it-IT"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en-US"/>
          </a:p>
        </c:txPr>
        <c:crossAx val="276889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IT" sz="1000" b="0" strike="noStrike" spc="-1">
              <a:solidFill>
                <a:srgbClr val="000000"/>
              </a:solidFill>
              <a:latin typeface="Arial"/>
              <a:ea typeface="DejaVu Sans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rial"/>
                <a:ea typeface="Arial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rial"/>
                <a:ea typeface="Arial"/>
              </a:rPr>
              <a:t>A2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2255035589901"/>
          <c:y val="0.16731129132875899"/>
          <c:w val="0.75268817204301097"/>
          <c:h val="0.66076107298814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'Amp. alle differenze'!$I$21</c:f>
              <c:strCache>
                <c:ptCount val="1"/>
                <c:pt idx="0">
                  <c:v>Vout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IT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'Amp. alle differenze'!$G$22:$G$28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</c:v>
                </c:pt>
              </c:numCache>
            </c:numRef>
          </c:xVal>
          <c:yVal>
            <c:numRef>
              <c:f>'Amp. alle differenze'!$I$22:$I$28</c:f>
              <c:numCache>
                <c:formatCode>General</c:formatCode>
                <c:ptCount val="7"/>
                <c:pt idx="0">
                  <c:v>0.95199999999999996</c:v>
                </c:pt>
                <c:pt idx="1">
                  <c:v>2.44</c:v>
                </c:pt>
                <c:pt idx="2">
                  <c:v>3.88</c:v>
                </c:pt>
                <c:pt idx="3" formatCode="0.0">
                  <c:v>5.84</c:v>
                </c:pt>
                <c:pt idx="4" formatCode="0.0">
                  <c:v>7.28</c:v>
                </c:pt>
                <c:pt idx="5" formatCode="0.0">
                  <c:v>8.8000000000000007</c:v>
                </c:pt>
                <c:pt idx="6" formatCode="0.0">
                  <c:v>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F-4D9C-81D7-1B6F2870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9346"/>
        <c:axId val="29809875"/>
      </c:scatterChart>
      <c:valAx>
        <c:axId val="7000934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it-IT" sz="900" b="0" strike="noStrike" spc="-1">
                <a:solidFill>
                  <a:srgbClr val="595959"/>
                </a:solidFill>
                <a:latin typeface="Arial"/>
                <a:ea typeface="Arial"/>
              </a:defRPr>
            </a:pPr>
            <a:endParaRPr lang="en-US"/>
          </a:p>
        </c:txPr>
        <c:crossAx val="29809875"/>
        <c:crosses val="autoZero"/>
        <c:crossBetween val="midCat"/>
      </c:valAx>
      <c:valAx>
        <c:axId val="298098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4.7175526275935201E-2"/>
              <c:y val="0.42557704304429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it-IT" sz="900" b="0" strike="noStrike" spc="-1">
                <a:solidFill>
                  <a:srgbClr val="595959"/>
                </a:solidFill>
                <a:latin typeface="Arial"/>
                <a:ea typeface="Arial"/>
              </a:defRPr>
            </a:pPr>
            <a:endParaRPr lang="en-US"/>
          </a:p>
        </c:txPr>
        <c:crossAx val="7000934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IT" sz="900" b="0" strike="noStrike" spc="-1">
              <a:solidFill>
                <a:srgbClr val="595959"/>
              </a:solidFill>
              <a:latin typeface="Arial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rial"/>
                <a:ea typeface="Arial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rial"/>
                <a:ea typeface="Arial"/>
              </a:rPr>
              <a:t>Ac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16617300828"/>
          <c:y val="0.16717248356095099"/>
          <c:w val="0.75279106858054201"/>
          <c:h val="0.66084977238239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'Amp. alle differenze'!$D$21</c:f>
              <c:strCache>
                <c:ptCount val="1"/>
                <c:pt idx="0">
                  <c:v>Vout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IT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'Amp. alle differenze'!$B$62:$B$68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11</c:v>
                </c:pt>
              </c:numCache>
            </c:numRef>
          </c:xVal>
          <c:yVal>
            <c:numRef>
              <c:f>'Amp. alle differenze'!$D$62:$D$68</c:f>
              <c:numCache>
                <c:formatCode>General</c:formatCode>
                <c:ptCount val="7"/>
                <c:pt idx="0">
                  <c:v>5.3600000000000002E-2</c:v>
                </c:pt>
                <c:pt idx="1">
                  <c:v>6.6400000000000001E-2</c:v>
                </c:pt>
                <c:pt idx="2">
                  <c:v>7.5999999999999998E-2</c:v>
                </c:pt>
                <c:pt idx="3">
                  <c:v>8.72E-2</c:v>
                </c:pt>
                <c:pt idx="4">
                  <c:v>9.9199999999999997E-2</c:v>
                </c:pt>
                <c:pt idx="5">
                  <c:v>0.112</c:v>
                </c:pt>
                <c:pt idx="6">
                  <c:v>6.08E-2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E-4ECA-A20A-404B11864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90602"/>
        <c:axId val="97041538"/>
      </c:scatterChart>
      <c:valAx>
        <c:axId val="993906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it-IT" sz="900" b="0" strike="noStrike" spc="-1">
                <a:solidFill>
                  <a:srgbClr val="595959"/>
                </a:solidFill>
                <a:latin typeface="Arial"/>
                <a:ea typeface="Arial"/>
              </a:defRPr>
            </a:pPr>
            <a:endParaRPr lang="en-US"/>
          </a:p>
        </c:txPr>
        <c:crossAx val="97041538"/>
        <c:crosses val="autoZero"/>
        <c:crossBetween val="midCat"/>
      </c:valAx>
      <c:valAx>
        <c:axId val="970415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4.7087415508468101E-2"/>
              <c:y val="0.4256449165402130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it-IT" sz="900" b="0" strike="noStrike" spc="-1">
                <a:solidFill>
                  <a:srgbClr val="595959"/>
                </a:solidFill>
                <a:latin typeface="Arial"/>
                <a:ea typeface="Arial"/>
              </a:defRPr>
            </a:pPr>
            <a:endParaRPr lang="en-US"/>
          </a:p>
        </c:txPr>
        <c:crossAx val="9939060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IT" sz="900" b="0" strike="noStrike" spc="-1">
              <a:solidFill>
                <a:srgbClr val="595959"/>
              </a:solidFill>
              <a:latin typeface="Arial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it-IT" sz="13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lang="it-IT" sz="1300" b="0" strike="noStrike" spc="-1">
                <a:solidFill>
                  <a:srgbClr val="000000"/>
                </a:solidFill>
                <a:latin typeface="Arial"/>
                <a:ea typeface="DejaVu Sans"/>
              </a:rPr>
              <a:t>sonda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'circuito RC'!$D$18</c:f>
              <c:strCache>
                <c:ptCount val="1"/>
                <c:pt idx="0">
                  <c:v>V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it-IT"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RC'!$F$19:$F$27</c:f>
              <c:numCache>
                <c:formatCode>General</c:formatCode>
                <c:ptCount val="9"/>
                <c:pt idx="0">
                  <c:v>0</c:v>
                </c:pt>
                <c:pt idx="1">
                  <c:v>750</c:v>
                </c:pt>
                <c:pt idx="2">
                  <c:v>100</c:v>
                </c:pt>
                <c:pt idx="3">
                  <c:v>1000</c:v>
                </c:pt>
                <c:pt idx="4">
                  <c:v>250</c:v>
                </c:pt>
                <c:pt idx="5">
                  <c:v>350</c:v>
                </c:pt>
                <c:pt idx="6">
                  <c:v>500</c:v>
                </c:pt>
              </c:numCache>
            </c:numRef>
          </c:xVal>
          <c:yVal>
            <c:numRef>
              <c:f>'circuito RC'!$H$19:$H$27</c:f>
              <c:numCache>
                <c:formatCode>0.00</c:formatCode>
                <c:ptCount val="9"/>
                <c:pt idx="0">
                  <c:v>1.5</c:v>
                </c:pt>
                <c:pt idx="1">
                  <c:v>0.36799999999999999</c:v>
                </c:pt>
                <c:pt idx="2">
                  <c:v>1.23</c:v>
                </c:pt>
                <c:pt idx="3">
                  <c:v>0.23200000000000001</c:v>
                </c:pt>
                <c:pt idx="4">
                  <c:v>0.93600000000000005</c:v>
                </c:pt>
                <c:pt idx="5">
                  <c:v>0.77600000000000002</c:v>
                </c:pt>
                <c:pt idx="6">
                  <c:v>0.59199999999999997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5-422F-9298-2F208BC1E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7362"/>
        <c:axId val="13449432"/>
      </c:scatterChart>
      <c:valAx>
        <c:axId val="354673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it-IT" sz="9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lang="it-IT" sz="900" b="0" strike="noStrike" spc="-1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it-IT"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en-US"/>
          </a:p>
        </c:txPr>
        <c:crossAx val="13449432"/>
        <c:crosses val="autoZero"/>
        <c:crossBetween val="midCat"/>
      </c:valAx>
      <c:valAx>
        <c:axId val="1344943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it-IT" sz="9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lang="it-IT" sz="900" b="0" strike="noStrike" spc="-1">
                    <a:solidFill>
                      <a:srgbClr val="000000"/>
                    </a:solidFill>
                    <a:latin typeface="Arial"/>
                    <a:ea typeface="DejaVu Sans"/>
                  </a:rPr>
                  <a:t>V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it-IT"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en-US"/>
          </a:p>
        </c:txPr>
        <c:crossAx val="3546736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IT" sz="1000" b="0" strike="noStrike" spc="-1">
              <a:solidFill>
                <a:srgbClr val="000000"/>
              </a:solidFill>
              <a:latin typeface="Arial"/>
              <a:ea typeface="DejaVu Sans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it-IT" sz="13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lang="it-IT" sz="1300" b="0" strike="noStrike" spc="-1">
                <a:solidFill>
                  <a:srgbClr val="000000"/>
                </a:solidFill>
                <a:latin typeface="Arial"/>
                <a:ea typeface="DejaVu Sans"/>
              </a:rPr>
              <a:t>sonda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'circuito RC'!$E$57</c:f>
              <c:strCache>
                <c:ptCount val="1"/>
                <c:pt idx="0">
                  <c:v>A[dB]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it-IT"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RC'!$B$58:$B$67</c:f>
              <c:numCache>
                <c:formatCode>General</c:formatCode>
                <c:ptCount val="10"/>
                <c:pt idx="0">
                  <c:v>50</c:v>
                </c:pt>
                <c:pt idx="1">
                  <c:v>80</c:v>
                </c:pt>
                <c:pt idx="2">
                  <c:v>130</c:v>
                </c:pt>
                <c:pt idx="3">
                  <c:v>180</c:v>
                </c:pt>
                <c:pt idx="4">
                  <c:v>240</c:v>
                </c:pt>
                <c:pt idx="5">
                  <c:v>550</c:v>
                </c:pt>
                <c:pt idx="6">
                  <c:v>1000</c:v>
                </c:pt>
                <c:pt idx="7">
                  <c:v>1400</c:v>
                </c:pt>
                <c:pt idx="8">
                  <c:v>2700</c:v>
                </c:pt>
                <c:pt idx="9">
                  <c:v>20000</c:v>
                </c:pt>
              </c:numCache>
            </c:numRef>
          </c:xVal>
          <c:yVal>
            <c:numRef>
              <c:f>'circuito RC'!$E$58:$E$67</c:f>
              <c:numCache>
                <c:formatCode>#,##0.00</c:formatCode>
                <c:ptCount val="10"/>
                <c:pt idx="0">
                  <c:v>-0.23163745099630292</c:v>
                </c:pt>
                <c:pt idx="1">
                  <c:v>-0.4696219169904583</c:v>
                </c:pt>
                <c:pt idx="2">
                  <c:v>-0.96609359149110063</c:v>
                </c:pt>
                <c:pt idx="3">
                  <c:v>-1.4926723659380841</c:v>
                </c:pt>
                <c:pt idx="4">
                  <c:v>-2.347711974357082</c:v>
                </c:pt>
                <c:pt idx="5">
                  <c:v>-6.5872718861583248</c:v>
                </c:pt>
                <c:pt idx="6">
                  <c:v>-10.92719682259721</c:v>
                </c:pt>
                <c:pt idx="7">
                  <c:v>-13.643130106527375</c:v>
                </c:pt>
                <c:pt idx="8">
                  <c:v>-19.130686124378194</c:v>
                </c:pt>
                <c:pt idx="9">
                  <c:v>-34.211037537716678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A-480B-9186-665E34A04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5302"/>
        <c:axId val="13109555"/>
      </c:scatterChart>
      <c:valAx>
        <c:axId val="74175302"/>
        <c:scaling>
          <c:logBase val="10"/>
          <c:orientation val="minMax"/>
          <c:max val="10000000"/>
          <c:min val="1"/>
        </c:scaling>
        <c:delete val="0"/>
        <c:axPos val="b"/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lang="it-IT" sz="9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lang="it-IT" sz="900" b="0" strike="noStrike" spc="-1">
                    <a:solidFill>
                      <a:srgbClr val="000000"/>
                    </a:solidFill>
                    <a:latin typeface="Arial"/>
                    <a:ea typeface="DejaVu Sans"/>
                  </a:rPr>
                  <a:t>frequenza [Hz}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it-IT"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en-US"/>
          </a:p>
        </c:txPr>
        <c:crossAx val="13109555"/>
        <c:crosses val="autoZero"/>
        <c:crossBetween val="midCat"/>
      </c:valAx>
      <c:valAx>
        <c:axId val="131095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it-IT" sz="9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lang="it-IT" sz="900" b="0" strike="noStrike" spc="-1">
                    <a:solidFill>
                      <a:srgbClr val="000000"/>
                    </a:solidFill>
                    <a:latin typeface="Arial"/>
                    <a:ea typeface="DejaVu Sans"/>
                  </a:rPr>
                  <a:t>dB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it-IT"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en-US"/>
          </a:p>
        </c:txPr>
        <c:crossAx val="7417530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IT" sz="1000" b="0" strike="noStrike" spc="-1">
              <a:solidFill>
                <a:srgbClr val="000000"/>
              </a:solidFill>
              <a:latin typeface="Arial"/>
              <a:ea typeface="DejaVu Sans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it-IT" sz="13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lang="it-IT" sz="1300" b="0" strike="noStrike" spc="-1">
                <a:solidFill>
                  <a:srgbClr val="000000"/>
                </a:solidFill>
                <a:latin typeface="Arial"/>
                <a:ea typeface="DejaVu Sans"/>
              </a:rPr>
              <a:t>BNC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'circuito RC'!$E$18</c:f>
              <c:strCache>
                <c:ptCount val="1"/>
                <c:pt idx="0">
                  <c:v>ln(V)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it-IT"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RC'!$B$19:$B$27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xVal>
          <c:yVal>
            <c:numRef>
              <c:f>'circuito RC'!$E$19:$E$27</c:f>
              <c:numCache>
                <c:formatCode>#,##0.00</c:formatCode>
                <c:ptCount val="9"/>
                <c:pt idx="0">
                  <c:v>0.32208349916911322</c:v>
                </c:pt>
                <c:pt idx="1">
                  <c:v>0.131028262406404</c:v>
                </c:pt>
                <c:pt idx="2">
                  <c:v>-0.16487464319023401</c:v>
                </c:pt>
                <c:pt idx="3">
                  <c:v>-0.36240561864771748</c:v>
                </c:pt>
                <c:pt idx="4">
                  <c:v>-0.65392646740666394</c:v>
                </c:pt>
                <c:pt idx="5">
                  <c:v>-1.1647520911726548</c:v>
                </c:pt>
                <c:pt idx="6">
                  <c:v>-1.6094379124341003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6-4E22-A99F-094C5FED3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338"/>
        <c:axId val="72796448"/>
      </c:scatterChart>
      <c:valAx>
        <c:axId val="167873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it-IT" sz="9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lang="it-IT" sz="900" b="0" strike="noStrike" spc="-1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it-IT"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en-US"/>
          </a:p>
        </c:txPr>
        <c:crossAx val="72796448"/>
        <c:crosses val="autoZero"/>
        <c:crossBetween val="midCat"/>
      </c:valAx>
      <c:valAx>
        <c:axId val="7279644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it-IT" sz="9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lang="it-IT" sz="900" b="0" strike="noStrike" spc="-1">
                    <a:solidFill>
                      <a:srgbClr val="000000"/>
                    </a:solidFill>
                    <a:latin typeface="Arial"/>
                    <a:ea typeface="DejaVu Sans"/>
                  </a:rPr>
                  <a:t>ln(V)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it-IT"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en-US"/>
          </a:p>
        </c:txPr>
        <c:crossAx val="1678733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IT" sz="1000" b="0" strike="noStrike" spc="-1">
              <a:solidFill>
                <a:srgbClr val="000000"/>
              </a:solidFill>
              <a:latin typeface="Arial"/>
              <a:ea typeface="DejaVu Sans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it-IT" sz="13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lang="it-IT" sz="1300" b="0" strike="noStrike" spc="-1">
                <a:solidFill>
                  <a:srgbClr val="000000"/>
                </a:solidFill>
                <a:latin typeface="Arial"/>
                <a:ea typeface="DejaVu Sans"/>
              </a:rPr>
              <a:t>sonda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'circuito RC'!$I$18</c:f>
              <c:strCache>
                <c:ptCount val="1"/>
                <c:pt idx="0">
                  <c:v>ln(V)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it-IT"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RC'!$F$19:$F$27</c:f>
              <c:numCache>
                <c:formatCode>General</c:formatCode>
                <c:ptCount val="9"/>
                <c:pt idx="0">
                  <c:v>0</c:v>
                </c:pt>
                <c:pt idx="1">
                  <c:v>750</c:v>
                </c:pt>
                <c:pt idx="2">
                  <c:v>100</c:v>
                </c:pt>
                <c:pt idx="3">
                  <c:v>1000</c:v>
                </c:pt>
                <c:pt idx="4">
                  <c:v>250</c:v>
                </c:pt>
                <c:pt idx="5">
                  <c:v>350</c:v>
                </c:pt>
                <c:pt idx="6">
                  <c:v>500</c:v>
                </c:pt>
              </c:numCache>
            </c:numRef>
          </c:xVal>
          <c:yVal>
            <c:numRef>
              <c:f>'circuito RC'!$I$19:$I$27</c:f>
              <c:numCache>
                <c:formatCode>#,##0.00</c:formatCode>
                <c:ptCount val="9"/>
                <c:pt idx="0">
                  <c:v>0.40546510810816438</c:v>
                </c:pt>
                <c:pt idx="1">
                  <c:v>-0.99967234081320611</c:v>
                </c:pt>
                <c:pt idx="2">
                  <c:v>0.20701416938432612</c:v>
                </c:pt>
                <c:pt idx="3">
                  <c:v>-1.4610179073158271</c:v>
                </c:pt>
                <c:pt idx="4">
                  <c:v>-6.6139802504544945E-2</c:v>
                </c:pt>
                <c:pt idx="5">
                  <c:v>-0.25360275879891825</c:v>
                </c:pt>
                <c:pt idx="6">
                  <c:v>-0.52424864409813143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6-46A6-89F9-958E5E66F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4579"/>
        <c:axId val="79510310"/>
      </c:scatterChart>
      <c:valAx>
        <c:axId val="242545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it-IT" sz="9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lang="it-IT" sz="900" b="0" strike="noStrike" spc="-1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it-IT"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en-US"/>
          </a:p>
        </c:txPr>
        <c:crossAx val="79510310"/>
        <c:crosses val="autoZero"/>
        <c:crossBetween val="midCat"/>
      </c:valAx>
      <c:valAx>
        <c:axId val="7951031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it-IT" sz="9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lang="it-IT" sz="900" b="0" strike="noStrike" spc="-1">
                    <a:solidFill>
                      <a:srgbClr val="000000"/>
                    </a:solidFill>
                    <a:latin typeface="Arial"/>
                    <a:ea typeface="DejaVu Sans"/>
                  </a:rPr>
                  <a:t>ln(V)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it-IT" sz="1000" b="0" strike="noStrike" spc="-1">
                <a:solidFill>
                  <a:srgbClr val="000000"/>
                </a:solidFill>
                <a:latin typeface="Arial"/>
                <a:ea typeface="DejaVu Sans"/>
              </a:defRPr>
            </a:pPr>
            <a:endParaRPr lang="en-US"/>
          </a:p>
        </c:txPr>
        <c:crossAx val="242545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IT" sz="1000" b="0" strike="noStrike" spc="-1">
              <a:solidFill>
                <a:srgbClr val="000000"/>
              </a:solidFill>
              <a:latin typeface="Arial"/>
              <a:ea typeface="DejaVu Sans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rial"/>
                <a:ea typeface="Arial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rial"/>
                <a:ea typeface="Arial"/>
              </a:rPr>
              <a:t>VTC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8364355665099"/>
          <c:y val="0.16720762223850899"/>
          <c:w val="0.75296711849017495"/>
          <c:h val="0.66097790807245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'amplificatore invertente'!$D$29:$D$29</c:f>
              <c:strCache>
                <c:ptCount val="1"/>
                <c:pt idx="0">
                  <c:v>Vout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IT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'amplificatore invertente'!$B$30:$B$42</c:f>
              <c:numCache>
                <c:formatCode>General</c:formatCode>
                <c:ptCount val="13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2.54</c:v>
                </c:pt>
                <c:pt idx="6">
                  <c:v>3</c:v>
                </c:pt>
                <c:pt idx="7">
                  <c:v>4.0999999999999996</c:v>
                </c:pt>
                <c:pt idx="8">
                  <c:v>5</c:v>
                </c:pt>
                <c:pt idx="9">
                  <c:v>5.6</c:v>
                </c:pt>
                <c:pt idx="10">
                  <c:v>6.56</c:v>
                </c:pt>
                <c:pt idx="11">
                  <c:v>7.1</c:v>
                </c:pt>
                <c:pt idx="12">
                  <c:v>7.56</c:v>
                </c:pt>
              </c:numCache>
            </c:numRef>
          </c:xVal>
          <c:yVal>
            <c:numRef>
              <c:f>'amplificatore invertente'!$D$30:$D$42</c:f>
              <c:numCache>
                <c:formatCode>General</c:formatCode>
                <c:ptCount val="13"/>
                <c:pt idx="0">
                  <c:v>0.96</c:v>
                </c:pt>
                <c:pt idx="1">
                  <c:v>2.44</c:v>
                </c:pt>
                <c:pt idx="2">
                  <c:v>4.84</c:v>
                </c:pt>
                <c:pt idx="3">
                  <c:v>7.28</c:v>
                </c:pt>
                <c:pt idx="4">
                  <c:v>9.76</c:v>
                </c:pt>
                <c:pt idx="5">
                  <c:v>12</c:v>
                </c:pt>
                <c:pt idx="6">
                  <c:v>14.4</c:v>
                </c:pt>
                <c:pt idx="7">
                  <c:v>19.600000000000001</c:v>
                </c:pt>
                <c:pt idx="8">
                  <c:v>24.4</c:v>
                </c:pt>
                <c:pt idx="9">
                  <c:v>26.8</c:v>
                </c:pt>
                <c:pt idx="10">
                  <c:v>28.6</c:v>
                </c:pt>
                <c:pt idx="11">
                  <c:v>28.6</c:v>
                </c:pt>
                <c:pt idx="12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7-48DD-BA16-FE7C050C2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6151"/>
        <c:axId val="85316486"/>
      </c:scatterChart>
      <c:valAx>
        <c:axId val="571361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it-IT" sz="900" b="0" strike="noStrike" spc="-1">
                <a:solidFill>
                  <a:srgbClr val="595959"/>
                </a:solidFill>
                <a:latin typeface="Arial"/>
                <a:ea typeface="Arial"/>
              </a:defRPr>
            </a:pPr>
            <a:endParaRPr lang="en-US"/>
          </a:p>
        </c:txPr>
        <c:crossAx val="85316486"/>
        <c:crosses val="autoZero"/>
        <c:crossBetween val="midCat"/>
      </c:valAx>
      <c:valAx>
        <c:axId val="853164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4.7084765548998E-2"/>
              <c:y val="0.4261333891739090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it-IT" sz="900" b="0" strike="noStrike" spc="-1">
                <a:solidFill>
                  <a:srgbClr val="595959"/>
                </a:solidFill>
                <a:latin typeface="Arial"/>
                <a:ea typeface="Arial"/>
              </a:defRPr>
            </a:pPr>
            <a:endParaRPr lang="en-US"/>
          </a:p>
        </c:txPr>
        <c:crossAx val="5713615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IT" sz="900" b="0" strike="noStrike" spc="-1">
              <a:solidFill>
                <a:srgbClr val="595959"/>
              </a:solidFill>
              <a:latin typeface="Arial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rial"/>
                <a:ea typeface="Arial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rial"/>
                <a:ea typeface="Arial"/>
              </a:rPr>
              <a:t>Grafico di Bode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75189515610899"/>
          <c:y val="0.167188151856487"/>
          <c:w val="0.71020172170114304"/>
          <c:h val="0.649249061326658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'amplificatore invertente'!$E$61:$E$61</c:f>
              <c:strCache>
                <c:ptCount val="1"/>
                <c:pt idx="0">
                  <c:v>A[dB]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IT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'amplificatore invertente'!$B$62:$B$81</c:f>
              <c:numCache>
                <c:formatCode>General</c:formatCode>
                <c:ptCount val="20"/>
                <c:pt idx="0">
                  <c:v>0.03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  <c:pt idx="10">
                  <c:v>250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</c:numCache>
            </c:numRef>
          </c:xVal>
          <c:yVal>
            <c:numRef>
              <c:f>'amplificatore invertente'!$E$62:$E$81</c:f>
              <c:numCache>
                <c:formatCode>#,##0.0</c:formatCode>
                <c:ptCount val="20"/>
                <c:pt idx="0">
                  <c:v>13.624824747511743</c:v>
                </c:pt>
                <c:pt idx="1">
                  <c:v>13.624824747511743</c:v>
                </c:pt>
                <c:pt idx="2">
                  <c:v>13.624824747511743</c:v>
                </c:pt>
                <c:pt idx="3">
                  <c:v>13.696907232888249</c:v>
                </c:pt>
                <c:pt idx="4">
                  <c:v>13.696907232888249</c:v>
                </c:pt>
                <c:pt idx="5">
                  <c:v>13.696907232888249</c:v>
                </c:pt>
                <c:pt idx="6">
                  <c:v>13.696907232888249</c:v>
                </c:pt>
                <c:pt idx="7">
                  <c:v>13.696907232888249</c:v>
                </c:pt>
                <c:pt idx="8">
                  <c:v>13.552139054409862</c:v>
                </c:pt>
                <c:pt idx="9">
                  <c:v>13.330359611097617</c:v>
                </c:pt>
                <c:pt idx="10">
                  <c:v>12.381866612534855</c:v>
                </c:pt>
                <c:pt idx="11" formatCode="#,##0.00">
                  <c:v>11.126050015345745</c:v>
                </c:pt>
                <c:pt idx="12" formatCode="#,##0.00">
                  <c:v>9.187849755184617</c:v>
                </c:pt>
                <c:pt idx="13" formatCode="#,##0.00">
                  <c:v>7.2345567203518568</c:v>
                </c:pt>
                <c:pt idx="14" formatCode="#,##0.00">
                  <c:v>5.5750720190565781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3-48DE-8C9B-CE61F913F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6009"/>
        <c:axId val="71802476"/>
      </c:scatterChart>
      <c:valAx>
        <c:axId val="16026009"/>
        <c:scaling>
          <c:logBase val="10"/>
          <c:orientation val="minMax"/>
          <c:max val="10000"/>
          <c:min val="0.0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rPr>
                  <a:t>Frequenza [kHz]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it-IT" sz="900" b="0" strike="noStrike" spc="-1">
                <a:solidFill>
                  <a:srgbClr val="595959"/>
                </a:solidFill>
                <a:latin typeface="Arial"/>
                <a:ea typeface="Arial"/>
              </a:defRPr>
            </a:pPr>
            <a:endParaRPr lang="en-US"/>
          </a:p>
        </c:txPr>
        <c:crossAx val="71802476"/>
        <c:crosses val="autoZero"/>
        <c:crossBetween val="midCat"/>
      </c:valAx>
      <c:valAx>
        <c:axId val="718024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rPr>
                  <a:t>A 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it-IT" sz="900" b="0" strike="noStrike" spc="-1">
                <a:solidFill>
                  <a:srgbClr val="595959"/>
                </a:solidFill>
                <a:latin typeface="Arial"/>
                <a:ea typeface="Arial"/>
              </a:defRPr>
            </a:pPr>
            <a:endParaRPr lang="en-US"/>
          </a:p>
        </c:txPr>
        <c:crossAx val="1602600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IT" sz="900" b="0" strike="noStrike" spc="-1">
              <a:solidFill>
                <a:srgbClr val="595959"/>
              </a:solidFill>
              <a:latin typeface="Arial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rial"/>
                <a:ea typeface="Arial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rial"/>
                <a:ea typeface="Arial"/>
              </a:rPr>
              <a:t>Grafico di Bode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71973583348"/>
          <c:y val="0.16722707913023999"/>
          <c:w val="0.71041924641783105"/>
          <c:h val="0.6494059627886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derivatore!$B$21:$B$21</c:f>
              <c:strCache>
                <c:ptCount val="1"/>
                <c:pt idx="0">
                  <c:v>0.03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IT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derivatore!$B$21:$B$41</c:f>
              <c:numCache>
                <c:formatCode>General</c:formatCode>
                <c:ptCount val="21"/>
                <c:pt idx="0">
                  <c:v>0.03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  <c:pt idx="10">
                  <c:v>250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9</c:v>
                </c:pt>
                <c:pt idx="16">
                  <c:v>7</c:v>
                </c:pt>
                <c:pt idx="17">
                  <c:v>8</c:v>
                </c:pt>
                <c:pt idx="18">
                  <c:v>3000</c:v>
                </c:pt>
                <c:pt idx="19">
                  <c:v>2000</c:v>
                </c:pt>
                <c:pt idx="20">
                  <c:v>5000</c:v>
                </c:pt>
              </c:numCache>
            </c:numRef>
          </c:xVal>
          <c:yVal>
            <c:numRef>
              <c:f>derivatore!$E$21:$E$41</c:f>
              <c:numCache>
                <c:formatCode>#,##0.000</c:formatCode>
                <c:ptCount val="21"/>
                <c:pt idx="0">
                  <c:v>-34.703643539809271</c:v>
                </c:pt>
                <c:pt idx="1">
                  <c:v>-24.553565865541604</c:v>
                </c:pt>
                <c:pt idx="2">
                  <c:v>-14.89454989793388</c:v>
                </c:pt>
                <c:pt idx="3" formatCode="#,##0.00">
                  <c:v>-4.6124534784772306</c:v>
                </c:pt>
                <c:pt idx="4" formatCode="#,##0.00">
                  <c:v>4.5061856345172568</c:v>
                </c:pt>
                <c:pt idx="5" formatCode="#,##0.00">
                  <c:v>8.028010815630882</c:v>
                </c:pt>
                <c:pt idx="6" formatCode="#,##0.00">
                  <c:v>11.457432044009604</c:v>
                </c:pt>
                <c:pt idx="7" formatCode="#,##0.0">
                  <c:v>13.02556027996288</c:v>
                </c:pt>
                <c:pt idx="8" formatCode="#,##0.0">
                  <c:v>13.478839972681754</c:v>
                </c:pt>
                <c:pt idx="9" formatCode="#,##0.0">
                  <c:v>13.404917061482479</c:v>
                </c:pt>
                <c:pt idx="10" formatCode="#,##0.0">
                  <c:v>12.547317131854655</c:v>
                </c:pt>
                <c:pt idx="11" formatCode="#,##0.00">
                  <c:v>11.126050015345745</c:v>
                </c:pt>
                <c:pt idx="12" formatCode="#,##0.00">
                  <c:v>9.187849755184617</c:v>
                </c:pt>
                <c:pt idx="13" formatCode="#,##0.00">
                  <c:v>7.158696940009075</c:v>
                </c:pt>
                <c:pt idx="14" formatCode="#,##0.00">
                  <c:v>5.2963564601907294</c:v>
                </c:pt>
                <c:pt idx="15" formatCode="#,##0.00">
                  <c:v>11.077660532877488</c:v>
                </c:pt>
                <c:pt idx="16" formatCode="#,##0.00">
                  <c:v>9.9385929614642983</c:v>
                </c:pt>
                <c:pt idx="17" formatCode="#,##0.00">
                  <c:v>10.629578340845104</c:v>
                </c:pt>
                <c:pt idx="18" formatCode="#,##0.00">
                  <c:v>-7.7020556793373087</c:v>
                </c:pt>
                <c:pt idx="19" formatCode="#,##0.00">
                  <c:v>-2.2476539932852768</c:v>
                </c:pt>
                <c:pt idx="20">
                  <c:v>-15.189015034348007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B-4DC0-ABA0-EE06A231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3199"/>
        <c:axId val="72211706"/>
      </c:scatterChart>
      <c:valAx>
        <c:axId val="59653199"/>
        <c:scaling>
          <c:logBase val="10"/>
          <c:orientation val="minMax"/>
          <c:max val="10000"/>
          <c:min val="0.0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rPr>
                  <a:t>Frequenza [kHz]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it-IT" sz="900" b="0" strike="noStrike" spc="-1">
                <a:solidFill>
                  <a:srgbClr val="595959"/>
                </a:solidFill>
                <a:latin typeface="Arial"/>
                <a:ea typeface="Arial"/>
              </a:defRPr>
            </a:pPr>
            <a:endParaRPr lang="en-US"/>
          </a:p>
        </c:txPr>
        <c:crossAx val="72211706"/>
        <c:crosses val="autoZero"/>
        <c:crossBetween val="midCat"/>
      </c:valAx>
      <c:valAx>
        <c:axId val="722117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rPr>
                  <a:t>A 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it-IT" sz="900" b="0" strike="noStrike" spc="-1">
                <a:solidFill>
                  <a:srgbClr val="595959"/>
                </a:solidFill>
                <a:latin typeface="Arial"/>
                <a:ea typeface="Arial"/>
              </a:defRPr>
            </a:pPr>
            <a:endParaRPr lang="en-US"/>
          </a:p>
        </c:txPr>
        <c:crossAx val="5965319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IT" sz="900" b="0" strike="noStrike" spc="-1">
              <a:solidFill>
                <a:srgbClr val="595959"/>
              </a:solidFill>
              <a:latin typeface="Arial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rial"/>
                <a:ea typeface="Arial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rial"/>
                <a:ea typeface="Arial"/>
              </a:rPr>
              <a:t>A1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4934670313001"/>
          <c:y val="0.16731129132875899"/>
          <c:w val="0.75273473108477695"/>
          <c:h val="0.66076107298814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'Amp. alle differenze'!$D$21</c:f>
              <c:strCache>
                <c:ptCount val="1"/>
                <c:pt idx="0">
                  <c:v>Vout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IT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'Amp. alle differenze'!$B$22:$B$28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1.5</c:v>
                </c:pt>
                <c:pt idx="4">
                  <c:v>1.8</c:v>
                </c:pt>
                <c:pt idx="5">
                  <c:v>2</c:v>
                </c:pt>
                <c:pt idx="6">
                  <c:v>1.2</c:v>
                </c:pt>
              </c:numCache>
            </c:numRef>
          </c:xVal>
          <c:yVal>
            <c:numRef>
              <c:f>'Amp. alle differenze'!$D$22:$D$28</c:f>
              <c:numCache>
                <c:formatCode>0.00</c:formatCode>
                <c:ptCount val="7"/>
                <c:pt idx="0" formatCode="General">
                  <c:v>0.95199999999999996</c:v>
                </c:pt>
                <c:pt idx="1">
                  <c:v>2.4</c:v>
                </c:pt>
                <c:pt idx="2" formatCode="0.0">
                  <c:v>3.84</c:v>
                </c:pt>
                <c:pt idx="3" formatCode="0.0">
                  <c:v>7.2</c:v>
                </c:pt>
                <c:pt idx="4" formatCode="0.0">
                  <c:v>8.64</c:v>
                </c:pt>
                <c:pt idx="5" formatCode="0.0">
                  <c:v>9.6</c:v>
                </c:pt>
                <c:pt idx="6" formatCode="0.0">
                  <c:v>5.76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E-411E-9C15-18AB2BA9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5372"/>
        <c:axId val="7257164"/>
      </c:scatterChart>
      <c:valAx>
        <c:axId val="222453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it-IT" sz="900" b="0" strike="noStrike" spc="-1">
                <a:solidFill>
                  <a:srgbClr val="595959"/>
                </a:solidFill>
                <a:latin typeface="Arial"/>
                <a:ea typeface="Arial"/>
              </a:defRPr>
            </a:pPr>
            <a:endParaRPr lang="en-US"/>
          </a:p>
        </c:txPr>
        <c:crossAx val="7257164"/>
        <c:crosses val="autoZero"/>
        <c:crossBetween val="midCat"/>
      </c:valAx>
      <c:valAx>
        <c:axId val="72571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4.7250075964752399E-2"/>
              <c:y val="0.42557704304429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it-IT" sz="900" b="0" strike="noStrike" spc="-1">
                <a:solidFill>
                  <a:srgbClr val="595959"/>
                </a:solidFill>
                <a:latin typeface="Arial"/>
                <a:ea typeface="Arial"/>
              </a:defRPr>
            </a:pPr>
            <a:endParaRPr lang="en-US"/>
          </a:p>
        </c:txPr>
        <c:crossAx val="2224537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IT" sz="900" b="0" strike="noStrike" spc="-1">
              <a:solidFill>
                <a:srgbClr val="595959"/>
              </a:solidFill>
              <a:latin typeface="Arial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6.png"/><Relationship Id="rId7" Type="http://schemas.openxmlformats.org/officeDocument/2006/relationships/image" Target="../media/image10.jpe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chart" Target="../charts/chart11.xml"/><Relationship Id="rId7" Type="http://schemas.openxmlformats.org/officeDocument/2006/relationships/image" Target="../media/image18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17.jpeg"/><Relationship Id="rId5" Type="http://schemas.openxmlformats.org/officeDocument/2006/relationships/image" Target="../media/image16.jpeg"/><Relationship Id="rId4" Type="http://schemas.openxmlformats.org/officeDocument/2006/relationships/image" Target="../media/image15.jpeg"/><Relationship Id="rId9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803880</xdr:colOff>
      <xdr:row>8</xdr:row>
      <xdr:rowOff>136080</xdr:rowOff>
    </xdr:from>
    <xdr:to>
      <xdr:col>28</xdr:col>
      <xdr:colOff>39600</xdr:colOff>
      <xdr:row>28</xdr:row>
      <xdr:rowOff>3240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504000</xdr:colOff>
      <xdr:row>8</xdr:row>
      <xdr:rowOff>137880</xdr:rowOff>
    </xdr:from>
    <xdr:to>
      <xdr:col>35</xdr:col>
      <xdr:colOff>565920</xdr:colOff>
      <xdr:row>28</xdr:row>
      <xdr:rowOff>1800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519840</xdr:colOff>
      <xdr:row>73</xdr:row>
      <xdr:rowOff>133560</xdr:rowOff>
    </xdr:from>
    <xdr:to>
      <xdr:col>19</xdr:col>
      <xdr:colOff>353160</xdr:colOff>
      <xdr:row>98</xdr:row>
      <xdr:rowOff>20880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41760</xdr:colOff>
      <xdr:row>30</xdr:row>
      <xdr:rowOff>44280</xdr:rowOff>
    </xdr:from>
    <xdr:to>
      <xdr:col>28</xdr:col>
      <xdr:colOff>103680</xdr:colOff>
      <xdr:row>48</xdr:row>
      <xdr:rowOff>141480</xdr:rowOff>
    </xdr:to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502200</xdr:colOff>
      <xdr:row>30</xdr:row>
      <xdr:rowOff>59760</xdr:rowOff>
    </xdr:from>
    <xdr:to>
      <xdr:col>35</xdr:col>
      <xdr:colOff>564120</xdr:colOff>
      <xdr:row>48</xdr:row>
      <xdr:rowOff>162000</xdr:rowOff>
    </xdr:to>
    <xdr:graphicFrame macro="">
      <xdr:nvGraphicFramePr>
        <xdr:cNvPr id="6" name="Chart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83880</xdr:colOff>
      <xdr:row>51</xdr:row>
      <xdr:rowOff>77760</xdr:rowOff>
    </xdr:from>
    <xdr:to>
      <xdr:col>28</xdr:col>
      <xdr:colOff>139680</xdr:colOff>
      <xdr:row>69</xdr:row>
      <xdr:rowOff>63000</xdr:rowOff>
    </xdr:to>
    <xdr:pic>
      <xdr:nvPicPr>
        <xdr:cNvPr id="7" name="Immagine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8723960" y="9388440"/>
          <a:ext cx="5838840" cy="3350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28</xdr:col>
      <xdr:colOff>117360</xdr:colOff>
      <xdr:row>51</xdr:row>
      <xdr:rowOff>146160</xdr:rowOff>
    </xdr:from>
    <xdr:to>
      <xdr:col>35</xdr:col>
      <xdr:colOff>154080</xdr:colOff>
      <xdr:row>69</xdr:row>
      <xdr:rowOff>123480</xdr:rowOff>
    </xdr:to>
    <xdr:pic>
      <xdr:nvPicPr>
        <xdr:cNvPr id="8" name="Immagine 1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24540480" y="9456840"/>
          <a:ext cx="5819760" cy="3342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874080</xdr:colOff>
      <xdr:row>70</xdr:row>
      <xdr:rowOff>4320</xdr:rowOff>
    </xdr:from>
    <xdr:to>
      <xdr:col>7</xdr:col>
      <xdr:colOff>951480</xdr:colOff>
      <xdr:row>93</xdr:row>
      <xdr:rowOff>90000</xdr:rowOff>
    </xdr:to>
    <xdr:pic>
      <xdr:nvPicPr>
        <xdr:cNvPr id="9" name="Immagine 1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1276560" y="12841920"/>
          <a:ext cx="6567840" cy="3809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673560</xdr:colOff>
      <xdr:row>2</xdr:row>
      <xdr:rowOff>145920</xdr:rowOff>
    </xdr:from>
    <xdr:to>
      <xdr:col>18</xdr:col>
      <xdr:colOff>276840</xdr:colOff>
      <xdr:row>35</xdr:row>
      <xdr:rowOff>130200</xdr:rowOff>
    </xdr:to>
    <xdr:pic>
      <xdr:nvPicPr>
        <xdr:cNvPr id="10" name="Immagine 17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674685" y="526920"/>
          <a:ext cx="5826280" cy="5826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759960</xdr:colOff>
      <xdr:row>38</xdr:row>
      <xdr:rowOff>146570</xdr:rowOff>
    </xdr:from>
    <xdr:to>
      <xdr:col>18</xdr:col>
      <xdr:colOff>217800</xdr:colOff>
      <xdr:row>70</xdr:row>
      <xdr:rowOff>48910</xdr:rowOff>
    </xdr:to>
    <xdr:pic>
      <xdr:nvPicPr>
        <xdr:cNvPr id="11" name="Immagin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761085" y="7004570"/>
          <a:ext cx="5680840" cy="5680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561240</xdr:colOff>
      <xdr:row>27</xdr:row>
      <xdr:rowOff>29160</xdr:rowOff>
    </xdr:from>
    <xdr:to>
      <xdr:col>13</xdr:col>
      <xdr:colOff>471240</xdr:colOff>
      <xdr:row>48</xdr:row>
      <xdr:rowOff>66600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349560</xdr:colOff>
      <xdr:row>59</xdr:row>
      <xdr:rowOff>116640</xdr:rowOff>
    </xdr:from>
    <xdr:to>
      <xdr:col>13</xdr:col>
      <xdr:colOff>312480</xdr:colOff>
      <xdr:row>81</xdr:row>
      <xdr:rowOff>5400</xdr:rowOff>
    </xdr:to>
    <xdr:graphicFrame macro="">
      <xdr:nvGraphicFramePr>
        <xdr:cNvPr id="11" name="Chart 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627840</xdr:colOff>
      <xdr:row>4</xdr:row>
      <xdr:rowOff>168480</xdr:rowOff>
    </xdr:from>
    <xdr:to>
      <xdr:col>16</xdr:col>
      <xdr:colOff>644400</xdr:colOff>
      <xdr:row>26</xdr:row>
      <xdr:rowOff>35280</xdr:rowOff>
    </xdr:to>
    <xdr:pic>
      <xdr:nvPicPr>
        <xdr:cNvPr id="12" name="Immagine 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8002440" y="816120"/>
          <a:ext cx="6463080" cy="3753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17</xdr:col>
      <xdr:colOff>19440</xdr:colOff>
      <xdr:row>4</xdr:row>
      <xdr:rowOff>157320</xdr:rowOff>
    </xdr:from>
    <xdr:to>
      <xdr:col>24</xdr:col>
      <xdr:colOff>806400</xdr:colOff>
      <xdr:row>26</xdr:row>
      <xdr:rowOff>3240</xdr:rowOff>
    </xdr:to>
    <xdr:sp macro="" textlink="">
      <xdr:nvSpPr>
        <xdr:cNvPr id="13" name="Immagin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4646600" y="804960"/>
          <a:ext cx="6427440" cy="3732120"/>
        </a:xfrm>
        <a:prstGeom prst="rect">
          <a:avLst/>
        </a:prstGeom>
        <a:blipFill rotWithShape="0">
          <a:blip xmlns:r="http://schemas.openxmlformats.org/officeDocument/2006/relationships" r:embed="rId4"/>
          <a:srcRect/>
          <a:stretch/>
        </a:blip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 anchorCtr="1">
          <a:noAutofit/>
        </a:bodyPr>
        <a:lstStyle/>
        <a:p>
          <a:pPr algn="ctr">
            <a:lnSpc>
              <a:spcPct val="100000"/>
            </a:lnSpc>
          </a:pPr>
          <a:r>
            <a:rPr lang="it-IT" sz="1200" b="0" strike="noStrike" spc="-1">
              <a:solidFill>
                <a:srgbClr val="000000"/>
              </a:solidFill>
              <a:latin typeface="Times New Roman"/>
              <a:ea typeface="DejaVu Sans"/>
            </a:rPr>
            <a:t>1</a:t>
          </a:r>
          <a:endParaRPr lang="it-IT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20</xdr:col>
      <xdr:colOff>615960</xdr:colOff>
      <xdr:row>27</xdr:row>
      <xdr:rowOff>50760</xdr:rowOff>
    </xdr:from>
    <xdr:to>
      <xdr:col>27</xdr:col>
      <xdr:colOff>717480</xdr:colOff>
      <xdr:row>48</xdr:row>
      <xdr:rowOff>41760</xdr:rowOff>
    </xdr:to>
    <xdr:pic>
      <xdr:nvPicPr>
        <xdr:cNvPr id="14" name="Immagine 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17660520" y="4746240"/>
          <a:ext cx="5843880" cy="3391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13</xdr:col>
      <xdr:colOff>152640</xdr:colOff>
      <xdr:row>27</xdr:row>
      <xdr:rowOff>43560</xdr:rowOff>
    </xdr:from>
    <xdr:to>
      <xdr:col>20</xdr:col>
      <xdr:colOff>401760</xdr:colOff>
      <xdr:row>48</xdr:row>
      <xdr:rowOff>63720</xdr:rowOff>
    </xdr:to>
    <xdr:pic>
      <xdr:nvPicPr>
        <xdr:cNvPr id="15" name="Immagine 8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1556360" y="4739040"/>
          <a:ext cx="5889960" cy="3420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13</xdr:col>
      <xdr:colOff>437040</xdr:colOff>
      <xdr:row>59</xdr:row>
      <xdr:rowOff>112680</xdr:rowOff>
    </xdr:from>
    <xdr:to>
      <xdr:col>21</xdr:col>
      <xdr:colOff>3960</xdr:colOff>
      <xdr:row>81</xdr:row>
      <xdr:rowOff>30960</xdr:rowOff>
    </xdr:to>
    <xdr:pic>
      <xdr:nvPicPr>
        <xdr:cNvPr id="16" name="Immagine 9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11840760" y="10208880"/>
          <a:ext cx="6013440" cy="3480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749160</xdr:colOff>
      <xdr:row>83</xdr:row>
      <xdr:rowOff>34200</xdr:rowOff>
    </xdr:from>
    <xdr:to>
      <xdr:col>12</xdr:col>
      <xdr:colOff>342360</xdr:colOff>
      <xdr:row>107</xdr:row>
      <xdr:rowOff>101160</xdr:rowOff>
    </xdr:to>
    <xdr:pic>
      <xdr:nvPicPr>
        <xdr:cNvPr id="17" name="Picture 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8"/>
        <a:srcRect t="4176" b="4861"/>
        <a:stretch/>
      </xdr:blipFill>
      <xdr:spPr>
        <a:xfrm>
          <a:off x="5706360" y="14016600"/>
          <a:ext cx="5234040" cy="508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749160</xdr:colOff>
      <xdr:row>83</xdr:row>
      <xdr:rowOff>6840</xdr:rowOff>
    </xdr:from>
    <xdr:to>
      <xdr:col>18</xdr:col>
      <xdr:colOff>634680</xdr:colOff>
      <xdr:row>97</xdr:row>
      <xdr:rowOff>2880</xdr:rowOff>
    </xdr:to>
    <xdr:pic>
      <xdr:nvPicPr>
        <xdr:cNvPr id="18" name="Picture 4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11347200" y="13989240"/>
          <a:ext cx="4720320" cy="339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79375</xdr:colOff>
      <xdr:row>11</xdr:row>
      <xdr:rowOff>79375</xdr:rowOff>
    </xdr:from>
    <xdr:to>
      <xdr:col>35</xdr:col>
      <xdr:colOff>21733</xdr:colOff>
      <xdr:row>48</xdr:row>
      <xdr:rowOff>148733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31B79D-52B2-D22C-0BE4-570DC31BF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00" y="2159000"/>
          <a:ext cx="5943108" cy="59431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444960</xdr:colOff>
      <xdr:row>17</xdr:row>
      <xdr:rowOff>144000</xdr:rowOff>
    </xdr:from>
    <xdr:to>
      <xdr:col>13</xdr:col>
      <xdr:colOff>270720</xdr:colOff>
      <xdr:row>37</xdr:row>
      <xdr:rowOff>117000</xdr:rowOff>
    </xdr:to>
    <xdr:graphicFrame macro="">
      <xdr:nvGraphicFramePr>
        <xdr:cNvPr id="19" name="Chart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1203480</xdr:colOff>
      <xdr:row>1</xdr:row>
      <xdr:rowOff>146880</xdr:rowOff>
    </xdr:from>
    <xdr:to>
      <xdr:col>15</xdr:col>
      <xdr:colOff>632880</xdr:colOff>
      <xdr:row>16</xdr:row>
      <xdr:rowOff>145080</xdr:rowOff>
    </xdr:to>
    <xdr:pic>
      <xdr:nvPicPr>
        <xdr:cNvPr id="20" name="Immagine 1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379440" y="308520"/>
          <a:ext cx="5534280" cy="3203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6</xdr:col>
      <xdr:colOff>396720</xdr:colOff>
      <xdr:row>48</xdr:row>
      <xdr:rowOff>132120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31</xdr:row>
      <xdr:rowOff>0</xdr:rowOff>
    </xdr:from>
    <xdr:to>
      <xdr:col>12</xdr:col>
      <xdr:colOff>724680</xdr:colOff>
      <xdr:row>48</xdr:row>
      <xdr:rowOff>132120</xdr:rowOff>
    </xdr:to>
    <xdr:graphicFrame macro="">
      <xdr:nvGraphicFramePr>
        <xdr:cNvPr id="22" name="Chart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57</xdr:row>
      <xdr:rowOff>0</xdr:rowOff>
    </xdr:from>
    <xdr:to>
      <xdr:col>11</xdr:col>
      <xdr:colOff>407520</xdr:colOff>
      <xdr:row>73</xdr:row>
      <xdr:rowOff>132120</xdr:rowOff>
    </xdr:to>
    <xdr:graphicFrame macro="">
      <xdr:nvGraphicFramePr>
        <xdr:cNvPr id="23" name="Chart 6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9</xdr:col>
      <xdr:colOff>678600</xdr:colOff>
      <xdr:row>2</xdr:row>
      <xdr:rowOff>145080</xdr:rowOff>
    </xdr:from>
    <xdr:to>
      <xdr:col>16</xdr:col>
      <xdr:colOff>341640</xdr:colOff>
      <xdr:row>17</xdr:row>
      <xdr:rowOff>152640</xdr:rowOff>
    </xdr:to>
    <xdr:pic>
      <xdr:nvPicPr>
        <xdr:cNvPr id="24" name="Immagine 1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546760" y="468720"/>
          <a:ext cx="5303520" cy="30841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16</xdr:col>
      <xdr:colOff>741600</xdr:colOff>
      <xdr:row>2</xdr:row>
      <xdr:rowOff>142560</xdr:rowOff>
    </xdr:from>
    <xdr:to>
      <xdr:col>23</xdr:col>
      <xdr:colOff>416160</xdr:colOff>
      <xdr:row>18</xdr:row>
      <xdr:rowOff>1440</xdr:rowOff>
    </xdr:to>
    <xdr:pic>
      <xdr:nvPicPr>
        <xdr:cNvPr id="25" name="Immagine 12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14250240" y="466200"/>
          <a:ext cx="5315400" cy="309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3600</xdr:colOff>
      <xdr:row>78</xdr:row>
      <xdr:rowOff>9720</xdr:rowOff>
    </xdr:from>
    <xdr:to>
      <xdr:col>7</xdr:col>
      <xdr:colOff>736200</xdr:colOff>
      <xdr:row>98</xdr:row>
      <xdr:rowOff>141480</xdr:rowOff>
    </xdr:to>
    <xdr:pic>
      <xdr:nvPicPr>
        <xdr:cNvPr id="26" name="Immagine 13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809280" y="13963680"/>
          <a:ext cx="6183360" cy="3598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254000</xdr:colOff>
      <xdr:row>20</xdr:row>
      <xdr:rowOff>31750</xdr:rowOff>
    </xdr:from>
    <xdr:to>
      <xdr:col>21</xdr:col>
      <xdr:colOff>101108</xdr:colOff>
      <xdr:row>56</xdr:row>
      <xdr:rowOff>53483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728863-23F8-BC67-FED9-7C20EF526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7375" y="3873500"/>
          <a:ext cx="5943108" cy="5943108"/>
        </a:xfrm>
        <a:prstGeom prst="rect">
          <a:avLst/>
        </a:prstGeom>
      </xdr:spPr>
    </xdr:pic>
    <xdr:clientData/>
  </xdr:twoCellAnchor>
  <xdr:twoCellAnchor editAs="oneCell">
    <xdr:from>
      <xdr:col>21</xdr:col>
      <xdr:colOff>285750</xdr:colOff>
      <xdr:row>19</xdr:row>
      <xdr:rowOff>142875</xdr:rowOff>
    </xdr:from>
    <xdr:to>
      <xdr:col>28</xdr:col>
      <xdr:colOff>704358</xdr:colOff>
      <xdr:row>56</xdr:row>
      <xdr:rowOff>5858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420EA9-6B25-9CF5-2ADB-7B390CD9C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75125" y="3825875"/>
          <a:ext cx="5943108" cy="5943108"/>
        </a:xfrm>
        <a:prstGeom prst="rect">
          <a:avLst/>
        </a:prstGeom>
      </xdr:spPr>
    </xdr:pic>
    <xdr:clientData/>
  </xdr:twoCellAnchor>
  <xdr:twoCellAnchor editAs="oneCell">
    <xdr:from>
      <xdr:col>13</xdr:col>
      <xdr:colOff>301625</xdr:colOff>
      <xdr:row>56</xdr:row>
      <xdr:rowOff>222250</xdr:rowOff>
    </xdr:from>
    <xdr:to>
      <xdr:col>21</xdr:col>
      <xdr:colOff>148733</xdr:colOff>
      <xdr:row>90</xdr:row>
      <xdr:rowOff>21733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621A629-A0F2-A1EB-3C2D-DCC169988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000" y="9985375"/>
          <a:ext cx="5943108" cy="5943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71C1C"/>
  </sheetPr>
  <dimension ref="B1:O106"/>
  <sheetViews>
    <sheetView zoomScale="60" zoomScaleNormal="60" workbookViewId="0">
      <selection activeCell="J49" sqref="J49"/>
    </sheetView>
  </sheetViews>
  <sheetFormatPr defaultColWidth="11.7109375" defaultRowHeight="12.75" x14ac:dyDescent="0.2"/>
  <cols>
    <col min="1" max="1" width="5.7109375" customWidth="1"/>
    <col min="2" max="2" width="17.42578125" customWidth="1"/>
    <col min="4" max="4" width="14.7109375" customWidth="1"/>
    <col min="5" max="5" width="14.85546875" customWidth="1"/>
    <col min="6" max="6" width="19.140625" customWidth="1"/>
    <col min="7" max="7" width="14.140625" customWidth="1"/>
    <col min="8" max="8" width="14.28515625" customWidth="1"/>
  </cols>
  <sheetData>
    <row r="1" spans="2:9" ht="18" x14ac:dyDescent="0.2">
      <c r="B1" s="5"/>
      <c r="C1" s="6"/>
      <c r="D1" s="199" t="s">
        <v>0</v>
      </c>
      <c r="E1" s="199"/>
      <c r="F1" s="199"/>
      <c r="G1" s="199"/>
      <c r="H1" s="199"/>
    </row>
    <row r="2" spans="2:9" x14ac:dyDescent="0.2">
      <c r="B2" s="5"/>
      <c r="C2" s="6"/>
    </row>
    <row r="3" spans="2:9" x14ac:dyDescent="0.2">
      <c r="B3" s="7" t="s">
        <v>1</v>
      </c>
      <c r="C3" s="200">
        <v>47</v>
      </c>
      <c r="D3" s="200"/>
      <c r="E3" s="8" t="s">
        <v>2</v>
      </c>
      <c r="F3" s="201">
        <v>45950</v>
      </c>
      <c r="G3" s="201"/>
      <c r="H3" s="201"/>
    </row>
    <row r="4" spans="2:9" x14ac:dyDescent="0.2">
      <c r="B4" s="9" t="s">
        <v>3</v>
      </c>
      <c r="C4" s="188" t="s">
        <v>4</v>
      </c>
      <c r="D4" s="188"/>
      <c r="E4" s="188" t="s">
        <v>5</v>
      </c>
      <c r="F4" s="188"/>
      <c r="G4" s="197" t="s">
        <v>6</v>
      </c>
      <c r="H4" s="197"/>
    </row>
    <row r="5" spans="2:9" x14ac:dyDescent="0.2">
      <c r="B5" s="9" t="s">
        <v>7</v>
      </c>
      <c r="C5" s="188" t="s">
        <v>8</v>
      </c>
      <c r="D5" s="188"/>
      <c r="E5" s="188" t="s">
        <v>9</v>
      </c>
      <c r="F5" s="188"/>
      <c r="G5" s="197" t="s">
        <v>10</v>
      </c>
      <c r="H5" s="197"/>
    </row>
    <row r="6" spans="2:9" x14ac:dyDescent="0.2">
      <c r="B6" s="10" t="s">
        <v>11</v>
      </c>
      <c r="C6" s="194">
        <v>2110878</v>
      </c>
      <c r="D6" s="194"/>
      <c r="E6" s="194">
        <v>2110856</v>
      </c>
      <c r="F6" s="194"/>
      <c r="G6" s="198">
        <v>2102236</v>
      </c>
      <c r="H6" s="198"/>
    </row>
    <row r="8" spans="2:9" x14ac:dyDescent="0.2">
      <c r="B8" s="11"/>
      <c r="C8" s="12" t="s">
        <v>12</v>
      </c>
      <c r="D8" s="12" t="s">
        <v>13</v>
      </c>
      <c r="E8" s="13" t="s">
        <v>14</v>
      </c>
    </row>
    <row r="9" spans="2:9" x14ac:dyDescent="0.2">
      <c r="B9" s="14" t="s">
        <v>15</v>
      </c>
      <c r="C9" s="15">
        <v>81.423000000000002</v>
      </c>
      <c r="D9" s="16">
        <v>100</v>
      </c>
      <c r="E9" s="17" t="s">
        <v>16</v>
      </c>
      <c r="F9" s="18" t="s">
        <v>17</v>
      </c>
      <c r="G9" s="193" t="s">
        <v>18</v>
      </c>
      <c r="H9" s="193"/>
      <c r="I9" s="193"/>
    </row>
    <row r="10" spans="2:9" x14ac:dyDescent="0.2">
      <c r="B10" s="14" t="s">
        <v>19</v>
      </c>
      <c r="C10" s="16">
        <v>6.57</v>
      </c>
      <c r="D10" s="16">
        <v>10</v>
      </c>
      <c r="E10" s="17" t="s">
        <v>20</v>
      </c>
      <c r="F10" s="18" t="s">
        <v>17</v>
      </c>
      <c r="G10" s="193" t="s">
        <v>18</v>
      </c>
      <c r="H10" s="193"/>
      <c r="I10" s="193"/>
    </row>
    <row r="11" spans="2:9" x14ac:dyDescent="0.2">
      <c r="B11" s="14" t="s">
        <v>21</v>
      </c>
      <c r="C11" s="16">
        <v>1.5</v>
      </c>
      <c r="D11" s="16">
        <v>0.2</v>
      </c>
      <c r="E11" s="17" t="s">
        <v>22</v>
      </c>
    </row>
    <row r="12" spans="2:9" ht="25.5" x14ac:dyDescent="0.2">
      <c r="B12" s="19" t="s">
        <v>23</v>
      </c>
      <c r="C12" s="194" t="s">
        <v>24</v>
      </c>
      <c r="D12" s="194"/>
      <c r="E12" s="20" t="s">
        <v>25</v>
      </c>
    </row>
    <row r="13" spans="2:9" x14ac:dyDescent="0.2">
      <c r="B13" s="21"/>
    </row>
    <row r="14" spans="2:9" ht="15.75" x14ac:dyDescent="0.2">
      <c r="B14" s="21"/>
      <c r="C14" s="180" t="s">
        <v>26</v>
      </c>
      <c r="D14" s="180"/>
      <c r="E14" s="180"/>
      <c r="F14" s="180"/>
      <c r="G14" s="180"/>
    </row>
    <row r="16" spans="2:9" ht="15" x14ac:dyDescent="0.2">
      <c r="B16" s="195" t="s">
        <v>27</v>
      </c>
      <c r="C16" s="195"/>
      <c r="D16" s="195"/>
      <c r="E16" s="195"/>
      <c r="F16" s="196" t="s">
        <v>28</v>
      </c>
      <c r="G16" s="196"/>
      <c r="H16" s="196"/>
      <c r="I16" s="196"/>
    </row>
    <row r="17" spans="2:9" x14ac:dyDescent="0.2">
      <c r="B17" s="14" t="s">
        <v>29</v>
      </c>
      <c r="C17" s="22">
        <v>0.2</v>
      </c>
      <c r="D17" s="23" t="s">
        <v>30</v>
      </c>
      <c r="E17" s="22">
        <v>250</v>
      </c>
      <c r="F17" s="23" t="s">
        <v>29</v>
      </c>
      <c r="G17" s="22">
        <v>0.2</v>
      </c>
      <c r="H17" s="23" t="s">
        <v>30</v>
      </c>
      <c r="I17" s="17">
        <v>250</v>
      </c>
    </row>
    <row r="18" spans="2:9" x14ac:dyDescent="0.2">
      <c r="B18" s="191" t="s">
        <v>31</v>
      </c>
      <c r="C18" s="191"/>
      <c r="D18" s="1" t="s">
        <v>22</v>
      </c>
      <c r="E18" s="1" t="s">
        <v>32</v>
      </c>
      <c r="F18" s="192" t="s">
        <v>31</v>
      </c>
      <c r="G18" s="192"/>
      <c r="H18" s="24" t="s">
        <v>22</v>
      </c>
      <c r="I18" s="24" t="s">
        <v>32</v>
      </c>
    </row>
    <row r="19" spans="2:9" x14ac:dyDescent="0.2">
      <c r="B19" s="187">
        <v>0</v>
      </c>
      <c r="C19" s="187"/>
      <c r="D19" s="25">
        <v>1.38</v>
      </c>
      <c r="E19" s="26">
        <f t="shared" ref="E19:E25" si="0">LN(D19)</f>
        <v>0.32208349916911322</v>
      </c>
      <c r="F19" s="188">
        <v>0</v>
      </c>
      <c r="G19" s="188"/>
      <c r="H19" s="27">
        <v>1.5</v>
      </c>
      <c r="I19" s="28">
        <f t="shared" ref="I19:I25" si="1">LN(H19)</f>
        <v>0.40546510810816438</v>
      </c>
    </row>
    <row r="20" spans="2:9" x14ac:dyDescent="0.2">
      <c r="B20" s="187">
        <v>100</v>
      </c>
      <c r="C20" s="187"/>
      <c r="D20" s="25">
        <v>1.1399999999999999</v>
      </c>
      <c r="E20" s="26">
        <f t="shared" si="0"/>
        <v>0.131028262406404</v>
      </c>
      <c r="F20" s="188">
        <v>750</v>
      </c>
      <c r="G20" s="188"/>
      <c r="H20" s="27">
        <v>0.36799999999999999</v>
      </c>
      <c r="I20" s="28">
        <f t="shared" si="1"/>
        <v>-0.99967234081320611</v>
      </c>
    </row>
    <row r="21" spans="2:9" x14ac:dyDescent="0.2">
      <c r="B21" s="187">
        <v>250</v>
      </c>
      <c r="C21" s="187"/>
      <c r="D21" s="25">
        <v>0.84799999999999998</v>
      </c>
      <c r="E21" s="26">
        <f t="shared" si="0"/>
        <v>-0.16487464319023401</v>
      </c>
      <c r="F21" s="188">
        <v>100</v>
      </c>
      <c r="G21" s="188"/>
      <c r="H21" s="27">
        <v>1.23</v>
      </c>
      <c r="I21" s="28">
        <f t="shared" si="1"/>
        <v>0.20701416938432612</v>
      </c>
    </row>
    <row r="22" spans="2:9" x14ac:dyDescent="0.2">
      <c r="B22" s="189">
        <v>350</v>
      </c>
      <c r="C22" s="189"/>
      <c r="D22" s="29">
        <v>0.69599999999999995</v>
      </c>
      <c r="E22" s="30">
        <f t="shared" si="0"/>
        <v>-0.36240561864771748</v>
      </c>
      <c r="F22" s="190">
        <v>1000</v>
      </c>
      <c r="G22" s="190"/>
      <c r="H22" s="31">
        <v>0.23200000000000001</v>
      </c>
      <c r="I22" s="32">
        <f t="shared" si="1"/>
        <v>-1.4610179073158271</v>
      </c>
    </row>
    <row r="23" spans="2:9" x14ac:dyDescent="0.2">
      <c r="B23" s="184">
        <v>500</v>
      </c>
      <c r="C23" s="184"/>
      <c r="D23" s="33">
        <v>0.52</v>
      </c>
      <c r="E23" s="34">
        <f t="shared" si="0"/>
        <v>-0.65392646740666394</v>
      </c>
      <c r="F23" s="183">
        <v>250</v>
      </c>
      <c r="G23" s="183"/>
      <c r="H23" s="33">
        <v>0.93600000000000005</v>
      </c>
      <c r="I23" s="35">
        <f t="shared" si="1"/>
        <v>-6.6139802504544945E-2</v>
      </c>
    </row>
    <row r="24" spans="2:9" x14ac:dyDescent="0.2">
      <c r="B24" s="184">
        <v>750</v>
      </c>
      <c r="C24" s="184"/>
      <c r="D24" s="33">
        <v>0.312</v>
      </c>
      <c r="E24" s="34">
        <f t="shared" si="0"/>
        <v>-1.1647520911726548</v>
      </c>
      <c r="F24" s="183">
        <v>350</v>
      </c>
      <c r="G24" s="183"/>
      <c r="H24" s="33">
        <v>0.77600000000000002</v>
      </c>
      <c r="I24" s="35">
        <f t="shared" si="1"/>
        <v>-0.25360275879891825</v>
      </c>
    </row>
    <row r="25" spans="2:9" x14ac:dyDescent="0.2">
      <c r="B25" s="185">
        <v>1000</v>
      </c>
      <c r="C25" s="185"/>
      <c r="D25" s="36">
        <v>0.2</v>
      </c>
      <c r="E25" s="37">
        <f t="shared" si="0"/>
        <v>-1.6094379124341003</v>
      </c>
      <c r="F25" s="186">
        <v>500</v>
      </c>
      <c r="G25" s="186"/>
      <c r="H25" s="38">
        <v>0.59199999999999997</v>
      </c>
      <c r="I25" s="39">
        <f t="shared" si="1"/>
        <v>-0.52424864409813143</v>
      </c>
    </row>
    <row r="26" spans="2:9" x14ac:dyDescent="0.2">
      <c r="B26" s="183"/>
      <c r="C26" s="183"/>
      <c r="D26" s="183"/>
      <c r="E26" s="183"/>
      <c r="F26" s="183"/>
      <c r="G26" s="183"/>
      <c r="H26" s="183"/>
      <c r="I26" s="183"/>
    </row>
    <row r="27" spans="2:9" x14ac:dyDescent="0.2">
      <c r="B27" s="6"/>
      <c r="C27" s="6"/>
      <c r="D27" s="6"/>
      <c r="E27" s="6"/>
      <c r="F27" s="6"/>
      <c r="G27" s="6"/>
      <c r="H27" s="6"/>
      <c r="I27" s="6"/>
    </row>
    <row r="28" spans="2:9" x14ac:dyDescent="0.2">
      <c r="B28" s="6"/>
      <c r="C28" s="6"/>
      <c r="D28" s="6"/>
      <c r="E28" s="6"/>
      <c r="F28" s="6"/>
      <c r="G28" s="6"/>
      <c r="H28" s="6"/>
      <c r="I28" s="6"/>
    </row>
    <row r="29" spans="2:9" x14ac:dyDescent="0.2">
      <c r="B29" s="6"/>
      <c r="C29" s="6"/>
      <c r="D29" s="6"/>
      <c r="E29" s="6"/>
      <c r="F29" s="6"/>
      <c r="G29" s="6"/>
      <c r="H29" s="6"/>
      <c r="I29" s="6"/>
    </row>
    <row r="30" spans="2:9" ht="41.65" customHeight="1" x14ac:dyDescent="0.2">
      <c r="B30" s="40" t="s">
        <v>33</v>
      </c>
      <c r="C30" s="2" t="s">
        <v>34</v>
      </c>
      <c r="D30" s="183"/>
      <c r="E30" s="183"/>
      <c r="F30" s="40" t="s">
        <v>35</v>
      </c>
      <c r="G30" s="2" t="s">
        <v>36</v>
      </c>
      <c r="H30" s="183"/>
      <c r="I30" s="183"/>
    </row>
    <row r="31" spans="2:9" x14ac:dyDescent="0.2">
      <c r="B31" s="183"/>
      <c r="C31" s="183"/>
      <c r="D31" s="183"/>
      <c r="E31" s="183"/>
      <c r="F31" s="183"/>
      <c r="G31" s="183"/>
      <c r="H31" s="183"/>
      <c r="I31" s="183"/>
    </row>
    <row r="32" spans="2:9" x14ac:dyDescent="0.2">
      <c r="B32" s="183"/>
      <c r="C32" s="183"/>
      <c r="D32" s="183"/>
      <c r="E32" s="183"/>
      <c r="F32" s="183"/>
      <c r="G32" s="183"/>
      <c r="H32" s="183"/>
      <c r="I32" s="183"/>
    </row>
    <row r="34" spans="2:8" ht="12.75" customHeight="1" x14ac:dyDescent="0.2">
      <c r="B34" s="41" t="s">
        <v>37</v>
      </c>
      <c r="F34" s="41" t="s">
        <v>38</v>
      </c>
    </row>
    <row r="35" spans="2:8" x14ac:dyDescent="0.2">
      <c r="B35" s="179" t="s">
        <v>39</v>
      </c>
      <c r="C35" s="179"/>
      <c r="D35" s="179"/>
      <c r="F35" s="179" t="s">
        <v>39</v>
      </c>
      <c r="G35" s="179"/>
      <c r="H35" s="179"/>
    </row>
    <row r="36" spans="2:8" x14ac:dyDescent="0.2">
      <c r="B36" s="14"/>
      <c r="C36" s="23" t="s">
        <v>12</v>
      </c>
      <c r="D36" s="42" t="s">
        <v>40</v>
      </c>
      <c r="F36" s="14"/>
      <c r="G36" s="23" t="s">
        <v>12</v>
      </c>
      <c r="H36" s="42" t="s">
        <v>40</v>
      </c>
    </row>
    <row r="37" spans="2:8" ht="25.5" x14ac:dyDescent="0.2">
      <c r="B37" s="43" t="s">
        <v>41</v>
      </c>
      <c r="C37" s="4">
        <v>498</v>
      </c>
      <c r="D37" s="3">
        <v>12</v>
      </c>
      <c r="F37" s="43" t="s">
        <v>41</v>
      </c>
      <c r="G37" s="4">
        <v>511</v>
      </c>
      <c r="H37" s="3">
        <v>4</v>
      </c>
    </row>
    <row r="40" spans="2:8" x14ac:dyDescent="0.2">
      <c r="B40" s="179" t="s">
        <v>42</v>
      </c>
      <c r="C40" s="179"/>
      <c r="D40" s="179"/>
      <c r="F40" s="179" t="s">
        <v>42</v>
      </c>
      <c r="G40" s="179"/>
      <c r="H40" s="179"/>
    </row>
    <row r="41" spans="2:8" x14ac:dyDescent="0.2">
      <c r="B41" s="14"/>
      <c r="C41" s="23" t="s">
        <v>12</v>
      </c>
      <c r="D41" s="42" t="s">
        <v>43</v>
      </c>
      <c r="F41" s="14"/>
      <c r="G41" s="23" t="s">
        <v>12</v>
      </c>
      <c r="H41" s="42" t="s">
        <v>43</v>
      </c>
    </row>
    <row r="42" spans="2:8" ht="25.5" x14ac:dyDescent="0.2">
      <c r="B42" s="43" t="s">
        <v>41</v>
      </c>
      <c r="C42" s="4">
        <v>537</v>
      </c>
      <c r="D42" s="3">
        <v>8</v>
      </c>
      <c r="F42" s="43" t="s">
        <v>41</v>
      </c>
      <c r="G42" s="4">
        <v>537</v>
      </c>
      <c r="H42" s="3">
        <v>2</v>
      </c>
    </row>
    <row r="44" spans="2:8" x14ac:dyDescent="0.2">
      <c r="B44" s="44"/>
    </row>
    <row r="48" spans="2:8" ht="15.75" x14ac:dyDescent="0.2">
      <c r="B48" s="21"/>
      <c r="C48" s="180" t="s">
        <v>44</v>
      </c>
      <c r="D48" s="180"/>
      <c r="E48" s="180"/>
      <c r="F48" s="180"/>
      <c r="G48" s="180"/>
    </row>
    <row r="49" spans="2:15" ht="15" x14ac:dyDescent="0.2">
      <c r="B49" s="21"/>
      <c r="C49" s="45"/>
    </row>
    <row r="50" spans="2:15" x14ac:dyDescent="0.2">
      <c r="B50" s="46"/>
      <c r="C50" s="47" t="s">
        <v>12</v>
      </c>
      <c r="D50" s="48" t="s">
        <v>13</v>
      </c>
    </row>
    <row r="51" spans="2:15" x14ac:dyDescent="0.2">
      <c r="B51" s="19" t="s">
        <v>45</v>
      </c>
      <c r="C51" s="4">
        <v>3.04</v>
      </c>
      <c r="D51" s="49">
        <v>0.5</v>
      </c>
    </row>
    <row r="52" spans="2:15" ht="15" x14ac:dyDescent="0.2">
      <c r="B52" s="21"/>
      <c r="C52" s="45"/>
    </row>
    <row r="53" spans="2:15" ht="41.45" customHeight="1" x14ac:dyDescent="0.2">
      <c r="B53" s="40" t="s">
        <v>46</v>
      </c>
      <c r="C53" s="2" t="s">
        <v>47</v>
      </c>
      <c r="D53" s="6" t="s">
        <v>48</v>
      </c>
      <c r="E53" s="6" t="s">
        <v>49</v>
      </c>
      <c r="F53" s="50" t="s">
        <v>50</v>
      </c>
    </row>
    <row r="55" spans="2:15" ht="15" x14ac:dyDescent="0.2">
      <c r="J55" s="51"/>
      <c r="K55" s="51"/>
      <c r="L55" s="51"/>
      <c r="M55" s="51"/>
      <c r="N55" s="51"/>
      <c r="O55" s="51"/>
    </row>
    <row r="56" spans="2:15" ht="15" x14ac:dyDescent="0.2">
      <c r="B56" s="181" t="s">
        <v>28</v>
      </c>
      <c r="C56" s="181"/>
      <c r="D56" s="181"/>
      <c r="E56" s="181"/>
    </row>
    <row r="57" spans="2:15" x14ac:dyDescent="0.2">
      <c r="B57" s="52" t="s">
        <v>51</v>
      </c>
      <c r="C57" s="53" t="s">
        <v>29</v>
      </c>
      <c r="D57" s="53" t="s">
        <v>52</v>
      </c>
      <c r="E57" s="54" t="s">
        <v>53</v>
      </c>
    </row>
    <row r="58" spans="2:15" x14ac:dyDescent="0.2">
      <c r="B58" s="55">
        <v>50</v>
      </c>
      <c r="C58" s="22">
        <v>0.5</v>
      </c>
      <c r="D58" s="56">
        <v>2.96</v>
      </c>
      <c r="E58" s="57">
        <f t="shared" ref="E58:E67" si="2">20*LOG(D58/3.04)</f>
        <v>-0.23163745099630292</v>
      </c>
    </row>
    <row r="59" spans="2:15" x14ac:dyDescent="0.2">
      <c r="B59" s="55">
        <v>80</v>
      </c>
      <c r="C59" s="22">
        <v>0.5</v>
      </c>
      <c r="D59" s="56">
        <v>2.88</v>
      </c>
      <c r="E59" s="57">
        <f t="shared" si="2"/>
        <v>-0.4696219169904583</v>
      </c>
    </row>
    <row r="60" spans="2:15" x14ac:dyDescent="0.2">
      <c r="B60" s="55">
        <v>130</v>
      </c>
      <c r="C60" s="22">
        <v>0.5</v>
      </c>
      <c r="D60" s="56">
        <v>2.72</v>
      </c>
      <c r="E60" s="57">
        <f t="shared" si="2"/>
        <v>-0.96609359149110063</v>
      </c>
    </row>
    <row r="61" spans="2:15" x14ac:dyDescent="0.2">
      <c r="B61" s="55">
        <v>180</v>
      </c>
      <c r="C61" s="22">
        <v>0.5</v>
      </c>
      <c r="D61" s="56">
        <v>2.56</v>
      </c>
      <c r="E61" s="57">
        <f t="shared" si="2"/>
        <v>-1.4926723659380841</v>
      </c>
      <c r="K61" t="s">
        <v>54</v>
      </c>
    </row>
    <row r="62" spans="2:15" x14ac:dyDescent="0.2">
      <c r="B62" s="55">
        <v>240</v>
      </c>
      <c r="C62" s="22">
        <v>0.5</v>
      </c>
      <c r="D62" s="56">
        <v>2.3199999999999998</v>
      </c>
      <c r="E62" s="57">
        <f t="shared" si="2"/>
        <v>-2.347711974357082</v>
      </c>
    </row>
    <row r="63" spans="2:15" x14ac:dyDescent="0.2">
      <c r="B63" s="55">
        <v>550</v>
      </c>
      <c r="C63" s="22">
        <v>0.2</v>
      </c>
      <c r="D63" s="56">
        <v>1.4239999999999999</v>
      </c>
      <c r="E63" s="57">
        <f t="shared" si="2"/>
        <v>-6.5872718861583248</v>
      </c>
    </row>
    <row r="64" spans="2:15" x14ac:dyDescent="0.2">
      <c r="B64" s="58">
        <v>1000</v>
      </c>
      <c r="C64" s="59">
        <v>0.2</v>
      </c>
      <c r="D64" s="56">
        <v>0.86399999999999999</v>
      </c>
      <c r="E64" s="57">
        <f t="shared" si="2"/>
        <v>-10.92719682259721</v>
      </c>
    </row>
    <row r="65" spans="2:5" x14ac:dyDescent="0.2">
      <c r="B65" s="55">
        <v>1400</v>
      </c>
      <c r="C65" s="22">
        <v>0.1</v>
      </c>
      <c r="D65" s="56">
        <v>0.63200000000000001</v>
      </c>
      <c r="E65" s="57">
        <f t="shared" si="2"/>
        <v>-13.643130106527375</v>
      </c>
    </row>
    <row r="66" spans="2:5" x14ac:dyDescent="0.2">
      <c r="B66" s="55">
        <v>2700</v>
      </c>
      <c r="C66" s="22">
        <v>0.05</v>
      </c>
      <c r="D66" s="60">
        <v>0.33600000000000002</v>
      </c>
      <c r="E66" s="57">
        <f t="shared" si="2"/>
        <v>-19.130686124378194</v>
      </c>
    </row>
    <row r="67" spans="2:5" x14ac:dyDescent="0.2">
      <c r="B67" s="58">
        <v>20000</v>
      </c>
      <c r="C67" s="59">
        <v>0.02</v>
      </c>
      <c r="D67" s="61">
        <v>5.9200000000000003E-2</v>
      </c>
      <c r="E67" s="62">
        <f t="shared" si="2"/>
        <v>-34.211037537716678</v>
      </c>
    </row>
    <row r="92" spans="3:8" x14ac:dyDescent="0.2">
      <c r="C92" s="63"/>
    </row>
    <row r="96" spans="3:8" ht="15.75" x14ac:dyDescent="0.2">
      <c r="D96" s="182" t="s">
        <v>55</v>
      </c>
      <c r="E96" s="182"/>
      <c r="F96" s="182"/>
      <c r="G96" s="182"/>
      <c r="H96" s="182"/>
    </row>
    <row r="99" spans="5:9" x14ac:dyDescent="0.2">
      <c r="E99" s="178" t="s">
        <v>56</v>
      </c>
      <c r="F99" s="178"/>
      <c r="G99" s="178"/>
    </row>
    <row r="100" spans="5:9" x14ac:dyDescent="0.2">
      <c r="E100" s="64"/>
      <c r="F100" s="64" t="s">
        <v>12</v>
      </c>
      <c r="G100" s="64" t="s">
        <v>43</v>
      </c>
      <c r="H100" s="65" t="s">
        <v>57</v>
      </c>
      <c r="I100" s="65" t="s">
        <v>58</v>
      </c>
    </row>
    <row r="101" spans="5:9" ht="25.5" x14ac:dyDescent="0.2">
      <c r="E101" s="66" t="s">
        <v>59</v>
      </c>
      <c r="F101" s="67">
        <v>535</v>
      </c>
      <c r="G101" s="68">
        <v>5</v>
      </c>
      <c r="H101" s="69"/>
      <c r="I101" s="70"/>
    </row>
    <row r="102" spans="5:9" ht="38.25" x14ac:dyDescent="0.2">
      <c r="E102" s="71" t="s">
        <v>60</v>
      </c>
      <c r="F102" s="72">
        <v>520</v>
      </c>
      <c r="G102" s="6">
        <v>20</v>
      </c>
      <c r="H102" s="6">
        <v>495</v>
      </c>
      <c r="I102" s="73">
        <v>12</v>
      </c>
    </row>
    <row r="103" spans="5:9" ht="38.25" x14ac:dyDescent="0.2">
      <c r="E103" s="71" t="s">
        <v>61</v>
      </c>
      <c r="F103" s="72">
        <v>530</v>
      </c>
      <c r="G103" s="6">
        <v>20</v>
      </c>
      <c r="H103" s="6">
        <v>538</v>
      </c>
      <c r="I103" s="73">
        <v>9</v>
      </c>
    </row>
    <row r="104" spans="5:9" ht="50.65" customHeight="1" x14ac:dyDescent="0.2">
      <c r="E104" s="71" t="s">
        <v>62</v>
      </c>
      <c r="F104" s="74">
        <f>1000000/(2*290*PI())</f>
        <v>548.81014859274262</v>
      </c>
      <c r="G104" s="75">
        <f>11</f>
        <v>11</v>
      </c>
      <c r="H104" s="76"/>
      <c r="I104" s="77"/>
    </row>
    <row r="105" spans="5:9" ht="25.5" x14ac:dyDescent="0.2">
      <c r="E105" s="78" t="s">
        <v>63</v>
      </c>
      <c r="F105" s="79">
        <v>1.38</v>
      </c>
      <c r="G105" s="80">
        <v>2.52584E-2</v>
      </c>
      <c r="H105" s="81">
        <v>1.37344</v>
      </c>
      <c r="I105" s="82">
        <v>1.0482200000000001E-2</v>
      </c>
    </row>
    <row r="106" spans="5:9" ht="25.5" x14ac:dyDescent="0.2">
      <c r="E106" s="78" t="s">
        <v>64</v>
      </c>
      <c r="F106" s="79">
        <v>1.5</v>
      </c>
      <c r="G106" s="83">
        <v>2.723356E-2</v>
      </c>
      <c r="H106" s="84">
        <v>1.4916700000000001</v>
      </c>
      <c r="I106" s="85">
        <v>6.7325700000000002E-3</v>
      </c>
    </row>
  </sheetData>
  <mergeCells count="56">
    <mergeCell ref="D1:H1"/>
    <mergeCell ref="C3:D3"/>
    <mergeCell ref="F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G9:I9"/>
    <mergeCell ref="G10:I10"/>
    <mergeCell ref="C12:D12"/>
    <mergeCell ref="C14:G14"/>
    <mergeCell ref="B16:E16"/>
    <mergeCell ref="F16:I16"/>
    <mergeCell ref="B18:C18"/>
    <mergeCell ref="F18:G18"/>
    <mergeCell ref="B19:C19"/>
    <mergeCell ref="F19:G19"/>
    <mergeCell ref="B20:C20"/>
    <mergeCell ref="F20:G20"/>
    <mergeCell ref="B21:C21"/>
    <mergeCell ref="F21:G21"/>
    <mergeCell ref="B22:C22"/>
    <mergeCell ref="F22:G22"/>
    <mergeCell ref="B23:C23"/>
    <mergeCell ref="F23:G23"/>
    <mergeCell ref="B24:C24"/>
    <mergeCell ref="F24:G24"/>
    <mergeCell ref="B25:C25"/>
    <mergeCell ref="F25:G25"/>
    <mergeCell ref="B26:C26"/>
    <mergeCell ref="D26:E26"/>
    <mergeCell ref="F26:G26"/>
    <mergeCell ref="H26:I26"/>
    <mergeCell ref="D30:E30"/>
    <mergeCell ref="H30:I30"/>
    <mergeCell ref="B31:C31"/>
    <mergeCell ref="D31:E31"/>
    <mergeCell ref="F31:G31"/>
    <mergeCell ref="H31:I31"/>
    <mergeCell ref="B32:C32"/>
    <mergeCell ref="D32:E32"/>
    <mergeCell ref="F32:G32"/>
    <mergeCell ref="H32:I32"/>
    <mergeCell ref="B35:D35"/>
    <mergeCell ref="F35:H35"/>
    <mergeCell ref="E99:G99"/>
    <mergeCell ref="B40:D40"/>
    <mergeCell ref="F40:H40"/>
    <mergeCell ref="C48:G48"/>
    <mergeCell ref="B56:E56"/>
    <mergeCell ref="D96:H9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Roman,Normale"&amp;12&amp;A</oddHeader>
    <oddFooter>&amp;C&amp;"Times New Roman,Normale"&amp;12Page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88E3C"/>
  </sheetPr>
  <dimension ref="A1:S1013"/>
  <sheetViews>
    <sheetView topLeftCell="A31" zoomScale="60" zoomScaleNormal="60" workbookViewId="0">
      <selection activeCell="Z9" sqref="Z9"/>
    </sheetView>
  </sheetViews>
  <sheetFormatPr defaultColWidth="12.85546875" defaultRowHeight="12.75" x14ac:dyDescent="0.2"/>
  <cols>
    <col min="1" max="1" width="9.140625" customWidth="1"/>
    <col min="2" max="2" width="18.42578125" customWidth="1"/>
    <col min="3" max="3" width="14.7109375" customWidth="1"/>
    <col min="4" max="4" width="16.5703125" customWidth="1"/>
    <col min="5" max="26" width="11.42578125" customWidth="1"/>
  </cols>
  <sheetData>
    <row r="1" spans="1:9" ht="12.75" customHeight="1" x14ac:dyDescent="0.2">
      <c r="A1" s="86"/>
      <c r="B1" s="86"/>
      <c r="C1" s="203" t="s">
        <v>65</v>
      </c>
      <c r="D1" s="203"/>
      <c r="E1" s="203"/>
      <c r="F1" s="203"/>
      <c r="G1" s="203"/>
    </row>
    <row r="2" spans="1:9" ht="12.75" customHeight="1" x14ac:dyDescent="0.2">
      <c r="A2" s="86"/>
      <c r="B2" s="86"/>
      <c r="C2" s="87"/>
      <c r="D2" s="87"/>
      <c r="E2" s="87"/>
      <c r="F2" s="87"/>
      <c r="G2" s="87"/>
    </row>
    <row r="3" spans="1:9" ht="12.75" customHeight="1" x14ac:dyDescent="0.2">
      <c r="A3" s="86"/>
      <c r="B3" s="86"/>
    </row>
    <row r="4" spans="1:9" ht="12.75" customHeight="1" x14ac:dyDescent="0.2">
      <c r="A4" s="86"/>
      <c r="B4" s="86"/>
    </row>
    <row r="5" spans="1:9" ht="24" customHeight="1" x14ac:dyDescent="0.2">
      <c r="A5" s="86"/>
      <c r="B5" s="88"/>
      <c r="C5" s="89" t="s">
        <v>12</v>
      </c>
      <c r="D5" s="89" t="s">
        <v>13</v>
      </c>
      <c r="E5" s="90" t="s">
        <v>14</v>
      </c>
    </row>
    <row r="6" spans="1:9" ht="12.75" customHeight="1" x14ac:dyDescent="0.2">
      <c r="A6" s="86"/>
      <c r="B6" s="91" t="s">
        <v>66</v>
      </c>
      <c r="C6" s="92">
        <v>15.015000000000001</v>
      </c>
      <c r="D6" s="93">
        <v>100</v>
      </c>
      <c r="E6" s="94" t="s">
        <v>22</v>
      </c>
      <c r="F6" s="95" t="s">
        <v>67</v>
      </c>
      <c r="G6" s="209" t="s">
        <v>18</v>
      </c>
      <c r="H6" s="209"/>
      <c r="I6" s="209"/>
    </row>
    <row r="7" spans="1:9" ht="12.75" customHeight="1" x14ac:dyDescent="0.2">
      <c r="A7" s="86"/>
      <c r="B7" s="91" t="s">
        <v>68</v>
      </c>
      <c r="C7" s="92">
        <v>-15.015000000000001</v>
      </c>
      <c r="D7" s="93">
        <v>100</v>
      </c>
      <c r="E7" s="94" t="s">
        <v>22</v>
      </c>
      <c r="F7" s="95" t="s">
        <v>67</v>
      </c>
      <c r="G7" s="209" t="s">
        <v>18</v>
      </c>
      <c r="H7" s="209"/>
      <c r="I7" s="209"/>
    </row>
    <row r="8" spans="1:9" ht="12.75" customHeight="1" x14ac:dyDescent="0.2">
      <c r="A8" s="86"/>
      <c r="B8" s="91" t="s">
        <v>69</v>
      </c>
      <c r="C8" s="92">
        <v>5.5408999999999997</v>
      </c>
      <c r="D8" s="93">
        <v>10</v>
      </c>
      <c r="E8" s="94" t="s">
        <v>70</v>
      </c>
      <c r="F8" s="95" t="s">
        <v>67</v>
      </c>
      <c r="G8" s="209" t="s">
        <v>18</v>
      </c>
      <c r="H8" s="209"/>
      <c r="I8" s="209"/>
    </row>
    <row r="9" spans="1:9" ht="12.75" customHeight="1" x14ac:dyDescent="0.2">
      <c r="A9" s="86"/>
      <c r="B9" s="91" t="s">
        <v>71</v>
      </c>
      <c r="C9" s="92">
        <v>26.567</v>
      </c>
      <c r="D9" s="93">
        <v>100</v>
      </c>
      <c r="E9" s="94" t="s">
        <v>70</v>
      </c>
      <c r="F9" s="95" t="s">
        <v>67</v>
      </c>
      <c r="G9" s="209" t="s">
        <v>18</v>
      </c>
      <c r="H9" s="209"/>
      <c r="I9" s="209"/>
    </row>
    <row r="10" spans="1:9" ht="27" customHeight="1" x14ac:dyDescent="0.2">
      <c r="A10" s="86"/>
      <c r="B10" s="97" t="s">
        <v>72</v>
      </c>
      <c r="C10" s="205" t="s">
        <v>73</v>
      </c>
      <c r="D10" s="205"/>
      <c r="E10" s="99" t="s">
        <v>74</v>
      </c>
    </row>
    <row r="11" spans="1:9" ht="12.75" customHeight="1" x14ac:dyDescent="0.2">
      <c r="A11" s="86"/>
      <c r="B11" s="86"/>
    </row>
    <row r="12" spans="1:9" ht="12.75" customHeight="1" x14ac:dyDescent="0.2">
      <c r="A12" s="86"/>
      <c r="B12" s="86"/>
    </row>
    <row r="13" spans="1:9" ht="12.75" customHeight="1" x14ac:dyDescent="0.2">
      <c r="A13" s="86"/>
      <c r="C13" s="206" t="s">
        <v>75</v>
      </c>
      <c r="D13" s="206"/>
      <c r="E13" s="206"/>
      <c r="F13" s="206"/>
      <c r="G13" s="206"/>
    </row>
    <row r="14" spans="1:9" ht="12.75" customHeight="1" x14ac:dyDescent="0.2">
      <c r="A14" s="86"/>
      <c r="B14" s="207" t="s">
        <v>76</v>
      </c>
      <c r="C14" s="207"/>
    </row>
    <row r="15" spans="1:9" ht="12.75" customHeight="1" x14ac:dyDescent="0.2">
      <c r="A15" s="86"/>
      <c r="B15" s="95" t="s">
        <v>21</v>
      </c>
      <c r="C15" s="95" t="s">
        <v>29</v>
      </c>
      <c r="D15" s="95" t="s">
        <v>77</v>
      </c>
      <c r="E15" s="95" t="s">
        <v>29</v>
      </c>
      <c r="F15" s="95" t="s">
        <v>78</v>
      </c>
    </row>
    <row r="16" spans="1:9" ht="12.75" customHeight="1" x14ac:dyDescent="0.2">
      <c r="A16" s="86"/>
      <c r="B16" s="96">
        <v>1.01</v>
      </c>
      <c r="C16" s="96">
        <v>0.2</v>
      </c>
      <c r="D16" s="96">
        <v>4.84</v>
      </c>
      <c r="E16" s="96">
        <v>1</v>
      </c>
      <c r="F16" s="96" t="s">
        <v>79</v>
      </c>
    </row>
    <row r="17" spans="1:6" ht="12.75" customHeight="1" x14ac:dyDescent="0.2">
      <c r="A17" s="86"/>
    </row>
    <row r="18" spans="1:6" ht="12.75" customHeight="1" x14ac:dyDescent="0.2">
      <c r="A18" s="86"/>
      <c r="B18" s="207" t="s">
        <v>80</v>
      </c>
      <c r="C18" s="207"/>
    </row>
    <row r="19" spans="1:6" ht="12.75" customHeight="1" x14ac:dyDescent="0.2">
      <c r="A19" s="86"/>
      <c r="B19" s="95" t="s">
        <v>21</v>
      </c>
      <c r="C19" s="95" t="s">
        <v>29</v>
      </c>
      <c r="D19" s="95" t="s">
        <v>77</v>
      </c>
      <c r="E19" s="95" t="s">
        <v>29</v>
      </c>
      <c r="F19" s="95" t="s">
        <v>78</v>
      </c>
    </row>
    <row r="20" spans="1:6" ht="12.75" customHeight="1" x14ac:dyDescent="0.2">
      <c r="A20" s="86"/>
      <c r="B20" s="96">
        <v>10</v>
      </c>
      <c r="C20" s="96">
        <v>2</v>
      </c>
      <c r="D20" s="96">
        <v>28.4</v>
      </c>
      <c r="E20" s="96">
        <v>5</v>
      </c>
      <c r="F20" s="96" t="s">
        <v>81</v>
      </c>
    </row>
    <row r="21" spans="1:6" ht="12.75" customHeight="1" x14ac:dyDescent="0.2">
      <c r="A21" s="86"/>
      <c r="B21" s="86"/>
    </row>
    <row r="22" spans="1:6" ht="12.75" customHeight="1" x14ac:dyDescent="0.2">
      <c r="A22" s="86"/>
      <c r="B22" s="86"/>
    </row>
    <row r="23" spans="1:6" ht="12.75" customHeight="1" x14ac:dyDescent="0.2">
      <c r="A23" s="86"/>
      <c r="B23" s="86"/>
    </row>
    <row r="24" spans="1:6" ht="12.75" customHeight="1" x14ac:dyDescent="0.2">
      <c r="A24" s="86"/>
      <c r="B24" s="86"/>
    </row>
    <row r="25" spans="1:6" ht="12.75" customHeight="1" x14ac:dyDescent="0.2">
      <c r="A25" s="86"/>
      <c r="B25" s="86"/>
    </row>
    <row r="26" spans="1:6" ht="12.75" customHeight="1" x14ac:dyDescent="0.2">
      <c r="A26" s="86"/>
      <c r="B26" s="86"/>
    </row>
    <row r="27" spans="1:6" ht="12.75" customHeight="1" x14ac:dyDescent="0.2">
      <c r="A27" s="86"/>
      <c r="B27" s="86"/>
      <c r="D27" s="208" t="s">
        <v>82</v>
      </c>
      <c r="E27" s="208"/>
    </row>
    <row r="28" spans="1:6" ht="12.75" customHeight="1" x14ac:dyDescent="0.2">
      <c r="A28" s="86"/>
      <c r="B28" s="86"/>
    </row>
    <row r="29" spans="1:6" ht="12.75" customHeight="1" x14ac:dyDescent="0.2">
      <c r="A29" s="86"/>
      <c r="B29" s="101" t="s">
        <v>21</v>
      </c>
      <c r="C29" s="102" t="s">
        <v>29</v>
      </c>
      <c r="D29" s="102" t="s">
        <v>77</v>
      </c>
      <c r="E29" s="103" t="s">
        <v>29</v>
      </c>
    </row>
    <row r="30" spans="1:6" ht="12.75" customHeight="1" x14ac:dyDescent="0.2">
      <c r="A30" s="86"/>
      <c r="B30" s="104">
        <v>0.2</v>
      </c>
      <c r="C30" s="93">
        <v>0.05</v>
      </c>
      <c r="D30" s="93">
        <v>0.96</v>
      </c>
      <c r="E30" s="94">
        <v>0.2</v>
      </c>
    </row>
    <row r="31" spans="1:6" ht="12.75" customHeight="1" x14ac:dyDescent="0.2">
      <c r="A31" s="86"/>
      <c r="B31" s="104">
        <v>0.5</v>
      </c>
      <c r="C31" s="93">
        <v>0.1</v>
      </c>
      <c r="D31" s="93">
        <v>2.44</v>
      </c>
      <c r="E31" s="94">
        <v>0.5</v>
      </c>
    </row>
    <row r="32" spans="1:6" ht="12.75" customHeight="1" x14ac:dyDescent="0.2">
      <c r="A32" s="86"/>
      <c r="B32" s="104">
        <v>1</v>
      </c>
      <c r="C32" s="93">
        <v>0.2</v>
      </c>
      <c r="D32" s="93">
        <v>4.84</v>
      </c>
      <c r="E32" s="94">
        <v>1</v>
      </c>
    </row>
    <row r="33" spans="1:5" ht="12.75" customHeight="1" x14ac:dyDescent="0.2">
      <c r="A33" s="86"/>
      <c r="B33" s="104">
        <v>1.5</v>
      </c>
      <c r="C33" s="93">
        <v>0.2</v>
      </c>
      <c r="D33" s="93">
        <v>7.28</v>
      </c>
      <c r="E33" s="94">
        <v>2</v>
      </c>
    </row>
    <row r="34" spans="1:5" ht="12.75" customHeight="1" x14ac:dyDescent="0.2">
      <c r="A34" s="86"/>
      <c r="B34" s="104">
        <v>2</v>
      </c>
      <c r="C34" s="93">
        <v>0.5</v>
      </c>
      <c r="D34" s="93">
        <v>9.76</v>
      </c>
      <c r="E34" s="94">
        <v>2</v>
      </c>
    </row>
    <row r="35" spans="1:5" ht="12.75" customHeight="1" x14ac:dyDescent="0.2">
      <c r="A35" s="86"/>
      <c r="B35" s="104">
        <v>2.54</v>
      </c>
      <c r="C35" s="93">
        <v>0.5</v>
      </c>
      <c r="D35" s="93">
        <v>12</v>
      </c>
      <c r="E35" s="94">
        <v>2</v>
      </c>
    </row>
    <row r="36" spans="1:5" ht="12.75" customHeight="1" x14ac:dyDescent="0.2">
      <c r="A36" s="86"/>
      <c r="B36" s="104">
        <v>3</v>
      </c>
      <c r="C36" s="93">
        <v>0.5</v>
      </c>
      <c r="D36" s="93">
        <v>14.4</v>
      </c>
      <c r="E36" s="94">
        <v>2</v>
      </c>
    </row>
    <row r="37" spans="1:5" ht="12.75" customHeight="1" x14ac:dyDescent="0.2">
      <c r="A37" s="86"/>
      <c r="B37" s="104">
        <v>4.0999999999999996</v>
      </c>
      <c r="C37" s="93">
        <v>1</v>
      </c>
      <c r="D37" s="93">
        <v>19.600000000000001</v>
      </c>
      <c r="E37" s="94">
        <v>5</v>
      </c>
    </row>
    <row r="38" spans="1:5" ht="12.75" customHeight="1" x14ac:dyDescent="0.2">
      <c r="A38" s="86"/>
      <c r="B38" s="104">
        <v>5</v>
      </c>
      <c r="C38" s="93">
        <v>1</v>
      </c>
      <c r="D38" s="93">
        <v>24.4</v>
      </c>
      <c r="E38" s="94">
        <v>5</v>
      </c>
    </row>
    <row r="39" spans="1:5" ht="12.75" customHeight="1" x14ac:dyDescent="0.2">
      <c r="A39" s="86"/>
      <c r="B39" s="104">
        <v>5.6</v>
      </c>
      <c r="C39" s="93">
        <v>1</v>
      </c>
      <c r="D39" s="93">
        <v>26.8</v>
      </c>
      <c r="E39" s="94">
        <v>5</v>
      </c>
    </row>
    <row r="40" spans="1:5" ht="12.75" customHeight="1" x14ac:dyDescent="0.2">
      <c r="A40" s="86"/>
      <c r="B40" s="104">
        <v>6.56</v>
      </c>
      <c r="C40" s="93">
        <v>1</v>
      </c>
      <c r="D40" s="93">
        <v>28.6</v>
      </c>
      <c r="E40" s="94">
        <v>5</v>
      </c>
    </row>
    <row r="41" spans="1:5" ht="12.75" customHeight="1" x14ac:dyDescent="0.2">
      <c r="A41" s="86"/>
      <c r="B41" s="104">
        <v>7.1</v>
      </c>
      <c r="C41" s="93">
        <v>1</v>
      </c>
      <c r="D41" s="93">
        <v>28.6</v>
      </c>
      <c r="E41" s="94">
        <v>5</v>
      </c>
    </row>
    <row r="42" spans="1:5" ht="12.75" customHeight="1" x14ac:dyDescent="0.2">
      <c r="A42" s="86"/>
      <c r="B42" s="105">
        <v>7.56</v>
      </c>
      <c r="C42" s="98">
        <v>1</v>
      </c>
      <c r="D42" s="98">
        <v>28.6</v>
      </c>
      <c r="E42" s="99">
        <v>5</v>
      </c>
    </row>
    <row r="43" spans="1:5" ht="12.75" customHeight="1" x14ac:dyDescent="0.2">
      <c r="A43" s="86"/>
      <c r="B43" s="86"/>
    </row>
    <row r="44" spans="1:5" ht="12.75" customHeight="1" x14ac:dyDescent="0.2">
      <c r="A44" s="86"/>
      <c r="B44" s="86"/>
    </row>
    <row r="45" spans="1:5" ht="12.75" customHeight="1" x14ac:dyDescent="0.2">
      <c r="A45" s="86"/>
      <c r="B45" s="106" t="s">
        <v>38</v>
      </c>
      <c r="C45" s="107" t="s">
        <v>12</v>
      </c>
      <c r="D45" s="108" t="s">
        <v>43</v>
      </c>
    </row>
    <row r="46" spans="1:5" x14ac:dyDescent="0.2">
      <c r="A46" s="86"/>
      <c r="B46" s="91" t="s">
        <v>83</v>
      </c>
      <c r="C46" s="92">
        <v>4.81942</v>
      </c>
      <c r="D46" s="109">
        <v>2.20932E-2</v>
      </c>
    </row>
    <row r="47" spans="1:5" x14ac:dyDescent="0.2">
      <c r="A47" s="86"/>
      <c r="B47" s="91" t="s">
        <v>84</v>
      </c>
      <c r="C47" s="110">
        <v>1.69323E-3</v>
      </c>
      <c r="D47" s="111">
        <v>1.2921800000000001E-2</v>
      </c>
    </row>
    <row r="48" spans="1:5" x14ac:dyDescent="0.2">
      <c r="A48" s="86"/>
      <c r="B48" s="112" t="s">
        <v>85</v>
      </c>
      <c r="C48" s="202" t="s">
        <v>86</v>
      </c>
      <c r="D48" s="202"/>
    </row>
    <row r="49" spans="1:7" ht="12.75" customHeight="1" x14ac:dyDescent="0.2">
      <c r="A49" s="86"/>
      <c r="B49" s="86"/>
    </row>
    <row r="50" spans="1:7" ht="12.75" customHeight="1" x14ac:dyDescent="0.2">
      <c r="A50" s="86"/>
      <c r="B50" s="86"/>
    </row>
    <row r="51" spans="1:7" ht="27.75" customHeight="1" x14ac:dyDescent="0.2">
      <c r="A51" s="86"/>
      <c r="B51" s="63"/>
    </row>
    <row r="52" spans="1:7" ht="12.75" customHeight="1" x14ac:dyDescent="0.2">
      <c r="A52" s="86"/>
      <c r="B52" s="63"/>
    </row>
    <row r="53" spans="1:7" ht="12.75" customHeight="1" x14ac:dyDescent="0.2">
      <c r="A53" s="86"/>
      <c r="B53" s="63"/>
    </row>
    <row r="54" spans="1:7" ht="12.75" customHeight="1" x14ac:dyDescent="0.2">
      <c r="A54" s="86"/>
      <c r="B54" s="63"/>
      <c r="C54" s="203" t="s">
        <v>87</v>
      </c>
      <c r="D54" s="203"/>
      <c r="E54" s="203"/>
      <c r="F54" s="203"/>
      <c r="G54" s="203"/>
    </row>
    <row r="55" spans="1:7" ht="12.75" customHeight="1" x14ac:dyDescent="0.2">
      <c r="A55" s="86"/>
      <c r="B55" s="63"/>
    </row>
    <row r="56" spans="1:7" ht="12.75" customHeight="1" x14ac:dyDescent="0.2">
      <c r="A56" s="86"/>
      <c r="B56" s="113"/>
      <c r="C56" s="114" t="s">
        <v>12</v>
      </c>
      <c r="D56" s="108" t="s">
        <v>13</v>
      </c>
    </row>
    <row r="57" spans="1:7" ht="15" x14ac:dyDescent="0.2">
      <c r="A57" s="86"/>
      <c r="B57" s="97" t="s">
        <v>88</v>
      </c>
      <c r="C57" s="115">
        <v>1</v>
      </c>
      <c r="D57" s="99">
        <v>0.2</v>
      </c>
    </row>
    <row r="58" spans="1:7" ht="12.75" customHeight="1" x14ac:dyDescent="0.2">
      <c r="A58" s="86"/>
      <c r="B58" s="86"/>
    </row>
    <row r="59" spans="1:7" ht="12.75" customHeight="1" x14ac:dyDescent="0.2">
      <c r="A59" s="86"/>
      <c r="B59" s="86"/>
    </row>
    <row r="60" spans="1:7" ht="12.75" customHeight="1" x14ac:dyDescent="0.2">
      <c r="A60" s="86"/>
      <c r="B60" s="86"/>
    </row>
    <row r="61" spans="1:7" ht="12.75" customHeight="1" x14ac:dyDescent="0.2">
      <c r="A61" s="86"/>
      <c r="B61" s="116" t="s">
        <v>89</v>
      </c>
      <c r="C61" s="116" t="s">
        <v>29</v>
      </c>
      <c r="D61" s="116" t="s">
        <v>90</v>
      </c>
      <c r="E61" s="116" t="s">
        <v>53</v>
      </c>
    </row>
    <row r="62" spans="1:7" ht="12.75" customHeight="1" x14ac:dyDescent="0.2">
      <c r="A62" s="86"/>
      <c r="B62" s="117">
        <v>0.03</v>
      </c>
      <c r="C62" s="86">
        <v>1</v>
      </c>
      <c r="D62" s="118">
        <v>4.8</v>
      </c>
      <c r="E62" s="119">
        <f t="shared" ref="E62:E76" si="0">20*LOG(D62)</f>
        <v>13.624824747511743</v>
      </c>
    </row>
    <row r="63" spans="1:7" ht="12.75" customHeight="1" x14ac:dyDescent="0.2">
      <c r="A63" s="86"/>
      <c r="B63" s="117">
        <v>0.1</v>
      </c>
      <c r="C63" s="86">
        <v>1</v>
      </c>
      <c r="D63" s="118">
        <v>4.8</v>
      </c>
      <c r="E63" s="119">
        <f t="shared" si="0"/>
        <v>13.624824747511743</v>
      </c>
    </row>
    <row r="64" spans="1:7" ht="12.75" customHeight="1" x14ac:dyDescent="0.2">
      <c r="A64" s="86"/>
      <c r="B64" s="117">
        <v>0.3</v>
      </c>
      <c r="C64" s="86">
        <v>1</v>
      </c>
      <c r="D64" s="118">
        <v>4.8</v>
      </c>
      <c r="E64" s="119">
        <f t="shared" si="0"/>
        <v>13.624824747511743</v>
      </c>
    </row>
    <row r="65" spans="1:5" ht="12.75" customHeight="1" x14ac:dyDescent="0.2">
      <c r="A65" s="86"/>
      <c r="B65" s="117">
        <v>1</v>
      </c>
      <c r="C65" s="86">
        <v>1</v>
      </c>
      <c r="D65" s="118">
        <v>4.84</v>
      </c>
      <c r="E65" s="119">
        <f t="shared" si="0"/>
        <v>13.696907232888249</v>
      </c>
    </row>
    <row r="66" spans="1:5" ht="12.75" customHeight="1" x14ac:dyDescent="0.2">
      <c r="A66" s="86"/>
      <c r="B66" s="117">
        <v>3</v>
      </c>
      <c r="C66" s="86">
        <v>1</v>
      </c>
      <c r="D66" s="118">
        <v>4.84</v>
      </c>
      <c r="E66" s="119">
        <f t="shared" si="0"/>
        <v>13.696907232888249</v>
      </c>
    </row>
    <row r="67" spans="1:5" ht="12.75" customHeight="1" x14ac:dyDescent="0.2">
      <c r="A67" s="86"/>
      <c r="B67" s="117">
        <v>5</v>
      </c>
      <c r="C67" s="86">
        <v>1</v>
      </c>
      <c r="D67" s="118">
        <v>4.84</v>
      </c>
      <c r="E67" s="119">
        <f t="shared" si="0"/>
        <v>13.696907232888249</v>
      </c>
    </row>
    <row r="68" spans="1:5" ht="12.75" customHeight="1" x14ac:dyDescent="0.2">
      <c r="A68" s="86"/>
      <c r="B68" s="117">
        <v>10</v>
      </c>
      <c r="C68" s="86">
        <v>1</v>
      </c>
      <c r="D68" s="118">
        <v>4.84</v>
      </c>
      <c r="E68" s="119">
        <f t="shared" si="0"/>
        <v>13.696907232888249</v>
      </c>
    </row>
    <row r="69" spans="1:5" ht="12.75" customHeight="1" x14ac:dyDescent="0.2">
      <c r="A69" s="86"/>
      <c r="B69" s="117">
        <v>20</v>
      </c>
      <c r="C69" s="86">
        <v>1</v>
      </c>
      <c r="D69" s="118">
        <v>4.84</v>
      </c>
      <c r="E69" s="119">
        <f t="shared" si="0"/>
        <v>13.696907232888249</v>
      </c>
    </row>
    <row r="70" spans="1:5" ht="12.75" customHeight="1" x14ac:dyDescent="0.2">
      <c r="A70" s="86"/>
      <c r="B70" s="117">
        <v>50</v>
      </c>
      <c r="C70" s="86">
        <v>1</v>
      </c>
      <c r="D70" s="118">
        <v>4.76</v>
      </c>
      <c r="E70" s="119">
        <f t="shared" si="0"/>
        <v>13.552139054409862</v>
      </c>
    </row>
    <row r="71" spans="1:5" ht="12.75" customHeight="1" x14ac:dyDescent="0.2">
      <c r="A71" s="86"/>
      <c r="B71" s="117">
        <v>100</v>
      </c>
      <c r="C71" s="86">
        <v>1</v>
      </c>
      <c r="D71" s="118">
        <v>4.6399999999999997</v>
      </c>
      <c r="E71" s="119">
        <f t="shared" si="0"/>
        <v>13.330359611097617</v>
      </c>
    </row>
    <row r="72" spans="1:5" ht="12.75" customHeight="1" x14ac:dyDescent="0.2">
      <c r="A72" s="86"/>
      <c r="B72" s="117">
        <v>250</v>
      </c>
      <c r="C72" s="86">
        <v>1</v>
      </c>
      <c r="D72" s="118">
        <v>4.16</v>
      </c>
      <c r="E72" s="119">
        <f t="shared" si="0"/>
        <v>12.381866612534855</v>
      </c>
    </row>
    <row r="73" spans="1:5" ht="12.75" customHeight="1" x14ac:dyDescent="0.2">
      <c r="A73" s="86"/>
      <c r="B73" s="117">
        <v>400</v>
      </c>
      <c r="C73" s="86">
        <v>0.5</v>
      </c>
      <c r="D73" s="120">
        <v>3.6</v>
      </c>
      <c r="E73" s="121">
        <f t="shared" si="0"/>
        <v>11.126050015345745</v>
      </c>
    </row>
    <row r="74" spans="1:5" ht="12.75" customHeight="1" x14ac:dyDescent="0.2">
      <c r="A74" s="86"/>
      <c r="B74" s="117">
        <v>600</v>
      </c>
      <c r="C74" s="86">
        <v>0.5</v>
      </c>
      <c r="D74" s="120">
        <v>2.88</v>
      </c>
      <c r="E74" s="121">
        <f t="shared" si="0"/>
        <v>9.187849755184617</v>
      </c>
    </row>
    <row r="75" spans="1:5" ht="12.75" customHeight="1" x14ac:dyDescent="0.2">
      <c r="A75" s="86"/>
      <c r="B75" s="117">
        <v>800</v>
      </c>
      <c r="C75" s="86">
        <v>0.5</v>
      </c>
      <c r="D75" s="120">
        <v>2.2999999999999998</v>
      </c>
      <c r="E75" s="121">
        <f t="shared" si="0"/>
        <v>7.2345567203518568</v>
      </c>
    </row>
    <row r="76" spans="1:5" ht="12.75" customHeight="1" x14ac:dyDescent="0.2">
      <c r="A76" s="86"/>
      <c r="B76" s="122">
        <v>1000</v>
      </c>
      <c r="C76" s="123">
        <v>0.5</v>
      </c>
      <c r="D76" s="124">
        <v>1.9</v>
      </c>
      <c r="E76" s="125">
        <f t="shared" si="0"/>
        <v>5.5750720190565781</v>
      </c>
    </row>
    <row r="77" spans="1:5" ht="12.75" customHeight="1" x14ac:dyDescent="0.2">
      <c r="A77" s="86"/>
      <c r="B77" s="86"/>
      <c r="C77" s="86"/>
      <c r="D77" s="86"/>
      <c r="E77" s="86"/>
    </row>
    <row r="78" spans="1:5" ht="12.75" customHeight="1" x14ac:dyDescent="0.2">
      <c r="A78" s="86"/>
      <c r="B78" s="86"/>
      <c r="C78" s="86"/>
      <c r="D78" s="86"/>
      <c r="E78" s="86"/>
    </row>
    <row r="79" spans="1:5" ht="12.75" customHeight="1" x14ac:dyDescent="0.2">
      <c r="A79" s="86"/>
      <c r="B79" s="86"/>
      <c r="C79" s="86"/>
      <c r="D79" s="86"/>
      <c r="E79" s="86"/>
    </row>
    <row r="80" spans="1:5" ht="12.75" customHeight="1" x14ac:dyDescent="0.2">
      <c r="A80" s="86"/>
      <c r="B80" s="86"/>
      <c r="C80" s="86"/>
      <c r="D80" s="86"/>
      <c r="E80" s="86"/>
    </row>
    <row r="81" spans="1:5" ht="12.75" customHeight="1" x14ac:dyDescent="0.2">
      <c r="A81" s="86"/>
      <c r="B81" s="86"/>
      <c r="C81" s="86"/>
      <c r="D81" s="86"/>
      <c r="E81" s="86"/>
    </row>
    <row r="82" spans="1:5" ht="12.75" customHeight="1" x14ac:dyDescent="0.2">
      <c r="A82" s="86"/>
      <c r="B82" s="86"/>
    </row>
    <row r="83" spans="1:5" ht="12.75" customHeight="1" x14ac:dyDescent="0.2">
      <c r="A83" s="86"/>
      <c r="B83" s="86"/>
    </row>
    <row r="84" spans="1:5" ht="40.5" customHeight="1" x14ac:dyDescent="0.2">
      <c r="A84" s="86"/>
      <c r="B84" s="63"/>
    </row>
    <row r="85" spans="1:5" ht="12.75" customHeight="1" x14ac:dyDescent="0.2">
      <c r="A85" s="86"/>
      <c r="B85" s="86"/>
    </row>
    <row r="86" spans="1:5" ht="12.75" customHeight="1" x14ac:dyDescent="0.2">
      <c r="A86" s="86"/>
      <c r="B86" s="86"/>
    </row>
    <row r="87" spans="1:5" ht="22.5" customHeight="1" x14ac:dyDescent="0.2">
      <c r="A87" s="86"/>
      <c r="B87" s="126" t="s">
        <v>91</v>
      </c>
    </row>
    <row r="88" spans="1:5" ht="12.75" customHeight="1" x14ac:dyDescent="0.2">
      <c r="A88" s="86"/>
      <c r="B88" s="86"/>
    </row>
    <row r="89" spans="1:5" ht="12.75" customHeight="1" x14ac:dyDescent="0.2">
      <c r="A89" s="86"/>
      <c r="B89" s="127"/>
      <c r="C89" s="128" t="s">
        <v>12</v>
      </c>
      <c r="D89" s="129" t="s">
        <v>13</v>
      </c>
    </row>
    <row r="90" spans="1:5" ht="25.5" customHeight="1" x14ac:dyDescent="0.2">
      <c r="A90" s="86"/>
      <c r="B90" s="130" t="s">
        <v>92</v>
      </c>
      <c r="C90" s="131">
        <v>3.39</v>
      </c>
      <c r="D90" s="132"/>
    </row>
    <row r="91" spans="1:5" ht="27.75" customHeight="1" x14ac:dyDescent="0.2">
      <c r="A91" s="86"/>
      <c r="B91" s="130" t="s">
        <v>93</v>
      </c>
      <c r="C91" s="131">
        <v>3.4</v>
      </c>
      <c r="D91" s="133">
        <v>1</v>
      </c>
    </row>
    <row r="92" spans="1:5" ht="36.75" customHeight="1" x14ac:dyDescent="0.2">
      <c r="A92" s="86"/>
      <c r="B92" s="134" t="s">
        <v>94</v>
      </c>
      <c r="C92" s="135" t="s">
        <v>95</v>
      </c>
      <c r="D92" s="136"/>
    </row>
    <row r="93" spans="1:5" ht="12.75" customHeight="1" x14ac:dyDescent="0.2">
      <c r="A93" s="86"/>
      <c r="B93" s="86" t="s">
        <v>96</v>
      </c>
      <c r="C93" t="s">
        <v>97</v>
      </c>
    </row>
    <row r="94" spans="1:5" ht="12.75" customHeight="1" x14ac:dyDescent="0.2">
      <c r="A94" s="86"/>
      <c r="B94" s="86" t="s">
        <v>98</v>
      </c>
      <c r="C94" t="s">
        <v>99</v>
      </c>
      <c r="D94" t="s">
        <v>50</v>
      </c>
    </row>
    <row r="95" spans="1:5" ht="12.75" customHeight="1" x14ac:dyDescent="0.2">
      <c r="A95" s="86"/>
      <c r="B95" s="86"/>
    </row>
    <row r="96" spans="1:5" ht="12.75" customHeight="1" x14ac:dyDescent="0.2">
      <c r="A96" s="86"/>
      <c r="B96" s="86"/>
    </row>
    <row r="97" spans="1:19" ht="12.75" customHeight="1" x14ac:dyDescent="0.2">
      <c r="A97" s="86"/>
      <c r="B97" s="86"/>
    </row>
    <row r="98" spans="1:19" ht="12.75" customHeight="1" x14ac:dyDescent="0.2">
      <c r="A98" s="86"/>
      <c r="B98" s="86"/>
    </row>
    <row r="99" spans="1:19" ht="12.75" customHeight="1" x14ac:dyDescent="0.2">
      <c r="A99" s="86"/>
      <c r="B99" s="86"/>
    </row>
    <row r="100" spans="1:19" ht="12.75" customHeight="1" x14ac:dyDescent="0.2">
      <c r="A100" s="86"/>
      <c r="B100" s="86"/>
      <c r="N100" s="204" t="s">
        <v>100</v>
      </c>
      <c r="O100" s="204"/>
      <c r="P100" s="204"/>
      <c r="Q100" s="204"/>
      <c r="R100" s="204"/>
      <c r="S100" s="204"/>
    </row>
    <row r="101" spans="1:19" ht="12.75" customHeight="1" x14ac:dyDescent="0.2">
      <c r="A101" s="86"/>
      <c r="B101" s="86"/>
      <c r="N101" s="204"/>
      <c r="O101" s="204"/>
      <c r="P101" s="204"/>
      <c r="Q101" s="204"/>
      <c r="R101" s="204"/>
      <c r="S101" s="204"/>
    </row>
    <row r="102" spans="1:19" ht="12.75" customHeight="1" x14ac:dyDescent="0.2">
      <c r="A102" s="86"/>
      <c r="B102" s="86"/>
      <c r="N102" s="204"/>
      <c r="O102" s="204"/>
      <c r="P102" s="204"/>
      <c r="Q102" s="204"/>
      <c r="R102" s="204"/>
      <c r="S102" s="204"/>
    </row>
    <row r="103" spans="1:19" ht="12.75" customHeight="1" x14ac:dyDescent="0.2">
      <c r="A103" s="86"/>
      <c r="B103" s="86"/>
      <c r="N103" s="204"/>
      <c r="O103" s="204"/>
      <c r="P103" s="204"/>
      <c r="Q103" s="204"/>
      <c r="R103" s="204"/>
      <c r="S103" s="204"/>
    </row>
    <row r="104" spans="1:19" ht="12.75" customHeight="1" x14ac:dyDescent="0.2">
      <c r="A104" s="86"/>
      <c r="B104" s="86"/>
      <c r="N104" s="204"/>
      <c r="O104" s="204"/>
      <c r="P104" s="204"/>
      <c r="Q104" s="204"/>
      <c r="R104" s="204"/>
      <c r="S104" s="204"/>
    </row>
    <row r="105" spans="1:19" ht="12.75" customHeight="1" x14ac:dyDescent="0.2">
      <c r="A105" s="86"/>
      <c r="B105" s="86"/>
      <c r="N105" s="204"/>
      <c r="O105" s="204"/>
      <c r="P105" s="204"/>
      <c r="Q105" s="204"/>
      <c r="R105" s="204"/>
      <c r="S105" s="204"/>
    </row>
    <row r="106" spans="1:19" ht="12.75" customHeight="1" x14ac:dyDescent="0.2">
      <c r="A106" s="86"/>
      <c r="B106" s="86"/>
      <c r="N106" s="204"/>
      <c r="O106" s="204"/>
      <c r="P106" s="204"/>
      <c r="Q106" s="204"/>
      <c r="R106" s="204"/>
      <c r="S106" s="204"/>
    </row>
    <row r="107" spans="1:19" ht="12.75" customHeight="1" x14ac:dyDescent="0.2">
      <c r="A107" s="86"/>
      <c r="B107" s="86"/>
    </row>
    <row r="108" spans="1:19" ht="12.75" customHeight="1" x14ac:dyDescent="0.2">
      <c r="A108" s="86"/>
      <c r="B108" s="86"/>
    </row>
    <row r="109" spans="1:19" ht="12.75" customHeight="1" x14ac:dyDescent="0.2">
      <c r="A109" s="86"/>
      <c r="B109" s="86"/>
    </row>
    <row r="110" spans="1:19" ht="12.75" customHeight="1" x14ac:dyDescent="0.2">
      <c r="A110" s="86"/>
      <c r="B110" s="86"/>
    </row>
    <row r="111" spans="1:19" ht="12.75" customHeight="1" x14ac:dyDescent="0.2">
      <c r="A111" s="86"/>
      <c r="B111" s="86"/>
    </row>
    <row r="112" spans="1:19" ht="12.75" customHeight="1" x14ac:dyDescent="0.2">
      <c r="A112" s="86"/>
      <c r="B112" s="86"/>
    </row>
    <row r="113" spans="1:2" ht="12.75" customHeight="1" x14ac:dyDescent="0.2">
      <c r="A113" s="86"/>
      <c r="B113" s="86"/>
    </row>
    <row r="114" spans="1:2" ht="12.75" customHeight="1" x14ac:dyDescent="0.2">
      <c r="A114" s="86"/>
      <c r="B114" s="86"/>
    </row>
    <row r="115" spans="1:2" ht="12.75" customHeight="1" x14ac:dyDescent="0.2">
      <c r="A115" s="86"/>
      <c r="B115" s="86"/>
    </row>
    <row r="116" spans="1:2" ht="12.75" customHeight="1" x14ac:dyDescent="0.2">
      <c r="A116" s="86"/>
      <c r="B116" s="86"/>
    </row>
    <row r="117" spans="1:2" ht="12.75" customHeight="1" x14ac:dyDescent="0.2">
      <c r="A117" s="86"/>
      <c r="B117" s="86"/>
    </row>
    <row r="118" spans="1:2" ht="12.75" customHeight="1" x14ac:dyDescent="0.2">
      <c r="A118" s="86"/>
      <c r="B118" s="86"/>
    </row>
    <row r="119" spans="1:2" ht="12.75" customHeight="1" x14ac:dyDescent="0.2">
      <c r="A119" s="86"/>
      <c r="B119" s="86"/>
    </row>
    <row r="120" spans="1:2" ht="12.75" customHeight="1" x14ac:dyDescent="0.2">
      <c r="A120" s="86"/>
      <c r="B120" s="86"/>
    </row>
    <row r="121" spans="1:2" ht="12.75" customHeight="1" x14ac:dyDescent="0.2">
      <c r="A121" s="86"/>
      <c r="B121" s="86"/>
    </row>
    <row r="122" spans="1:2" ht="12.75" customHeight="1" x14ac:dyDescent="0.2">
      <c r="A122" s="86"/>
      <c r="B122" s="86"/>
    </row>
    <row r="123" spans="1:2" ht="12.75" customHeight="1" x14ac:dyDescent="0.2">
      <c r="A123" s="86"/>
      <c r="B123" s="86"/>
    </row>
    <row r="124" spans="1:2" ht="12.75" customHeight="1" x14ac:dyDescent="0.2">
      <c r="A124" s="86"/>
      <c r="B124" s="86"/>
    </row>
    <row r="125" spans="1:2" ht="12.75" customHeight="1" x14ac:dyDescent="0.2">
      <c r="A125" s="86"/>
      <c r="B125" s="86"/>
    </row>
    <row r="126" spans="1:2" ht="12.75" customHeight="1" x14ac:dyDescent="0.2">
      <c r="A126" s="86"/>
      <c r="B126" s="86"/>
    </row>
    <row r="127" spans="1:2" ht="12.75" customHeight="1" x14ac:dyDescent="0.2">
      <c r="A127" s="86"/>
      <c r="B127" s="86"/>
    </row>
    <row r="128" spans="1:2" ht="12.75" customHeight="1" x14ac:dyDescent="0.2">
      <c r="A128" s="86"/>
      <c r="B128" s="86"/>
    </row>
    <row r="129" spans="1:2" ht="12.75" customHeight="1" x14ac:dyDescent="0.2">
      <c r="A129" s="86"/>
      <c r="B129" s="86"/>
    </row>
    <row r="130" spans="1:2" ht="12.75" customHeight="1" x14ac:dyDescent="0.2">
      <c r="A130" s="86"/>
      <c r="B130" s="86"/>
    </row>
    <row r="131" spans="1:2" ht="12.75" customHeight="1" x14ac:dyDescent="0.2">
      <c r="A131" s="86"/>
      <c r="B131" s="86"/>
    </row>
    <row r="132" spans="1:2" ht="12.75" customHeight="1" x14ac:dyDescent="0.2">
      <c r="A132" s="86"/>
      <c r="B132" s="86"/>
    </row>
    <row r="133" spans="1:2" ht="12.75" customHeight="1" x14ac:dyDescent="0.2">
      <c r="A133" s="86"/>
      <c r="B133" s="86"/>
    </row>
    <row r="134" spans="1:2" ht="12.75" customHeight="1" x14ac:dyDescent="0.2">
      <c r="A134" s="86"/>
      <c r="B134" s="86"/>
    </row>
    <row r="135" spans="1:2" ht="12.75" customHeight="1" x14ac:dyDescent="0.2">
      <c r="A135" s="86"/>
      <c r="B135" s="86"/>
    </row>
    <row r="136" spans="1:2" ht="12.75" customHeight="1" x14ac:dyDescent="0.2">
      <c r="A136" s="86"/>
      <c r="B136" s="86"/>
    </row>
    <row r="137" spans="1:2" ht="12.75" customHeight="1" x14ac:dyDescent="0.2">
      <c r="A137" s="86"/>
      <c r="B137" s="86"/>
    </row>
    <row r="138" spans="1:2" ht="12.75" customHeight="1" x14ac:dyDescent="0.2">
      <c r="A138" s="86"/>
      <c r="B138" s="86"/>
    </row>
    <row r="139" spans="1:2" ht="12.75" customHeight="1" x14ac:dyDescent="0.2">
      <c r="A139" s="86"/>
      <c r="B139" s="86"/>
    </row>
    <row r="140" spans="1:2" ht="12.75" customHeight="1" x14ac:dyDescent="0.2">
      <c r="A140" s="86"/>
      <c r="B140" s="86"/>
    </row>
    <row r="141" spans="1:2" ht="12.75" customHeight="1" x14ac:dyDescent="0.2">
      <c r="A141" s="86"/>
      <c r="B141" s="86"/>
    </row>
    <row r="142" spans="1:2" ht="12.75" customHeight="1" x14ac:dyDescent="0.2">
      <c r="A142" s="86"/>
      <c r="B142" s="86"/>
    </row>
    <row r="143" spans="1:2" ht="12.75" customHeight="1" x14ac:dyDescent="0.2">
      <c r="A143" s="86"/>
      <c r="B143" s="86"/>
    </row>
    <row r="144" spans="1:2" ht="12.75" customHeight="1" x14ac:dyDescent="0.2">
      <c r="A144" s="86"/>
      <c r="B144" s="86"/>
    </row>
    <row r="145" spans="1:2" ht="12.75" customHeight="1" x14ac:dyDescent="0.2">
      <c r="A145" s="86"/>
      <c r="B145" s="86"/>
    </row>
    <row r="146" spans="1:2" ht="12.75" customHeight="1" x14ac:dyDescent="0.2">
      <c r="A146" s="86"/>
      <c r="B146" s="86"/>
    </row>
    <row r="147" spans="1:2" ht="12.75" customHeight="1" x14ac:dyDescent="0.2">
      <c r="A147" s="86"/>
      <c r="B147" s="86"/>
    </row>
    <row r="148" spans="1:2" ht="12.75" customHeight="1" x14ac:dyDescent="0.2">
      <c r="A148" s="86"/>
      <c r="B148" s="86"/>
    </row>
    <row r="149" spans="1:2" ht="12.75" customHeight="1" x14ac:dyDescent="0.2">
      <c r="A149" s="86"/>
      <c r="B149" s="86"/>
    </row>
    <row r="150" spans="1:2" ht="12.75" customHeight="1" x14ac:dyDescent="0.2">
      <c r="A150" s="86"/>
      <c r="B150" s="86"/>
    </row>
    <row r="151" spans="1:2" ht="12.75" customHeight="1" x14ac:dyDescent="0.2">
      <c r="A151" s="86"/>
      <c r="B151" s="86"/>
    </row>
    <row r="152" spans="1:2" ht="12.75" customHeight="1" x14ac:dyDescent="0.2">
      <c r="A152" s="86"/>
      <c r="B152" s="86"/>
    </row>
    <row r="153" spans="1:2" ht="12.75" customHeight="1" x14ac:dyDescent="0.2">
      <c r="A153" s="86"/>
      <c r="B153" s="86"/>
    </row>
    <row r="154" spans="1:2" ht="12.75" customHeight="1" x14ac:dyDescent="0.2">
      <c r="A154" s="86"/>
      <c r="B154" s="86"/>
    </row>
    <row r="155" spans="1:2" ht="12.75" customHeight="1" x14ac:dyDescent="0.2">
      <c r="A155" s="86"/>
      <c r="B155" s="86"/>
    </row>
    <row r="156" spans="1:2" ht="12.75" customHeight="1" x14ac:dyDescent="0.2">
      <c r="A156" s="86"/>
      <c r="B156" s="86"/>
    </row>
    <row r="157" spans="1:2" ht="12.75" customHeight="1" x14ac:dyDescent="0.2">
      <c r="A157" s="86"/>
      <c r="B157" s="86"/>
    </row>
    <row r="158" spans="1:2" ht="12.75" customHeight="1" x14ac:dyDescent="0.2">
      <c r="A158" s="86"/>
      <c r="B158" s="86"/>
    </row>
    <row r="159" spans="1:2" ht="12.75" customHeight="1" x14ac:dyDescent="0.2">
      <c r="A159" s="86"/>
      <c r="B159" s="86"/>
    </row>
    <row r="160" spans="1:2" ht="12.75" customHeight="1" x14ac:dyDescent="0.2">
      <c r="A160" s="86"/>
      <c r="B160" s="86"/>
    </row>
    <row r="161" spans="1:2" ht="12.75" customHeight="1" x14ac:dyDescent="0.2">
      <c r="A161" s="86"/>
      <c r="B161" s="86"/>
    </row>
    <row r="162" spans="1:2" ht="12.75" customHeight="1" x14ac:dyDescent="0.2">
      <c r="A162" s="86"/>
      <c r="B162" s="86"/>
    </row>
    <row r="163" spans="1:2" ht="12.75" customHeight="1" x14ac:dyDescent="0.2">
      <c r="A163" s="86"/>
      <c r="B163" s="86"/>
    </row>
    <row r="164" spans="1:2" ht="12.75" customHeight="1" x14ac:dyDescent="0.2">
      <c r="A164" s="86"/>
      <c r="B164" s="86"/>
    </row>
    <row r="165" spans="1:2" ht="12.75" customHeight="1" x14ac:dyDescent="0.2">
      <c r="A165" s="86"/>
      <c r="B165" s="86"/>
    </row>
    <row r="166" spans="1:2" ht="12.75" customHeight="1" x14ac:dyDescent="0.2">
      <c r="A166" s="86"/>
      <c r="B166" s="86"/>
    </row>
    <row r="167" spans="1:2" ht="12.75" customHeight="1" x14ac:dyDescent="0.2">
      <c r="A167" s="86"/>
      <c r="B167" s="86"/>
    </row>
    <row r="168" spans="1:2" ht="12.75" customHeight="1" x14ac:dyDescent="0.2">
      <c r="A168" s="86"/>
      <c r="B168" s="86"/>
    </row>
    <row r="169" spans="1:2" ht="12.75" customHeight="1" x14ac:dyDescent="0.2">
      <c r="A169" s="86"/>
      <c r="B169" s="86"/>
    </row>
    <row r="170" spans="1:2" ht="12.75" customHeight="1" x14ac:dyDescent="0.2">
      <c r="A170" s="86"/>
      <c r="B170" s="86"/>
    </row>
    <row r="171" spans="1:2" ht="12.75" customHeight="1" x14ac:dyDescent="0.2">
      <c r="A171" s="86"/>
      <c r="B171" s="86"/>
    </row>
    <row r="172" spans="1:2" ht="12.75" customHeight="1" x14ac:dyDescent="0.2">
      <c r="A172" s="86"/>
      <c r="B172" s="86"/>
    </row>
    <row r="173" spans="1:2" ht="12.75" customHeight="1" x14ac:dyDescent="0.2">
      <c r="A173" s="86"/>
      <c r="B173" s="86"/>
    </row>
    <row r="174" spans="1:2" ht="12.75" customHeight="1" x14ac:dyDescent="0.2">
      <c r="A174" s="86"/>
      <c r="B174" s="86"/>
    </row>
    <row r="175" spans="1:2" ht="12.75" customHeight="1" x14ac:dyDescent="0.2">
      <c r="A175" s="86"/>
      <c r="B175" s="86"/>
    </row>
    <row r="176" spans="1:2" ht="12.75" customHeight="1" x14ac:dyDescent="0.2">
      <c r="A176" s="86"/>
      <c r="B176" s="86"/>
    </row>
    <row r="177" spans="1:2" ht="12.75" customHeight="1" x14ac:dyDescent="0.2">
      <c r="A177" s="86"/>
      <c r="B177" s="86"/>
    </row>
    <row r="178" spans="1:2" ht="12.75" customHeight="1" x14ac:dyDescent="0.2">
      <c r="A178" s="86"/>
      <c r="B178" s="86"/>
    </row>
    <row r="179" spans="1:2" ht="12.75" customHeight="1" x14ac:dyDescent="0.2">
      <c r="A179" s="86"/>
      <c r="B179" s="86"/>
    </row>
    <row r="180" spans="1:2" ht="12.75" customHeight="1" x14ac:dyDescent="0.2">
      <c r="A180" s="86"/>
      <c r="B180" s="86"/>
    </row>
    <row r="181" spans="1:2" ht="12.75" customHeight="1" x14ac:dyDescent="0.2">
      <c r="A181" s="86"/>
      <c r="B181" s="86"/>
    </row>
    <row r="182" spans="1:2" ht="12.75" customHeight="1" x14ac:dyDescent="0.2">
      <c r="A182" s="86"/>
      <c r="B182" s="86"/>
    </row>
    <row r="183" spans="1:2" ht="12.75" customHeight="1" x14ac:dyDescent="0.2">
      <c r="A183" s="86"/>
      <c r="B183" s="86"/>
    </row>
    <row r="184" spans="1:2" ht="12.75" customHeight="1" x14ac:dyDescent="0.2">
      <c r="A184" s="86"/>
      <c r="B184" s="86"/>
    </row>
    <row r="185" spans="1:2" ht="12.75" customHeight="1" x14ac:dyDescent="0.2">
      <c r="A185" s="86"/>
      <c r="B185" s="86"/>
    </row>
    <row r="186" spans="1:2" ht="12.75" customHeight="1" x14ac:dyDescent="0.2">
      <c r="A186" s="86"/>
      <c r="B186" s="86"/>
    </row>
    <row r="187" spans="1:2" ht="12.75" customHeight="1" x14ac:dyDescent="0.2">
      <c r="A187" s="86"/>
      <c r="B187" s="86"/>
    </row>
    <row r="188" spans="1:2" ht="12.75" customHeight="1" x14ac:dyDescent="0.2">
      <c r="A188" s="86"/>
      <c r="B188" s="86"/>
    </row>
    <row r="189" spans="1:2" ht="12.75" customHeight="1" x14ac:dyDescent="0.2">
      <c r="A189" s="86"/>
      <c r="B189" s="86"/>
    </row>
    <row r="190" spans="1:2" ht="12.75" customHeight="1" x14ac:dyDescent="0.2">
      <c r="A190" s="86"/>
      <c r="B190" s="86"/>
    </row>
    <row r="191" spans="1:2" ht="12.75" customHeight="1" x14ac:dyDescent="0.2">
      <c r="A191" s="86"/>
      <c r="B191" s="86"/>
    </row>
    <row r="192" spans="1:2" ht="12.75" customHeight="1" x14ac:dyDescent="0.2">
      <c r="A192" s="86"/>
      <c r="B192" s="86"/>
    </row>
    <row r="193" spans="1:2" ht="12.75" customHeight="1" x14ac:dyDescent="0.2">
      <c r="A193" s="86"/>
      <c r="B193" s="86"/>
    </row>
    <row r="194" spans="1:2" ht="12.75" customHeight="1" x14ac:dyDescent="0.2">
      <c r="A194" s="86"/>
      <c r="B194" s="86"/>
    </row>
    <row r="195" spans="1:2" ht="12.75" customHeight="1" x14ac:dyDescent="0.2">
      <c r="A195" s="86"/>
      <c r="B195" s="86"/>
    </row>
    <row r="196" spans="1:2" ht="12.75" customHeight="1" x14ac:dyDescent="0.2">
      <c r="A196" s="86"/>
      <c r="B196" s="86"/>
    </row>
    <row r="197" spans="1:2" ht="12.75" customHeight="1" x14ac:dyDescent="0.2">
      <c r="A197" s="86"/>
      <c r="B197" s="86"/>
    </row>
    <row r="198" spans="1:2" ht="12.75" customHeight="1" x14ac:dyDescent="0.2">
      <c r="A198" s="86"/>
      <c r="B198" s="86"/>
    </row>
    <row r="199" spans="1:2" ht="12.75" customHeight="1" x14ac:dyDescent="0.2">
      <c r="A199" s="86"/>
      <c r="B199" s="86"/>
    </row>
    <row r="200" spans="1:2" ht="12.75" customHeight="1" x14ac:dyDescent="0.2">
      <c r="A200" s="86"/>
      <c r="B200" s="86"/>
    </row>
    <row r="201" spans="1:2" ht="12.75" customHeight="1" x14ac:dyDescent="0.2">
      <c r="A201" s="86"/>
      <c r="B201" s="86"/>
    </row>
    <row r="202" spans="1:2" ht="12.75" customHeight="1" x14ac:dyDescent="0.2">
      <c r="A202" s="86"/>
      <c r="B202" s="86"/>
    </row>
    <row r="203" spans="1:2" ht="12.75" customHeight="1" x14ac:dyDescent="0.2">
      <c r="A203" s="86"/>
      <c r="B203" s="86"/>
    </row>
    <row r="204" spans="1:2" ht="12.75" customHeight="1" x14ac:dyDescent="0.2">
      <c r="A204" s="86"/>
      <c r="B204" s="86"/>
    </row>
    <row r="205" spans="1:2" ht="12.75" customHeight="1" x14ac:dyDescent="0.2">
      <c r="A205" s="86"/>
      <c r="B205" s="86"/>
    </row>
    <row r="206" spans="1:2" ht="12.75" customHeight="1" x14ac:dyDescent="0.2">
      <c r="A206" s="86"/>
      <c r="B206" s="86"/>
    </row>
    <row r="207" spans="1:2" ht="12.75" customHeight="1" x14ac:dyDescent="0.2">
      <c r="A207" s="86"/>
      <c r="B207" s="86"/>
    </row>
    <row r="208" spans="1:2" ht="12.75" customHeight="1" x14ac:dyDescent="0.2">
      <c r="A208" s="86"/>
      <c r="B208" s="86"/>
    </row>
    <row r="209" spans="1:2" ht="12.75" customHeight="1" x14ac:dyDescent="0.2">
      <c r="A209" s="86"/>
      <c r="B209" s="86"/>
    </row>
    <row r="210" spans="1:2" ht="12.75" customHeight="1" x14ac:dyDescent="0.2">
      <c r="A210" s="86"/>
      <c r="B210" s="86"/>
    </row>
    <row r="211" spans="1:2" ht="12.75" customHeight="1" x14ac:dyDescent="0.2">
      <c r="A211" s="86"/>
      <c r="B211" s="86"/>
    </row>
    <row r="212" spans="1:2" ht="12.75" customHeight="1" x14ac:dyDescent="0.2">
      <c r="A212" s="86"/>
      <c r="B212" s="86"/>
    </row>
    <row r="213" spans="1:2" ht="12.75" customHeight="1" x14ac:dyDescent="0.2">
      <c r="A213" s="86"/>
      <c r="B213" s="86"/>
    </row>
    <row r="214" spans="1:2" ht="12.75" customHeight="1" x14ac:dyDescent="0.2">
      <c r="A214" s="86"/>
      <c r="B214" s="86"/>
    </row>
    <row r="215" spans="1:2" ht="12.75" customHeight="1" x14ac:dyDescent="0.2">
      <c r="A215" s="86"/>
      <c r="B215" s="86"/>
    </row>
    <row r="216" spans="1:2" ht="12.75" customHeight="1" x14ac:dyDescent="0.2">
      <c r="A216" s="86"/>
      <c r="B216" s="86"/>
    </row>
    <row r="217" spans="1:2" ht="12.75" customHeight="1" x14ac:dyDescent="0.2">
      <c r="A217" s="86"/>
      <c r="B217" s="86"/>
    </row>
    <row r="218" spans="1:2" ht="12.75" customHeight="1" x14ac:dyDescent="0.2">
      <c r="A218" s="86"/>
      <c r="B218" s="86"/>
    </row>
    <row r="219" spans="1:2" ht="12.75" customHeight="1" x14ac:dyDescent="0.2">
      <c r="A219" s="86"/>
      <c r="B219" s="86"/>
    </row>
    <row r="220" spans="1:2" ht="12.75" customHeight="1" x14ac:dyDescent="0.2">
      <c r="A220" s="86"/>
      <c r="B220" s="86"/>
    </row>
    <row r="221" spans="1:2" ht="12.75" customHeight="1" x14ac:dyDescent="0.2">
      <c r="A221" s="86"/>
      <c r="B221" s="86"/>
    </row>
    <row r="222" spans="1:2" ht="12.75" customHeight="1" x14ac:dyDescent="0.2">
      <c r="A222" s="86"/>
      <c r="B222" s="86"/>
    </row>
    <row r="223" spans="1:2" ht="12.75" customHeight="1" x14ac:dyDescent="0.2">
      <c r="A223" s="86"/>
      <c r="B223" s="86"/>
    </row>
    <row r="224" spans="1:2" ht="12.75" customHeight="1" x14ac:dyDescent="0.2">
      <c r="A224" s="86"/>
      <c r="B224" s="86"/>
    </row>
    <row r="225" spans="1:2" ht="12.75" customHeight="1" x14ac:dyDescent="0.2">
      <c r="A225" s="86"/>
      <c r="B225" s="86"/>
    </row>
    <row r="226" spans="1:2" ht="12.75" customHeight="1" x14ac:dyDescent="0.2">
      <c r="A226" s="86"/>
      <c r="B226" s="86"/>
    </row>
    <row r="227" spans="1:2" ht="12.75" customHeight="1" x14ac:dyDescent="0.2">
      <c r="A227" s="86"/>
      <c r="B227" s="86"/>
    </row>
    <row r="228" spans="1:2" ht="12.75" customHeight="1" x14ac:dyDescent="0.2">
      <c r="A228" s="86"/>
      <c r="B228" s="86"/>
    </row>
    <row r="229" spans="1:2" ht="12.75" customHeight="1" x14ac:dyDescent="0.2">
      <c r="A229" s="86"/>
      <c r="B229" s="86"/>
    </row>
    <row r="230" spans="1:2" ht="12.75" customHeight="1" x14ac:dyDescent="0.2">
      <c r="A230" s="86"/>
      <c r="B230" s="86"/>
    </row>
    <row r="231" spans="1:2" ht="12.75" customHeight="1" x14ac:dyDescent="0.2">
      <c r="A231" s="86"/>
      <c r="B231" s="86"/>
    </row>
    <row r="232" spans="1:2" ht="12.75" customHeight="1" x14ac:dyDescent="0.2">
      <c r="A232" s="86"/>
      <c r="B232" s="86"/>
    </row>
    <row r="233" spans="1:2" ht="12.75" customHeight="1" x14ac:dyDescent="0.2">
      <c r="A233" s="86"/>
      <c r="B233" s="86"/>
    </row>
    <row r="234" spans="1:2" ht="12.75" customHeight="1" x14ac:dyDescent="0.2">
      <c r="A234" s="86"/>
      <c r="B234" s="86"/>
    </row>
    <row r="235" spans="1:2" ht="12.75" customHeight="1" x14ac:dyDescent="0.2">
      <c r="A235" s="86"/>
      <c r="B235" s="86"/>
    </row>
    <row r="236" spans="1:2" ht="12.75" customHeight="1" x14ac:dyDescent="0.2">
      <c r="A236" s="86"/>
      <c r="B236" s="86"/>
    </row>
    <row r="237" spans="1:2" ht="12.75" customHeight="1" x14ac:dyDescent="0.2">
      <c r="A237" s="86"/>
      <c r="B237" s="86"/>
    </row>
    <row r="238" spans="1:2" ht="12.75" customHeight="1" x14ac:dyDescent="0.2">
      <c r="A238" s="86"/>
      <c r="B238" s="86"/>
    </row>
    <row r="239" spans="1:2" ht="12.75" customHeight="1" x14ac:dyDescent="0.2">
      <c r="A239" s="86"/>
      <c r="B239" s="86"/>
    </row>
    <row r="240" spans="1:2" ht="12.75" customHeight="1" x14ac:dyDescent="0.2">
      <c r="A240" s="86"/>
      <c r="B240" s="86"/>
    </row>
    <row r="241" spans="1:2" ht="12.75" customHeight="1" x14ac:dyDescent="0.2">
      <c r="A241" s="86"/>
      <c r="B241" s="86"/>
    </row>
    <row r="242" spans="1:2" ht="12.75" customHeight="1" x14ac:dyDescent="0.2">
      <c r="A242" s="86"/>
      <c r="B242" s="86"/>
    </row>
    <row r="243" spans="1:2" ht="12.75" customHeight="1" x14ac:dyDescent="0.2">
      <c r="A243" s="86"/>
      <c r="B243" s="86"/>
    </row>
    <row r="244" spans="1:2" ht="12.75" customHeight="1" x14ac:dyDescent="0.2">
      <c r="A244" s="86"/>
      <c r="B244" s="86"/>
    </row>
    <row r="245" spans="1:2" ht="12.75" customHeight="1" x14ac:dyDescent="0.2">
      <c r="A245" s="86"/>
      <c r="B245" s="86"/>
    </row>
    <row r="246" spans="1:2" ht="12.75" customHeight="1" x14ac:dyDescent="0.2">
      <c r="A246" s="86"/>
      <c r="B246" s="86"/>
    </row>
    <row r="247" spans="1:2" ht="12.75" customHeight="1" x14ac:dyDescent="0.2">
      <c r="A247" s="86"/>
      <c r="B247" s="86"/>
    </row>
    <row r="248" spans="1:2" ht="12.75" customHeight="1" x14ac:dyDescent="0.2">
      <c r="A248" s="86"/>
      <c r="B248" s="86"/>
    </row>
    <row r="249" spans="1:2" ht="12.75" customHeight="1" x14ac:dyDescent="0.2">
      <c r="A249" s="86"/>
      <c r="B249" s="86"/>
    </row>
    <row r="250" spans="1:2" ht="12.75" customHeight="1" x14ac:dyDescent="0.2">
      <c r="A250" s="86"/>
      <c r="B250" s="86"/>
    </row>
    <row r="251" spans="1:2" ht="12.75" customHeight="1" x14ac:dyDescent="0.2">
      <c r="A251" s="86"/>
      <c r="B251" s="86"/>
    </row>
    <row r="252" spans="1:2" ht="12.75" customHeight="1" x14ac:dyDescent="0.2">
      <c r="A252" s="86"/>
      <c r="B252" s="86"/>
    </row>
    <row r="253" spans="1:2" ht="12.75" customHeight="1" x14ac:dyDescent="0.2">
      <c r="A253" s="86"/>
      <c r="B253" s="86"/>
    </row>
    <row r="254" spans="1:2" ht="12.75" customHeight="1" x14ac:dyDescent="0.2">
      <c r="A254" s="86"/>
      <c r="B254" s="86"/>
    </row>
    <row r="255" spans="1:2" ht="12.75" customHeight="1" x14ac:dyDescent="0.2">
      <c r="A255" s="86"/>
      <c r="B255" s="86"/>
    </row>
    <row r="256" spans="1:2" ht="12.75" customHeight="1" x14ac:dyDescent="0.2">
      <c r="A256" s="86"/>
      <c r="B256" s="86"/>
    </row>
    <row r="257" spans="1:2" ht="12.75" customHeight="1" x14ac:dyDescent="0.2">
      <c r="A257" s="86"/>
      <c r="B257" s="86"/>
    </row>
    <row r="258" spans="1:2" ht="12.75" customHeight="1" x14ac:dyDescent="0.2">
      <c r="A258" s="86"/>
      <c r="B258" s="86"/>
    </row>
    <row r="259" spans="1:2" ht="12.75" customHeight="1" x14ac:dyDescent="0.2">
      <c r="A259" s="86"/>
      <c r="B259" s="86"/>
    </row>
    <row r="260" spans="1:2" ht="12.75" customHeight="1" x14ac:dyDescent="0.2">
      <c r="A260" s="86"/>
      <c r="B260" s="86"/>
    </row>
    <row r="261" spans="1:2" ht="12.75" customHeight="1" x14ac:dyDescent="0.2">
      <c r="A261" s="86"/>
      <c r="B261" s="86"/>
    </row>
    <row r="262" spans="1:2" ht="12.75" customHeight="1" x14ac:dyDescent="0.2">
      <c r="A262" s="86"/>
      <c r="B262" s="86"/>
    </row>
    <row r="263" spans="1:2" ht="12.75" customHeight="1" x14ac:dyDescent="0.2">
      <c r="A263" s="86"/>
      <c r="B263" s="86"/>
    </row>
    <row r="264" spans="1:2" ht="12.75" customHeight="1" x14ac:dyDescent="0.2">
      <c r="A264" s="86"/>
      <c r="B264" s="86"/>
    </row>
    <row r="265" spans="1:2" ht="12.75" customHeight="1" x14ac:dyDescent="0.2">
      <c r="A265" s="86"/>
      <c r="B265" s="86"/>
    </row>
    <row r="266" spans="1:2" ht="12.75" customHeight="1" x14ac:dyDescent="0.2">
      <c r="A266" s="86"/>
      <c r="B266" s="86"/>
    </row>
    <row r="267" spans="1:2" ht="12.75" customHeight="1" x14ac:dyDescent="0.2">
      <c r="A267" s="86"/>
      <c r="B267" s="86"/>
    </row>
    <row r="268" spans="1:2" ht="12.75" customHeight="1" x14ac:dyDescent="0.2">
      <c r="A268" s="86"/>
      <c r="B268" s="86"/>
    </row>
    <row r="269" spans="1:2" ht="12.75" customHeight="1" x14ac:dyDescent="0.2">
      <c r="A269" s="86"/>
      <c r="B269" s="86"/>
    </row>
    <row r="270" spans="1:2" ht="12.75" customHeight="1" x14ac:dyDescent="0.2">
      <c r="A270" s="86"/>
      <c r="B270" s="86"/>
    </row>
    <row r="271" spans="1:2" ht="12.75" customHeight="1" x14ac:dyDescent="0.2">
      <c r="A271" s="86"/>
      <c r="B271" s="86"/>
    </row>
    <row r="272" spans="1:2" ht="12.75" customHeight="1" x14ac:dyDescent="0.2">
      <c r="A272" s="86"/>
      <c r="B272" s="86"/>
    </row>
    <row r="273" spans="1:2" ht="12.75" customHeight="1" x14ac:dyDescent="0.2">
      <c r="A273" s="86"/>
      <c r="B273" s="86"/>
    </row>
    <row r="274" spans="1:2" ht="12.75" customHeight="1" x14ac:dyDescent="0.2">
      <c r="A274" s="86"/>
      <c r="B274" s="86"/>
    </row>
    <row r="275" spans="1:2" ht="12.75" customHeight="1" x14ac:dyDescent="0.2">
      <c r="A275" s="86"/>
      <c r="B275" s="86"/>
    </row>
    <row r="276" spans="1:2" ht="12.75" customHeight="1" x14ac:dyDescent="0.2">
      <c r="A276" s="86"/>
      <c r="B276" s="86"/>
    </row>
    <row r="277" spans="1:2" ht="12.75" customHeight="1" x14ac:dyDescent="0.2">
      <c r="A277" s="86"/>
      <c r="B277" s="86"/>
    </row>
    <row r="278" spans="1:2" ht="12.75" customHeight="1" x14ac:dyDescent="0.2">
      <c r="A278" s="86"/>
      <c r="B278" s="86"/>
    </row>
    <row r="279" spans="1:2" ht="12.75" customHeight="1" x14ac:dyDescent="0.2">
      <c r="A279" s="86"/>
      <c r="B279" s="86"/>
    </row>
    <row r="280" spans="1:2" ht="12.75" customHeight="1" x14ac:dyDescent="0.2">
      <c r="A280" s="86"/>
      <c r="B280" s="86"/>
    </row>
    <row r="281" spans="1:2" ht="12.75" customHeight="1" x14ac:dyDescent="0.2">
      <c r="A281" s="86"/>
      <c r="B281" s="86"/>
    </row>
    <row r="282" spans="1:2" ht="12.75" customHeight="1" x14ac:dyDescent="0.2">
      <c r="A282" s="86"/>
      <c r="B282" s="86"/>
    </row>
    <row r="283" spans="1:2" ht="12.75" customHeight="1" x14ac:dyDescent="0.2">
      <c r="A283" s="86"/>
      <c r="B283" s="86"/>
    </row>
    <row r="284" spans="1:2" ht="12.75" customHeight="1" x14ac:dyDescent="0.2">
      <c r="A284" s="86"/>
      <c r="B284" s="86"/>
    </row>
    <row r="285" spans="1:2" ht="12.75" customHeight="1" x14ac:dyDescent="0.2">
      <c r="A285" s="86"/>
      <c r="B285" s="86"/>
    </row>
    <row r="286" spans="1:2" ht="12.75" customHeight="1" x14ac:dyDescent="0.2">
      <c r="A286" s="86"/>
      <c r="B286" s="86"/>
    </row>
    <row r="287" spans="1:2" ht="12.75" customHeight="1" x14ac:dyDescent="0.2">
      <c r="A287" s="86"/>
      <c r="B287" s="86"/>
    </row>
    <row r="288" spans="1:2" ht="12.75" customHeight="1" x14ac:dyDescent="0.2">
      <c r="A288" s="86"/>
      <c r="B288" s="86"/>
    </row>
    <row r="289" spans="1:2" ht="12.75" customHeight="1" x14ac:dyDescent="0.2">
      <c r="A289" s="86"/>
      <c r="B289" s="86"/>
    </row>
    <row r="290" spans="1:2" ht="12.75" customHeight="1" x14ac:dyDescent="0.2">
      <c r="A290" s="86"/>
      <c r="B290" s="86"/>
    </row>
    <row r="291" spans="1:2" ht="12.75" customHeight="1" x14ac:dyDescent="0.2">
      <c r="A291" s="86"/>
      <c r="B291" s="86"/>
    </row>
    <row r="292" spans="1:2" ht="12.75" customHeight="1" x14ac:dyDescent="0.2">
      <c r="A292" s="86"/>
      <c r="B292" s="86"/>
    </row>
    <row r="293" spans="1:2" ht="12.75" customHeight="1" x14ac:dyDescent="0.2">
      <c r="A293" s="86"/>
      <c r="B293" s="86"/>
    </row>
    <row r="294" spans="1:2" ht="12.75" customHeight="1" x14ac:dyDescent="0.2">
      <c r="A294" s="86"/>
      <c r="B294" s="86"/>
    </row>
    <row r="295" spans="1:2" ht="12.75" customHeight="1" x14ac:dyDescent="0.2">
      <c r="A295" s="86"/>
      <c r="B295" s="86"/>
    </row>
    <row r="296" spans="1:2" ht="12.75" customHeight="1" x14ac:dyDescent="0.2">
      <c r="A296" s="86"/>
      <c r="B296" s="86"/>
    </row>
    <row r="297" spans="1:2" ht="12.75" customHeight="1" x14ac:dyDescent="0.2">
      <c r="A297" s="86"/>
      <c r="B297" s="86"/>
    </row>
    <row r="298" spans="1:2" ht="12.75" customHeight="1" x14ac:dyDescent="0.2">
      <c r="A298" s="86"/>
      <c r="B298" s="86"/>
    </row>
    <row r="299" spans="1:2" ht="12.75" customHeight="1" x14ac:dyDescent="0.2">
      <c r="A299" s="86"/>
      <c r="B299" s="86"/>
    </row>
    <row r="300" spans="1:2" ht="12.75" customHeight="1" x14ac:dyDescent="0.2">
      <c r="A300" s="86"/>
      <c r="B300" s="86"/>
    </row>
    <row r="301" spans="1:2" ht="12.75" customHeight="1" x14ac:dyDescent="0.2">
      <c r="A301" s="86"/>
      <c r="B301" s="86"/>
    </row>
    <row r="302" spans="1:2" ht="12.75" customHeight="1" x14ac:dyDescent="0.2">
      <c r="A302" s="86"/>
      <c r="B302" s="86"/>
    </row>
    <row r="303" spans="1:2" ht="12.75" customHeight="1" x14ac:dyDescent="0.2">
      <c r="A303" s="86"/>
      <c r="B303" s="86"/>
    </row>
    <row r="304" spans="1:2" ht="12.75" customHeight="1" x14ac:dyDescent="0.2">
      <c r="A304" s="86"/>
      <c r="B304" s="86"/>
    </row>
    <row r="305" spans="1:2" ht="12.75" customHeight="1" x14ac:dyDescent="0.2">
      <c r="A305" s="86"/>
      <c r="B305" s="86"/>
    </row>
    <row r="306" spans="1:2" ht="12.75" customHeight="1" x14ac:dyDescent="0.2">
      <c r="A306" s="86"/>
      <c r="B306" s="86"/>
    </row>
    <row r="307" spans="1:2" ht="12.75" customHeight="1" x14ac:dyDescent="0.2">
      <c r="A307" s="86"/>
      <c r="B307" s="86"/>
    </row>
    <row r="308" spans="1:2" ht="12.75" customHeight="1" x14ac:dyDescent="0.2">
      <c r="A308" s="86"/>
      <c r="B308" s="86"/>
    </row>
    <row r="309" spans="1:2" ht="12.75" customHeight="1" x14ac:dyDescent="0.2">
      <c r="A309" s="86"/>
      <c r="B309" s="86"/>
    </row>
    <row r="310" spans="1:2" ht="12.75" customHeight="1" x14ac:dyDescent="0.2">
      <c r="A310" s="86"/>
      <c r="B310" s="86"/>
    </row>
    <row r="311" spans="1:2" ht="12.75" customHeight="1" x14ac:dyDescent="0.2">
      <c r="A311" s="86"/>
      <c r="B311" s="86"/>
    </row>
    <row r="312" spans="1:2" ht="12.75" customHeight="1" x14ac:dyDescent="0.2">
      <c r="A312" s="86"/>
      <c r="B312" s="86"/>
    </row>
    <row r="313" spans="1:2" ht="12.75" customHeight="1" x14ac:dyDescent="0.2">
      <c r="A313" s="86"/>
      <c r="B313" s="86"/>
    </row>
    <row r="314" spans="1:2" ht="12.75" customHeight="1" x14ac:dyDescent="0.2">
      <c r="A314" s="86"/>
      <c r="B314" s="86"/>
    </row>
    <row r="315" spans="1:2" ht="12.75" customHeight="1" x14ac:dyDescent="0.2">
      <c r="A315" s="86"/>
      <c r="B315" s="86"/>
    </row>
    <row r="316" spans="1:2" ht="12.75" customHeight="1" x14ac:dyDescent="0.2">
      <c r="A316" s="86"/>
      <c r="B316" s="86"/>
    </row>
    <row r="317" spans="1:2" ht="12.75" customHeight="1" x14ac:dyDescent="0.2">
      <c r="A317" s="86"/>
      <c r="B317" s="86"/>
    </row>
    <row r="318" spans="1:2" ht="12.75" customHeight="1" x14ac:dyDescent="0.2">
      <c r="A318" s="86"/>
      <c r="B318" s="86"/>
    </row>
    <row r="319" spans="1:2" ht="12.75" customHeight="1" x14ac:dyDescent="0.2">
      <c r="A319" s="86"/>
      <c r="B319" s="86"/>
    </row>
    <row r="320" spans="1:2" ht="12.75" customHeight="1" x14ac:dyDescent="0.2">
      <c r="A320" s="86"/>
      <c r="B320" s="86"/>
    </row>
    <row r="321" spans="1:2" ht="12.75" customHeight="1" x14ac:dyDescent="0.2">
      <c r="A321" s="86"/>
      <c r="B321" s="86"/>
    </row>
    <row r="322" spans="1:2" ht="12.75" customHeight="1" x14ac:dyDescent="0.2">
      <c r="A322" s="86"/>
      <c r="B322" s="86"/>
    </row>
    <row r="323" spans="1:2" ht="12.75" customHeight="1" x14ac:dyDescent="0.2">
      <c r="A323" s="86"/>
      <c r="B323" s="86"/>
    </row>
    <row r="324" spans="1:2" ht="12.75" customHeight="1" x14ac:dyDescent="0.2">
      <c r="A324" s="86"/>
      <c r="B324" s="86"/>
    </row>
    <row r="325" spans="1:2" ht="12.75" customHeight="1" x14ac:dyDescent="0.2">
      <c r="A325" s="86"/>
      <c r="B325" s="86"/>
    </row>
    <row r="326" spans="1:2" ht="12.75" customHeight="1" x14ac:dyDescent="0.2">
      <c r="A326" s="86"/>
      <c r="B326" s="86"/>
    </row>
    <row r="327" spans="1:2" ht="12.75" customHeight="1" x14ac:dyDescent="0.2">
      <c r="A327" s="86"/>
      <c r="B327" s="86"/>
    </row>
    <row r="328" spans="1:2" ht="12.75" customHeight="1" x14ac:dyDescent="0.2">
      <c r="A328" s="86"/>
      <c r="B328" s="86"/>
    </row>
    <row r="329" spans="1:2" ht="12.75" customHeight="1" x14ac:dyDescent="0.2">
      <c r="A329" s="86"/>
      <c r="B329" s="86"/>
    </row>
    <row r="330" spans="1:2" ht="12.75" customHeight="1" x14ac:dyDescent="0.2">
      <c r="A330" s="86"/>
      <c r="B330" s="86"/>
    </row>
    <row r="331" spans="1:2" ht="12.75" customHeight="1" x14ac:dyDescent="0.2">
      <c r="A331" s="86"/>
      <c r="B331" s="86"/>
    </row>
    <row r="332" spans="1:2" ht="12.75" customHeight="1" x14ac:dyDescent="0.2">
      <c r="A332" s="86"/>
      <c r="B332" s="86"/>
    </row>
    <row r="333" spans="1:2" ht="12.75" customHeight="1" x14ac:dyDescent="0.2">
      <c r="A333" s="86"/>
      <c r="B333" s="86"/>
    </row>
    <row r="334" spans="1:2" ht="12.75" customHeight="1" x14ac:dyDescent="0.2">
      <c r="A334" s="86"/>
      <c r="B334" s="86"/>
    </row>
    <row r="335" spans="1:2" ht="12.75" customHeight="1" x14ac:dyDescent="0.2">
      <c r="A335" s="86"/>
      <c r="B335" s="86"/>
    </row>
    <row r="336" spans="1:2" ht="12.75" customHeight="1" x14ac:dyDescent="0.2">
      <c r="A336" s="86"/>
      <c r="B336" s="86"/>
    </row>
    <row r="337" spans="1:2" ht="12.75" customHeight="1" x14ac:dyDescent="0.2">
      <c r="A337" s="86"/>
      <c r="B337" s="86"/>
    </row>
    <row r="338" spans="1:2" ht="12.75" customHeight="1" x14ac:dyDescent="0.2">
      <c r="A338" s="86"/>
      <c r="B338" s="86"/>
    </row>
    <row r="339" spans="1:2" ht="12.75" customHeight="1" x14ac:dyDescent="0.2">
      <c r="A339" s="86"/>
      <c r="B339" s="86"/>
    </row>
    <row r="340" spans="1:2" ht="12.75" customHeight="1" x14ac:dyDescent="0.2">
      <c r="A340" s="86"/>
      <c r="B340" s="86"/>
    </row>
    <row r="341" spans="1:2" ht="12.75" customHeight="1" x14ac:dyDescent="0.2">
      <c r="A341" s="86"/>
      <c r="B341" s="86"/>
    </row>
    <row r="342" spans="1:2" ht="12.75" customHeight="1" x14ac:dyDescent="0.2">
      <c r="A342" s="86"/>
      <c r="B342" s="86"/>
    </row>
    <row r="343" spans="1:2" ht="12.75" customHeight="1" x14ac:dyDescent="0.2">
      <c r="A343" s="86"/>
      <c r="B343" s="86"/>
    </row>
    <row r="344" spans="1:2" ht="12.75" customHeight="1" x14ac:dyDescent="0.2">
      <c r="A344" s="86"/>
      <c r="B344" s="86"/>
    </row>
    <row r="345" spans="1:2" ht="12.75" customHeight="1" x14ac:dyDescent="0.2">
      <c r="A345" s="86"/>
      <c r="B345" s="86"/>
    </row>
    <row r="346" spans="1:2" ht="12.75" customHeight="1" x14ac:dyDescent="0.2">
      <c r="A346" s="86"/>
      <c r="B346" s="86"/>
    </row>
    <row r="347" spans="1:2" ht="12.75" customHeight="1" x14ac:dyDescent="0.2">
      <c r="A347" s="86"/>
      <c r="B347" s="86"/>
    </row>
    <row r="348" spans="1:2" ht="12.75" customHeight="1" x14ac:dyDescent="0.2">
      <c r="A348" s="86"/>
      <c r="B348" s="86"/>
    </row>
    <row r="349" spans="1:2" ht="12.75" customHeight="1" x14ac:dyDescent="0.2">
      <c r="A349" s="86"/>
      <c r="B349" s="86"/>
    </row>
    <row r="350" spans="1:2" ht="12.75" customHeight="1" x14ac:dyDescent="0.2">
      <c r="A350" s="86"/>
      <c r="B350" s="86"/>
    </row>
    <row r="351" spans="1:2" ht="12.75" customHeight="1" x14ac:dyDescent="0.2">
      <c r="A351" s="86"/>
      <c r="B351" s="86"/>
    </row>
    <row r="352" spans="1:2" ht="12.75" customHeight="1" x14ac:dyDescent="0.2">
      <c r="A352" s="86"/>
      <c r="B352" s="86"/>
    </row>
    <row r="353" spans="1:2" ht="12.75" customHeight="1" x14ac:dyDescent="0.2">
      <c r="A353" s="86"/>
      <c r="B353" s="86"/>
    </row>
    <row r="354" spans="1:2" ht="12.75" customHeight="1" x14ac:dyDescent="0.2">
      <c r="A354" s="86"/>
      <c r="B354" s="86"/>
    </row>
    <row r="355" spans="1:2" ht="12.75" customHeight="1" x14ac:dyDescent="0.2">
      <c r="A355" s="86"/>
      <c r="B355" s="86"/>
    </row>
    <row r="356" spans="1:2" ht="12.75" customHeight="1" x14ac:dyDescent="0.2">
      <c r="A356" s="86"/>
      <c r="B356" s="86"/>
    </row>
    <row r="357" spans="1:2" ht="12.75" customHeight="1" x14ac:dyDescent="0.2">
      <c r="A357" s="86"/>
      <c r="B357" s="86"/>
    </row>
    <row r="358" spans="1:2" ht="12.75" customHeight="1" x14ac:dyDescent="0.2">
      <c r="A358" s="86"/>
      <c r="B358" s="86"/>
    </row>
    <row r="359" spans="1:2" ht="12.75" customHeight="1" x14ac:dyDescent="0.2">
      <c r="A359" s="86"/>
      <c r="B359" s="86"/>
    </row>
    <row r="360" spans="1:2" ht="12.75" customHeight="1" x14ac:dyDescent="0.2">
      <c r="A360" s="86"/>
      <c r="B360" s="86"/>
    </row>
    <row r="361" spans="1:2" ht="12.75" customHeight="1" x14ac:dyDescent="0.2">
      <c r="A361" s="86"/>
      <c r="B361" s="86"/>
    </row>
    <row r="362" spans="1:2" ht="12.75" customHeight="1" x14ac:dyDescent="0.2">
      <c r="A362" s="86"/>
      <c r="B362" s="86"/>
    </row>
    <row r="363" spans="1:2" ht="12.75" customHeight="1" x14ac:dyDescent="0.2">
      <c r="A363" s="86"/>
      <c r="B363" s="86"/>
    </row>
    <row r="364" spans="1:2" ht="12.75" customHeight="1" x14ac:dyDescent="0.2">
      <c r="A364" s="86"/>
      <c r="B364" s="86"/>
    </row>
    <row r="365" spans="1:2" ht="12.75" customHeight="1" x14ac:dyDescent="0.2">
      <c r="A365" s="86"/>
      <c r="B365" s="86"/>
    </row>
    <row r="366" spans="1:2" ht="12.75" customHeight="1" x14ac:dyDescent="0.2">
      <c r="A366" s="86"/>
      <c r="B366" s="86"/>
    </row>
    <row r="367" spans="1:2" ht="12.75" customHeight="1" x14ac:dyDescent="0.2">
      <c r="A367" s="86"/>
      <c r="B367" s="86"/>
    </row>
    <row r="368" spans="1:2" ht="12.75" customHeight="1" x14ac:dyDescent="0.2">
      <c r="A368" s="86"/>
      <c r="B368" s="86"/>
    </row>
    <row r="369" spans="1:2" ht="12.75" customHeight="1" x14ac:dyDescent="0.2">
      <c r="A369" s="86"/>
      <c r="B369" s="86"/>
    </row>
    <row r="370" spans="1:2" ht="12.75" customHeight="1" x14ac:dyDescent="0.2">
      <c r="A370" s="86"/>
      <c r="B370" s="86"/>
    </row>
    <row r="371" spans="1:2" ht="12.75" customHeight="1" x14ac:dyDescent="0.2">
      <c r="A371" s="86"/>
      <c r="B371" s="86"/>
    </row>
    <row r="372" spans="1:2" ht="12.75" customHeight="1" x14ac:dyDescent="0.2">
      <c r="A372" s="86"/>
      <c r="B372" s="86"/>
    </row>
    <row r="373" spans="1:2" ht="12.75" customHeight="1" x14ac:dyDescent="0.2">
      <c r="A373" s="86"/>
      <c r="B373" s="86"/>
    </row>
    <row r="374" spans="1:2" ht="12.75" customHeight="1" x14ac:dyDescent="0.2">
      <c r="A374" s="86"/>
      <c r="B374" s="86"/>
    </row>
    <row r="375" spans="1:2" ht="12.75" customHeight="1" x14ac:dyDescent="0.2">
      <c r="A375" s="86"/>
      <c r="B375" s="86"/>
    </row>
    <row r="376" spans="1:2" ht="12.75" customHeight="1" x14ac:dyDescent="0.2">
      <c r="A376" s="86"/>
      <c r="B376" s="86"/>
    </row>
    <row r="377" spans="1:2" ht="12.75" customHeight="1" x14ac:dyDescent="0.2">
      <c r="A377" s="86"/>
      <c r="B377" s="86"/>
    </row>
    <row r="378" spans="1:2" ht="12.75" customHeight="1" x14ac:dyDescent="0.2">
      <c r="A378" s="86"/>
      <c r="B378" s="86"/>
    </row>
    <row r="379" spans="1:2" ht="12.75" customHeight="1" x14ac:dyDescent="0.2">
      <c r="A379" s="86"/>
      <c r="B379" s="86"/>
    </row>
    <row r="380" spans="1:2" ht="12.75" customHeight="1" x14ac:dyDescent="0.2">
      <c r="A380" s="86"/>
      <c r="B380" s="86"/>
    </row>
    <row r="381" spans="1:2" ht="12.75" customHeight="1" x14ac:dyDescent="0.2">
      <c r="A381" s="86"/>
      <c r="B381" s="86"/>
    </row>
    <row r="382" spans="1:2" ht="12.75" customHeight="1" x14ac:dyDescent="0.2">
      <c r="A382" s="86"/>
      <c r="B382" s="86"/>
    </row>
    <row r="383" spans="1:2" ht="12.75" customHeight="1" x14ac:dyDescent="0.2">
      <c r="A383" s="86"/>
      <c r="B383" s="86"/>
    </row>
    <row r="384" spans="1:2" ht="12.75" customHeight="1" x14ac:dyDescent="0.2">
      <c r="A384" s="86"/>
      <c r="B384" s="86"/>
    </row>
    <row r="385" spans="1:2" ht="12.75" customHeight="1" x14ac:dyDescent="0.2">
      <c r="A385" s="86"/>
      <c r="B385" s="86"/>
    </row>
    <row r="386" spans="1:2" ht="12.75" customHeight="1" x14ac:dyDescent="0.2">
      <c r="A386" s="86"/>
      <c r="B386" s="86"/>
    </row>
    <row r="387" spans="1:2" ht="12.75" customHeight="1" x14ac:dyDescent="0.2">
      <c r="A387" s="86"/>
      <c r="B387" s="86"/>
    </row>
    <row r="388" spans="1:2" ht="12.75" customHeight="1" x14ac:dyDescent="0.2">
      <c r="A388" s="86"/>
      <c r="B388" s="86"/>
    </row>
    <row r="389" spans="1:2" ht="12.75" customHeight="1" x14ac:dyDescent="0.2">
      <c r="A389" s="86"/>
      <c r="B389" s="86"/>
    </row>
    <row r="390" spans="1:2" ht="12.75" customHeight="1" x14ac:dyDescent="0.2">
      <c r="A390" s="86"/>
      <c r="B390" s="86"/>
    </row>
    <row r="391" spans="1:2" ht="12.75" customHeight="1" x14ac:dyDescent="0.2">
      <c r="A391" s="86"/>
      <c r="B391" s="86"/>
    </row>
    <row r="392" spans="1:2" ht="12.75" customHeight="1" x14ac:dyDescent="0.2">
      <c r="A392" s="86"/>
      <c r="B392" s="86"/>
    </row>
    <row r="393" spans="1:2" ht="12.75" customHeight="1" x14ac:dyDescent="0.2">
      <c r="A393" s="86"/>
      <c r="B393" s="86"/>
    </row>
    <row r="394" spans="1:2" ht="12.75" customHeight="1" x14ac:dyDescent="0.2">
      <c r="A394" s="86"/>
      <c r="B394" s="86"/>
    </row>
    <row r="395" spans="1:2" ht="12.75" customHeight="1" x14ac:dyDescent="0.2">
      <c r="A395" s="86"/>
      <c r="B395" s="86"/>
    </row>
    <row r="396" spans="1:2" ht="12.75" customHeight="1" x14ac:dyDescent="0.2">
      <c r="A396" s="86"/>
      <c r="B396" s="86"/>
    </row>
    <row r="397" spans="1:2" ht="12.75" customHeight="1" x14ac:dyDescent="0.2">
      <c r="A397" s="86"/>
      <c r="B397" s="86"/>
    </row>
    <row r="398" spans="1:2" ht="12.75" customHeight="1" x14ac:dyDescent="0.2">
      <c r="A398" s="86"/>
      <c r="B398" s="86"/>
    </row>
    <row r="399" spans="1:2" ht="12.75" customHeight="1" x14ac:dyDescent="0.2">
      <c r="A399" s="86"/>
      <c r="B399" s="86"/>
    </row>
    <row r="400" spans="1:2" ht="12.75" customHeight="1" x14ac:dyDescent="0.2">
      <c r="A400" s="86"/>
      <c r="B400" s="86"/>
    </row>
    <row r="401" spans="1:2" ht="12.75" customHeight="1" x14ac:dyDescent="0.2">
      <c r="A401" s="86"/>
      <c r="B401" s="86"/>
    </row>
    <row r="402" spans="1:2" ht="12.75" customHeight="1" x14ac:dyDescent="0.2">
      <c r="A402" s="86"/>
      <c r="B402" s="86"/>
    </row>
    <row r="403" spans="1:2" ht="12.75" customHeight="1" x14ac:dyDescent="0.2">
      <c r="A403" s="86"/>
      <c r="B403" s="86"/>
    </row>
    <row r="404" spans="1:2" ht="12.75" customHeight="1" x14ac:dyDescent="0.2">
      <c r="A404" s="86"/>
      <c r="B404" s="86"/>
    </row>
    <row r="405" spans="1:2" ht="12.75" customHeight="1" x14ac:dyDescent="0.2">
      <c r="A405" s="86"/>
      <c r="B405" s="86"/>
    </row>
    <row r="406" spans="1:2" ht="12.75" customHeight="1" x14ac:dyDescent="0.2">
      <c r="A406" s="86"/>
      <c r="B406" s="86"/>
    </row>
    <row r="407" spans="1:2" ht="12.75" customHeight="1" x14ac:dyDescent="0.2">
      <c r="A407" s="86"/>
      <c r="B407" s="86"/>
    </row>
    <row r="408" spans="1:2" ht="12.75" customHeight="1" x14ac:dyDescent="0.2">
      <c r="A408" s="86"/>
      <c r="B408" s="86"/>
    </row>
    <row r="409" spans="1:2" ht="12.75" customHeight="1" x14ac:dyDescent="0.2">
      <c r="A409" s="86"/>
      <c r="B409" s="86"/>
    </row>
    <row r="410" spans="1:2" ht="12.75" customHeight="1" x14ac:dyDescent="0.2">
      <c r="A410" s="86"/>
      <c r="B410" s="86"/>
    </row>
    <row r="411" spans="1:2" ht="12.75" customHeight="1" x14ac:dyDescent="0.2">
      <c r="A411" s="86"/>
      <c r="B411" s="86"/>
    </row>
    <row r="412" spans="1:2" ht="12.75" customHeight="1" x14ac:dyDescent="0.2">
      <c r="A412" s="86"/>
      <c r="B412" s="86"/>
    </row>
    <row r="413" spans="1:2" ht="12.75" customHeight="1" x14ac:dyDescent="0.2">
      <c r="A413" s="86"/>
      <c r="B413" s="86"/>
    </row>
    <row r="414" spans="1:2" ht="12.75" customHeight="1" x14ac:dyDescent="0.2">
      <c r="A414" s="86"/>
      <c r="B414" s="86"/>
    </row>
    <row r="415" spans="1:2" ht="12.75" customHeight="1" x14ac:dyDescent="0.2">
      <c r="A415" s="86"/>
      <c r="B415" s="86"/>
    </row>
    <row r="416" spans="1:2" ht="12.75" customHeight="1" x14ac:dyDescent="0.2">
      <c r="A416" s="86"/>
      <c r="B416" s="86"/>
    </row>
    <row r="417" spans="1:2" ht="12.75" customHeight="1" x14ac:dyDescent="0.2">
      <c r="A417" s="86"/>
      <c r="B417" s="86"/>
    </row>
    <row r="418" spans="1:2" ht="12.75" customHeight="1" x14ac:dyDescent="0.2">
      <c r="A418" s="86"/>
      <c r="B418" s="86"/>
    </row>
    <row r="419" spans="1:2" ht="12.75" customHeight="1" x14ac:dyDescent="0.2">
      <c r="A419" s="86"/>
      <c r="B419" s="86"/>
    </row>
    <row r="420" spans="1:2" ht="12.75" customHeight="1" x14ac:dyDescent="0.2">
      <c r="A420" s="86"/>
      <c r="B420" s="86"/>
    </row>
    <row r="421" spans="1:2" ht="12.75" customHeight="1" x14ac:dyDescent="0.2">
      <c r="A421" s="86"/>
      <c r="B421" s="86"/>
    </row>
    <row r="422" spans="1:2" ht="12.75" customHeight="1" x14ac:dyDescent="0.2">
      <c r="A422" s="86"/>
      <c r="B422" s="86"/>
    </row>
    <row r="423" spans="1:2" ht="12.75" customHeight="1" x14ac:dyDescent="0.2">
      <c r="A423" s="86"/>
      <c r="B423" s="86"/>
    </row>
    <row r="424" spans="1:2" ht="12.75" customHeight="1" x14ac:dyDescent="0.2">
      <c r="A424" s="86"/>
      <c r="B424" s="86"/>
    </row>
    <row r="425" spans="1:2" ht="12.75" customHeight="1" x14ac:dyDescent="0.2">
      <c r="A425" s="86"/>
      <c r="B425" s="86"/>
    </row>
    <row r="426" spans="1:2" ht="12.75" customHeight="1" x14ac:dyDescent="0.2">
      <c r="A426" s="86"/>
      <c r="B426" s="86"/>
    </row>
    <row r="427" spans="1:2" ht="12.75" customHeight="1" x14ac:dyDescent="0.2">
      <c r="A427" s="86"/>
      <c r="B427" s="86"/>
    </row>
    <row r="428" spans="1:2" ht="12.75" customHeight="1" x14ac:dyDescent="0.2">
      <c r="A428" s="86"/>
      <c r="B428" s="86"/>
    </row>
    <row r="429" spans="1:2" ht="12.75" customHeight="1" x14ac:dyDescent="0.2">
      <c r="A429" s="86"/>
      <c r="B429" s="86"/>
    </row>
    <row r="430" spans="1:2" ht="12.75" customHeight="1" x14ac:dyDescent="0.2">
      <c r="A430" s="86"/>
      <c r="B430" s="86"/>
    </row>
    <row r="431" spans="1:2" ht="12.75" customHeight="1" x14ac:dyDescent="0.2">
      <c r="A431" s="86"/>
      <c r="B431" s="86"/>
    </row>
    <row r="432" spans="1:2" ht="12.75" customHeight="1" x14ac:dyDescent="0.2">
      <c r="A432" s="86"/>
      <c r="B432" s="86"/>
    </row>
    <row r="433" spans="1:2" ht="12.75" customHeight="1" x14ac:dyDescent="0.2">
      <c r="A433" s="86"/>
      <c r="B433" s="86"/>
    </row>
    <row r="434" spans="1:2" ht="12.75" customHeight="1" x14ac:dyDescent="0.2">
      <c r="A434" s="86"/>
      <c r="B434" s="86"/>
    </row>
    <row r="435" spans="1:2" ht="12.75" customHeight="1" x14ac:dyDescent="0.2">
      <c r="A435" s="86"/>
      <c r="B435" s="86"/>
    </row>
    <row r="436" spans="1:2" ht="12.75" customHeight="1" x14ac:dyDescent="0.2">
      <c r="A436" s="86"/>
      <c r="B436" s="86"/>
    </row>
    <row r="437" spans="1:2" ht="12.75" customHeight="1" x14ac:dyDescent="0.2">
      <c r="A437" s="86"/>
      <c r="B437" s="86"/>
    </row>
    <row r="438" spans="1:2" ht="12.75" customHeight="1" x14ac:dyDescent="0.2">
      <c r="A438" s="86"/>
      <c r="B438" s="86"/>
    </row>
    <row r="439" spans="1:2" ht="12.75" customHeight="1" x14ac:dyDescent="0.2">
      <c r="A439" s="86"/>
      <c r="B439" s="86"/>
    </row>
    <row r="440" spans="1:2" ht="12.75" customHeight="1" x14ac:dyDescent="0.2">
      <c r="A440" s="86"/>
      <c r="B440" s="86"/>
    </row>
    <row r="441" spans="1:2" ht="12.75" customHeight="1" x14ac:dyDescent="0.2">
      <c r="A441" s="86"/>
      <c r="B441" s="86"/>
    </row>
    <row r="442" spans="1:2" ht="12.75" customHeight="1" x14ac:dyDescent="0.2">
      <c r="A442" s="86"/>
      <c r="B442" s="86"/>
    </row>
    <row r="443" spans="1:2" ht="12.75" customHeight="1" x14ac:dyDescent="0.2">
      <c r="A443" s="86"/>
      <c r="B443" s="86"/>
    </row>
    <row r="444" spans="1:2" ht="12.75" customHeight="1" x14ac:dyDescent="0.2">
      <c r="A444" s="86"/>
      <c r="B444" s="86"/>
    </row>
    <row r="445" spans="1:2" ht="12.75" customHeight="1" x14ac:dyDescent="0.2">
      <c r="A445" s="86"/>
      <c r="B445" s="86"/>
    </row>
    <row r="446" spans="1:2" ht="12.75" customHeight="1" x14ac:dyDescent="0.2">
      <c r="A446" s="86"/>
      <c r="B446" s="86"/>
    </row>
    <row r="447" spans="1:2" ht="12.75" customHeight="1" x14ac:dyDescent="0.2">
      <c r="A447" s="86"/>
      <c r="B447" s="86"/>
    </row>
    <row r="448" spans="1:2" ht="12.75" customHeight="1" x14ac:dyDescent="0.2">
      <c r="A448" s="86"/>
      <c r="B448" s="86"/>
    </row>
    <row r="449" spans="1:2" ht="12.75" customHeight="1" x14ac:dyDescent="0.2">
      <c r="A449" s="86"/>
      <c r="B449" s="86"/>
    </row>
    <row r="450" spans="1:2" ht="12.75" customHeight="1" x14ac:dyDescent="0.2">
      <c r="A450" s="86"/>
      <c r="B450" s="86"/>
    </row>
    <row r="451" spans="1:2" ht="12.75" customHeight="1" x14ac:dyDescent="0.2">
      <c r="A451" s="86"/>
      <c r="B451" s="86"/>
    </row>
    <row r="452" spans="1:2" ht="12.75" customHeight="1" x14ac:dyDescent="0.2">
      <c r="A452" s="86"/>
      <c r="B452" s="86"/>
    </row>
    <row r="453" spans="1:2" ht="12.75" customHeight="1" x14ac:dyDescent="0.2">
      <c r="A453" s="86"/>
      <c r="B453" s="86"/>
    </row>
    <row r="454" spans="1:2" ht="12.75" customHeight="1" x14ac:dyDescent="0.2">
      <c r="A454" s="86"/>
      <c r="B454" s="86"/>
    </row>
    <row r="455" spans="1:2" ht="12.75" customHeight="1" x14ac:dyDescent="0.2">
      <c r="A455" s="86"/>
      <c r="B455" s="86"/>
    </row>
    <row r="456" spans="1:2" ht="12.75" customHeight="1" x14ac:dyDescent="0.2">
      <c r="A456" s="86"/>
      <c r="B456" s="86"/>
    </row>
    <row r="457" spans="1:2" ht="12.75" customHeight="1" x14ac:dyDescent="0.2">
      <c r="A457" s="86"/>
      <c r="B457" s="86"/>
    </row>
    <row r="458" spans="1:2" ht="12.75" customHeight="1" x14ac:dyDescent="0.2">
      <c r="A458" s="86"/>
      <c r="B458" s="86"/>
    </row>
    <row r="459" spans="1:2" ht="12.75" customHeight="1" x14ac:dyDescent="0.2">
      <c r="A459" s="86"/>
      <c r="B459" s="86"/>
    </row>
    <row r="460" spans="1:2" ht="12.75" customHeight="1" x14ac:dyDescent="0.2">
      <c r="A460" s="86"/>
      <c r="B460" s="86"/>
    </row>
    <row r="461" spans="1:2" ht="12.75" customHeight="1" x14ac:dyDescent="0.2">
      <c r="A461" s="86"/>
      <c r="B461" s="86"/>
    </row>
    <row r="462" spans="1:2" ht="12.75" customHeight="1" x14ac:dyDescent="0.2">
      <c r="A462" s="86"/>
      <c r="B462" s="86"/>
    </row>
    <row r="463" spans="1:2" ht="12.75" customHeight="1" x14ac:dyDescent="0.2">
      <c r="A463" s="86"/>
      <c r="B463" s="86"/>
    </row>
    <row r="464" spans="1:2" ht="12.75" customHeight="1" x14ac:dyDescent="0.2">
      <c r="A464" s="86"/>
      <c r="B464" s="86"/>
    </row>
    <row r="465" spans="1:2" ht="12.75" customHeight="1" x14ac:dyDescent="0.2">
      <c r="A465" s="86"/>
      <c r="B465" s="86"/>
    </row>
    <row r="466" spans="1:2" ht="12.75" customHeight="1" x14ac:dyDescent="0.2">
      <c r="A466" s="86"/>
      <c r="B466" s="86"/>
    </row>
    <row r="467" spans="1:2" ht="12.75" customHeight="1" x14ac:dyDescent="0.2">
      <c r="A467" s="86"/>
      <c r="B467" s="86"/>
    </row>
    <row r="468" spans="1:2" ht="12.75" customHeight="1" x14ac:dyDescent="0.2">
      <c r="A468" s="86"/>
      <c r="B468" s="86"/>
    </row>
    <row r="469" spans="1:2" ht="12.75" customHeight="1" x14ac:dyDescent="0.2">
      <c r="A469" s="86"/>
      <c r="B469" s="86"/>
    </row>
    <row r="470" spans="1:2" ht="12.75" customHeight="1" x14ac:dyDescent="0.2">
      <c r="A470" s="86"/>
      <c r="B470" s="86"/>
    </row>
    <row r="471" spans="1:2" ht="12.75" customHeight="1" x14ac:dyDescent="0.2">
      <c r="A471" s="86"/>
      <c r="B471" s="86"/>
    </row>
    <row r="472" spans="1:2" ht="12.75" customHeight="1" x14ac:dyDescent="0.2">
      <c r="A472" s="86"/>
      <c r="B472" s="86"/>
    </row>
    <row r="473" spans="1:2" ht="12.75" customHeight="1" x14ac:dyDescent="0.2">
      <c r="A473" s="86"/>
      <c r="B473" s="86"/>
    </row>
    <row r="474" spans="1:2" ht="12.75" customHeight="1" x14ac:dyDescent="0.2">
      <c r="A474" s="86"/>
      <c r="B474" s="86"/>
    </row>
    <row r="475" spans="1:2" ht="12.75" customHeight="1" x14ac:dyDescent="0.2">
      <c r="A475" s="86"/>
      <c r="B475" s="86"/>
    </row>
    <row r="476" spans="1:2" ht="12.75" customHeight="1" x14ac:dyDescent="0.2">
      <c r="A476" s="86"/>
      <c r="B476" s="86"/>
    </row>
    <row r="477" spans="1:2" ht="12.75" customHeight="1" x14ac:dyDescent="0.2">
      <c r="A477" s="86"/>
      <c r="B477" s="86"/>
    </row>
    <row r="478" spans="1:2" ht="12.75" customHeight="1" x14ac:dyDescent="0.2">
      <c r="A478" s="86"/>
      <c r="B478" s="86"/>
    </row>
    <row r="479" spans="1:2" ht="12.75" customHeight="1" x14ac:dyDescent="0.2">
      <c r="A479" s="86"/>
      <c r="B479" s="86"/>
    </row>
    <row r="480" spans="1:2" ht="12.75" customHeight="1" x14ac:dyDescent="0.2">
      <c r="A480" s="86"/>
      <c r="B480" s="86"/>
    </row>
    <row r="481" spans="1:2" ht="12.75" customHeight="1" x14ac:dyDescent="0.2">
      <c r="A481" s="86"/>
      <c r="B481" s="86"/>
    </row>
    <row r="482" spans="1:2" ht="12.75" customHeight="1" x14ac:dyDescent="0.2">
      <c r="A482" s="86"/>
      <c r="B482" s="86"/>
    </row>
    <row r="483" spans="1:2" ht="12.75" customHeight="1" x14ac:dyDescent="0.2">
      <c r="A483" s="86"/>
      <c r="B483" s="86"/>
    </row>
    <row r="484" spans="1:2" ht="12.75" customHeight="1" x14ac:dyDescent="0.2">
      <c r="A484" s="86"/>
      <c r="B484" s="86"/>
    </row>
    <row r="485" spans="1:2" ht="12.75" customHeight="1" x14ac:dyDescent="0.2">
      <c r="A485" s="86"/>
      <c r="B485" s="86"/>
    </row>
    <row r="486" spans="1:2" ht="12.75" customHeight="1" x14ac:dyDescent="0.2">
      <c r="A486" s="86"/>
      <c r="B486" s="86"/>
    </row>
    <row r="487" spans="1:2" ht="12.75" customHeight="1" x14ac:dyDescent="0.2">
      <c r="A487" s="86"/>
      <c r="B487" s="86"/>
    </row>
    <row r="488" spans="1:2" ht="12.75" customHeight="1" x14ac:dyDescent="0.2">
      <c r="A488" s="86"/>
      <c r="B488" s="86"/>
    </row>
    <row r="489" spans="1:2" ht="12.75" customHeight="1" x14ac:dyDescent="0.2">
      <c r="A489" s="86"/>
      <c r="B489" s="86"/>
    </row>
    <row r="490" spans="1:2" ht="12.75" customHeight="1" x14ac:dyDescent="0.2">
      <c r="A490" s="86"/>
      <c r="B490" s="86"/>
    </row>
    <row r="491" spans="1:2" ht="12.75" customHeight="1" x14ac:dyDescent="0.2">
      <c r="A491" s="86"/>
      <c r="B491" s="86"/>
    </row>
    <row r="492" spans="1:2" ht="12.75" customHeight="1" x14ac:dyDescent="0.2">
      <c r="A492" s="86"/>
      <c r="B492" s="86"/>
    </row>
    <row r="493" spans="1:2" ht="12.75" customHeight="1" x14ac:dyDescent="0.2">
      <c r="A493" s="86"/>
      <c r="B493" s="86"/>
    </row>
    <row r="494" spans="1:2" ht="12.75" customHeight="1" x14ac:dyDescent="0.2">
      <c r="A494" s="86"/>
      <c r="B494" s="86"/>
    </row>
    <row r="495" spans="1:2" ht="12.75" customHeight="1" x14ac:dyDescent="0.2">
      <c r="A495" s="86"/>
      <c r="B495" s="86"/>
    </row>
    <row r="496" spans="1:2" ht="12.75" customHeight="1" x14ac:dyDescent="0.2">
      <c r="A496" s="86"/>
      <c r="B496" s="86"/>
    </row>
    <row r="497" spans="1:2" ht="12.75" customHeight="1" x14ac:dyDescent="0.2">
      <c r="A497" s="86"/>
      <c r="B497" s="86"/>
    </row>
    <row r="498" spans="1:2" ht="12.75" customHeight="1" x14ac:dyDescent="0.2">
      <c r="A498" s="86"/>
      <c r="B498" s="86"/>
    </row>
    <row r="499" spans="1:2" ht="12.75" customHeight="1" x14ac:dyDescent="0.2">
      <c r="A499" s="86"/>
      <c r="B499" s="86"/>
    </row>
    <row r="500" spans="1:2" ht="12.75" customHeight="1" x14ac:dyDescent="0.2">
      <c r="A500" s="86"/>
      <c r="B500" s="86"/>
    </row>
    <row r="501" spans="1:2" ht="12.75" customHeight="1" x14ac:dyDescent="0.2">
      <c r="A501" s="86"/>
      <c r="B501" s="86"/>
    </row>
    <row r="502" spans="1:2" ht="12.75" customHeight="1" x14ac:dyDescent="0.2">
      <c r="A502" s="86"/>
      <c r="B502" s="86"/>
    </row>
    <row r="503" spans="1:2" ht="12.75" customHeight="1" x14ac:dyDescent="0.2">
      <c r="A503" s="86"/>
      <c r="B503" s="86"/>
    </row>
    <row r="504" spans="1:2" ht="12.75" customHeight="1" x14ac:dyDescent="0.2">
      <c r="A504" s="86"/>
      <c r="B504" s="86"/>
    </row>
    <row r="505" spans="1:2" ht="12.75" customHeight="1" x14ac:dyDescent="0.2">
      <c r="A505" s="86"/>
      <c r="B505" s="86"/>
    </row>
    <row r="506" spans="1:2" ht="12.75" customHeight="1" x14ac:dyDescent="0.2">
      <c r="A506" s="86"/>
      <c r="B506" s="86"/>
    </row>
    <row r="507" spans="1:2" ht="12.75" customHeight="1" x14ac:dyDescent="0.2">
      <c r="A507" s="86"/>
      <c r="B507" s="86"/>
    </row>
    <row r="508" spans="1:2" ht="12.75" customHeight="1" x14ac:dyDescent="0.2">
      <c r="A508" s="86"/>
      <c r="B508" s="86"/>
    </row>
    <row r="509" spans="1:2" ht="12.75" customHeight="1" x14ac:dyDescent="0.2">
      <c r="A509" s="86"/>
      <c r="B509" s="86"/>
    </row>
    <row r="510" spans="1:2" ht="12.75" customHeight="1" x14ac:dyDescent="0.2">
      <c r="A510" s="86"/>
      <c r="B510" s="86"/>
    </row>
    <row r="511" spans="1:2" ht="12.75" customHeight="1" x14ac:dyDescent="0.2">
      <c r="A511" s="86"/>
      <c r="B511" s="86"/>
    </row>
    <row r="512" spans="1:2" ht="12.75" customHeight="1" x14ac:dyDescent="0.2">
      <c r="A512" s="86"/>
      <c r="B512" s="86"/>
    </row>
    <row r="513" spans="1:2" ht="12.75" customHeight="1" x14ac:dyDescent="0.2">
      <c r="A513" s="86"/>
      <c r="B513" s="86"/>
    </row>
    <row r="514" spans="1:2" ht="12.75" customHeight="1" x14ac:dyDescent="0.2">
      <c r="A514" s="86"/>
      <c r="B514" s="86"/>
    </row>
    <row r="515" spans="1:2" ht="12.75" customHeight="1" x14ac:dyDescent="0.2">
      <c r="A515" s="86"/>
      <c r="B515" s="86"/>
    </row>
    <row r="516" spans="1:2" ht="12.75" customHeight="1" x14ac:dyDescent="0.2">
      <c r="A516" s="86"/>
      <c r="B516" s="86"/>
    </row>
    <row r="517" spans="1:2" ht="12.75" customHeight="1" x14ac:dyDescent="0.2">
      <c r="A517" s="86"/>
      <c r="B517" s="86"/>
    </row>
    <row r="518" spans="1:2" ht="12.75" customHeight="1" x14ac:dyDescent="0.2">
      <c r="A518" s="86"/>
      <c r="B518" s="86"/>
    </row>
    <row r="519" spans="1:2" ht="12.75" customHeight="1" x14ac:dyDescent="0.2">
      <c r="A519" s="86"/>
      <c r="B519" s="86"/>
    </row>
    <row r="520" spans="1:2" ht="12.75" customHeight="1" x14ac:dyDescent="0.2">
      <c r="A520" s="86"/>
      <c r="B520" s="86"/>
    </row>
    <row r="521" spans="1:2" ht="12.75" customHeight="1" x14ac:dyDescent="0.2">
      <c r="A521" s="86"/>
      <c r="B521" s="86"/>
    </row>
    <row r="522" spans="1:2" ht="12.75" customHeight="1" x14ac:dyDescent="0.2">
      <c r="A522" s="86"/>
      <c r="B522" s="86"/>
    </row>
    <row r="523" spans="1:2" ht="12.75" customHeight="1" x14ac:dyDescent="0.2">
      <c r="A523" s="86"/>
      <c r="B523" s="86"/>
    </row>
    <row r="524" spans="1:2" ht="12.75" customHeight="1" x14ac:dyDescent="0.2">
      <c r="A524" s="86"/>
      <c r="B524" s="86"/>
    </row>
    <row r="525" spans="1:2" ht="12.75" customHeight="1" x14ac:dyDescent="0.2">
      <c r="A525" s="86"/>
      <c r="B525" s="86"/>
    </row>
    <row r="526" spans="1:2" ht="12.75" customHeight="1" x14ac:dyDescent="0.2">
      <c r="A526" s="86"/>
      <c r="B526" s="86"/>
    </row>
    <row r="527" spans="1:2" ht="12.75" customHeight="1" x14ac:dyDescent="0.2">
      <c r="A527" s="86"/>
      <c r="B527" s="86"/>
    </row>
    <row r="528" spans="1:2" ht="12.75" customHeight="1" x14ac:dyDescent="0.2">
      <c r="A528" s="86"/>
      <c r="B528" s="86"/>
    </row>
    <row r="529" spans="1:2" ht="12.75" customHeight="1" x14ac:dyDescent="0.2">
      <c r="A529" s="86"/>
      <c r="B529" s="86"/>
    </row>
    <row r="530" spans="1:2" ht="12.75" customHeight="1" x14ac:dyDescent="0.2">
      <c r="A530" s="86"/>
      <c r="B530" s="86"/>
    </row>
    <row r="531" spans="1:2" ht="12.75" customHeight="1" x14ac:dyDescent="0.2">
      <c r="A531" s="86"/>
      <c r="B531" s="86"/>
    </row>
    <row r="532" spans="1:2" ht="12.75" customHeight="1" x14ac:dyDescent="0.2">
      <c r="A532" s="86"/>
      <c r="B532" s="86"/>
    </row>
    <row r="533" spans="1:2" ht="12.75" customHeight="1" x14ac:dyDescent="0.2">
      <c r="A533" s="86"/>
      <c r="B533" s="86"/>
    </row>
    <row r="534" spans="1:2" ht="12.75" customHeight="1" x14ac:dyDescent="0.2">
      <c r="A534" s="86"/>
      <c r="B534" s="86"/>
    </row>
    <row r="535" spans="1:2" ht="12.75" customHeight="1" x14ac:dyDescent="0.2">
      <c r="A535" s="86"/>
      <c r="B535" s="86"/>
    </row>
    <row r="536" spans="1:2" ht="12.75" customHeight="1" x14ac:dyDescent="0.2">
      <c r="A536" s="86"/>
      <c r="B536" s="86"/>
    </row>
    <row r="537" spans="1:2" ht="12.75" customHeight="1" x14ac:dyDescent="0.2">
      <c r="A537" s="86"/>
      <c r="B537" s="86"/>
    </row>
    <row r="538" spans="1:2" ht="12.75" customHeight="1" x14ac:dyDescent="0.2">
      <c r="A538" s="86"/>
      <c r="B538" s="86"/>
    </row>
    <row r="539" spans="1:2" ht="12.75" customHeight="1" x14ac:dyDescent="0.2">
      <c r="A539" s="86"/>
      <c r="B539" s="86"/>
    </row>
    <row r="540" spans="1:2" ht="12.75" customHeight="1" x14ac:dyDescent="0.2">
      <c r="A540" s="86"/>
      <c r="B540" s="86"/>
    </row>
    <row r="541" spans="1:2" ht="12.75" customHeight="1" x14ac:dyDescent="0.2">
      <c r="A541" s="86"/>
      <c r="B541" s="86"/>
    </row>
    <row r="542" spans="1:2" ht="12.75" customHeight="1" x14ac:dyDescent="0.2">
      <c r="A542" s="86"/>
      <c r="B542" s="86"/>
    </row>
    <row r="543" spans="1:2" ht="12.75" customHeight="1" x14ac:dyDescent="0.2">
      <c r="A543" s="86"/>
      <c r="B543" s="86"/>
    </row>
    <row r="544" spans="1:2" ht="12.75" customHeight="1" x14ac:dyDescent="0.2">
      <c r="A544" s="86"/>
      <c r="B544" s="86"/>
    </row>
    <row r="545" spans="1:2" ht="12.75" customHeight="1" x14ac:dyDescent="0.2">
      <c r="A545" s="86"/>
      <c r="B545" s="86"/>
    </row>
    <row r="546" spans="1:2" ht="12.75" customHeight="1" x14ac:dyDescent="0.2">
      <c r="A546" s="86"/>
      <c r="B546" s="86"/>
    </row>
    <row r="547" spans="1:2" ht="12.75" customHeight="1" x14ac:dyDescent="0.2">
      <c r="A547" s="86"/>
      <c r="B547" s="86"/>
    </row>
    <row r="548" spans="1:2" ht="12.75" customHeight="1" x14ac:dyDescent="0.2">
      <c r="A548" s="86"/>
      <c r="B548" s="86"/>
    </row>
    <row r="549" spans="1:2" ht="12.75" customHeight="1" x14ac:dyDescent="0.2">
      <c r="A549" s="86"/>
      <c r="B549" s="86"/>
    </row>
    <row r="550" spans="1:2" ht="12.75" customHeight="1" x14ac:dyDescent="0.2">
      <c r="A550" s="86"/>
      <c r="B550" s="86"/>
    </row>
    <row r="551" spans="1:2" ht="12.75" customHeight="1" x14ac:dyDescent="0.2">
      <c r="A551" s="86"/>
      <c r="B551" s="86"/>
    </row>
    <row r="552" spans="1:2" ht="12.75" customHeight="1" x14ac:dyDescent="0.2">
      <c r="A552" s="86"/>
      <c r="B552" s="86"/>
    </row>
    <row r="553" spans="1:2" ht="12.75" customHeight="1" x14ac:dyDescent="0.2">
      <c r="A553" s="86"/>
      <c r="B553" s="86"/>
    </row>
    <row r="554" spans="1:2" ht="12.75" customHeight="1" x14ac:dyDescent="0.2">
      <c r="A554" s="86"/>
      <c r="B554" s="86"/>
    </row>
    <row r="555" spans="1:2" ht="12.75" customHeight="1" x14ac:dyDescent="0.2">
      <c r="A555" s="86"/>
      <c r="B555" s="86"/>
    </row>
    <row r="556" spans="1:2" ht="12.75" customHeight="1" x14ac:dyDescent="0.2">
      <c r="A556" s="86"/>
      <c r="B556" s="86"/>
    </row>
    <row r="557" spans="1:2" ht="12.75" customHeight="1" x14ac:dyDescent="0.2">
      <c r="A557" s="86"/>
      <c r="B557" s="86"/>
    </row>
    <row r="558" spans="1:2" ht="12.75" customHeight="1" x14ac:dyDescent="0.2">
      <c r="A558" s="86"/>
      <c r="B558" s="86"/>
    </row>
    <row r="559" spans="1:2" ht="12.75" customHeight="1" x14ac:dyDescent="0.2">
      <c r="A559" s="86"/>
      <c r="B559" s="86"/>
    </row>
    <row r="560" spans="1:2" ht="12.75" customHeight="1" x14ac:dyDescent="0.2">
      <c r="A560" s="86"/>
      <c r="B560" s="86"/>
    </row>
    <row r="561" spans="1:2" ht="12.75" customHeight="1" x14ac:dyDescent="0.2">
      <c r="A561" s="86"/>
      <c r="B561" s="86"/>
    </row>
    <row r="562" spans="1:2" ht="12.75" customHeight="1" x14ac:dyDescent="0.2">
      <c r="A562" s="86"/>
      <c r="B562" s="86"/>
    </row>
    <row r="563" spans="1:2" ht="12.75" customHeight="1" x14ac:dyDescent="0.2">
      <c r="A563" s="86"/>
      <c r="B563" s="86"/>
    </row>
    <row r="564" spans="1:2" ht="12.75" customHeight="1" x14ac:dyDescent="0.2">
      <c r="A564" s="86"/>
      <c r="B564" s="86"/>
    </row>
    <row r="565" spans="1:2" ht="12.75" customHeight="1" x14ac:dyDescent="0.2">
      <c r="A565" s="86"/>
      <c r="B565" s="86"/>
    </row>
    <row r="566" spans="1:2" ht="12.75" customHeight="1" x14ac:dyDescent="0.2">
      <c r="A566" s="86"/>
      <c r="B566" s="86"/>
    </row>
    <row r="567" spans="1:2" ht="12.75" customHeight="1" x14ac:dyDescent="0.2">
      <c r="A567" s="86"/>
      <c r="B567" s="86"/>
    </row>
    <row r="568" spans="1:2" ht="12.75" customHeight="1" x14ac:dyDescent="0.2">
      <c r="A568" s="86"/>
      <c r="B568" s="86"/>
    </row>
    <row r="569" spans="1:2" ht="12.75" customHeight="1" x14ac:dyDescent="0.2">
      <c r="A569" s="86"/>
      <c r="B569" s="86"/>
    </row>
    <row r="570" spans="1:2" ht="12.75" customHeight="1" x14ac:dyDescent="0.2">
      <c r="A570" s="86"/>
      <c r="B570" s="86"/>
    </row>
    <row r="571" spans="1:2" ht="12.75" customHeight="1" x14ac:dyDescent="0.2">
      <c r="A571" s="86"/>
      <c r="B571" s="86"/>
    </row>
    <row r="572" spans="1:2" ht="12.75" customHeight="1" x14ac:dyDescent="0.2">
      <c r="A572" s="86"/>
      <c r="B572" s="86"/>
    </row>
    <row r="573" spans="1:2" ht="12.75" customHeight="1" x14ac:dyDescent="0.2">
      <c r="A573" s="86"/>
      <c r="B573" s="86"/>
    </row>
    <row r="574" spans="1:2" ht="12.75" customHeight="1" x14ac:dyDescent="0.2">
      <c r="A574" s="86"/>
      <c r="B574" s="86"/>
    </row>
    <row r="575" spans="1:2" ht="12.75" customHeight="1" x14ac:dyDescent="0.2">
      <c r="A575" s="86"/>
      <c r="B575" s="86"/>
    </row>
    <row r="576" spans="1:2" ht="12.75" customHeight="1" x14ac:dyDescent="0.2">
      <c r="A576" s="86"/>
      <c r="B576" s="86"/>
    </row>
    <row r="577" spans="1:2" ht="12.75" customHeight="1" x14ac:dyDescent="0.2">
      <c r="A577" s="86"/>
      <c r="B577" s="86"/>
    </row>
    <row r="578" spans="1:2" ht="12.75" customHeight="1" x14ac:dyDescent="0.2">
      <c r="A578" s="86"/>
      <c r="B578" s="86"/>
    </row>
    <row r="579" spans="1:2" ht="12.75" customHeight="1" x14ac:dyDescent="0.2">
      <c r="A579" s="86"/>
      <c r="B579" s="86"/>
    </row>
    <row r="580" spans="1:2" ht="12.75" customHeight="1" x14ac:dyDescent="0.2">
      <c r="A580" s="86"/>
      <c r="B580" s="86"/>
    </row>
    <row r="581" spans="1:2" ht="12.75" customHeight="1" x14ac:dyDescent="0.2">
      <c r="A581" s="86"/>
      <c r="B581" s="86"/>
    </row>
    <row r="582" spans="1:2" ht="12.75" customHeight="1" x14ac:dyDescent="0.2">
      <c r="A582" s="86"/>
      <c r="B582" s="86"/>
    </row>
    <row r="583" spans="1:2" ht="12.75" customHeight="1" x14ac:dyDescent="0.2">
      <c r="A583" s="86"/>
      <c r="B583" s="86"/>
    </row>
    <row r="584" spans="1:2" ht="12.75" customHeight="1" x14ac:dyDescent="0.2">
      <c r="A584" s="86"/>
      <c r="B584" s="86"/>
    </row>
    <row r="585" spans="1:2" ht="12.75" customHeight="1" x14ac:dyDescent="0.2">
      <c r="A585" s="86"/>
      <c r="B585" s="86"/>
    </row>
    <row r="586" spans="1:2" ht="12.75" customHeight="1" x14ac:dyDescent="0.2">
      <c r="A586" s="86"/>
      <c r="B586" s="86"/>
    </row>
    <row r="587" spans="1:2" ht="12.75" customHeight="1" x14ac:dyDescent="0.2">
      <c r="A587" s="86"/>
      <c r="B587" s="86"/>
    </row>
    <row r="588" spans="1:2" ht="12.75" customHeight="1" x14ac:dyDescent="0.2">
      <c r="A588" s="86"/>
      <c r="B588" s="86"/>
    </row>
    <row r="589" spans="1:2" ht="12.75" customHeight="1" x14ac:dyDescent="0.2">
      <c r="A589" s="86"/>
      <c r="B589" s="86"/>
    </row>
    <row r="590" spans="1:2" ht="12.75" customHeight="1" x14ac:dyDescent="0.2">
      <c r="A590" s="86"/>
      <c r="B590" s="86"/>
    </row>
    <row r="591" spans="1:2" ht="12.75" customHeight="1" x14ac:dyDescent="0.2">
      <c r="A591" s="86"/>
      <c r="B591" s="86"/>
    </row>
    <row r="592" spans="1:2" ht="12.75" customHeight="1" x14ac:dyDescent="0.2">
      <c r="A592" s="86"/>
      <c r="B592" s="86"/>
    </row>
    <row r="593" spans="1:2" ht="12.75" customHeight="1" x14ac:dyDescent="0.2">
      <c r="A593" s="86"/>
      <c r="B593" s="86"/>
    </row>
    <row r="594" spans="1:2" ht="12.75" customHeight="1" x14ac:dyDescent="0.2">
      <c r="A594" s="86"/>
      <c r="B594" s="86"/>
    </row>
    <row r="595" spans="1:2" ht="12.75" customHeight="1" x14ac:dyDescent="0.2">
      <c r="A595" s="86"/>
      <c r="B595" s="86"/>
    </row>
    <row r="596" spans="1:2" ht="12.75" customHeight="1" x14ac:dyDescent="0.2">
      <c r="A596" s="86"/>
      <c r="B596" s="86"/>
    </row>
    <row r="597" spans="1:2" ht="12.75" customHeight="1" x14ac:dyDescent="0.2">
      <c r="A597" s="86"/>
      <c r="B597" s="86"/>
    </row>
    <row r="598" spans="1:2" ht="12.75" customHeight="1" x14ac:dyDescent="0.2">
      <c r="A598" s="86"/>
      <c r="B598" s="86"/>
    </row>
    <row r="599" spans="1:2" ht="12.75" customHeight="1" x14ac:dyDescent="0.2">
      <c r="A599" s="86"/>
      <c r="B599" s="86"/>
    </row>
    <row r="600" spans="1:2" ht="12.75" customHeight="1" x14ac:dyDescent="0.2">
      <c r="A600" s="86"/>
      <c r="B600" s="86"/>
    </row>
    <row r="601" spans="1:2" ht="12.75" customHeight="1" x14ac:dyDescent="0.2">
      <c r="A601" s="86"/>
      <c r="B601" s="86"/>
    </row>
    <row r="602" spans="1:2" ht="12.75" customHeight="1" x14ac:dyDescent="0.2">
      <c r="A602" s="86"/>
      <c r="B602" s="86"/>
    </row>
    <row r="603" spans="1:2" ht="12.75" customHeight="1" x14ac:dyDescent="0.2">
      <c r="A603" s="86"/>
      <c r="B603" s="86"/>
    </row>
    <row r="604" spans="1:2" ht="12.75" customHeight="1" x14ac:dyDescent="0.2">
      <c r="A604" s="86"/>
      <c r="B604" s="86"/>
    </row>
    <row r="605" spans="1:2" ht="12.75" customHeight="1" x14ac:dyDescent="0.2">
      <c r="A605" s="86"/>
      <c r="B605" s="86"/>
    </row>
    <row r="606" spans="1:2" ht="12.75" customHeight="1" x14ac:dyDescent="0.2">
      <c r="A606" s="86"/>
      <c r="B606" s="86"/>
    </row>
    <row r="607" spans="1:2" ht="12.75" customHeight="1" x14ac:dyDescent="0.2">
      <c r="A607" s="86"/>
      <c r="B607" s="86"/>
    </row>
    <row r="608" spans="1:2" ht="12.75" customHeight="1" x14ac:dyDescent="0.2">
      <c r="A608" s="86"/>
      <c r="B608" s="86"/>
    </row>
    <row r="609" spans="1:2" ht="12.75" customHeight="1" x14ac:dyDescent="0.2">
      <c r="A609" s="86"/>
      <c r="B609" s="86"/>
    </row>
    <row r="610" spans="1:2" ht="12.75" customHeight="1" x14ac:dyDescent="0.2">
      <c r="A610" s="86"/>
      <c r="B610" s="86"/>
    </row>
    <row r="611" spans="1:2" ht="12.75" customHeight="1" x14ac:dyDescent="0.2">
      <c r="A611" s="86"/>
      <c r="B611" s="86"/>
    </row>
    <row r="612" spans="1:2" ht="12.75" customHeight="1" x14ac:dyDescent="0.2">
      <c r="A612" s="86"/>
      <c r="B612" s="86"/>
    </row>
    <row r="613" spans="1:2" ht="12.75" customHeight="1" x14ac:dyDescent="0.2">
      <c r="A613" s="86"/>
      <c r="B613" s="86"/>
    </row>
    <row r="614" spans="1:2" ht="12.75" customHeight="1" x14ac:dyDescent="0.2">
      <c r="A614" s="86"/>
      <c r="B614" s="86"/>
    </row>
    <row r="615" spans="1:2" ht="12.75" customHeight="1" x14ac:dyDescent="0.2">
      <c r="A615" s="86"/>
      <c r="B615" s="86"/>
    </row>
    <row r="616" spans="1:2" ht="12.75" customHeight="1" x14ac:dyDescent="0.2">
      <c r="A616" s="86"/>
      <c r="B616" s="86"/>
    </row>
    <row r="617" spans="1:2" ht="12.75" customHeight="1" x14ac:dyDescent="0.2">
      <c r="A617" s="86"/>
      <c r="B617" s="86"/>
    </row>
    <row r="618" spans="1:2" ht="12.75" customHeight="1" x14ac:dyDescent="0.2">
      <c r="A618" s="86"/>
      <c r="B618" s="86"/>
    </row>
    <row r="619" spans="1:2" ht="12.75" customHeight="1" x14ac:dyDescent="0.2">
      <c r="A619" s="86"/>
      <c r="B619" s="86"/>
    </row>
    <row r="620" spans="1:2" ht="12.75" customHeight="1" x14ac:dyDescent="0.2">
      <c r="A620" s="86"/>
      <c r="B620" s="86"/>
    </row>
    <row r="621" spans="1:2" ht="12.75" customHeight="1" x14ac:dyDescent="0.2">
      <c r="A621" s="86"/>
      <c r="B621" s="86"/>
    </row>
    <row r="622" spans="1:2" ht="12.75" customHeight="1" x14ac:dyDescent="0.2">
      <c r="A622" s="86"/>
      <c r="B622" s="86"/>
    </row>
    <row r="623" spans="1:2" ht="12.75" customHeight="1" x14ac:dyDescent="0.2">
      <c r="A623" s="86"/>
      <c r="B623" s="86"/>
    </row>
    <row r="624" spans="1:2" ht="12.75" customHeight="1" x14ac:dyDescent="0.2">
      <c r="A624" s="86"/>
      <c r="B624" s="86"/>
    </row>
    <row r="625" spans="1:2" ht="12.75" customHeight="1" x14ac:dyDescent="0.2">
      <c r="A625" s="86"/>
      <c r="B625" s="86"/>
    </row>
    <row r="626" spans="1:2" ht="12.75" customHeight="1" x14ac:dyDescent="0.2">
      <c r="A626" s="86"/>
      <c r="B626" s="86"/>
    </row>
    <row r="627" spans="1:2" ht="12.75" customHeight="1" x14ac:dyDescent="0.2">
      <c r="A627" s="86"/>
      <c r="B627" s="86"/>
    </row>
    <row r="628" spans="1:2" ht="12.75" customHeight="1" x14ac:dyDescent="0.2">
      <c r="A628" s="86"/>
      <c r="B628" s="86"/>
    </row>
    <row r="629" spans="1:2" ht="12.75" customHeight="1" x14ac:dyDescent="0.2">
      <c r="A629" s="86"/>
      <c r="B629" s="86"/>
    </row>
    <row r="630" spans="1:2" ht="12.75" customHeight="1" x14ac:dyDescent="0.2">
      <c r="A630" s="86"/>
      <c r="B630" s="86"/>
    </row>
    <row r="631" spans="1:2" ht="12.75" customHeight="1" x14ac:dyDescent="0.2">
      <c r="A631" s="86"/>
      <c r="B631" s="86"/>
    </row>
    <row r="632" spans="1:2" ht="12.75" customHeight="1" x14ac:dyDescent="0.2">
      <c r="A632" s="86"/>
      <c r="B632" s="86"/>
    </row>
    <row r="633" spans="1:2" ht="12.75" customHeight="1" x14ac:dyDescent="0.2">
      <c r="A633" s="86"/>
      <c r="B633" s="86"/>
    </row>
    <row r="634" spans="1:2" ht="12.75" customHeight="1" x14ac:dyDescent="0.2">
      <c r="A634" s="86"/>
      <c r="B634" s="86"/>
    </row>
    <row r="635" spans="1:2" ht="12.75" customHeight="1" x14ac:dyDescent="0.2">
      <c r="A635" s="86"/>
      <c r="B635" s="86"/>
    </row>
    <row r="636" spans="1:2" ht="12.75" customHeight="1" x14ac:dyDescent="0.2">
      <c r="A636" s="86"/>
      <c r="B636" s="86"/>
    </row>
    <row r="637" spans="1:2" ht="12.75" customHeight="1" x14ac:dyDescent="0.2">
      <c r="A637" s="86"/>
      <c r="B637" s="86"/>
    </row>
    <row r="638" spans="1:2" ht="12.75" customHeight="1" x14ac:dyDescent="0.2">
      <c r="A638" s="86"/>
      <c r="B638" s="86"/>
    </row>
    <row r="639" spans="1:2" ht="12.75" customHeight="1" x14ac:dyDescent="0.2">
      <c r="A639" s="86"/>
      <c r="B639" s="86"/>
    </row>
    <row r="640" spans="1:2" ht="12.75" customHeight="1" x14ac:dyDescent="0.2">
      <c r="A640" s="86"/>
      <c r="B640" s="86"/>
    </row>
    <row r="641" spans="1:2" ht="12.75" customHeight="1" x14ac:dyDescent="0.2">
      <c r="A641" s="86"/>
      <c r="B641" s="86"/>
    </row>
    <row r="642" spans="1:2" ht="12.75" customHeight="1" x14ac:dyDescent="0.2">
      <c r="A642" s="86"/>
      <c r="B642" s="86"/>
    </row>
    <row r="643" spans="1:2" ht="12.75" customHeight="1" x14ac:dyDescent="0.2">
      <c r="A643" s="86"/>
      <c r="B643" s="86"/>
    </row>
    <row r="644" spans="1:2" ht="12.75" customHeight="1" x14ac:dyDescent="0.2">
      <c r="A644" s="86"/>
      <c r="B644" s="86"/>
    </row>
    <row r="645" spans="1:2" ht="12.75" customHeight="1" x14ac:dyDescent="0.2">
      <c r="A645" s="86"/>
      <c r="B645" s="86"/>
    </row>
    <row r="646" spans="1:2" ht="12.75" customHeight="1" x14ac:dyDescent="0.2">
      <c r="A646" s="86"/>
      <c r="B646" s="86"/>
    </row>
    <row r="647" spans="1:2" ht="12.75" customHeight="1" x14ac:dyDescent="0.2">
      <c r="A647" s="86"/>
      <c r="B647" s="86"/>
    </row>
    <row r="648" spans="1:2" ht="12.75" customHeight="1" x14ac:dyDescent="0.2">
      <c r="A648" s="86"/>
      <c r="B648" s="86"/>
    </row>
    <row r="649" spans="1:2" ht="12.75" customHeight="1" x14ac:dyDescent="0.2">
      <c r="A649" s="86"/>
      <c r="B649" s="86"/>
    </row>
    <row r="650" spans="1:2" ht="12.75" customHeight="1" x14ac:dyDescent="0.2">
      <c r="A650" s="86"/>
      <c r="B650" s="86"/>
    </row>
    <row r="651" spans="1:2" ht="12.75" customHeight="1" x14ac:dyDescent="0.2">
      <c r="A651" s="86"/>
      <c r="B651" s="86"/>
    </row>
    <row r="652" spans="1:2" ht="12.75" customHeight="1" x14ac:dyDescent="0.2">
      <c r="A652" s="86"/>
      <c r="B652" s="86"/>
    </row>
    <row r="653" spans="1:2" ht="12.75" customHeight="1" x14ac:dyDescent="0.2">
      <c r="A653" s="86"/>
      <c r="B653" s="86"/>
    </row>
    <row r="654" spans="1:2" ht="12.75" customHeight="1" x14ac:dyDescent="0.2">
      <c r="A654" s="86"/>
      <c r="B654" s="86"/>
    </row>
    <row r="655" spans="1:2" ht="12.75" customHeight="1" x14ac:dyDescent="0.2">
      <c r="A655" s="86"/>
      <c r="B655" s="86"/>
    </row>
    <row r="656" spans="1:2" ht="12.75" customHeight="1" x14ac:dyDescent="0.2">
      <c r="A656" s="86"/>
      <c r="B656" s="86"/>
    </row>
    <row r="657" spans="1:2" ht="12.75" customHeight="1" x14ac:dyDescent="0.2">
      <c r="A657" s="86"/>
      <c r="B657" s="86"/>
    </row>
    <row r="658" spans="1:2" ht="12.75" customHeight="1" x14ac:dyDescent="0.2">
      <c r="A658" s="86"/>
      <c r="B658" s="86"/>
    </row>
    <row r="659" spans="1:2" ht="12.75" customHeight="1" x14ac:dyDescent="0.2">
      <c r="A659" s="86"/>
      <c r="B659" s="86"/>
    </row>
    <row r="660" spans="1:2" ht="12.75" customHeight="1" x14ac:dyDescent="0.2">
      <c r="A660" s="86"/>
      <c r="B660" s="86"/>
    </row>
    <row r="661" spans="1:2" ht="12.75" customHeight="1" x14ac:dyDescent="0.2">
      <c r="A661" s="86"/>
      <c r="B661" s="86"/>
    </row>
    <row r="662" spans="1:2" ht="12.75" customHeight="1" x14ac:dyDescent="0.2">
      <c r="A662" s="86"/>
      <c r="B662" s="86"/>
    </row>
    <row r="663" spans="1:2" ht="12.75" customHeight="1" x14ac:dyDescent="0.2">
      <c r="A663" s="86"/>
      <c r="B663" s="86"/>
    </row>
    <row r="664" spans="1:2" ht="12.75" customHeight="1" x14ac:dyDescent="0.2">
      <c r="A664" s="86"/>
      <c r="B664" s="86"/>
    </row>
    <row r="665" spans="1:2" ht="12.75" customHeight="1" x14ac:dyDescent="0.2">
      <c r="A665" s="86"/>
      <c r="B665" s="86"/>
    </row>
    <row r="666" spans="1:2" ht="12.75" customHeight="1" x14ac:dyDescent="0.2">
      <c r="A666" s="86"/>
      <c r="B666" s="86"/>
    </row>
    <row r="667" spans="1:2" ht="12.75" customHeight="1" x14ac:dyDescent="0.2">
      <c r="A667" s="86"/>
      <c r="B667" s="86"/>
    </row>
    <row r="668" spans="1:2" ht="12.75" customHeight="1" x14ac:dyDescent="0.2">
      <c r="A668" s="86"/>
      <c r="B668" s="86"/>
    </row>
    <row r="669" spans="1:2" ht="12.75" customHeight="1" x14ac:dyDescent="0.2">
      <c r="A669" s="86"/>
      <c r="B669" s="86"/>
    </row>
    <row r="670" spans="1:2" ht="12.75" customHeight="1" x14ac:dyDescent="0.2">
      <c r="A670" s="86"/>
      <c r="B670" s="86"/>
    </row>
    <row r="671" spans="1:2" ht="12.75" customHeight="1" x14ac:dyDescent="0.2">
      <c r="A671" s="86"/>
      <c r="B671" s="86"/>
    </row>
    <row r="672" spans="1:2" ht="12.75" customHeight="1" x14ac:dyDescent="0.2">
      <c r="A672" s="86"/>
      <c r="B672" s="86"/>
    </row>
    <row r="673" spans="1:2" ht="12.75" customHeight="1" x14ac:dyDescent="0.2">
      <c r="A673" s="86"/>
      <c r="B673" s="86"/>
    </row>
    <row r="674" spans="1:2" ht="12.75" customHeight="1" x14ac:dyDescent="0.2">
      <c r="A674" s="86"/>
      <c r="B674" s="86"/>
    </row>
    <row r="675" spans="1:2" ht="12.75" customHeight="1" x14ac:dyDescent="0.2">
      <c r="A675" s="86"/>
      <c r="B675" s="86"/>
    </row>
    <row r="676" spans="1:2" ht="12.75" customHeight="1" x14ac:dyDescent="0.2">
      <c r="A676" s="86"/>
      <c r="B676" s="86"/>
    </row>
    <row r="677" spans="1:2" ht="12.75" customHeight="1" x14ac:dyDescent="0.2">
      <c r="A677" s="86"/>
      <c r="B677" s="86"/>
    </row>
    <row r="678" spans="1:2" ht="12.75" customHeight="1" x14ac:dyDescent="0.2">
      <c r="A678" s="86"/>
      <c r="B678" s="86"/>
    </row>
    <row r="679" spans="1:2" ht="12.75" customHeight="1" x14ac:dyDescent="0.2">
      <c r="A679" s="86"/>
      <c r="B679" s="86"/>
    </row>
    <row r="680" spans="1:2" ht="12.75" customHeight="1" x14ac:dyDescent="0.2">
      <c r="A680" s="86"/>
      <c r="B680" s="86"/>
    </row>
    <row r="681" spans="1:2" ht="12.75" customHeight="1" x14ac:dyDescent="0.2">
      <c r="A681" s="86"/>
      <c r="B681" s="86"/>
    </row>
    <row r="682" spans="1:2" ht="12.75" customHeight="1" x14ac:dyDescent="0.2">
      <c r="A682" s="86"/>
      <c r="B682" s="86"/>
    </row>
    <row r="683" spans="1:2" ht="12.75" customHeight="1" x14ac:dyDescent="0.2">
      <c r="A683" s="86"/>
      <c r="B683" s="86"/>
    </row>
    <row r="684" spans="1:2" ht="12.75" customHeight="1" x14ac:dyDescent="0.2">
      <c r="A684" s="86"/>
      <c r="B684" s="86"/>
    </row>
    <row r="685" spans="1:2" ht="12.75" customHeight="1" x14ac:dyDescent="0.2">
      <c r="A685" s="86"/>
      <c r="B685" s="86"/>
    </row>
    <row r="686" spans="1:2" ht="12.75" customHeight="1" x14ac:dyDescent="0.2">
      <c r="A686" s="86"/>
      <c r="B686" s="86"/>
    </row>
    <row r="687" spans="1:2" ht="12.75" customHeight="1" x14ac:dyDescent="0.2">
      <c r="A687" s="86"/>
      <c r="B687" s="86"/>
    </row>
    <row r="688" spans="1:2" ht="12.75" customHeight="1" x14ac:dyDescent="0.2">
      <c r="A688" s="86"/>
      <c r="B688" s="86"/>
    </row>
    <row r="689" spans="1:2" ht="12.75" customHeight="1" x14ac:dyDescent="0.2">
      <c r="A689" s="86"/>
      <c r="B689" s="86"/>
    </row>
    <row r="690" spans="1:2" ht="12.75" customHeight="1" x14ac:dyDescent="0.2">
      <c r="A690" s="86"/>
      <c r="B690" s="86"/>
    </row>
    <row r="691" spans="1:2" ht="12.75" customHeight="1" x14ac:dyDescent="0.2">
      <c r="A691" s="86"/>
      <c r="B691" s="86"/>
    </row>
    <row r="692" spans="1:2" ht="12.75" customHeight="1" x14ac:dyDescent="0.2">
      <c r="A692" s="86"/>
      <c r="B692" s="86"/>
    </row>
    <row r="693" spans="1:2" ht="12.75" customHeight="1" x14ac:dyDescent="0.2">
      <c r="A693" s="86"/>
      <c r="B693" s="86"/>
    </row>
    <row r="694" spans="1:2" ht="12.75" customHeight="1" x14ac:dyDescent="0.2">
      <c r="A694" s="86"/>
      <c r="B694" s="86"/>
    </row>
    <row r="695" spans="1:2" ht="12.75" customHeight="1" x14ac:dyDescent="0.2">
      <c r="A695" s="86"/>
      <c r="B695" s="86"/>
    </row>
    <row r="696" spans="1:2" ht="12.75" customHeight="1" x14ac:dyDescent="0.2">
      <c r="A696" s="86"/>
      <c r="B696" s="86"/>
    </row>
    <row r="697" spans="1:2" ht="12.75" customHeight="1" x14ac:dyDescent="0.2">
      <c r="A697" s="86"/>
      <c r="B697" s="86"/>
    </row>
    <row r="698" spans="1:2" ht="12.75" customHeight="1" x14ac:dyDescent="0.2">
      <c r="A698" s="86"/>
      <c r="B698" s="86"/>
    </row>
    <row r="699" spans="1:2" ht="12.75" customHeight="1" x14ac:dyDescent="0.2">
      <c r="A699" s="86"/>
      <c r="B699" s="86"/>
    </row>
    <row r="700" spans="1:2" ht="12.75" customHeight="1" x14ac:dyDescent="0.2">
      <c r="A700" s="86"/>
      <c r="B700" s="86"/>
    </row>
    <row r="701" spans="1:2" ht="12.75" customHeight="1" x14ac:dyDescent="0.2">
      <c r="A701" s="86"/>
      <c r="B701" s="86"/>
    </row>
    <row r="702" spans="1:2" ht="12.75" customHeight="1" x14ac:dyDescent="0.2">
      <c r="A702" s="86"/>
      <c r="B702" s="86"/>
    </row>
    <row r="703" spans="1:2" ht="12.75" customHeight="1" x14ac:dyDescent="0.2">
      <c r="A703" s="86"/>
      <c r="B703" s="86"/>
    </row>
    <row r="704" spans="1:2" ht="12.75" customHeight="1" x14ac:dyDescent="0.2">
      <c r="A704" s="86"/>
      <c r="B704" s="86"/>
    </row>
    <row r="705" spans="1:2" ht="12.75" customHeight="1" x14ac:dyDescent="0.2">
      <c r="A705" s="86"/>
      <c r="B705" s="86"/>
    </row>
    <row r="706" spans="1:2" ht="12.75" customHeight="1" x14ac:dyDescent="0.2">
      <c r="A706" s="86"/>
      <c r="B706" s="86"/>
    </row>
    <row r="707" spans="1:2" ht="12.75" customHeight="1" x14ac:dyDescent="0.2">
      <c r="A707" s="86"/>
      <c r="B707" s="86"/>
    </row>
    <row r="708" spans="1:2" ht="12.75" customHeight="1" x14ac:dyDescent="0.2">
      <c r="A708" s="86"/>
      <c r="B708" s="86"/>
    </row>
    <row r="709" spans="1:2" ht="12.75" customHeight="1" x14ac:dyDescent="0.2">
      <c r="A709" s="86"/>
      <c r="B709" s="86"/>
    </row>
    <row r="710" spans="1:2" ht="12.75" customHeight="1" x14ac:dyDescent="0.2">
      <c r="A710" s="86"/>
      <c r="B710" s="86"/>
    </row>
    <row r="711" spans="1:2" ht="12.75" customHeight="1" x14ac:dyDescent="0.2">
      <c r="A711" s="86"/>
      <c r="B711" s="86"/>
    </row>
    <row r="712" spans="1:2" ht="12.75" customHeight="1" x14ac:dyDescent="0.2">
      <c r="A712" s="86"/>
      <c r="B712" s="86"/>
    </row>
    <row r="713" spans="1:2" ht="12.75" customHeight="1" x14ac:dyDescent="0.2">
      <c r="A713" s="86"/>
      <c r="B713" s="86"/>
    </row>
    <row r="714" spans="1:2" ht="12.75" customHeight="1" x14ac:dyDescent="0.2">
      <c r="A714" s="86"/>
      <c r="B714" s="86"/>
    </row>
    <row r="715" spans="1:2" ht="12.75" customHeight="1" x14ac:dyDescent="0.2">
      <c r="A715" s="86"/>
      <c r="B715" s="86"/>
    </row>
    <row r="716" spans="1:2" ht="12.75" customHeight="1" x14ac:dyDescent="0.2">
      <c r="A716" s="86"/>
      <c r="B716" s="86"/>
    </row>
    <row r="717" spans="1:2" ht="12.75" customHeight="1" x14ac:dyDescent="0.2">
      <c r="A717" s="86"/>
      <c r="B717" s="86"/>
    </row>
    <row r="718" spans="1:2" ht="12.75" customHeight="1" x14ac:dyDescent="0.2">
      <c r="A718" s="86"/>
      <c r="B718" s="86"/>
    </row>
    <row r="719" spans="1:2" ht="12.75" customHeight="1" x14ac:dyDescent="0.2">
      <c r="A719" s="86"/>
      <c r="B719" s="86"/>
    </row>
    <row r="720" spans="1:2" ht="12.75" customHeight="1" x14ac:dyDescent="0.2">
      <c r="A720" s="86"/>
      <c r="B720" s="86"/>
    </row>
    <row r="721" spans="1:2" ht="12.75" customHeight="1" x14ac:dyDescent="0.2">
      <c r="A721" s="86"/>
      <c r="B721" s="86"/>
    </row>
    <row r="722" spans="1:2" ht="12.75" customHeight="1" x14ac:dyDescent="0.2">
      <c r="A722" s="86"/>
      <c r="B722" s="86"/>
    </row>
    <row r="723" spans="1:2" ht="12.75" customHeight="1" x14ac:dyDescent="0.2">
      <c r="A723" s="86"/>
      <c r="B723" s="86"/>
    </row>
    <row r="724" spans="1:2" ht="12.75" customHeight="1" x14ac:dyDescent="0.2">
      <c r="A724" s="86"/>
      <c r="B724" s="86"/>
    </row>
    <row r="725" spans="1:2" ht="12.75" customHeight="1" x14ac:dyDescent="0.2">
      <c r="A725" s="86"/>
      <c r="B725" s="86"/>
    </row>
    <row r="726" spans="1:2" ht="12.75" customHeight="1" x14ac:dyDescent="0.2">
      <c r="A726" s="86"/>
      <c r="B726" s="86"/>
    </row>
    <row r="727" spans="1:2" ht="12.75" customHeight="1" x14ac:dyDescent="0.2">
      <c r="A727" s="86"/>
      <c r="B727" s="86"/>
    </row>
    <row r="728" spans="1:2" ht="12.75" customHeight="1" x14ac:dyDescent="0.2">
      <c r="A728" s="86"/>
      <c r="B728" s="86"/>
    </row>
    <row r="729" spans="1:2" ht="12.75" customHeight="1" x14ac:dyDescent="0.2">
      <c r="A729" s="86"/>
      <c r="B729" s="86"/>
    </row>
    <row r="730" spans="1:2" ht="12.75" customHeight="1" x14ac:dyDescent="0.2">
      <c r="A730" s="86"/>
      <c r="B730" s="86"/>
    </row>
    <row r="731" spans="1:2" ht="12.75" customHeight="1" x14ac:dyDescent="0.2">
      <c r="A731" s="86"/>
      <c r="B731" s="86"/>
    </row>
    <row r="732" spans="1:2" ht="12.75" customHeight="1" x14ac:dyDescent="0.2">
      <c r="A732" s="86"/>
      <c r="B732" s="86"/>
    </row>
    <row r="733" spans="1:2" ht="12.75" customHeight="1" x14ac:dyDescent="0.2">
      <c r="A733" s="86"/>
      <c r="B733" s="86"/>
    </row>
    <row r="734" spans="1:2" ht="12.75" customHeight="1" x14ac:dyDescent="0.2">
      <c r="A734" s="86"/>
      <c r="B734" s="86"/>
    </row>
    <row r="735" spans="1:2" ht="12.75" customHeight="1" x14ac:dyDescent="0.2">
      <c r="A735" s="86"/>
      <c r="B735" s="86"/>
    </row>
    <row r="736" spans="1:2" ht="12.75" customHeight="1" x14ac:dyDescent="0.2">
      <c r="A736" s="86"/>
      <c r="B736" s="86"/>
    </row>
    <row r="737" spans="1:2" ht="12.75" customHeight="1" x14ac:dyDescent="0.2">
      <c r="A737" s="86"/>
      <c r="B737" s="86"/>
    </row>
    <row r="738" spans="1:2" ht="12.75" customHeight="1" x14ac:dyDescent="0.2">
      <c r="A738" s="86"/>
      <c r="B738" s="86"/>
    </row>
    <row r="739" spans="1:2" ht="12.75" customHeight="1" x14ac:dyDescent="0.2">
      <c r="A739" s="86"/>
      <c r="B739" s="86"/>
    </row>
    <row r="740" spans="1:2" ht="12.75" customHeight="1" x14ac:dyDescent="0.2">
      <c r="A740" s="86"/>
      <c r="B740" s="86"/>
    </row>
    <row r="741" spans="1:2" ht="12.75" customHeight="1" x14ac:dyDescent="0.2">
      <c r="A741" s="86"/>
      <c r="B741" s="86"/>
    </row>
    <row r="742" spans="1:2" ht="12.75" customHeight="1" x14ac:dyDescent="0.2">
      <c r="A742" s="86"/>
      <c r="B742" s="86"/>
    </row>
    <row r="743" spans="1:2" ht="12.75" customHeight="1" x14ac:dyDescent="0.2">
      <c r="A743" s="86"/>
      <c r="B743" s="86"/>
    </row>
    <row r="744" spans="1:2" ht="12.75" customHeight="1" x14ac:dyDescent="0.2">
      <c r="A744" s="86"/>
      <c r="B744" s="86"/>
    </row>
    <row r="745" spans="1:2" ht="12.75" customHeight="1" x14ac:dyDescent="0.2">
      <c r="A745" s="86"/>
      <c r="B745" s="86"/>
    </row>
    <row r="746" spans="1:2" ht="12.75" customHeight="1" x14ac:dyDescent="0.2">
      <c r="A746" s="86"/>
      <c r="B746" s="86"/>
    </row>
    <row r="747" spans="1:2" ht="12.75" customHeight="1" x14ac:dyDescent="0.2">
      <c r="A747" s="86"/>
      <c r="B747" s="86"/>
    </row>
    <row r="748" spans="1:2" ht="12.75" customHeight="1" x14ac:dyDescent="0.2">
      <c r="A748" s="86"/>
      <c r="B748" s="86"/>
    </row>
    <row r="749" spans="1:2" ht="12.75" customHeight="1" x14ac:dyDescent="0.2">
      <c r="A749" s="86"/>
      <c r="B749" s="86"/>
    </row>
    <row r="750" spans="1:2" ht="12.75" customHeight="1" x14ac:dyDescent="0.2">
      <c r="A750" s="86"/>
      <c r="B750" s="86"/>
    </row>
    <row r="751" spans="1:2" ht="12.75" customHeight="1" x14ac:dyDescent="0.2">
      <c r="A751" s="86"/>
      <c r="B751" s="86"/>
    </row>
    <row r="752" spans="1:2" ht="12.75" customHeight="1" x14ac:dyDescent="0.2">
      <c r="A752" s="86"/>
      <c r="B752" s="86"/>
    </row>
    <row r="753" spans="1:2" ht="12.75" customHeight="1" x14ac:dyDescent="0.2">
      <c r="A753" s="86"/>
      <c r="B753" s="86"/>
    </row>
    <row r="754" spans="1:2" ht="12.75" customHeight="1" x14ac:dyDescent="0.2">
      <c r="A754" s="86"/>
      <c r="B754" s="86"/>
    </row>
    <row r="755" spans="1:2" ht="12.75" customHeight="1" x14ac:dyDescent="0.2">
      <c r="A755" s="86"/>
      <c r="B755" s="86"/>
    </row>
    <row r="756" spans="1:2" ht="12.75" customHeight="1" x14ac:dyDescent="0.2">
      <c r="A756" s="86"/>
      <c r="B756" s="86"/>
    </row>
    <row r="757" spans="1:2" ht="12.75" customHeight="1" x14ac:dyDescent="0.2">
      <c r="A757" s="86"/>
      <c r="B757" s="86"/>
    </row>
    <row r="758" spans="1:2" ht="12.75" customHeight="1" x14ac:dyDescent="0.2">
      <c r="A758" s="86"/>
      <c r="B758" s="86"/>
    </row>
    <row r="759" spans="1:2" ht="12.75" customHeight="1" x14ac:dyDescent="0.2">
      <c r="A759" s="86"/>
      <c r="B759" s="86"/>
    </row>
    <row r="760" spans="1:2" ht="12.75" customHeight="1" x14ac:dyDescent="0.2">
      <c r="A760" s="86"/>
      <c r="B760" s="86"/>
    </row>
    <row r="761" spans="1:2" ht="12.75" customHeight="1" x14ac:dyDescent="0.2">
      <c r="A761" s="86"/>
      <c r="B761" s="86"/>
    </row>
    <row r="762" spans="1:2" ht="12.75" customHeight="1" x14ac:dyDescent="0.2">
      <c r="A762" s="86"/>
      <c r="B762" s="86"/>
    </row>
    <row r="763" spans="1:2" ht="12.75" customHeight="1" x14ac:dyDescent="0.2">
      <c r="A763" s="86"/>
      <c r="B763" s="86"/>
    </row>
    <row r="764" spans="1:2" ht="12.75" customHeight="1" x14ac:dyDescent="0.2">
      <c r="A764" s="86"/>
      <c r="B764" s="86"/>
    </row>
    <row r="765" spans="1:2" ht="12.75" customHeight="1" x14ac:dyDescent="0.2">
      <c r="A765" s="86"/>
      <c r="B765" s="86"/>
    </row>
    <row r="766" spans="1:2" ht="12.75" customHeight="1" x14ac:dyDescent="0.2">
      <c r="A766" s="86"/>
      <c r="B766" s="86"/>
    </row>
    <row r="767" spans="1:2" ht="12.75" customHeight="1" x14ac:dyDescent="0.2">
      <c r="A767" s="86"/>
      <c r="B767" s="86"/>
    </row>
    <row r="768" spans="1:2" ht="12.75" customHeight="1" x14ac:dyDescent="0.2">
      <c r="A768" s="86"/>
      <c r="B768" s="86"/>
    </row>
    <row r="769" spans="1:2" ht="12.75" customHeight="1" x14ac:dyDescent="0.2">
      <c r="A769" s="86"/>
      <c r="B769" s="86"/>
    </row>
    <row r="770" spans="1:2" ht="12.75" customHeight="1" x14ac:dyDescent="0.2">
      <c r="A770" s="86"/>
      <c r="B770" s="86"/>
    </row>
    <row r="771" spans="1:2" ht="12.75" customHeight="1" x14ac:dyDescent="0.2">
      <c r="A771" s="86"/>
      <c r="B771" s="86"/>
    </row>
    <row r="772" spans="1:2" ht="12.75" customHeight="1" x14ac:dyDescent="0.2">
      <c r="A772" s="86"/>
      <c r="B772" s="86"/>
    </row>
    <row r="773" spans="1:2" ht="12.75" customHeight="1" x14ac:dyDescent="0.2">
      <c r="A773" s="86"/>
      <c r="B773" s="86"/>
    </row>
    <row r="774" spans="1:2" ht="12.75" customHeight="1" x14ac:dyDescent="0.2">
      <c r="A774" s="86"/>
      <c r="B774" s="86"/>
    </row>
    <row r="775" spans="1:2" ht="12.75" customHeight="1" x14ac:dyDescent="0.2">
      <c r="A775" s="86"/>
      <c r="B775" s="86"/>
    </row>
    <row r="776" spans="1:2" ht="12.75" customHeight="1" x14ac:dyDescent="0.2">
      <c r="A776" s="86"/>
      <c r="B776" s="86"/>
    </row>
    <row r="777" spans="1:2" ht="12.75" customHeight="1" x14ac:dyDescent="0.2">
      <c r="A777" s="86"/>
      <c r="B777" s="86"/>
    </row>
    <row r="778" spans="1:2" ht="12.75" customHeight="1" x14ac:dyDescent="0.2">
      <c r="A778" s="86"/>
      <c r="B778" s="86"/>
    </row>
    <row r="779" spans="1:2" ht="12.75" customHeight="1" x14ac:dyDescent="0.2">
      <c r="A779" s="86"/>
      <c r="B779" s="86"/>
    </row>
    <row r="780" spans="1:2" ht="12.75" customHeight="1" x14ac:dyDescent="0.2">
      <c r="A780" s="86"/>
      <c r="B780" s="86"/>
    </row>
    <row r="781" spans="1:2" ht="12.75" customHeight="1" x14ac:dyDescent="0.2">
      <c r="A781" s="86"/>
      <c r="B781" s="86"/>
    </row>
    <row r="782" spans="1:2" ht="12.75" customHeight="1" x14ac:dyDescent="0.2">
      <c r="A782" s="86"/>
      <c r="B782" s="86"/>
    </row>
    <row r="783" spans="1:2" ht="12.75" customHeight="1" x14ac:dyDescent="0.2">
      <c r="A783" s="86"/>
      <c r="B783" s="86"/>
    </row>
    <row r="784" spans="1:2" ht="12.75" customHeight="1" x14ac:dyDescent="0.2">
      <c r="A784" s="86"/>
      <c r="B784" s="86"/>
    </row>
    <row r="785" spans="1:2" ht="12.75" customHeight="1" x14ac:dyDescent="0.2">
      <c r="A785" s="86"/>
      <c r="B785" s="86"/>
    </row>
    <row r="786" spans="1:2" ht="12.75" customHeight="1" x14ac:dyDescent="0.2">
      <c r="A786" s="86"/>
      <c r="B786" s="86"/>
    </row>
    <row r="787" spans="1:2" ht="12.75" customHeight="1" x14ac:dyDescent="0.2">
      <c r="A787" s="86"/>
      <c r="B787" s="86"/>
    </row>
    <row r="788" spans="1:2" ht="12.75" customHeight="1" x14ac:dyDescent="0.2">
      <c r="A788" s="86"/>
      <c r="B788" s="86"/>
    </row>
    <row r="789" spans="1:2" ht="12.75" customHeight="1" x14ac:dyDescent="0.2">
      <c r="A789" s="86"/>
      <c r="B789" s="86"/>
    </row>
    <row r="790" spans="1:2" ht="12.75" customHeight="1" x14ac:dyDescent="0.2">
      <c r="A790" s="86"/>
      <c r="B790" s="86"/>
    </row>
    <row r="791" spans="1:2" ht="12.75" customHeight="1" x14ac:dyDescent="0.2">
      <c r="A791" s="86"/>
      <c r="B791" s="86"/>
    </row>
    <row r="792" spans="1:2" ht="12.75" customHeight="1" x14ac:dyDescent="0.2">
      <c r="A792" s="86"/>
      <c r="B792" s="86"/>
    </row>
    <row r="793" spans="1:2" ht="12.75" customHeight="1" x14ac:dyDescent="0.2">
      <c r="A793" s="86"/>
      <c r="B793" s="86"/>
    </row>
    <row r="794" spans="1:2" ht="12.75" customHeight="1" x14ac:dyDescent="0.2">
      <c r="A794" s="86"/>
      <c r="B794" s="86"/>
    </row>
    <row r="795" spans="1:2" ht="12.75" customHeight="1" x14ac:dyDescent="0.2">
      <c r="A795" s="86"/>
      <c r="B795" s="86"/>
    </row>
    <row r="796" spans="1:2" ht="12.75" customHeight="1" x14ac:dyDescent="0.2">
      <c r="A796" s="86"/>
      <c r="B796" s="86"/>
    </row>
    <row r="797" spans="1:2" ht="12.75" customHeight="1" x14ac:dyDescent="0.2">
      <c r="A797" s="86"/>
      <c r="B797" s="86"/>
    </row>
    <row r="798" spans="1:2" ht="12.75" customHeight="1" x14ac:dyDescent="0.2">
      <c r="A798" s="86"/>
      <c r="B798" s="86"/>
    </row>
    <row r="799" spans="1:2" ht="12.75" customHeight="1" x14ac:dyDescent="0.2">
      <c r="A799" s="86"/>
      <c r="B799" s="86"/>
    </row>
    <row r="800" spans="1:2" ht="12.75" customHeight="1" x14ac:dyDescent="0.2">
      <c r="A800" s="86"/>
      <c r="B800" s="86"/>
    </row>
    <row r="801" spans="1:2" ht="12.75" customHeight="1" x14ac:dyDescent="0.2">
      <c r="A801" s="86"/>
      <c r="B801" s="86"/>
    </row>
    <row r="802" spans="1:2" ht="12.75" customHeight="1" x14ac:dyDescent="0.2">
      <c r="A802" s="86"/>
      <c r="B802" s="86"/>
    </row>
    <row r="803" spans="1:2" ht="12.75" customHeight="1" x14ac:dyDescent="0.2">
      <c r="A803" s="86"/>
      <c r="B803" s="86"/>
    </row>
    <row r="804" spans="1:2" ht="12.75" customHeight="1" x14ac:dyDescent="0.2">
      <c r="A804" s="86"/>
      <c r="B804" s="86"/>
    </row>
    <row r="805" spans="1:2" ht="12.75" customHeight="1" x14ac:dyDescent="0.2">
      <c r="A805" s="86"/>
      <c r="B805" s="86"/>
    </row>
    <row r="806" spans="1:2" ht="12.75" customHeight="1" x14ac:dyDescent="0.2">
      <c r="A806" s="86"/>
      <c r="B806" s="86"/>
    </row>
    <row r="807" spans="1:2" ht="12.75" customHeight="1" x14ac:dyDescent="0.2">
      <c r="A807" s="86"/>
      <c r="B807" s="86"/>
    </row>
    <row r="808" spans="1:2" ht="12.75" customHeight="1" x14ac:dyDescent="0.2">
      <c r="A808" s="86"/>
      <c r="B808" s="86"/>
    </row>
    <row r="809" spans="1:2" ht="12.75" customHeight="1" x14ac:dyDescent="0.2">
      <c r="A809" s="86"/>
      <c r="B809" s="86"/>
    </row>
    <row r="810" spans="1:2" ht="12.75" customHeight="1" x14ac:dyDescent="0.2">
      <c r="A810" s="86"/>
      <c r="B810" s="86"/>
    </row>
    <row r="811" spans="1:2" ht="12.75" customHeight="1" x14ac:dyDescent="0.2">
      <c r="A811" s="86"/>
      <c r="B811" s="86"/>
    </row>
    <row r="812" spans="1:2" ht="12.75" customHeight="1" x14ac:dyDescent="0.2">
      <c r="A812" s="86"/>
      <c r="B812" s="86"/>
    </row>
    <row r="813" spans="1:2" ht="12.75" customHeight="1" x14ac:dyDescent="0.2">
      <c r="A813" s="86"/>
      <c r="B813" s="86"/>
    </row>
    <row r="814" spans="1:2" ht="12.75" customHeight="1" x14ac:dyDescent="0.2">
      <c r="A814" s="86"/>
      <c r="B814" s="86"/>
    </row>
    <row r="815" spans="1:2" ht="12.75" customHeight="1" x14ac:dyDescent="0.2">
      <c r="A815" s="86"/>
      <c r="B815" s="86"/>
    </row>
    <row r="816" spans="1:2" ht="12.75" customHeight="1" x14ac:dyDescent="0.2">
      <c r="A816" s="86"/>
      <c r="B816" s="86"/>
    </row>
    <row r="817" spans="1:2" ht="12.75" customHeight="1" x14ac:dyDescent="0.2">
      <c r="A817" s="86"/>
      <c r="B817" s="86"/>
    </row>
    <row r="818" spans="1:2" ht="12.75" customHeight="1" x14ac:dyDescent="0.2">
      <c r="A818" s="86"/>
      <c r="B818" s="86"/>
    </row>
    <row r="819" spans="1:2" ht="12.75" customHeight="1" x14ac:dyDescent="0.2">
      <c r="A819" s="86"/>
      <c r="B819" s="86"/>
    </row>
    <row r="820" spans="1:2" ht="12.75" customHeight="1" x14ac:dyDescent="0.2">
      <c r="A820" s="86"/>
      <c r="B820" s="86"/>
    </row>
    <row r="821" spans="1:2" ht="12.75" customHeight="1" x14ac:dyDescent="0.2">
      <c r="A821" s="86"/>
      <c r="B821" s="86"/>
    </row>
    <row r="822" spans="1:2" ht="12.75" customHeight="1" x14ac:dyDescent="0.2">
      <c r="A822" s="86"/>
      <c r="B822" s="86"/>
    </row>
    <row r="823" spans="1:2" ht="12.75" customHeight="1" x14ac:dyDescent="0.2">
      <c r="A823" s="86"/>
      <c r="B823" s="86"/>
    </row>
    <row r="824" spans="1:2" ht="12.75" customHeight="1" x14ac:dyDescent="0.2">
      <c r="A824" s="86"/>
      <c r="B824" s="86"/>
    </row>
    <row r="825" spans="1:2" ht="12.75" customHeight="1" x14ac:dyDescent="0.2">
      <c r="A825" s="86"/>
      <c r="B825" s="86"/>
    </row>
    <row r="826" spans="1:2" ht="12.75" customHeight="1" x14ac:dyDescent="0.2">
      <c r="A826" s="86"/>
      <c r="B826" s="86"/>
    </row>
    <row r="827" spans="1:2" ht="12.75" customHeight="1" x14ac:dyDescent="0.2">
      <c r="A827" s="86"/>
      <c r="B827" s="86"/>
    </row>
    <row r="828" spans="1:2" ht="12.75" customHeight="1" x14ac:dyDescent="0.2">
      <c r="A828" s="86"/>
      <c r="B828" s="86"/>
    </row>
    <row r="829" spans="1:2" ht="12.75" customHeight="1" x14ac:dyDescent="0.2">
      <c r="A829" s="86"/>
      <c r="B829" s="86"/>
    </row>
    <row r="830" spans="1:2" ht="12.75" customHeight="1" x14ac:dyDescent="0.2">
      <c r="A830" s="86"/>
      <c r="B830" s="86"/>
    </row>
    <row r="831" spans="1:2" ht="12.75" customHeight="1" x14ac:dyDescent="0.2">
      <c r="A831" s="86"/>
      <c r="B831" s="86"/>
    </row>
    <row r="832" spans="1:2" ht="12.75" customHeight="1" x14ac:dyDescent="0.2">
      <c r="A832" s="86"/>
      <c r="B832" s="86"/>
    </row>
    <row r="833" spans="1:2" ht="12.75" customHeight="1" x14ac:dyDescent="0.2">
      <c r="A833" s="86"/>
      <c r="B833" s="86"/>
    </row>
    <row r="834" spans="1:2" ht="12.75" customHeight="1" x14ac:dyDescent="0.2">
      <c r="A834" s="86"/>
      <c r="B834" s="86"/>
    </row>
    <row r="835" spans="1:2" ht="12.75" customHeight="1" x14ac:dyDescent="0.2">
      <c r="A835" s="86"/>
      <c r="B835" s="86"/>
    </row>
    <row r="836" spans="1:2" ht="12.75" customHeight="1" x14ac:dyDescent="0.2">
      <c r="A836" s="86"/>
      <c r="B836" s="86"/>
    </row>
    <row r="837" spans="1:2" ht="12.75" customHeight="1" x14ac:dyDescent="0.2">
      <c r="A837" s="86"/>
      <c r="B837" s="86"/>
    </row>
    <row r="838" spans="1:2" ht="12.75" customHeight="1" x14ac:dyDescent="0.2">
      <c r="A838" s="86"/>
      <c r="B838" s="86"/>
    </row>
    <row r="839" spans="1:2" ht="12.75" customHeight="1" x14ac:dyDescent="0.2">
      <c r="A839" s="86"/>
      <c r="B839" s="86"/>
    </row>
    <row r="840" spans="1:2" ht="12.75" customHeight="1" x14ac:dyDescent="0.2">
      <c r="A840" s="86"/>
      <c r="B840" s="86"/>
    </row>
    <row r="841" spans="1:2" ht="12.75" customHeight="1" x14ac:dyDescent="0.2">
      <c r="A841" s="86"/>
      <c r="B841" s="86"/>
    </row>
    <row r="842" spans="1:2" ht="12.75" customHeight="1" x14ac:dyDescent="0.2">
      <c r="A842" s="86"/>
      <c r="B842" s="86"/>
    </row>
    <row r="843" spans="1:2" ht="12.75" customHeight="1" x14ac:dyDescent="0.2">
      <c r="A843" s="86"/>
      <c r="B843" s="86"/>
    </row>
    <row r="844" spans="1:2" ht="12.75" customHeight="1" x14ac:dyDescent="0.2">
      <c r="A844" s="86"/>
      <c r="B844" s="86"/>
    </row>
    <row r="845" spans="1:2" ht="12.75" customHeight="1" x14ac:dyDescent="0.2">
      <c r="A845" s="86"/>
      <c r="B845" s="86"/>
    </row>
    <row r="846" spans="1:2" ht="12.75" customHeight="1" x14ac:dyDescent="0.2">
      <c r="A846" s="86"/>
      <c r="B846" s="86"/>
    </row>
    <row r="847" spans="1:2" ht="12.75" customHeight="1" x14ac:dyDescent="0.2">
      <c r="A847" s="86"/>
      <c r="B847" s="86"/>
    </row>
    <row r="848" spans="1:2" ht="12.75" customHeight="1" x14ac:dyDescent="0.2">
      <c r="A848" s="86"/>
      <c r="B848" s="86"/>
    </row>
    <row r="849" spans="1:2" ht="12.75" customHeight="1" x14ac:dyDescent="0.2">
      <c r="A849" s="86"/>
      <c r="B849" s="86"/>
    </row>
    <row r="850" spans="1:2" ht="12.75" customHeight="1" x14ac:dyDescent="0.2">
      <c r="A850" s="86"/>
      <c r="B850" s="86"/>
    </row>
    <row r="851" spans="1:2" ht="12.75" customHeight="1" x14ac:dyDescent="0.2">
      <c r="A851" s="86"/>
      <c r="B851" s="86"/>
    </row>
    <row r="852" spans="1:2" ht="12.75" customHeight="1" x14ac:dyDescent="0.2">
      <c r="A852" s="86"/>
      <c r="B852" s="86"/>
    </row>
    <row r="853" spans="1:2" ht="12.75" customHeight="1" x14ac:dyDescent="0.2">
      <c r="A853" s="86"/>
      <c r="B853" s="86"/>
    </row>
    <row r="854" spans="1:2" ht="12.75" customHeight="1" x14ac:dyDescent="0.2">
      <c r="A854" s="86"/>
      <c r="B854" s="86"/>
    </row>
    <row r="855" spans="1:2" ht="12.75" customHeight="1" x14ac:dyDescent="0.2">
      <c r="A855" s="86"/>
      <c r="B855" s="86"/>
    </row>
    <row r="856" spans="1:2" ht="12.75" customHeight="1" x14ac:dyDescent="0.2">
      <c r="A856" s="86"/>
      <c r="B856" s="86"/>
    </row>
    <row r="857" spans="1:2" ht="12.75" customHeight="1" x14ac:dyDescent="0.2">
      <c r="A857" s="86"/>
      <c r="B857" s="86"/>
    </row>
    <row r="858" spans="1:2" ht="12.75" customHeight="1" x14ac:dyDescent="0.2">
      <c r="A858" s="86"/>
      <c r="B858" s="86"/>
    </row>
    <row r="859" spans="1:2" ht="12.75" customHeight="1" x14ac:dyDescent="0.2">
      <c r="A859" s="86"/>
      <c r="B859" s="86"/>
    </row>
    <row r="860" spans="1:2" ht="12.75" customHeight="1" x14ac:dyDescent="0.2">
      <c r="A860" s="86"/>
      <c r="B860" s="86"/>
    </row>
    <row r="861" spans="1:2" ht="12.75" customHeight="1" x14ac:dyDescent="0.2">
      <c r="A861" s="86"/>
      <c r="B861" s="86"/>
    </row>
    <row r="862" spans="1:2" ht="12.75" customHeight="1" x14ac:dyDescent="0.2">
      <c r="A862" s="86"/>
      <c r="B862" s="86"/>
    </row>
    <row r="863" spans="1:2" ht="12.75" customHeight="1" x14ac:dyDescent="0.2">
      <c r="A863" s="86"/>
      <c r="B863" s="86"/>
    </row>
    <row r="864" spans="1:2" ht="12.75" customHeight="1" x14ac:dyDescent="0.2">
      <c r="A864" s="86"/>
      <c r="B864" s="86"/>
    </row>
    <row r="865" spans="1:2" ht="12.75" customHeight="1" x14ac:dyDescent="0.2">
      <c r="A865" s="86"/>
      <c r="B865" s="86"/>
    </row>
    <row r="866" spans="1:2" ht="12.75" customHeight="1" x14ac:dyDescent="0.2">
      <c r="A866" s="86"/>
      <c r="B866" s="86"/>
    </row>
    <row r="867" spans="1:2" ht="12.75" customHeight="1" x14ac:dyDescent="0.2">
      <c r="A867" s="86"/>
      <c r="B867" s="86"/>
    </row>
    <row r="868" spans="1:2" ht="12.75" customHeight="1" x14ac:dyDescent="0.2">
      <c r="A868" s="86"/>
      <c r="B868" s="86"/>
    </row>
    <row r="869" spans="1:2" ht="12.75" customHeight="1" x14ac:dyDescent="0.2">
      <c r="A869" s="86"/>
      <c r="B869" s="86"/>
    </row>
    <row r="870" spans="1:2" ht="12.75" customHeight="1" x14ac:dyDescent="0.2">
      <c r="A870" s="86"/>
      <c r="B870" s="86"/>
    </row>
    <row r="871" spans="1:2" ht="12.75" customHeight="1" x14ac:dyDescent="0.2">
      <c r="A871" s="86"/>
      <c r="B871" s="86"/>
    </row>
    <row r="872" spans="1:2" ht="12.75" customHeight="1" x14ac:dyDescent="0.2">
      <c r="A872" s="86"/>
      <c r="B872" s="86"/>
    </row>
    <row r="873" spans="1:2" ht="12.75" customHeight="1" x14ac:dyDescent="0.2">
      <c r="A873" s="86"/>
      <c r="B873" s="86"/>
    </row>
    <row r="874" spans="1:2" ht="12.75" customHeight="1" x14ac:dyDescent="0.2">
      <c r="A874" s="86"/>
      <c r="B874" s="86"/>
    </row>
    <row r="875" spans="1:2" ht="12.75" customHeight="1" x14ac:dyDescent="0.2">
      <c r="A875" s="86"/>
      <c r="B875" s="86"/>
    </row>
    <row r="876" spans="1:2" ht="12.75" customHeight="1" x14ac:dyDescent="0.2">
      <c r="A876" s="86"/>
      <c r="B876" s="86"/>
    </row>
    <row r="877" spans="1:2" ht="12.75" customHeight="1" x14ac:dyDescent="0.2">
      <c r="A877" s="86"/>
      <c r="B877" s="86"/>
    </row>
    <row r="878" spans="1:2" ht="12.75" customHeight="1" x14ac:dyDescent="0.2">
      <c r="A878" s="86"/>
      <c r="B878" s="86"/>
    </row>
    <row r="879" spans="1:2" ht="12.75" customHeight="1" x14ac:dyDescent="0.2">
      <c r="A879" s="86"/>
      <c r="B879" s="86"/>
    </row>
    <row r="880" spans="1:2" ht="12.75" customHeight="1" x14ac:dyDescent="0.2">
      <c r="A880" s="86"/>
      <c r="B880" s="86"/>
    </row>
    <row r="881" spans="1:2" ht="12.75" customHeight="1" x14ac:dyDescent="0.2">
      <c r="A881" s="86"/>
      <c r="B881" s="86"/>
    </row>
    <row r="882" spans="1:2" ht="12.75" customHeight="1" x14ac:dyDescent="0.2">
      <c r="A882" s="86"/>
      <c r="B882" s="86"/>
    </row>
    <row r="883" spans="1:2" ht="12.75" customHeight="1" x14ac:dyDescent="0.2">
      <c r="A883" s="86"/>
      <c r="B883" s="86"/>
    </row>
    <row r="884" spans="1:2" ht="12.75" customHeight="1" x14ac:dyDescent="0.2">
      <c r="A884" s="86"/>
      <c r="B884" s="86"/>
    </row>
    <row r="885" spans="1:2" ht="12.75" customHeight="1" x14ac:dyDescent="0.2">
      <c r="A885" s="86"/>
      <c r="B885" s="86"/>
    </row>
    <row r="886" spans="1:2" ht="12.75" customHeight="1" x14ac:dyDescent="0.2">
      <c r="A886" s="86"/>
      <c r="B886" s="86"/>
    </row>
    <row r="887" spans="1:2" ht="12.75" customHeight="1" x14ac:dyDescent="0.2">
      <c r="A887" s="86"/>
      <c r="B887" s="86"/>
    </row>
    <row r="888" spans="1:2" ht="12.75" customHeight="1" x14ac:dyDescent="0.2">
      <c r="A888" s="86"/>
      <c r="B888" s="86"/>
    </row>
    <row r="889" spans="1:2" ht="12.75" customHeight="1" x14ac:dyDescent="0.2">
      <c r="A889" s="86"/>
      <c r="B889" s="86"/>
    </row>
    <row r="890" spans="1:2" ht="12.75" customHeight="1" x14ac:dyDescent="0.2">
      <c r="A890" s="86"/>
      <c r="B890" s="86"/>
    </row>
    <row r="891" spans="1:2" ht="12.75" customHeight="1" x14ac:dyDescent="0.2">
      <c r="A891" s="86"/>
      <c r="B891" s="86"/>
    </row>
    <row r="892" spans="1:2" ht="12.75" customHeight="1" x14ac:dyDescent="0.2">
      <c r="A892" s="86"/>
      <c r="B892" s="86"/>
    </row>
    <row r="893" spans="1:2" ht="12.75" customHeight="1" x14ac:dyDescent="0.2">
      <c r="A893" s="86"/>
      <c r="B893" s="86"/>
    </row>
    <row r="894" spans="1:2" ht="12.75" customHeight="1" x14ac:dyDescent="0.2">
      <c r="A894" s="86"/>
      <c r="B894" s="86"/>
    </row>
    <row r="895" spans="1:2" ht="12.75" customHeight="1" x14ac:dyDescent="0.2">
      <c r="A895" s="86"/>
      <c r="B895" s="86"/>
    </row>
    <row r="896" spans="1:2" ht="12.75" customHeight="1" x14ac:dyDescent="0.2">
      <c r="A896" s="86"/>
      <c r="B896" s="86"/>
    </row>
    <row r="897" spans="1:2" ht="12.75" customHeight="1" x14ac:dyDescent="0.2">
      <c r="A897" s="86"/>
      <c r="B897" s="86"/>
    </row>
    <row r="898" spans="1:2" ht="12.75" customHeight="1" x14ac:dyDescent="0.2">
      <c r="A898" s="86"/>
      <c r="B898" s="86"/>
    </row>
    <row r="899" spans="1:2" ht="12.75" customHeight="1" x14ac:dyDescent="0.2">
      <c r="A899" s="86"/>
      <c r="B899" s="86"/>
    </row>
    <row r="900" spans="1:2" ht="12.75" customHeight="1" x14ac:dyDescent="0.2">
      <c r="A900" s="86"/>
      <c r="B900" s="86"/>
    </row>
    <row r="901" spans="1:2" ht="12.75" customHeight="1" x14ac:dyDescent="0.2">
      <c r="A901" s="86"/>
      <c r="B901" s="86"/>
    </row>
    <row r="902" spans="1:2" ht="12.75" customHeight="1" x14ac:dyDescent="0.2">
      <c r="A902" s="86"/>
      <c r="B902" s="86"/>
    </row>
    <row r="903" spans="1:2" ht="12.75" customHeight="1" x14ac:dyDescent="0.2">
      <c r="A903" s="86"/>
      <c r="B903" s="86"/>
    </row>
    <row r="904" spans="1:2" ht="12.75" customHeight="1" x14ac:dyDescent="0.2">
      <c r="A904" s="86"/>
      <c r="B904" s="86"/>
    </row>
    <row r="905" spans="1:2" ht="12.75" customHeight="1" x14ac:dyDescent="0.2">
      <c r="A905" s="86"/>
      <c r="B905" s="86"/>
    </row>
    <row r="906" spans="1:2" ht="12.75" customHeight="1" x14ac:dyDescent="0.2">
      <c r="A906" s="86"/>
      <c r="B906" s="86"/>
    </row>
    <row r="907" spans="1:2" ht="12.75" customHeight="1" x14ac:dyDescent="0.2">
      <c r="A907" s="86"/>
      <c r="B907" s="86"/>
    </row>
    <row r="908" spans="1:2" ht="12.75" customHeight="1" x14ac:dyDescent="0.2">
      <c r="A908" s="86"/>
      <c r="B908" s="86"/>
    </row>
    <row r="909" spans="1:2" ht="12.75" customHeight="1" x14ac:dyDescent="0.2">
      <c r="A909" s="86"/>
      <c r="B909" s="86"/>
    </row>
    <row r="910" spans="1:2" ht="12.75" customHeight="1" x14ac:dyDescent="0.2">
      <c r="A910" s="86"/>
      <c r="B910" s="86"/>
    </row>
    <row r="911" spans="1:2" ht="12.75" customHeight="1" x14ac:dyDescent="0.2">
      <c r="A911" s="86"/>
      <c r="B911" s="86"/>
    </row>
    <row r="912" spans="1:2" ht="12.75" customHeight="1" x14ac:dyDescent="0.2">
      <c r="A912" s="86"/>
      <c r="B912" s="86"/>
    </row>
    <row r="913" spans="1:2" ht="12.75" customHeight="1" x14ac:dyDescent="0.2">
      <c r="A913" s="86"/>
      <c r="B913" s="86"/>
    </row>
    <row r="914" spans="1:2" ht="12.75" customHeight="1" x14ac:dyDescent="0.2">
      <c r="A914" s="86"/>
      <c r="B914" s="86"/>
    </row>
    <row r="915" spans="1:2" ht="12.75" customHeight="1" x14ac:dyDescent="0.2">
      <c r="A915" s="86"/>
      <c r="B915" s="86"/>
    </row>
    <row r="916" spans="1:2" ht="12.75" customHeight="1" x14ac:dyDescent="0.2">
      <c r="A916" s="86"/>
      <c r="B916" s="86"/>
    </row>
    <row r="917" spans="1:2" ht="12.75" customHeight="1" x14ac:dyDescent="0.2">
      <c r="A917" s="86"/>
      <c r="B917" s="86"/>
    </row>
    <row r="918" spans="1:2" ht="12.75" customHeight="1" x14ac:dyDescent="0.2">
      <c r="A918" s="86"/>
      <c r="B918" s="86"/>
    </row>
    <row r="919" spans="1:2" ht="12.75" customHeight="1" x14ac:dyDescent="0.2">
      <c r="A919" s="86"/>
      <c r="B919" s="86"/>
    </row>
    <row r="920" spans="1:2" ht="12.75" customHeight="1" x14ac:dyDescent="0.2">
      <c r="A920" s="86"/>
      <c r="B920" s="86"/>
    </row>
    <row r="921" spans="1:2" ht="12.75" customHeight="1" x14ac:dyDescent="0.2">
      <c r="A921" s="86"/>
      <c r="B921" s="86"/>
    </row>
    <row r="922" spans="1:2" ht="12.75" customHeight="1" x14ac:dyDescent="0.2">
      <c r="A922" s="86"/>
      <c r="B922" s="86"/>
    </row>
    <row r="923" spans="1:2" ht="12.75" customHeight="1" x14ac:dyDescent="0.2">
      <c r="A923" s="86"/>
      <c r="B923" s="86"/>
    </row>
    <row r="924" spans="1:2" ht="12.75" customHeight="1" x14ac:dyDescent="0.2">
      <c r="A924" s="86"/>
      <c r="B924" s="86"/>
    </row>
    <row r="925" spans="1:2" ht="12.75" customHeight="1" x14ac:dyDescent="0.2">
      <c r="A925" s="86"/>
      <c r="B925" s="86"/>
    </row>
    <row r="926" spans="1:2" ht="12.75" customHeight="1" x14ac:dyDescent="0.2">
      <c r="A926" s="86"/>
      <c r="B926" s="86"/>
    </row>
    <row r="927" spans="1:2" ht="12.75" customHeight="1" x14ac:dyDescent="0.2">
      <c r="A927" s="86"/>
      <c r="B927" s="86"/>
    </row>
    <row r="928" spans="1:2" ht="12.75" customHeight="1" x14ac:dyDescent="0.2">
      <c r="A928" s="86"/>
      <c r="B928" s="86"/>
    </row>
    <row r="929" spans="1:2" ht="12.75" customHeight="1" x14ac:dyDescent="0.2">
      <c r="A929" s="86"/>
      <c r="B929" s="86"/>
    </row>
    <row r="930" spans="1:2" ht="12.75" customHeight="1" x14ac:dyDescent="0.2">
      <c r="A930" s="86"/>
      <c r="B930" s="86"/>
    </row>
    <row r="931" spans="1:2" ht="12.75" customHeight="1" x14ac:dyDescent="0.2">
      <c r="A931" s="86"/>
      <c r="B931" s="86"/>
    </row>
    <row r="932" spans="1:2" ht="12.75" customHeight="1" x14ac:dyDescent="0.2">
      <c r="A932" s="86"/>
      <c r="B932" s="86"/>
    </row>
    <row r="933" spans="1:2" ht="12.75" customHeight="1" x14ac:dyDescent="0.2">
      <c r="A933" s="86"/>
      <c r="B933" s="86"/>
    </row>
    <row r="934" spans="1:2" ht="12.75" customHeight="1" x14ac:dyDescent="0.2">
      <c r="A934" s="86"/>
      <c r="B934" s="86"/>
    </row>
    <row r="935" spans="1:2" ht="12.75" customHeight="1" x14ac:dyDescent="0.2">
      <c r="A935" s="86"/>
      <c r="B935" s="86"/>
    </row>
    <row r="936" spans="1:2" ht="12.75" customHeight="1" x14ac:dyDescent="0.2">
      <c r="A936" s="86"/>
      <c r="B936" s="86"/>
    </row>
    <row r="937" spans="1:2" ht="12.75" customHeight="1" x14ac:dyDescent="0.2">
      <c r="A937" s="86"/>
      <c r="B937" s="86"/>
    </row>
    <row r="938" spans="1:2" ht="12.75" customHeight="1" x14ac:dyDescent="0.2">
      <c r="A938" s="86"/>
      <c r="B938" s="86"/>
    </row>
    <row r="939" spans="1:2" ht="12.75" customHeight="1" x14ac:dyDescent="0.2">
      <c r="A939" s="86"/>
      <c r="B939" s="86"/>
    </row>
    <row r="940" spans="1:2" ht="12.75" customHeight="1" x14ac:dyDescent="0.2">
      <c r="A940" s="86"/>
      <c r="B940" s="86"/>
    </row>
    <row r="941" spans="1:2" ht="12.75" customHeight="1" x14ac:dyDescent="0.2">
      <c r="A941" s="86"/>
      <c r="B941" s="86"/>
    </row>
    <row r="942" spans="1:2" ht="12.75" customHeight="1" x14ac:dyDescent="0.2">
      <c r="A942" s="86"/>
      <c r="B942" s="86"/>
    </row>
    <row r="943" spans="1:2" ht="12.75" customHeight="1" x14ac:dyDescent="0.2">
      <c r="A943" s="86"/>
      <c r="B943" s="86"/>
    </row>
    <row r="944" spans="1:2" ht="12.75" customHeight="1" x14ac:dyDescent="0.2">
      <c r="A944" s="86"/>
      <c r="B944" s="86"/>
    </row>
    <row r="945" spans="1:2" ht="12.75" customHeight="1" x14ac:dyDescent="0.2">
      <c r="A945" s="86"/>
      <c r="B945" s="86"/>
    </row>
    <row r="946" spans="1:2" ht="12.75" customHeight="1" x14ac:dyDescent="0.2">
      <c r="A946" s="86"/>
      <c r="B946" s="86"/>
    </row>
    <row r="947" spans="1:2" ht="12.75" customHeight="1" x14ac:dyDescent="0.2">
      <c r="A947" s="86"/>
      <c r="B947" s="86"/>
    </row>
    <row r="948" spans="1:2" ht="12.75" customHeight="1" x14ac:dyDescent="0.2">
      <c r="A948" s="86"/>
      <c r="B948" s="86"/>
    </row>
    <row r="949" spans="1:2" ht="12.75" customHeight="1" x14ac:dyDescent="0.2">
      <c r="A949" s="86"/>
      <c r="B949" s="86"/>
    </row>
    <row r="950" spans="1:2" ht="12.75" customHeight="1" x14ac:dyDescent="0.2">
      <c r="A950" s="86"/>
      <c r="B950" s="86"/>
    </row>
    <row r="951" spans="1:2" ht="12.75" customHeight="1" x14ac:dyDescent="0.2">
      <c r="A951" s="86"/>
      <c r="B951" s="86"/>
    </row>
    <row r="952" spans="1:2" ht="12.75" customHeight="1" x14ac:dyDescent="0.2">
      <c r="A952" s="86"/>
      <c r="B952" s="86"/>
    </row>
    <row r="953" spans="1:2" ht="12.75" customHeight="1" x14ac:dyDescent="0.2">
      <c r="A953" s="86"/>
      <c r="B953" s="86"/>
    </row>
    <row r="954" spans="1:2" ht="12.75" customHeight="1" x14ac:dyDescent="0.2">
      <c r="A954" s="86"/>
      <c r="B954" s="86"/>
    </row>
    <row r="955" spans="1:2" ht="12.75" customHeight="1" x14ac:dyDescent="0.2">
      <c r="A955" s="86"/>
      <c r="B955" s="86"/>
    </row>
    <row r="956" spans="1:2" ht="12.75" customHeight="1" x14ac:dyDescent="0.2">
      <c r="A956" s="86"/>
      <c r="B956" s="86"/>
    </row>
    <row r="957" spans="1:2" ht="12.75" customHeight="1" x14ac:dyDescent="0.2">
      <c r="A957" s="86"/>
      <c r="B957" s="86"/>
    </row>
    <row r="958" spans="1:2" ht="12.75" customHeight="1" x14ac:dyDescent="0.2">
      <c r="A958" s="86"/>
      <c r="B958" s="86"/>
    </row>
    <row r="959" spans="1:2" ht="12.75" customHeight="1" x14ac:dyDescent="0.2">
      <c r="A959" s="86"/>
      <c r="B959" s="86"/>
    </row>
    <row r="960" spans="1:2" ht="12.75" customHeight="1" x14ac:dyDescent="0.2">
      <c r="A960" s="86"/>
      <c r="B960" s="86"/>
    </row>
    <row r="961" spans="1:2" ht="12.75" customHeight="1" x14ac:dyDescent="0.2">
      <c r="A961" s="86"/>
      <c r="B961" s="86"/>
    </row>
    <row r="962" spans="1:2" ht="12.75" customHeight="1" x14ac:dyDescent="0.2">
      <c r="A962" s="86"/>
      <c r="B962" s="86"/>
    </row>
    <row r="963" spans="1:2" ht="12.75" customHeight="1" x14ac:dyDescent="0.2">
      <c r="A963" s="86"/>
      <c r="B963" s="86"/>
    </row>
    <row r="964" spans="1:2" ht="12.75" customHeight="1" x14ac:dyDescent="0.2">
      <c r="A964" s="86"/>
      <c r="B964" s="86"/>
    </row>
    <row r="965" spans="1:2" ht="12.75" customHeight="1" x14ac:dyDescent="0.2">
      <c r="A965" s="86"/>
      <c r="B965" s="86"/>
    </row>
    <row r="966" spans="1:2" ht="12.75" customHeight="1" x14ac:dyDescent="0.2">
      <c r="A966" s="86"/>
      <c r="B966" s="86"/>
    </row>
    <row r="967" spans="1:2" ht="12.75" customHeight="1" x14ac:dyDescent="0.2">
      <c r="A967" s="86"/>
      <c r="B967" s="86"/>
    </row>
    <row r="968" spans="1:2" ht="12.75" customHeight="1" x14ac:dyDescent="0.2">
      <c r="A968" s="86"/>
      <c r="B968" s="86"/>
    </row>
    <row r="969" spans="1:2" ht="12.75" customHeight="1" x14ac:dyDescent="0.2">
      <c r="A969" s="86"/>
      <c r="B969" s="86"/>
    </row>
    <row r="970" spans="1:2" ht="12.75" customHeight="1" x14ac:dyDescent="0.2">
      <c r="A970" s="86"/>
      <c r="B970" s="86"/>
    </row>
    <row r="971" spans="1:2" ht="12.75" customHeight="1" x14ac:dyDescent="0.2">
      <c r="A971" s="86"/>
      <c r="B971" s="86"/>
    </row>
    <row r="972" spans="1:2" ht="12.75" customHeight="1" x14ac:dyDescent="0.2">
      <c r="A972" s="86"/>
      <c r="B972" s="86"/>
    </row>
    <row r="973" spans="1:2" ht="12.75" customHeight="1" x14ac:dyDescent="0.2">
      <c r="A973" s="86"/>
      <c r="B973" s="86"/>
    </row>
    <row r="974" spans="1:2" ht="12.75" customHeight="1" x14ac:dyDescent="0.2">
      <c r="A974" s="86"/>
      <c r="B974" s="86"/>
    </row>
    <row r="975" spans="1:2" ht="12.75" customHeight="1" x14ac:dyDescent="0.2">
      <c r="A975" s="86"/>
      <c r="B975" s="86"/>
    </row>
    <row r="976" spans="1:2" ht="12.75" customHeight="1" x14ac:dyDescent="0.2">
      <c r="A976" s="86"/>
      <c r="B976" s="86"/>
    </row>
    <row r="977" spans="1:2" ht="12.75" customHeight="1" x14ac:dyDescent="0.2">
      <c r="A977" s="86"/>
      <c r="B977" s="86"/>
    </row>
    <row r="978" spans="1:2" ht="12.75" customHeight="1" x14ac:dyDescent="0.2">
      <c r="A978" s="86"/>
      <c r="B978" s="86"/>
    </row>
    <row r="979" spans="1:2" ht="12.75" customHeight="1" x14ac:dyDescent="0.2">
      <c r="A979" s="86"/>
      <c r="B979" s="86"/>
    </row>
    <row r="980" spans="1:2" ht="12.75" customHeight="1" x14ac:dyDescent="0.2">
      <c r="A980" s="86"/>
      <c r="B980" s="86"/>
    </row>
    <row r="981" spans="1:2" ht="12.75" customHeight="1" x14ac:dyDescent="0.2">
      <c r="A981" s="86"/>
      <c r="B981" s="86"/>
    </row>
    <row r="982" spans="1:2" ht="12.75" customHeight="1" x14ac:dyDescent="0.2">
      <c r="A982" s="86"/>
      <c r="B982" s="86"/>
    </row>
    <row r="983" spans="1:2" ht="12.75" customHeight="1" x14ac:dyDescent="0.2">
      <c r="A983" s="86"/>
      <c r="B983" s="86"/>
    </row>
    <row r="984" spans="1:2" ht="12.75" customHeight="1" x14ac:dyDescent="0.2">
      <c r="A984" s="86"/>
      <c r="B984" s="86"/>
    </row>
    <row r="985" spans="1:2" ht="12.75" customHeight="1" x14ac:dyDescent="0.2">
      <c r="A985" s="86"/>
      <c r="B985" s="86"/>
    </row>
    <row r="986" spans="1:2" ht="12.75" customHeight="1" x14ac:dyDescent="0.2">
      <c r="A986" s="86"/>
      <c r="B986" s="86"/>
    </row>
    <row r="987" spans="1:2" ht="12.75" customHeight="1" x14ac:dyDescent="0.2">
      <c r="A987" s="86"/>
      <c r="B987" s="86"/>
    </row>
    <row r="988" spans="1:2" ht="12.75" customHeight="1" x14ac:dyDescent="0.2">
      <c r="A988" s="86"/>
      <c r="B988" s="86"/>
    </row>
    <row r="989" spans="1:2" ht="12.75" customHeight="1" x14ac:dyDescent="0.2">
      <c r="A989" s="86"/>
      <c r="B989" s="86"/>
    </row>
    <row r="990" spans="1:2" ht="12.75" customHeight="1" x14ac:dyDescent="0.2">
      <c r="A990" s="86"/>
      <c r="B990" s="86"/>
    </row>
    <row r="991" spans="1:2" ht="12.75" customHeight="1" x14ac:dyDescent="0.2">
      <c r="A991" s="86"/>
      <c r="B991" s="86"/>
    </row>
    <row r="992" spans="1:2" ht="12.75" customHeight="1" x14ac:dyDescent="0.2">
      <c r="A992" s="86"/>
      <c r="B992" s="86"/>
    </row>
    <row r="993" spans="1:2" ht="12.75" customHeight="1" x14ac:dyDescent="0.2">
      <c r="A993" s="86"/>
      <c r="B993" s="86"/>
    </row>
    <row r="994" spans="1:2" ht="12.75" customHeight="1" x14ac:dyDescent="0.2">
      <c r="A994" s="86"/>
      <c r="B994" s="86"/>
    </row>
    <row r="995" spans="1:2" ht="12.75" customHeight="1" x14ac:dyDescent="0.2">
      <c r="A995" s="86"/>
      <c r="B995" s="86"/>
    </row>
    <row r="996" spans="1:2" ht="12.75" customHeight="1" x14ac:dyDescent="0.2">
      <c r="A996" s="86"/>
      <c r="B996" s="86"/>
    </row>
    <row r="997" spans="1:2" ht="12.75" customHeight="1" x14ac:dyDescent="0.2">
      <c r="A997" s="86"/>
      <c r="B997" s="86"/>
    </row>
    <row r="998" spans="1:2" ht="12.75" customHeight="1" x14ac:dyDescent="0.2">
      <c r="A998" s="86"/>
      <c r="B998" s="86"/>
    </row>
    <row r="999" spans="1:2" ht="12.75" customHeight="1" x14ac:dyDescent="0.2">
      <c r="A999" s="86"/>
      <c r="B999" s="86"/>
    </row>
    <row r="1000" spans="1:2" ht="12.75" customHeight="1" x14ac:dyDescent="0.2">
      <c r="A1000" s="86"/>
      <c r="B1000" s="86"/>
    </row>
    <row r="1001" spans="1:2" ht="12.75" customHeight="1" x14ac:dyDescent="0.2">
      <c r="A1001" s="86"/>
      <c r="B1001" s="86"/>
    </row>
    <row r="1002" spans="1:2" ht="12.75" customHeight="1" x14ac:dyDescent="0.2">
      <c r="A1002" s="86"/>
      <c r="B1002" s="86"/>
    </row>
    <row r="1003" spans="1:2" ht="12.75" customHeight="1" x14ac:dyDescent="0.2">
      <c r="A1003" s="86"/>
      <c r="B1003" s="86"/>
    </row>
    <row r="1004" spans="1:2" ht="12.75" customHeight="1" x14ac:dyDescent="0.2">
      <c r="A1004" s="86"/>
      <c r="B1004" s="86"/>
    </row>
    <row r="1005" spans="1:2" ht="12.75" customHeight="1" x14ac:dyDescent="0.2">
      <c r="A1005" s="86"/>
      <c r="B1005" s="86"/>
    </row>
    <row r="1006" spans="1:2" ht="12.75" customHeight="1" x14ac:dyDescent="0.2">
      <c r="A1006" s="86"/>
      <c r="B1006" s="86"/>
    </row>
    <row r="1007" spans="1:2" ht="12.75" customHeight="1" x14ac:dyDescent="0.2">
      <c r="A1007" s="86"/>
      <c r="B1007" s="86"/>
    </row>
    <row r="1008" spans="1:2" ht="12.75" customHeight="1" x14ac:dyDescent="0.2">
      <c r="A1008" s="86"/>
      <c r="B1008" s="86"/>
    </row>
    <row r="1009" spans="1:2" ht="12.75" customHeight="1" x14ac:dyDescent="0.2">
      <c r="A1009" s="86"/>
      <c r="B1009" s="86"/>
    </row>
    <row r="1010" spans="1:2" ht="12.75" customHeight="1" x14ac:dyDescent="0.2">
      <c r="A1010" s="86"/>
      <c r="B1010" s="86"/>
    </row>
    <row r="1011" spans="1:2" ht="12.75" customHeight="1" x14ac:dyDescent="0.2">
      <c r="A1011" s="86"/>
      <c r="B1011" s="86"/>
    </row>
    <row r="1012" spans="1:2" ht="12.75" customHeight="1" x14ac:dyDescent="0.2">
      <c r="A1012" s="86"/>
      <c r="B1012" s="86"/>
    </row>
    <row r="1013" spans="1:2" ht="12.75" customHeight="1" x14ac:dyDescent="0.2">
      <c r="A1013" s="86"/>
      <c r="B1013" s="86"/>
    </row>
  </sheetData>
  <mergeCells count="13">
    <mergeCell ref="C1:G1"/>
    <mergeCell ref="G6:I6"/>
    <mergeCell ref="G7:I7"/>
    <mergeCell ref="G8:I8"/>
    <mergeCell ref="G9:I9"/>
    <mergeCell ref="C48:D48"/>
    <mergeCell ref="C54:G54"/>
    <mergeCell ref="N100:S106"/>
    <mergeCell ref="C10:D10"/>
    <mergeCell ref="C13:G13"/>
    <mergeCell ref="B14:C14"/>
    <mergeCell ref="B18:C18"/>
    <mergeCell ref="D27:E2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Roman,Normale"&amp;12&amp;A</oddHeader>
    <oddFooter>&amp;C&amp;"Times New Roman,Normale"&amp;12Page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A000"/>
  </sheetPr>
  <dimension ref="B1:I50"/>
  <sheetViews>
    <sheetView zoomScale="60" zoomScaleNormal="60" workbookViewId="0">
      <selection activeCell="E11" sqref="E11"/>
    </sheetView>
  </sheetViews>
  <sheetFormatPr defaultColWidth="12.85546875" defaultRowHeight="12.75" x14ac:dyDescent="0.2"/>
  <cols>
    <col min="1" max="1" width="11.42578125" customWidth="1"/>
    <col min="2" max="2" width="19.140625" customWidth="1"/>
    <col min="3" max="3" width="16.140625" customWidth="1"/>
    <col min="4" max="5" width="15" customWidth="1"/>
    <col min="6" max="6" width="13.85546875" customWidth="1"/>
    <col min="7" max="7" width="11.42578125" customWidth="1"/>
    <col min="8" max="8" width="13.85546875" customWidth="1"/>
    <col min="9" max="9" width="18" customWidth="1"/>
    <col min="10" max="26" width="11.42578125" customWidth="1"/>
  </cols>
  <sheetData>
    <row r="1" spans="2:9" ht="12.75" customHeight="1" x14ac:dyDescent="0.2">
      <c r="C1" s="210" t="s">
        <v>101</v>
      </c>
      <c r="D1" s="210"/>
      <c r="E1" s="210"/>
      <c r="F1" s="210"/>
      <c r="G1" s="210"/>
    </row>
    <row r="3" spans="2:9" ht="27" customHeight="1" x14ac:dyDescent="0.2">
      <c r="B3" s="88"/>
      <c r="C3" s="89" t="s">
        <v>12</v>
      </c>
      <c r="D3" s="89" t="s">
        <v>13</v>
      </c>
      <c r="E3" s="90" t="s">
        <v>14</v>
      </c>
      <c r="I3" s="63"/>
    </row>
    <row r="4" spans="2:9" ht="12.75" customHeight="1" x14ac:dyDescent="0.2">
      <c r="B4" s="91" t="s">
        <v>66</v>
      </c>
      <c r="C4" s="92">
        <v>15.005000000000001</v>
      </c>
      <c r="D4" s="93">
        <v>100</v>
      </c>
      <c r="E4" s="94" t="s">
        <v>22</v>
      </c>
    </row>
    <row r="5" spans="2:9" ht="12.75" customHeight="1" x14ac:dyDescent="0.2">
      <c r="B5" s="91" t="s">
        <v>68</v>
      </c>
      <c r="C5" s="92">
        <v>-15.057</v>
      </c>
      <c r="D5" s="93">
        <v>100</v>
      </c>
      <c r="E5" s="94" t="s">
        <v>22</v>
      </c>
    </row>
    <row r="6" spans="2:9" ht="12.75" customHeight="1" x14ac:dyDescent="0.2">
      <c r="B6" s="91" t="s">
        <v>69</v>
      </c>
      <c r="C6" s="92">
        <v>5.5408999999999997</v>
      </c>
      <c r="D6" s="93">
        <v>10</v>
      </c>
      <c r="E6" s="94" t="s">
        <v>70</v>
      </c>
    </row>
    <row r="7" spans="2:9" ht="12.75" customHeight="1" x14ac:dyDescent="0.2">
      <c r="B7" s="91" t="s">
        <v>71</v>
      </c>
      <c r="C7" s="92">
        <v>26.567</v>
      </c>
      <c r="D7" s="93">
        <v>100</v>
      </c>
      <c r="E7" s="94" t="s">
        <v>70</v>
      </c>
    </row>
    <row r="8" spans="2:9" ht="12.75" customHeight="1" x14ac:dyDescent="0.2">
      <c r="B8" s="91" t="s">
        <v>102</v>
      </c>
      <c r="C8" s="93">
        <v>3.57</v>
      </c>
      <c r="D8" s="93">
        <v>10</v>
      </c>
      <c r="E8" s="94" t="s">
        <v>20</v>
      </c>
      <c r="F8" s="95" t="s">
        <v>67</v>
      </c>
      <c r="G8" s="209" t="s">
        <v>18</v>
      </c>
      <c r="H8" s="209"/>
      <c r="I8" s="209"/>
    </row>
    <row r="9" spans="2:9" ht="27.2" customHeight="1" x14ac:dyDescent="0.2">
      <c r="B9" s="137" t="s">
        <v>103</v>
      </c>
      <c r="C9" s="211">
        <f>1000/(2*PI()*C6*C8)</f>
        <v>8.0458439156728403</v>
      </c>
      <c r="D9" s="211"/>
      <c r="E9" s="94" t="s">
        <v>104</v>
      </c>
    </row>
    <row r="10" spans="2:9" ht="27.2" customHeight="1" x14ac:dyDescent="0.2">
      <c r="B10" s="138" t="s">
        <v>105</v>
      </c>
      <c r="C10" s="212" t="s">
        <v>73</v>
      </c>
      <c r="D10" s="212"/>
      <c r="E10" s="139" t="s">
        <v>74</v>
      </c>
    </row>
    <row r="11" spans="2:9" ht="30.75" customHeight="1" x14ac:dyDescent="0.2">
      <c r="B11" s="97" t="s">
        <v>106</v>
      </c>
      <c r="C11" s="213" t="s">
        <v>107</v>
      </c>
      <c r="D11" s="213"/>
      <c r="E11" s="99" t="s">
        <v>74</v>
      </c>
    </row>
    <row r="16" spans="2:9" ht="12.75" customHeight="1" x14ac:dyDescent="0.2">
      <c r="C16" s="208" t="s">
        <v>87</v>
      </c>
      <c r="D16" s="208"/>
      <c r="E16" s="208"/>
      <c r="F16" s="208"/>
      <c r="G16" s="208"/>
    </row>
    <row r="19" spans="2:5" x14ac:dyDescent="0.2">
      <c r="B19" t="s">
        <v>108</v>
      </c>
    </row>
    <row r="20" spans="2:5" ht="12.75" customHeight="1" x14ac:dyDescent="0.2">
      <c r="B20" s="140" t="s">
        <v>109</v>
      </c>
      <c r="C20" s="141" t="s">
        <v>29</v>
      </c>
      <c r="D20" s="141" t="s">
        <v>22</v>
      </c>
      <c r="E20" s="142" t="s">
        <v>53</v>
      </c>
    </row>
    <row r="21" spans="2:5" ht="12.75" customHeight="1" x14ac:dyDescent="0.2">
      <c r="B21" s="117">
        <v>0.03</v>
      </c>
      <c r="C21" s="93">
        <v>0.02</v>
      </c>
      <c r="D21" s="110">
        <v>1.84E-2</v>
      </c>
      <c r="E21" s="143">
        <f t="shared" ref="E21:E41" si="0">20*LOG(D21)</f>
        <v>-34.703643539809271</v>
      </c>
    </row>
    <row r="22" spans="2:5" ht="12.75" customHeight="1" x14ac:dyDescent="0.2">
      <c r="B22" s="117">
        <v>0.1</v>
      </c>
      <c r="C22" s="93">
        <v>0.02</v>
      </c>
      <c r="D22" s="110">
        <v>5.9200000000000003E-2</v>
      </c>
      <c r="E22" s="143">
        <f t="shared" si="0"/>
        <v>-24.553565865541604</v>
      </c>
    </row>
    <row r="23" spans="2:5" ht="12.75" customHeight="1" x14ac:dyDescent="0.2">
      <c r="B23" s="117">
        <v>0.3</v>
      </c>
      <c r="C23" s="93">
        <v>0.05</v>
      </c>
      <c r="D23" s="110">
        <v>0.18</v>
      </c>
      <c r="E23" s="143">
        <f t="shared" si="0"/>
        <v>-14.89454989793388</v>
      </c>
    </row>
    <row r="24" spans="2:5" ht="12.75" customHeight="1" x14ac:dyDescent="0.2">
      <c r="B24" s="117">
        <v>1</v>
      </c>
      <c r="C24" s="93">
        <v>0.1</v>
      </c>
      <c r="D24" s="92">
        <v>0.58799999999999997</v>
      </c>
      <c r="E24" s="144">
        <f t="shared" si="0"/>
        <v>-4.6124534784772306</v>
      </c>
    </row>
    <row r="25" spans="2:5" ht="12.75" customHeight="1" x14ac:dyDescent="0.2">
      <c r="B25" s="117">
        <v>3</v>
      </c>
      <c r="C25" s="93">
        <v>0.5</v>
      </c>
      <c r="D25" s="93">
        <v>1.68</v>
      </c>
      <c r="E25" s="144">
        <f t="shared" si="0"/>
        <v>4.5061856345172568</v>
      </c>
    </row>
    <row r="26" spans="2:5" ht="12.75" customHeight="1" x14ac:dyDescent="0.2">
      <c r="B26" s="117">
        <v>5</v>
      </c>
      <c r="C26" s="93">
        <v>0.5</v>
      </c>
      <c r="D26" s="93">
        <v>2.52</v>
      </c>
      <c r="E26" s="144">
        <f t="shared" si="0"/>
        <v>8.028010815630882</v>
      </c>
    </row>
    <row r="27" spans="2:5" ht="12.75" customHeight="1" x14ac:dyDescent="0.2">
      <c r="B27" s="117">
        <v>10</v>
      </c>
      <c r="C27" s="93">
        <v>0.5</v>
      </c>
      <c r="D27" s="93">
        <v>3.74</v>
      </c>
      <c r="E27" s="144">
        <f t="shared" si="0"/>
        <v>11.457432044009604</v>
      </c>
    </row>
    <row r="28" spans="2:5" ht="12.75" customHeight="1" x14ac:dyDescent="0.2">
      <c r="B28" s="117">
        <v>20</v>
      </c>
      <c r="C28" s="93">
        <v>1</v>
      </c>
      <c r="D28" s="145">
        <v>4.4800000000000004</v>
      </c>
      <c r="E28" s="146">
        <f t="shared" si="0"/>
        <v>13.02556027996288</v>
      </c>
    </row>
    <row r="29" spans="2:5" ht="12.75" customHeight="1" x14ac:dyDescent="0.2">
      <c r="B29" s="117">
        <v>50</v>
      </c>
      <c r="C29" s="93">
        <v>1</v>
      </c>
      <c r="D29" s="145">
        <v>4.72</v>
      </c>
      <c r="E29" s="146">
        <f t="shared" si="0"/>
        <v>13.478839972681754</v>
      </c>
    </row>
    <row r="30" spans="2:5" ht="12.75" customHeight="1" x14ac:dyDescent="0.2">
      <c r="B30" s="117">
        <v>100</v>
      </c>
      <c r="C30" s="93">
        <v>1</v>
      </c>
      <c r="D30" s="145">
        <v>4.68</v>
      </c>
      <c r="E30" s="146">
        <f t="shared" si="0"/>
        <v>13.404917061482479</v>
      </c>
    </row>
    <row r="31" spans="2:5" ht="12.75" customHeight="1" x14ac:dyDescent="0.2">
      <c r="B31" s="117">
        <v>250</v>
      </c>
      <c r="C31" s="93">
        <v>1</v>
      </c>
      <c r="D31" s="145">
        <v>4.24</v>
      </c>
      <c r="E31" s="146">
        <f t="shared" si="0"/>
        <v>12.547317131854655</v>
      </c>
    </row>
    <row r="32" spans="2:5" ht="12.75" customHeight="1" x14ac:dyDescent="0.2">
      <c r="B32" s="117">
        <v>400</v>
      </c>
      <c r="C32" s="93">
        <v>0.5</v>
      </c>
      <c r="D32" s="92">
        <v>3.6</v>
      </c>
      <c r="E32" s="144">
        <f t="shared" si="0"/>
        <v>11.126050015345745</v>
      </c>
    </row>
    <row r="33" spans="2:6" ht="12.75" customHeight="1" x14ac:dyDescent="0.2">
      <c r="B33" s="117">
        <v>600</v>
      </c>
      <c r="C33" s="93">
        <v>0.5</v>
      </c>
      <c r="D33" s="93">
        <v>2.88</v>
      </c>
      <c r="E33" s="144">
        <f t="shared" si="0"/>
        <v>9.187849755184617</v>
      </c>
    </row>
    <row r="34" spans="2:6" ht="12.75" customHeight="1" x14ac:dyDescent="0.2">
      <c r="B34" s="117">
        <v>800</v>
      </c>
      <c r="C34" s="93">
        <v>0.5</v>
      </c>
      <c r="D34" s="93">
        <v>2.2799999999999998</v>
      </c>
      <c r="E34" s="144">
        <f t="shared" si="0"/>
        <v>7.158696940009075</v>
      </c>
    </row>
    <row r="35" spans="2:6" ht="12.75" customHeight="1" x14ac:dyDescent="0.2">
      <c r="B35" s="147">
        <v>1000</v>
      </c>
      <c r="C35" s="86">
        <v>0.5</v>
      </c>
      <c r="D35" s="86">
        <v>1.84</v>
      </c>
      <c r="E35" s="148">
        <f t="shared" si="0"/>
        <v>5.2963564601907294</v>
      </c>
    </row>
    <row r="36" spans="2:6" x14ac:dyDescent="0.2">
      <c r="B36" s="149">
        <v>9</v>
      </c>
      <c r="C36">
        <v>0.5</v>
      </c>
      <c r="D36">
        <v>3.58</v>
      </c>
      <c r="E36" s="148">
        <f t="shared" si="0"/>
        <v>11.077660532877488</v>
      </c>
    </row>
    <row r="37" spans="2:6" x14ac:dyDescent="0.2">
      <c r="B37" s="149">
        <v>7</v>
      </c>
      <c r="C37">
        <v>0.5</v>
      </c>
      <c r="D37">
        <v>3.14</v>
      </c>
      <c r="E37" s="150">
        <f t="shared" si="0"/>
        <v>9.9385929614642983</v>
      </c>
    </row>
    <row r="38" spans="2:6" ht="14.85" customHeight="1" x14ac:dyDescent="0.2">
      <c r="B38" s="149">
        <v>8</v>
      </c>
      <c r="C38">
        <v>0.5</v>
      </c>
      <c r="D38" s="151">
        <v>3.4</v>
      </c>
      <c r="E38" s="150">
        <f t="shared" si="0"/>
        <v>10.629578340845104</v>
      </c>
    </row>
    <row r="39" spans="2:6" x14ac:dyDescent="0.2">
      <c r="B39" s="149">
        <v>3000</v>
      </c>
      <c r="C39">
        <v>0.1</v>
      </c>
      <c r="D39" s="151">
        <v>0.41199999999999998</v>
      </c>
      <c r="E39" s="150">
        <f t="shared" si="0"/>
        <v>-7.7020556793373087</v>
      </c>
    </row>
    <row r="40" spans="2:6" x14ac:dyDescent="0.2">
      <c r="B40" s="149">
        <v>2000</v>
      </c>
      <c r="C40">
        <v>0.1</v>
      </c>
      <c r="D40" s="151">
        <v>0.77200000000000002</v>
      </c>
      <c r="E40" s="150">
        <f t="shared" si="0"/>
        <v>-2.2476539932852768</v>
      </c>
    </row>
    <row r="41" spans="2:6" x14ac:dyDescent="0.2">
      <c r="B41" s="152">
        <v>5000</v>
      </c>
      <c r="C41" s="153">
        <v>0.05</v>
      </c>
      <c r="D41" s="153">
        <v>0.17399999999999999</v>
      </c>
      <c r="E41" s="154">
        <f t="shared" si="0"/>
        <v>-15.189015034348007</v>
      </c>
      <c r="F41" s="6"/>
    </row>
    <row r="42" spans="2:6" x14ac:dyDescent="0.2">
      <c r="C42" s="6"/>
      <c r="D42" s="6"/>
      <c r="E42" s="6"/>
      <c r="F42" s="6"/>
    </row>
    <row r="43" spans="2:6" x14ac:dyDescent="0.2">
      <c r="C43" s="155"/>
      <c r="D43" s="156"/>
    </row>
    <row r="46" spans="2:6" ht="41.85" customHeight="1" x14ac:dyDescent="0.2">
      <c r="C46" s="157" t="s">
        <v>110</v>
      </c>
      <c r="D46" s="158" t="s">
        <v>111</v>
      </c>
    </row>
    <row r="49" spans="4:8" ht="29.1" customHeight="1" x14ac:dyDescent="0.2">
      <c r="D49" s="100" t="s">
        <v>112</v>
      </c>
      <c r="E49" s="100" t="s">
        <v>113</v>
      </c>
      <c r="F49" s="100" t="s">
        <v>114</v>
      </c>
      <c r="G49" s="100" t="s">
        <v>115</v>
      </c>
    </row>
    <row r="50" spans="4:8" ht="41.45" customHeight="1" x14ac:dyDescent="0.2">
      <c r="D50" s="6">
        <v>8.3000000000000007</v>
      </c>
      <c r="E50" s="6">
        <v>3.44</v>
      </c>
      <c r="F50" s="6">
        <v>8.1</v>
      </c>
      <c r="G50" s="6">
        <v>3.4</v>
      </c>
      <c r="H50" s="100" t="s">
        <v>50</v>
      </c>
    </row>
  </sheetData>
  <mergeCells count="6">
    <mergeCell ref="C16:G16"/>
    <mergeCell ref="C1:G1"/>
    <mergeCell ref="G8:I8"/>
    <mergeCell ref="C9:D9"/>
    <mergeCell ref="C10:D10"/>
    <mergeCell ref="C11:D1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Roman,Normale"&amp;12&amp;A</oddHeader>
    <oddFooter>&amp;C&amp;"Times New Roman,Normale"&amp;12Page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565C0"/>
  </sheetPr>
  <dimension ref="B1:T83"/>
  <sheetViews>
    <sheetView tabSelected="1" topLeftCell="A9" zoomScale="60" zoomScaleNormal="60" workbookViewId="0">
      <selection activeCell="Z72" sqref="Z72"/>
    </sheetView>
  </sheetViews>
  <sheetFormatPr defaultColWidth="12.85546875" defaultRowHeight="12.75" x14ac:dyDescent="0.2"/>
  <cols>
    <col min="1" max="1" width="11.42578125" customWidth="1"/>
    <col min="2" max="2" width="15.85546875" customWidth="1"/>
    <col min="3" max="6" width="11.42578125" customWidth="1"/>
    <col min="7" max="7" width="15.7109375" customWidth="1"/>
    <col min="8" max="26" width="11.42578125" customWidth="1"/>
  </cols>
  <sheetData>
    <row r="1" spans="2:9" ht="12.75" customHeight="1" x14ac:dyDescent="0.2">
      <c r="C1" s="210" t="s">
        <v>116</v>
      </c>
      <c r="D1" s="210"/>
      <c r="E1" s="210"/>
      <c r="F1" s="210"/>
      <c r="G1" s="210"/>
    </row>
    <row r="4" spans="2:9" ht="24.75" customHeight="1" x14ac:dyDescent="0.2">
      <c r="B4" s="88"/>
      <c r="C4" s="89" t="s">
        <v>12</v>
      </c>
      <c r="D4" s="89" t="s">
        <v>13</v>
      </c>
      <c r="E4" s="90" t="s">
        <v>14</v>
      </c>
    </row>
    <row r="5" spans="2:9" ht="12.75" customHeight="1" x14ac:dyDescent="0.2">
      <c r="B5" s="91" t="s">
        <v>66</v>
      </c>
      <c r="C5" s="92">
        <v>15.005000000000001</v>
      </c>
      <c r="D5" s="93">
        <v>100</v>
      </c>
      <c r="E5" s="94" t="s">
        <v>22</v>
      </c>
    </row>
    <row r="6" spans="2:9" ht="12.75" customHeight="1" x14ac:dyDescent="0.2">
      <c r="B6" s="91" t="s">
        <v>68</v>
      </c>
      <c r="C6" s="92">
        <v>15.074999999999999</v>
      </c>
      <c r="D6" s="93">
        <v>100</v>
      </c>
      <c r="E6" s="94" t="s">
        <v>22</v>
      </c>
    </row>
    <row r="7" spans="2:9" ht="12.75" customHeight="1" x14ac:dyDescent="0.2">
      <c r="B7" s="91" t="s">
        <v>69</v>
      </c>
      <c r="C7" s="92">
        <v>5.5408999999999997</v>
      </c>
      <c r="D7" s="93">
        <v>10</v>
      </c>
      <c r="E7" s="17" t="s">
        <v>16</v>
      </c>
    </row>
    <row r="8" spans="2:9" ht="12.75" customHeight="1" x14ac:dyDescent="0.2">
      <c r="B8" s="91" t="s">
        <v>71</v>
      </c>
      <c r="C8" s="92">
        <v>26.567</v>
      </c>
      <c r="D8" s="93">
        <v>100</v>
      </c>
      <c r="E8" s="17" t="s">
        <v>16</v>
      </c>
    </row>
    <row r="9" spans="2:9" ht="12.75" customHeight="1" x14ac:dyDescent="0.2">
      <c r="B9" s="91" t="s">
        <v>117</v>
      </c>
      <c r="C9" s="92">
        <v>5.5289000000000001</v>
      </c>
      <c r="D9" s="93">
        <v>10</v>
      </c>
      <c r="E9" s="17" t="s">
        <v>16</v>
      </c>
      <c r="F9" s="95" t="s">
        <v>67</v>
      </c>
      <c r="G9" s="193" t="s">
        <v>18</v>
      </c>
      <c r="H9" s="193"/>
      <c r="I9" s="193"/>
    </row>
    <row r="10" spans="2:9" ht="12.75" customHeight="1" x14ac:dyDescent="0.2">
      <c r="B10" s="91" t="s">
        <v>118</v>
      </c>
      <c r="C10" s="92">
        <v>26.664000000000001</v>
      </c>
      <c r="D10" s="93">
        <v>100</v>
      </c>
      <c r="E10" s="17" t="s">
        <v>16</v>
      </c>
      <c r="F10" s="95" t="s">
        <v>67</v>
      </c>
      <c r="G10" s="193" t="s">
        <v>18</v>
      </c>
      <c r="H10" s="193"/>
      <c r="I10" s="193"/>
    </row>
    <row r="11" spans="2:9" ht="30" customHeight="1" x14ac:dyDescent="0.2">
      <c r="B11" s="97" t="s">
        <v>119</v>
      </c>
      <c r="C11" s="205" t="s">
        <v>73</v>
      </c>
      <c r="D11" s="205"/>
      <c r="E11" s="99" t="s">
        <v>74</v>
      </c>
    </row>
    <row r="14" spans="2:9" ht="34.5" customHeight="1" x14ac:dyDescent="0.2">
      <c r="B14" s="63"/>
      <c r="G14" s="63"/>
    </row>
    <row r="17" spans="2:19" ht="12.75" customHeight="1" x14ac:dyDescent="0.2">
      <c r="B17" s="214" t="s">
        <v>120</v>
      </c>
      <c r="C17" s="214"/>
    </row>
    <row r="19" spans="2:19" ht="12.75" customHeight="1" x14ac:dyDescent="0.2">
      <c r="C19" s="214" t="s">
        <v>121</v>
      </c>
      <c r="D19" s="214"/>
      <c r="H19" s="214" t="s">
        <v>122</v>
      </c>
      <c r="I19" s="214"/>
    </row>
    <row r="21" spans="2:19" ht="12.75" customHeight="1" x14ac:dyDescent="0.2">
      <c r="B21" s="140" t="s">
        <v>21</v>
      </c>
      <c r="C21" s="141" t="s">
        <v>29</v>
      </c>
      <c r="D21" s="141" t="s">
        <v>77</v>
      </c>
      <c r="E21" s="142" t="s">
        <v>29</v>
      </c>
      <c r="G21" s="140" t="s">
        <v>21</v>
      </c>
      <c r="H21" s="141" t="s">
        <v>29</v>
      </c>
      <c r="I21" s="141" t="s">
        <v>77</v>
      </c>
      <c r="J21" s="142" t="s">
        <v>29</v>
      </c>
    </row>
    <row r="22" spans="2:19" ht="12.75" customHeight="1" x14ac:dyDescent="0.2">
      <c r="B22" s="159">
        <v>0.2</v>
      </c>
      <c r="C22">
        <v>0.05</v>
      </c>
      <c r="D22">
        <v>0.95199999999999996</v>
      </c>
      <c r="E22" s="160">
        <v>0.2</v>
      </c>
      <c r="G22" s="159">
        <v>0.2</v>
      </c>
      <c r="H22">
        <v>0.05</v>
      </c>
      <c r="I22">
        <v>0.95199999999999996</v>
      </c>
      <c r="J22" s="160">
        <v>0.2</v>
      </c>
    </row>
    <row r="23" spans="2:19" ht="12.75" customHeight="1" x14ac:dyDescent="0.2">
      <c r="B23" s="159">
        <v>0.5</v>
      </c>
      <c r="C23">
        <v>0.1</v>
      </c>
      <c r="D23" s="151">
        <v>2.4</v>
      </c>
      <c r="E23" s="160">
        <v>0.5</v>
      </c>
      <c r="G23" s="159">
        <v>0.5</v>
      </c>
      <c r="H23">
        <v>0.1</v>
      </c>
      <c r="I23">
        <v>2.44</v>
      </c>
      <c r="J23" s="160">
        <v>0.5</v>
      </c>
    </row>
    <row r="24" spans="2:19" ht="12.75" customHeight="1" x14ac:dyDescent="0.2">
      <c r="B24" s="159">
        <v>0.8</v>
      </c>
      <c r="C24">
        <v>0.2</v>
      </c>
      <c r="D24" s="161">
        <v>3.84</v>
      </c>
      <c r="E24" s="160">
        <v>1</v>
      </c>
      <c r="G24" s="159">
        <v>0.8</v>
      </c>
      <c r="H24">
        <v>0.1</v>
      </c>
      <c r="I24">
        <v>3.88</v>
      </c>
      <c r="J24" s="160">
        <v>0.5</v>
      </c>
    </row>
    <row r="25" spans="2:19" ht="12.75" customHeight="1" x14ac:dyDescent="0.2">
      <c r="B25" s="159">
        <v>1.5</v>
      </c>
      <c r="C25">
        <v>0.2</v>
      </c>
      <c r="D25" s="161">
        <v>7.2</v>
      </c>
      <c r="E25" s="160">
        <v>1</v>
      </c>
      <c r="G25" s="159">
        <v>1.2</v>
      </c>
      <c r="H25">
        <v>0.2</v>
      </c>
      <c r="I25" s="161">
        <v>5.84</v>
      </c>
      <c r="J25" s="160">
        <v>1</v>
      </c>
      <c r="S25" s="86"/>
    </row>
    <row r="26" spans="2:19" ht="12.75" customHeight="1" x14ac:dyDescent="0.2">
      <c r="B26" s="159">
        <v>1.8</v>
      </c>
      <c r="C26">
        <v>0.5</v>
      </c>
      <c r="D26" s="161">
        <v>8.64</v>
      </c>
      <c r="E26" s="160">
        <v>2</v>
      </c>
      <c r="G26" s="159">
        <v>1.5</v>
      </c>
      <c r="H26">
        <v>0.2</v>
      </c>
      <c r="I26" s="161">
        <v>7.28</v>
      </c>
      <c r="J26" s="160">
        <v>1</v>
      </c>
      <c r="Q26" s="151"/>
      <c r="S26" s="86"/>
    </row>
    <row r="27" spans="2:19" ht="12.75" customHeight="1" x14ac:dyDescent="0.2">
      <c r="B27" s="162">
        <v>2</v>
      </c>
      <c r="C27" s="93">
        <v>0.5</v>
      </c>
      <c r="D27" s="145">
        <v>9.6</v>
      </c>
      <c r="E27" s="160">
        <v>2</v>
      </c>
      <c r="G27" s="162">
        <v>1.8</v>
      </c>
      <c r="H27" s="93">
        <v>0.5</v>
      </c>
      <c r="I27" s="145">
        <v>8.8000000000000007</v>
      </c>
      <c r="J27" s="160">
        <v>2</v>
      </c>
      <c r="Q27" s="161"/>
      <c r="S27" s="86"/>
    </row>
    <row r="28" spans="2:19" ht="12.75" customHeight="1" x14ac:dyDescent="0.2">
      <c r="B28" s="163">
        <v>1.2</v>
      </c>
      <c r="C28" s="164">
        <v>0.2</v>
      </c>
      <c r="D28" s="165">
        <v>5.76</v>
      </c>
      <c r="E28" s="166">
        <v>1</v>
      </c>
      <c r="G28" s="163">
        <v>2</v>
      </c>
      <c r="H28" s="164">
        <v>0.5</v>
      </c>
      <c r="I28" s="165">
        <v>9.76</v>
      </c>
      <c r="J28" s="166">
        <v>2</v>
      </c>
      <c r="Q28" s="161"/>
      <c r="S28" s="86"/>
    </row>
    <row r="29" spans="2:19" ht="12.75" customHeight="1" x14ac:dyDescent="0.2">
      <c r="I29" s="167"/>
      <c r="Q29" s="161"/>
      <c r="S29" s="86"/>
    </row>
    <row r="30" spans="2:19" x14ac:dyDescent="0.2">
      <c r="P30" s="86"/>
      <c r="Q30" s="118"/>
      <c r="R30" s="161"/>
      <c r="S30" s="86"/>
    </row>
    <row r="31" spans="2:19" x14ac:dyDescent="0.2">
      <c r="P31" s="86"/>
      <c r="Q31" s="118"/>
      <c r="R31" s="161"/>
      <c r="S31" s="86"/>
    </row>
    <row r="32" spans="2:19" ht="12.75" customHeight="1" x14ac:dyDescent="0.2">
      <c r="H32" s="86"/>
      <c r="R32" s="118"/>
    </row>
    <row r="33" spans="17:20" x14ac:dyDescent="0.2">
      <c r="R33" s="118"/>
    </row>
    <row r="34" spans="17:20" x14ac:dyDescent="0.2">
      <c r="T34" s="86"/>
    </row>
    <row r="35" spans="17:20" x14ac:dyDescent="0.2">
      <c r="T35" s="86"/>
    </row>
    <row r="36" spans="17:20" x14ac:dyDescent="0.2">
      <c r="T36" s="86"/>
    </row>
    <row r="37" spans="17:20" x14ac:dyDescent="0.2">
      <c r="R37" s="161"/>
      <c r="T37" s="86"/>
    </row>
    <row r="38" spans="17:20" x14ac:dyDescent="0.2">
      <c r="R38" s="161"/>
      <c r="T38" s="86"/>
    </row>
    <row r="39" spans="17:20" x14ac:dyDescent="0.2">
      <c r="Q39" s="86"/>
      <c r="R39" s="118"/>
      <c r="S39" s="86"/>
      <c r="T39" s="86"/>
    </row>
    <row r="40" spans="17:20" x14ac:dyDescent="0.2">
      <c r="Q40" s="86"/>
      <c r="R40" s="118"/>
      <c r="S40" s="86"/>
      <c r="T40" s="86"/>
    </row>
    <row r="54" spans="2:10" ht="12.75" customHeight="1" x14ac:dyDescent="0.2">
      <c r="B54" s="96"/>
      <c r="C54" s="168" t="s">
        <v>123</v>
      </c>
      <c r="D54" s="168" t="s">
        <v>124</v>
      </c>
      <c r="E54" s="168" t="s">
        <v>14</v>
      </c>
      <c r="G54" s="204" t="s">
        <v>125</v>
      </c>
      <c r="H54" s="204"/>
      <c r="I54" s="204"/>
      <c r="J54" s="204"/>
    </row>
    <row r="55" spans="2:10" ht="19.5" customHeight="1" x14ac:dyDescent="0.2">
      <c r="B55" s="169" t="s">
        <v>126</v>
      </c>
      <c r="C55" s="170">
        <v>4.8039699999999996</v>
      </c>
      <c r="D55" s="171">
        <v>1.4789099999999999E-2</v>
      </c>
      <c r="E55" s="96" t="s">
        <v>74</v>
      </c>
      <c r="G55" s="204"/>
      <c r="H55" s="204"/>
      <c r="I55" s="204"/>
      <c r="J55" s="204"/>
    </row>
    <row r="56" spans="2:10" ht="21" customHeight="1" x14ac:dyDescent="0.2">
      <c r="B56" s="169" t="s">
        <v>127</v>
      </c>
      <c r="C56" s="172">
        <v>4.8903100000000004</v>
      </c>
      <c r="D56" s="173">
        <v>1.48135E-2</v>
      </c>
      <c r="E56" s="96" t="s">
        <v>74</v>
      </c>
      <c r="G56" s="204"/>
      <c r="H56" s="204"/>
      <c r="I56" s="204"/>
      <c r="J56" s="204"/>
    </row>
    <row r="57" spans="2:10" ht="27" customHeight="1" x14ac:dyDescent="0.2">
      <c r="B57" s="169" t="s">
        <v>128</v>
      </c>
      <c r="C57" s="172">
        <f>AVERAGE(C55:C56)</f>
        <v>4.8471399999999996</v>
      </c>
      <c r="D57" s="171">
        <f>SQRT(D56*D56+D55*D55)</f>
        <v>2.0932206311328007E-2</v>
      </c>
      <c r="E57" s="96" t="s">
        <v>74</v>
      </c>
    </row>
    <row r="59" spans="2:10" ht="12.75" customHeight="1" x14ac:dyDescent="0.2">
      <c r="C59" s="214" t="s">
        <v>129</v>
      </c>
      <c r="D59" s="214"/>
    </row>
    <row r="61" spans="2:10" ht="12.75" customHeight="1" x14ac:dyDescent="0.2">
      <c r="B61" s="101" t="s">
        <v>21</v>
      </c>
      <c r="C61" s="102" t="s">
        <v>29</v>
      </c>
      <c r="D61" s="102" t="s">
        <v>77</v>
      </c>
      <c r="E61" s="103" t="s">
        <v>29</v>
      </c>
    </row>
    <row r="62" spans="2:10" ht="12.75" customHeight="1" x14ac:dyDescent="0.2">
      <c r="B62" s="104">
        <v>10</v>
      </c>
      <c r="C62" s="93">
        <v>2</v>
      </c>
      <c r="D62" s="93">
        <v>5.3600000000000002E-2</v>
      </c>
      <c r="E62" s="94">
        <v>0.02</v>
      </c>
    </row>
    <row r="63" spans="2:10" ht="12.75" customHeight="1" x14ac:dyDescent="0.2">
      <c r="B63" s="104">
        <v>12</v>
      </c>
      <c r="C63" s="93">
        <v>2</v>
      </c>
      <c r="D63" s="93">
        <v>6.6400000000000001E-2</v>
      </c>
      <c r="E63" s="94">
        <v>0.02</v>
      </c>
    </row>
    <row r="64" spans="2:10" ht="12.75" customHeight="1" x14ac:dyDescent="0.2">
      <c r="B64" s="104">
        <v>14</v>
      </c>
      <c r="C64" s="93">
        <v>2</v>
      </c>
      <c r="D64" s="93">
        <v>7.5999999999999998E-2</v>
      </c>
      <c r="E64" s="94">
        <v>0.02</v>
      </c>
    </row>
    <row r="65" spans="2:17" ht="12.75" customHeight="1" x14ac:dyDescent="0.2">
      <c r="B65" s="104">
        <v>16</v>
      </c>
      <c r="C65" s="93">
        <v>5</v>
      </c>
      <c r="D65" s="93">
        <v>8.72E-2</v>
      </c>
      <c r="E65" s="94">
        <v>0.02</v>
      </c>
    </row>
    <row r="66" spans="2:17" ht="12.75" customHeight="1" x14ac:dyDescent="0.2">
      <c r="B66" s="104">
        <v>18</v>
      </c>
      <c r="C66" s="93">
        <v>5</v>
      </c>
      <c r="D66" s="93">
        <v>9.9199999999999997E-2</v>
      </c>
      <c r="E66" s="94">
        <v>0.02</v>
      </c>
      <c r="O66" s="93"/>
    </row>
    <row r="67" spans="2:17" ht="12.75" customHeight="1" x14ac:dyDescent="0.2">
      <c r="B67" s="104">
        <v>20</v>
      </c>
      <c r="C67" s="93">
        <v>5</v>
      </c>
      <c r="D67" s="93">
        <v>0.112</v>
      </c>
      <c r="E67" s="94">
        <v>0.02</v>
      </c>
      <c r="O67" s="93"/>
    </row>
    <row r="68" spans="2:17" ht="12.75" customHeight="1" x14ac:dyDescent="0.2">
      <c r="B68" s="105">
        <v>11</v>
      </c>
      <c r="C68" s="98">
        <v>2</v>
      </c>
      <c r="D68" s="98">
        <v>6.08E-2</v>
      </c>
      <c r="E68" s="99">
        <v>0.02</v>
      </c>
      <c r="O68" s="93"/>
    </row>
    <row r="69" spans="2:17" x14ac:dyDescent="0.2">
      <c r="O69" s="93"/>
    </row>
    <row r="70" spans="2:17" ht="12.75" customHeight="1" x14ac:dyDescent="0.2">
      <c r="B70" s="96"/>
      <c r="C70" s="168" t="s">
        <v>123</v>
      </c>
      <c r="D70" s="168" t="s">
        <v>124</v>
      </c>
      <c r="E70" s="168" t="s">
        <v>14</v>
      </c>
      <c r="O70" s="86"/>
    </row>
    <row r="71" spans="2:17" ht="22.5" customHeight="1" x14ac:dyDescent="0.2">
      <c r="B71" s="169" t="s">
        <v>130</v>
      </c>
      <c r="C71" s="174">
        <v>5.6601999999999998E-3</v>
      </c>
      <c r="D71" s="175">
        <v>1.2136E-4</v>
      </c>
      <c r="E71" s="96" t="s">
        <v>74</v>
      </c>
      <c r="O71" s="86"/>
    </row>
    <row r="72" spans="2:17" x14ac:dyDescent="0.2">
      <c r="O72" s="86"/>
    </row>
    <row r="73" spans="2:17" x14ac:dyDescent="0.2">
      <c r="N73" s="86"/>
      <c r="O73" s="86"/>
      <c r="P73" s="86"/>
      <c r="Q73" s="86"/>
    </row>
    <row r="74" spans="2:17" x14ac:dyDescent="0.2">
      <c r="N74" s="86"/>
      <c r="O74" s="86"/>
      <c r="P74" s="86"/>
      <c r="Q74" s="86"/>
    </row>
    <row r="75" spans="2:17" ht="12.75" customHeight="1" x14ac:dyDescent="0.2">
      <c r="B75" s="96"/>
      <c r="C75" s="168" t="s">
        <v>123</v>
      </c>
      <c r="D75" s="168" t="s">
        <v>124</v>
      </c>
      <c r="E75" s="168" t="s">
        <v>14</v>
      </c>
      <c r="N75" s="86"/>
      <c r="O75" s="86"/>
      <c r="P75" s="86"/>
      <c r="Q75" s="86"/>
    </row>
    <row r="76" spans="2:17" ht="27" customHeight="1" x14ac:dyDescent="0.2">
      <c r="B76" s="169" t="s">
        <v>131</v>
      </c>
      <c r="C76" s="176">
        <f>20*LOG(C57/C71)</f>
        <v>58.653075732489668</v>
      </c>
      <c r="D76" s="177">
        <f>20*SQRT((D71/C71)^2 + (D57/C57)^2)/LN(10)</f>
        <v>0.18997352935151718</v>
      </c>
      <c r="E76" s="96" t="s">
        <v>132</v>
      </c>
      <c r="N76" s="86"/>
      <c r="O76" s="86"/>
      <c r="P76" s="86"/>
      <c r="Q76" s="86"/>
    </row>
    <row r="77" spans="2:17" x14ac:dyDescent="0.2">
      <c r="N77" s="86"/>
      <c r="O77" s="86"/>
      <c r="P77" s="86"/>
      <c r="Q77" s="86"/>
    </row>
    <row r="78" spans="2:17" x14ac:dyDescent="0.2">
      <c r="N78" s="86"/>
      <c r="O78" s="86"/>
      <c r="P78" s="86"/>
      <c r="Q78" s="86"/>
    </row>
    <row r="79" spans="2:17" x14ac:dyDescent="0.2">
      <c r="N79" s="86"/>
      <c r="O79" s="86"/>
      <c r="P79" s="86"/>
      <c r="Q79" s="86"/>
    </row>
    <row r="83" spans="3:3" ht="30.75" customHeight="1" x14ac:dyDescent="0.2">
      <c r="C83" s="63"/>
    </row>
  </sheetData>
  <mergeCells count="9">
    <mergeCell ref="C19:D19"/>
    <mergeCell ref="H19:I19"/>
    <mergeCell ref="G54:J56"/>
    <mergeCell ref="C59:D59"/>
    <mergeCell ref="C1:G1"/>
    <mergeCell ref="G9:I9"/>
    <mergeCell ref="G10:I10"/>
    <mergeCell ref="C11:D11"/>
    <mergeCell ref="B17:C1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Roman,Normale"&amp;12&amp;A</oddHeader>
    <oddFooter>&amp;C&amp;"Times New Roman,Normale"&amp;12Page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circuito RC</vt:lpstr>
      <vt:lpstr>amplificatore invertente</vt:lpstr>
      <vt:lpstr>derivatore</vt:lpstr>
      <vt:lpstr>Amp. alle differenze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Sofia Masiero</dc:creator>
  <dc:description/>
  <cp:lastModifiedBy>Pietro Visentin</cp:lastModifiedBy>
  <cp:revision>60</cp:revision>
  <dcterms:created xsi:type="dcterms:W3CDTF">2025-10-25T21:19:19Z</dcterms:created>
  <dcterms:modified xsi:type="dcterms:W3CDTF">2025-10-28T19:02:14Z</dcterms:modified>
  <dc:language>en-US</dc:language>
</cp:coreProperties>
</file>