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kapo\Desktop\Excel\Trabajo Final\"/>
    </mc:Choice>
  </mc:AlternateContent>
  <bookViews>
    <workbookView xWindow="0" yWindow="0" windowWidth="28800" windowHeight="10800" activeTab="3"/>
  </bookViews>
  <sheets>
    <sheet name="Vuelos" sheetId="3" r:id="rId1"/>
    <sheet name="Aeropuerto_Origen" sheetId="2" r:id="rId2"/>
    <sheet name="Aerolineas" sheetId="4" r:id="rId3"/>
    <sheet name="Resumen" sheetId="1" r:id="rId4"/>
  </sheets>
  <definedNames>
    <definedName name="_xlnm._FilterDatabase" localSheetId="0" hidden="1">Vuelos!$A$1:$K$102</definedName>
  </definedNames>
  <calcPr calcId="162913"/>
</workbook>
</file>

<file path=xl/calcChain.xml><?xml version="1.0" encoding="utf-8"?>
<calcChain xmlns="http://schemas.openxmlformats.org/spreadsheetml/2006/main">
  <c r="J102" i="3" l="1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J24" i="3"/>
  <c r="H24" i="3"/>
  <c r="J23" i="3"/>
  <c r="H23" i="3"/>
  <c r="J22" i="3"/>
  <c r="H22" i="3"/>
  <c r="J21" i="3"/>
  <c r="H21" i="3"/>
  <c r="J20" i="3"/>
  <c r="H20" i="3"/>
  <c r="J19" i="3"/>
  <c r="H19" i="3"/>
  <c r="J18" i="3"/>
  <c r="H18" i="3"/>
  <c r="J17" i="3"/>
  <c r="H17" i="3"/>
  <c r="J16" i="3"/>
  <c r="H16" i="3"/>
  <c r="J15" i="3"/>
  <c r="H15" i="3"/>
  <c r="J14" i="3"/>
  <c r="H14" i="3"/>
  <c r="J13" i="3"/>
  <c r="H13" i="3"/>
  <c r="J12" i="3"/>
  <c r="H12" i="3"/>
  <c r="J11" i="3"/>
  <c r="H11" i="3"/>
  <c r="J10" i="3"/>
  <c r="H10" i="3"/>
  <c r="J9" i="3"/>
  <c r="H9" i="3"/>
  <c r="J8" i="3"/>
  <c r="H8" i="3"/>
  <c r="J7" i="3"/>
  <c r="H7" i="3"/>
  <c r="J6" i="3"/>
  <c r="H6" i="3"/>
  <c r="J5" i="3"/>
  <c r="H5" i="3"/>
  <c r="J4" i="3"/>
  <c r="H4" i="3"/>
  <c r="J3" i="3"/>
  <c r="H3" i="3"/>
  <c r="J2" i="3"/>
  <c r="H2" i="3"/>
  <c r="D83" i="1"/>
  <c r="C83" i="1"/>
  <c r="D82" i="1"/>
  <c r="C82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H72" i="1"/>
  <c r="G72" i="1"/>
  <c r="F72" i="1"/>
  <c r="E72" i="1"/>
  <c r="D72" i="1"/>
  <c r="C72" i="1"/>
  <c r="H71" i="1"/>
  <c r="G71" i="1"/>
  <c r="F71" i="1"/>
  <c r="E71" i="1"/>
  <c r="D71" i="1"/>
  <c r="C71" i="1"/>
  <c r="H70" i="1"/>
  <c r="G70" i="1"/>
  <c r="F70" i="1"/>
  <c r="E70" i="1"/>
  <c r="D70" i="1"/>
  <c r="C70" i="1"/>
  <c r="H69" i="1"/>
  <c r="G69" i="1"/>
  <c r="F69" i="1"/>
  <c r="E69" i="1"/>
  <c r="D69" i="1"/>
  <c r="C69" i="1"/>
  <c r="H68" i="1"/>
  <c r="G68" i="1"/>
  <c r="F68" i="1"/>
  <c r="E68" i="1"/>
  <c r="D68" i="1"/>
  <c r="C68" i="1"/>
  <c r="H67" i="1"/>
  <c r="G67" i="1"/>
  <c r="F67" i="1"/>
  <c r="E67" i="1"/>
  <c r="D67" i="1"/>
  <c r="C67" i="1"/>
  <c r="H66" i="1"/>
  <c r="G66" i="1"/>
  <c r="F66" i="1"/>
  <c r="E66" i="1"/>
  <c r="D66" i="1"/>
  <c r="C66" i="1"/>
  <c r="H65" i="1"/>
  <c r="G65" i="1"/>
  <c r="F65" i="1"/>
  <c r="E65" i="1"/>
  <c r="D65" i="1"/>
  <c r="C65" i="1"/>
  <c r="H64" i="1"/>
  <c r="G64" i="1"/>
  <c r="F64" i="1"/>
  <c r="E64" i="1"/>
  <c r="D64" i="1"/>
  <c r="C64" i="1"/>
  <c r="H63" i="1"/>
  <c r="G63" i="1"/>
  <c r="F63" i="1"/>
  <c r="E63" i="1"/>
  <c r="D63" i="1"/>
  <c r="C63" i="1"/>
  <c r="H62" i="1"/>
  <c r="G62" i="1"/>
  <c r="F62" i="1"/>
  <c r="E62" i="1"/>
  <c r="D62" i="1"/>
  <c r="C62" i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G58" i="1"/>
  <c r="F58" i="1"/>
  <c r="E58" i="1"/>
  <c r="D58" i="1"/>
  <c r="C58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H76" i="1" s="1"/>
  <c r="G50" i="1"/>
  <c r="G76" i="1" s="1"/>
  <c r="F50" i="1"/>
  <c r="F76" i="1" s="1"/>
  <c r="E50" i="1"/>
  <c r="E76" i="1" s="1"/>
  <c r="D50" i="1"/>
  <c r="D76" i="1" s="1"/>
  <c r="C50" i="1"/>
  <c r="C76" i="1" s="1"/>
  <c r="I42" i="1"/>
  <c r="H42" i="1"/>
  <c r="G42" i="1"/>
  <c r="J42" i="1" s="1"/>
  <c r="E42" i="1"/>
  <c r="D42" i="1"/>
  <c r="C42" i="1"/>
  <c r="F42" i="1" s="1"/>
  <c r="I41" i="1"/>
  <c r="H41" i="1"/>
  <c r="G41" i="1"/>
  <c r="J41" i="1" s="1"/>
  <c r="E41" i="1"/>
  <c r="D41" i="1"/>
  <c r="C41" i="1"/>
  <c r="F41" i="1" s="1"/>
  <c r="I40" i="1"/>
  <c r="H40" i="1"/>
  <c r="G40" i="1"/>
  <c r="J40" i="1" s="1"/>
  <c r="E40" i="1"/>
  <c r="D40" i="1"/>
  <c r="C40" i="1"/>
  <c r="F40" i="1" s="1"/>
  <c r="I39" i="1"/>
  <c r="H39" i="1"/>
  <c r="G39" i="1"/>
  <c r="J39" i="1" s="1"/>
  <c r="E39" i="1"/>
  <c r="D39" i="1"/>
  <c r="C39" i="1"/>
  <c r="F39" i="1" s="1"/>
  <c r="I38" i="1"/>
  <c r="H38" i="1"/>
  <c r="G38" i="1"/>
  <c r="J38" i="1" s="1"/>
  <c r="E38" i="1"/>
  <c r="D38" i="1"/>
  <c r="C38" i="1"/>
  <c r="F38" i="1" s="1"/>
  <c r="I37" i="1"/>
  <c r="H37" i="1"/>
  <c r="G37" i="1"/>
  <c r="J37" i="1" s="1"/>
  <c r="E37" i="1"/>
  <c r="D37" i="1"/>
  <c r="C37" i="1"/>
  <c r="F37" i="1" s="1"/>
  <c r="I36" i="1"/>
  <c r="H36" i="1"/>
  <c r="G36" i="1"/>
  <c r="J36" i="1" s="1"/>
  <c r="E36" i="1"/>
  <c r="D36" i="1"/>
  <c r="C36" i="1"/>
  <c r="F36" i="1" s="1"/>
  <c r="I35" i="1"/>
  <c r="H35" i="1"/>
  <c r="G35" i="1"/>
  <c r="J35" i="1" s="1"/>
  <c r="E35" i="1"/>
  <c r="D35" i="1"/>
  <c r="C35" i="1"/>
  <c r="F35" i="1" s="1"/>
  <c r="I34" i="1"/>
  <c r="H34" i="1"/>
  <c r="G34" i="1"/>
  <c r="J34" i="1" s="1"/>
  <c r="E34" i="1"/>
  <c r="D34" i="1"/>
  <c r="C34" i="1"/>
  <c r="F34" i="1" s="1"/>
  <c r="I33" i="1"/>
  <c r="H33" i="1"/>
  <c r="G33" i="1"/>
  <c r="J33" i="1" s="1"/>
  <c r="E33" i="1"/>
  <c r="D33" i="1"/>
  <c r="C33" i="1"/>
  <c r="F33" i="1" s="1"/>
  <c r="I32" i="1"/>
  <c r="H32" i="1"/>
  <c r="G32" i="1"/>
  <c r="J32" i="1" s="1"/>
  <c r="E32" i="1"/>
  <c r="D32" i="1"/>
  <c r="C32" i="1"/>
  <c r="F32" i="1" s="1"/>
  <c r="I31" i="1"/>
  <c r="H31" i="1"/>
  <c r="G31" i="1"/>
  <c r="J31" i="1" s="1"/>
  <c r="E31" i="1"/>
  <c r="D31" i="1"/>
  <c r="C31" i="1"/>
  <c r="F31" i="1" s="1"/>
  <c r="I30" i="1"/>
  <c r="H30" i="1"/>
  <c r="G30" i="1"/>
  <c r="J30" i="1" s="1"/>
  <c r="E30" i="1"/>
  <c r="D30" i="1"/>
  <c r="C30" i="1"/>
  <c r="F30" i="1" s="1"/>
  <c r="I29" i="1"/>
  <c r="H29" i="1"/>
  <c r="G29" i="1"/>
  <c r="J29" i="1" s="1"/>
  <c r="E29" i="1"/>
  <c r="D29" i="1"/>
  <c r="C29" i="1"/>
  <c r="F29" i="1" s="1"/>
  <c r="I28" i="1"/>
  <c r="H28" i="1"/>
  <c r="G28" i="1"/>
  <c r="J28" i="1" s="1"/>
  <c r="E28" i="1"/>
  <c r="D28" i="1"/>
  <c r="C28" i="1"/>
  <c r="F28" i="1" s="1"/>
  <c r="I27" i="1"/>
  <c r="H27" i="1"/>
  <c r="G27" i="1"/>
  <c r="J27" i="1" s="1"/>
  <c r="E27" i="1"/>
  <c r="D27" i="1"/>
  <c r="C27" i="1"/>
  <c r="F27" i="1" s="1"/>
  <c r="I26" i="1"/>
  <c r="H26" i="1"/>
  <c r="G26" i="1"/>
  <c r="J26" i="1" s="1"/>
  <c r="E26" i="1"/>
  <c r="D26" i="1"/>
  <c r="C26" i="1"/>
  <c r="F26" i="1" s="1"/>
  <c r="I25" i="1"/>
  <c r="H25" i="1"/>
  <c r="G25" i="1"/>
  <c r="J25" i="1" s="1"/>
  <c r="E25" i="1"/>
  <c r="D25" i="1"/>
  <c r="C25" i="1"/>
  <c r="F25" i="1" s="1"/>
  <c r="I24" i="1"/>
  <c r="H24" i="1"/>
  <c r="G24" i="1"/>
  <c r="J24" i="1" s="1"/>
  <c r="E24" i="1"/>
  <c r="D24" i="1"/>
  <c r="C24" i="1"/>
  <c r="F24" i="1" s="1"/>
  <c r="I23" i="1"/>
  <c r="H23" i="1"/>
  <c r="G23" i="1"/>
  <c r="J23" i="1" s="1"/>
  <c r="E23" i="1"/>
  <c r="D23" i="1"/>
  <c r="C23" i="1"/>
  <c r="F23" i="1" s="1"/>
  <c r="I22" i="1"/>
  <c r="H22" i="1"/>
  <c r="G22" i="1"/>
  <c r="J22" i="1" s="1"/>
  <c r="E22" i="1"/>
  <c r="D22" i="1"/>
  <c r="C22" i="1"/>
  <c r="F22" i="1" s="1"/>
  <c r="I21" i="1"/>
  <c r="H21" i="1"/>
  <c r="G21" i="1"/>
  <c r="J21" i="1" s="1"/>
  <c r="E21" i="1"/>
  <c r="D21" i="1"/>
  <c r="C21" i="1"/>
  <c r="F21" i="1" s="1"/>
  <c r="I20" i="1"/>
  <c r="H20" i="1"/>
  <c r="G20" i="1"/>
  <c r="J20" i="1" s="1"/>
  <c r="E20" i="1"/>
  <c r="D20" i="1"/>
  <c r="C20" i="1"/>
  <c r="F20" i="1" s="1"/>
  <c r="I19" i="1"/>
  <c r="H19" i="1"/>
  <c r="G19" i="1"/>
  <c r="J19" i="1" s="1"/>
  <c r="E19" i="1"/>
  <c r="D19" i="1"/>
  <c r="C19" i="1"/>
  <c r="F19" i="1" s="1"/>
  <c r="I18" i="1"/>
  <c r="H18" i="1"/>
  <c r="G18" i="1"/>
  <c r="J18" i="1" s="1"/>
  <c r="E18" i="1"/>
  <c r="D18" i="1"/>
  <c r="C18" i="1"/>
  <c r="F18" i="1" s="1"/>
  <c r="I17" i="1"/>
  <c r="I43" i="1" s="1"/>
  <c r="H17" i="1"/>
  <c r="H43" i="1" s="1"/>
  <c r="G17" i="1"/>
  <c r="J17" i="1" s="1"/>
  <c r="E17" i="1"/>
  <c r="E43" i="1" s="1"/>
  <c r="D17" i="1"/>
  <c r="D43" i="1" s="1"/>
  <c r="C17" i="1"/>
  <c r="F17" i="1" s="1"/>
  <c r="F43" i="1" l="1"/>
  <c r="J43" i="1"/>
  <c r="C43" i="1"/>
  <c r="G43" i="1"/>
</calcChain>
</file>

<file path=xl/sharedStrings.xml><?xml version="1.0" encoding="utf-8"?>
<sst xmlns="http://schemas.openxmlformats.org/spreadsheetml/2006/main" count="384" uniqueCount="126">
  <si>
    <t>Trabajo final curso de datos</t>
  </si>
  <si>
    <t>Pregunta de investigación: ¿Qué correlación existe entre la edad y el destino de los vuelos?</t>
  </si>
  <si>
    <t>Hipótesis (Posible respuesta a la pregunta de investigación): A mayor edad, mayor proporción de vuelos internacionales.</t>
  </si>
  <si>
    <t>Público Objetivo: Agencias de Turismo (Decisiones de marketing enfocadas a atraer la edad opuesta)</t>
  </si>
  <si>
    <t>Resumen de vuelos</t>
  </si>
  <si>
    <t>A. Reporte de cantidad de vuelos por edad y destino</t>
  </si>
  <si>
    <t>Doméstico</t>
  </si>
  <si>
    <t>Internacional</t>
  </si>
  <si>
    <t>Edades promedio de vuelo</t>
  </si>
  <si>
    <t>Aerolíneas Argentinas</t>
  </si>
  <si>
    <t>JetSmart</t>
  </si>
  <si>
    <t>FlyBondi</t>
  </si>
  <si>
    <t>Total domésticos por edad</t>
  </si>
  <si>
    <t>Total internacionales por edad</t>
  </si>
  <si>
    <t>Total por aerolínea</t>
  </si>
  <si>
    <t>B. Reporte de cantidad de pasajeros por destino, edad y aerolínea</t>
  </si>
  <si>
    <t>C. Promedios según destino</t>
  </si>
  <si>
    <t>Promedio de cantidad de pasajeros</t>
  </si>
  <si>
    <t>Promedio de edad de pasajeros</t>
  </si>
  <si>
    <t>id_aeropuerto</t>
  </si>
  <si>
    <t>Código IATA</t>
  </si>
  <si>
    <t>Aeropuerto_Origen</t>
  </si>
  <si>
    <t>Provincia</t>
  </si>
  <si>
    <t>AEP</t>
  </si>
  <si>
    <t>Aeroparque Jorge Newbery</t>
  </si>
  <si>
    <t>Ciudad Autónoma De Buenos Aires</t>
  </si>
  <si>
    <t>EZE</t>
  </si>
  <si>
    <t>Aeropuerto Internacional Ministro Pistarini</t>
  </si>
  <si>
    <t>Buenos Aires</t>
  </si>
  <si>
    <t>COR</t>
  </si>
  <si>
    <t>A.Taravella/Pajas Blancas</t>
  </si>
  <si>
    <t>Córdoba</t>
  </si>
  <si>
    <t>PRA</t>
  </si>
  <si>
    <t>Gral. Justo J.De Urquiza</t>
  </si>
  <si>
    <t>Entre Ríos</t>
  </si>
  <si>
    <t>MDZ</t>
  </si>
  <si>
    <t>Gob. Gabrielli/El Plumerillo</t>
  </si>
  <si>
    <t>Mendoza</t>
  </si>
  <si>
    <t>BRC</t>
  </si>
  <si>
    <t>Tte. Luis Candelaria</t>
  </si>
  <si>
    <t>Bariloche</t>
  </si>
  <si>
    <t>TUC</t>
  </si>
  <si>
    <t>Tte. Benjamín Matienzo</t>
  </si>
  <si>
    <t>Tucumán</t>
  </si>
  <si>
    <t>USH</t>
  </si>
  <si>
    <t>Malvinas Argentinas</t>
  </si>
  <si>
    <t>Ushuaia</t>
  </si>
  <si>
    <t>SLA</t>
  </si>
  <si>
    <t>Gral. Guemes</t>
  </si>
  <si>
    <t>Salta</t>
  </si>
  <si>
    <t>id_vuelos</t>
  </si>
  <si>
    <t>Año</t>
  </si>
  <si>
    <t>Clase de Vuelo</t>
  </si>
  <si>
    <t>Clasificación de los Vuelos</t>
  </si>
  <si>
    <t>Aeronave</t>
  </si>
  <si>
    <t>Pasajeros</t>
  </si>
  <si>
    <t>Nombre aeropuerto</t>
  </si>
  <si>
    <t>id_aerolinea</t>
  </si>
  <si>
    <t>Nombre aerolínea</t>
  </si>
  <si>
    <t>Edad prom_vuelo</t>
  </si>
  <si>
    <t>Regular</t>
  </si>
  <si>
    <t>BO-737-8SH</t>
  </si>
  <si>
    <t>BO-B737-8</t>
  </si>
  <si>
    <t>BO-B737-81D</t>
  </si>
  <si>
    <t>Trabajo Aéreo</t>
  </si>
  <si>
    <t>PA-PA-31-T</t>
  </si>
  <si>
    <t>No Regular</t>
  </si>
  <si>
    <t>BO-B-737-76N</t>
  </si>
  <si>
    <t>BO-737-800</t>
  </si>
  <si>
    <t>-</t>
  </si>
  <si>
    <t>EMB-ERJ190100IGW</t>
  </si>
  <si>
    <t>AIB-A330-202</t>
  </si>
  <si>
    <t>BO-737-8Q8</t>
  </si>
  <si>
    <t>AIB-A-330-223</t>
  </si>
  <si>
    <t>AIB-A330-203</t>
  </si>
  <si>
    <t>BO-B737-800</t>
  </si>
  <si>
    <t>AIB-A-330-224</t>
  </si>
  <si>
    <t>AIB-A-330-225</t>
  </si>
  <si>
    <t>AIB-A-330-226</t>
  </si>
  <si>
    <t>AIB-A-330-227</t>
  </si>
  <si>
    <t>AIB-A-330-228</t>
  </si>
  <si>
    <t>AIB-A-330-229</t>
  </si>
  <si>
    <t>AIB-A-330-230</t>
  </si>
  <si>
    <t>AIB-A-330-231</t>
  </si>
  <si>
    <t>AIB-A-330-232</t>
  </si>
  <si>
    <t>AIB-A-330-233</t>
  </si>
  <si>
    <t>AIB-A-330-234</t>
  </si>
  <si>
    <t>AIB-A-330-235</t>
  </si>
  <si>
    <t>AIB-A-330-236</t>
  </si>
  <si>
    <t>AIB-A-330-237</t>
  </si>
  <si>
    <t>AIB-A-330-238</t>
  </si>
  <si>
    <t>AIB-A-330-239</t>
  </si>
  <si>
    <t>AIB-A-330-240</t>
  </si>
  <si>
    <t>AIB-A-330-241</t>
  </si>
  <si>
    <t>AIB-A-330-242</t>
  </si>
  <si>
    <t>AIB-A-330-243</t>
  </si>
  <si>
    <t>AIB-A-330-244</t>
  </si>
  <si>
    <t>AIB-A-330-245</t>
  </si>
  <si>
    <t>AIB-A-330-246</t>
  </si>
  <si>
    <t>AIB-A-330-247</t>
  </si>
  <si>
    <t>AIB-A-330-248</t>
  </si>
  <si>
    <t>AIB-A-330-249</t>
  </si>
  <si>
    <t>AIB-A-330-250</t>
  </si>
  <si>
    <t>AIB-A-330-251</t>
  </si>
  <si>
    <t>AIB-A-330-252</t>
  </si>
  <si>
    <t>AIB-A-330-253</t>
  </si>
  <si>
    <t>AIB-A-330-254</t>
  </si>
  <si>
    <t>BO-737-801</t>
  </si>
  <si>
    <t>BO-737-802</t>
  </si>
  <si>
    <t>BO-737-803</t>
  </si>
  <si>
    <t>BO-737-804</t>
  </si>
  <si>
    <t>BO-737-805</t>
  </si>
  <si>
    <t>BO-737-806</t>
  </si>
  <si>
    <t>BO-737-807</t>
  </si>
  <si>
    <t>BO-737-808</t>
  </si>
  <si>
    <t>BO-737-809</t>
  </si>
  <si>
    <t>BO-737-810</t>
  </si>
  <si>
    <t>BO-737-811</t>
  </si>
  <si>
    <t>BO-737-812</t>
  </si>
  <si>
    <t>BO-737-813</t>
  </si>
  <si>
    <t>BO-737-814</t>
  </si>
  <si>
    <t>BO-737-815</t>
  </si>
  <si>
    <t>BO-737-816</t>
  </si>
  <si>
    <t>BO-737-817</t>
  </si>
  <si>
    <t>Id_aerolínea</t>
  </si>
  <si>
    <t>Nombre_Aerolínea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</si>
</sst>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rgb="FF000000"/>
      <name val="Aptos narrow"/>
    </font>
    <font>
      <sz val="11"/>
      <color rgb="FF000000"/>
      <name val="Arial"/>
    </font>
    <font>
      <sz val="11"/>
      <color theme="1"/>
      <name val="Aptos narrow"/>
    </font>
    <font>
      <b/>
      <sz val="10"/>
      <color rgb="FF000000"/>
      <name val="Aptos narrow"/>
    </font>
    <font>
      <b/>
      <sz val="10"/>
      <color rgb="FF000000"/>
      <name val="Arial"/>
    </font>
    <font>
      <b/>
      <sz val="11"/>
      <color rgb="FF000000"/>
      <name val="Aptos narrow"/>
    </font>
    <font>
      <sz val="10"/>
      <color rgb="FF000000"/>
      <name val="Aptos narrow"/>
    </font>
    <font>
      <sz val="10"/>
      <color rgb="FF000000"/>
      <name val="Arial"/>
    </font>
    <font>
      <sz val="10"/>
      <color rgb="FF000000"/>
      <name val="Aptos Narrow"/>
    </font>
    <font>
      <sz val="11"/>
      <color rgb="FF000000"/>
      <name val="Aptos narrow"/>
    </font>
    <font>
      <sz val="11"/>
      <color rgb="FF0061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3" fillId="6" borderId="0" applyNumberFormat="0" applyBorder="0" applyAlignment="0" applyProtection="0"/>
    <xf numFmtId="0" fontId="14" fillId="7" borderId="2" applyNumberFormat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0" xfId="0" applyFont="1"/>
    <xf numFmtId="0" fontId="6" fillId="0" borderId="0" xfId="0" applyFont="1"/>
    <xf numFmtId="0" fontId="7" fillId="0" borderId="0" xfId="0" applyFont="1" applyAlignment="1"/>
    <xf numFmtId="1" fontId="6" fillId="0" borderId="0" xfId="0" applyNumberFormat="1" applyFont="1"/>
    <xf numFmtId="1" fontId="7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0" fontId="8" fillId="0" borderId="0" xfId="0" applyFont="1"/>
    <xf numFmtId="0" fontId="9" fillId="0" borderId="0" xfId="0" applyFont="1"/>
    <xf numFmtId="1" fontId="9" fillId="0" borderId="0" xfId="0" applyNumberFormat="1" applyFont="1"/>
    <xf numFmtId="1" fontId="10" fillId="0" borderId="0" xfId="0" applyNumberFormat="1" applyFont="1"/>
    <xf numFmtId="0" fontId="3" fillId="0" borderId="0" xfId="0" applyFont="1"/>
    <xf numFmtId="0" fontId="10" fillId="0" borderId="0" xfId="0" applyFont="1"/>
    <xf numFmtId="0" fontId="11" fillId="0" borderId="0" xfId="0" applyFont="1"/>
    <xf numFmtId="0" fontId="4" fillId="0" borderId="0" xfId="0" applyFont="1"/>
    <xf numFmtId="0" fontId="12" fillId="0" borderId="0" xfId="0" applyFont="1"/>
    <xf numFmtId="1" fontId="12" fillId="0" borderId="0" xfId="0" applyNumberFormat="1" applyFont="1"/>
    <xf numFmtId="1" fontId="5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14" fillId="7" borderId="2" xfId="2" applyAlignment="1">
      <alignment horizontal="center"/>
    </xf>
    <xf numFmtId="1" fontId="14" fillId="7" borderId="2" xfId="2" applyNumberFormat="1" applyAlignment="1">
      <alignment horizontal="center"/>
    </xf>
    <xf numFmtId="0" fontId="13" fillId="6" borderId="3" xfId="1" applyBorder="1" applyAlignment="1">
      <alignment horizontal="center" wrapText="1"/>
    </xf>
    <xf numFmtId="0" fontId="13" fillId="6" borderId="2" xfId="1" applyBorder="1" applyAlignment="1">
      <alignment horizontal="center" wrapText="1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defaultColWidth="12.625" defaultRowHeight="15" customHeight="1"/>
  <cols>
    <col min="1" max="1" width="10.875" customWidth="1"/>
    <col min="2" max="2" width="10.625" customWidth="1"/>
    <col min="3" max="3" width="14.125" customWidth="1"/>
    <col min="4" max="4" width="24.75" customWidth="1"/>
    <col min="5" max="5" width="25.5" customWidth="1"/>
    <col min="6" max="6" width="10.875" customWidth="1"/>
    <col min="7" max="7" width="13.125" customWidth="1"/>
    <col min="8" max="8" width="27.5" customWidth="1"/>
    <col min="9" max="9" width="11.875" customWidth="1"/>
    <col min="10" max="12" width="22.75" customWidth="1"/>
  </cols>
  <sheetData>
    <row r="1" spans="1:27" ht="14.25" customHeight="1">
      <c r="A1" s="16" t="s">
        <v>50</v>
      </c>
      <c r="B1" s="16" t="s">
        <v>51</v>
      </c>
      <c r="C1" s="16" t="s">
        <v>52</v>
      </c>
      <c r="D1" s="17" t="s">
        <v>53</v>
      </c>
      <c r="E1" s="16" t="s">
        <v>54</v>
      </c>
      <c r="F1" s="18" t="s">
        <v>55</v>
      </c>
      <c r="G1" s="16" t="s">
        <v>19</v>
      </c>
      <c r="H1" s="19" t="s">
        <v>56</v>
      </c>
      <c r="I1" s="20" t="s">
        <v>57</v>
      </c>
      <c r="J1" s="17" t="s">
        <v>58</v>
      </c>
      <c r="K1" s="16" t="s">
        <v>59</v>
      </c>
      <c r="L1" s="16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14.25" customHeight="1">
      <c r="A2" s="22">
        <v>0</v>
      </c>
      <c r="B2" s="22">
        <v>2017</v>
      </c>
      <c r="C2" s="22" t="s">
        <v>60</v>
      </c>
      <c r="D2" s="22" t="s">
        <v>6</v>
      </c>
      <c r="E2" s="22" t="s">
        <v>61</v>
      </c>
      <c r="F2" s="23">
        <v>138</v>
      </c>
      <c r="G2" s="22">
        <v>1</v>
      </c>
      <c r="H2" s="24" t="str">
        <f>VLOOKUP(G2,Aeropuerto_Origen!A:C,3,FALSE)</f>
        <v>Aeroparque Jorge Newbery</v>
      </c>
      <c r="I2" s="24">
        <v>1</v>
      </c>
      <c r="J2" s="25" t="str">
        <f>VLOOKUP(I2,Aerolineas!A:B,2,FALSE)</f>
        <v>Aerolíneas Argentinas</v>
      </c>
      <c r="K2" s="25">
        <v>35</v>
      </c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14.25" customHeight="1">
      <c r="A3" s="22">
        <v>1</v>
      </c>
      <c r="B3" s="22">
        <v>2017</v>
      </c>
      <c r="C3" s="22" t="s">
        <v>60</v>
      </c>
      <c r="D3" s="22" t="s">
        <v>6</v>
      </c>
      <c r="E3" s="22" t="s">
        <v>62</v>
      </c>
      <c r="F3" s="23">
        <v>129</v>
      </c>
      <c r="G3" s="22">
        <v>1</v>
      </c>
      <c r="H3" s="24" t="str">
        <f>VLOOKUP(G3,Aeropuerto_Origen!A:C,3,FALSE)</f>
        <v>Aeroparque Jorge Newbery</v>
      </c>
      <c r="I3" s="24">
        <v>1</v>
      </c>
      <c r="J3" s="25" t="str">
        <f>VLOOKUP(I3,Aerolineas!A:B,2,FALSE)</f>
        <v>Aerolíneas Argentinas</v>
      </c>
      <c r="K3" s="25">
        <v>38</v>
      </c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7" ht="14.25" customHeight="1">
      <c r="A4" s="22">
        <v>2</v>
      </c>
      <c r="B4" s="22">
        <v>2017</v>
      </c>
      <c r="C4" s="22" t="s">
        <v>60</v>
      </c>
      <c r="D4" s="22" t="s">
        <v>6</v>
      </c>
      <c r="E4" s="22" t="s">
        <v>63</v>
      </c>
      <c r="F4" s="23">
        <v>145</v>
      </c>
      <c r="G4" s="22">
        <v>1</v>
      </c>
      <c r="H4" s="24" t="str">
        <f>VLOOKUP(G4,Aeropuerto_Origen!A:C,3,FALSE)</f>
        <v>Aeroparque Jorge Newbery</v>
      </c>
      <c r="I4" s="23">
        <v>1</v>
      </c>
      <c r="J4" s="25" t="str">
        <f>VLOOKUP(I4,Aerolineas!A:B,2,FALSE)</f>
        <v>Aerolíneas Argentinas</v>
      </c>
      <c r="K4" s="25">
        <v>38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ht="14.25" customHeight="1">
      <c r="A5" s="22">
        <v>3</v>
      </c>
      <c r="B5" s="22">
        <v>2017</v>
      </c>
      <c r="C5" s="22" t="s">
        <v>64</v>
      </c>
      <c r="D5" s="22" t="s">
        <v>6</v>
      </c>
      <c r="E5" s="22" t="s">
        <v>65</v>
      </c>
      <c r="F5" s="23">
        <v>65</v>
      </c>
      <c r="G5" s="22">
        <v>4</v>
      </c>
      <c r="H5" s="24" t="str">
        <f>VLOOKUP(G5,Aeropuerto_Origen!A:C,3,FALSE)</f>
        <v>Gral. Justo J.De Urquiza</v>
      </c>
      <c r="I5" s="23">
        <v>1</v>
      </c>
      <c r="J5" s="25" t="str">
        <f>VLOOKUP(I5,Aerolineas!A:B,2,FALSE)</f>
        <v>Aerolíneas Argentinas</v>
      </c>
      <c r="K5" s="25">
        <v>40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 ht="14.25" customHeight="1">
      <c r="A6" s="22">
        <v>4</v>
      </c>
      <c r="B6" s="22">
        <v>2017</v>
      </c>
      <c r="C6" s="22" t="s">
        <v>66</v>
      </c>
      <c r="D6" s="22" t="s">
        <v>6</v>
      </c>
      <c r="E6" s="22" t="s">
        <v>67</v>
      </c>
      <c r="F6" s="23">
        <v>65</v>
      </c>
      <c r="G6" s="22">
        <v>1</v>
      </c>
      <c r="H6" s="24" t="str">
        <f>VLOOKUP(G6,Aeropuerto_Origen!A:C,3,FALSE)</f>
        <v>Aeroparque Jorge Newbery</v>
      </c>
      <c r="I6" s="23">
        <v>1</v>
      </c>
      <c r="J6" s="25" t="str">
        <f>VLOOKUP(I6,Aerolineas!A:B,2,FALSE)</f>
        <v>Aerolíneas Argentinas</v>
      </c>
      <c r="K6" s="25">
        <v>40</v>
      </c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 ht="14.25" customHeight="1">
      <c r="A7" s="22">
        <v>5</v>
      </c>
      <c r="B7" s="22">
        <v>2017</v>
      </c>
      <c r="C7" s="22" t="s">
        <v>60</v>
      </c>
      <c r="D7" s="22" t="s">
        <v>6</v>
      </c>
      <c r="E7" s="22" t="s">
        <v>68</v>
      </c>
      <c r="F7" s="23">
        <v>40</v>
      </c>
      <c r="G7" s="22">
        <v>1</v>
      </c>
      <c r="H7" s="24" t="str">
        <f>VLOOKUP(G7,Aeropuerto_Origen!A:C,3,FALSE)</f>
        <v>Aeroparque Jorge Newbery</v>
      </c>
      <c r="I7" s="23">
        <v>1</v>
      </c>
      <c r="J7" s="25" t="str">
        <f>VLOOKUP(I7,Aerolineas!A:B,2,FALSE)</f>
        <v>Aerolíneas Argentinas</v>
      </c>
      <c r="K7" s="25">
        <v>40</v>
      </c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 ht="14.25" customHeight="1">
      <c r="A8" s="22">
        <v>6</v>
      </c>
      <c r="B8" s="22">
        <v>2017</v>
      </c>
      <c r="C8" s="26" t="s">
        <v>69</v>
      </c>
      <c r="D8" s="22" t="s">
        <v>6</v>
      </c>
      <c r="E8" s="22" t="s">
        <v>67</v>
      </c>
      <c r="F8" s="23">
        <v>65</v>
      </c>
      <c r="G8" s="22">
        <v>3</v>
      </c>
      <c r="H8" s="24" t="str">
        <f>VLOOKUP(G8,Aeropuerto_Origen!A:C,3,FALSE)</f>
        <v>A.Taravella/Pajas Blancas</v>
      </c>
      <c r="I8" s="23">
        <v>1</v>
      </c>
      <c r="J8" s="25" t="str">
        <f>VLOOKUP(I8,Aerolineas!A:B,2,FALSE)</f>
        <v>Aerolíneas Argentinas</v>
      </c>
      <c r="K8" s="25">
        <v>42</v>
      </c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ht="14.25" customHeight="1">
      <c r="A9" s="22">
        <v>7</v>
      </c>
      <c r="B9" s="22">
        <v>2017</v>
      </c>
      <c r="C9" s="22" t="s">
        <v>60</v>
      </c>
      <c r="D9" s="22" t="s">
        <v>6</v>
      </c>
      <c r="E9" s="22" t="s">
        <v>70</v>
      </c>
      <c r="F9" s="23">
        <v>9</v>
      </c>
      <c r="G9" s="22">
        <v>5</v>
      </c>
      <c r="H9" s="24" t="str">
        <f>VLOOKUP(G9,Aeropuerto_Origen!A:C,3,FALSE)</f>
        <v>Gob. Gabrielli/El Plumerillo</v>
      </c>
      <c r="I9" s="24">
        <v>1</v>
      </c>
      <c r="J9" s="25" t="str">
        <f>VLOOKUP(I9,Aerolineas!A:B,2,FALSE)</f>
        <v>Aerolíneas Argentinas</v>
      </c>
      <c r="K9" s="25">
        <v>33</v>
      </c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 ht="14.25" customHeight="1">
      <c r="A10" s="22">
        <v>8</v>
      </c>
      <c r="B10" s="22">
        <v>2017</v>
      </c>
      <c r="C10" s="22" t="s">
        <v>60</v>
      </c>
      <c r="D10" s="22" t="s">
        <v>6</v>
      </c>
      <c r="E10" s="22" t="s">
        <v>70</v>
      </c>
      <c r="F10" s="23">
        <v>9</v>
      </c>
      <c r="G10" s="22">
        <v>1</v>
      </c>
      <c r="H10" s="24" t="str">
        <f>VLOOKUP(G10,Aeropuerto_Origen!A:C,3,FALSE)</f>
        <v>Aeroparque Jorge Newbery</v>
      </c>
      <c r="I10" s="24">
        <v>1</v>
      </c>
      <c r="J10" s="25" t="str">
        <f>VLOOKUP(I10,Aerolineas!A:B,2,FALSE)</f>
        <v>Aerolíneas Argentinas</v>
      </c>
      <c r="K10" s="25">
        <v>33</v>
      </c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ht="14.25" customHeight="1">
      <c r="A11" s="22">
        <v>9</v>
      </c>
      <c r="B11" s="26">
        <v>2018</v>
      </c>
      <c r="C11" s="22" t="s">
        <v>60</v>
      </c>
      <c r="D11" s="22" t="s">
        <v>6</v>
      </c>
      <c r="E11" s="22" t="s">
        <v>71</v>
      </c>
      <c r="F11" s="23">
        <v>62</v>
      </c>
      <c r="G11" s="22">
        <v>3</v>
      </c>
      <c r="H11" s="24" t="str">
        <f>VLOOKUP(G11,Aeropuerto_Origen!A:C,3,FALSE)</f>
        <v>A.Taravella/Pajas Blancas</v>
      </c>
      <c r="I11" s="24">
        <v>2</v>
      </c>
      <c r="J11" s="25" t="str">
        <f>VLOOKUP(I11,Aerolineas!A:B,2,FALSE)</f>
        <v>JetSmart</v>
      </c>
      <c r="K11" s="25">
        <v>33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 ht="14.25" customHeight="1">
      <c r="A12" s="22">
        <v>10</v>
      </c>
      <c r="B12" s="22">
        <v>2018</v>
      </c>
      <c r="C12" s="22" t="s">
        <v>60</v>
      </c>
      <c r="D12" s="22" t="s">
        <v>7</v>
      </c>
      <c r="E12" s="22" t="s">
        <v>71</v>
      </c>
      <c r="F12" s="23">
        <v>271</v>
      </c>
      <c r="G12" s="22">
        <v>3</v>
      </c>
      <c r="H12" s="24" t="str">
        <f>VLOOKUP(G12,Aeropuerto_Origen!A:C,3,FALSE)</f>
        <v>A.Taravella/Pajas Blancas</v>
      </c>
      <c r="I12" s="23">
        <v>1</v>
      </c>
      <c r="J12" s="25" t="str">
        <f>VLOOKUP(I12,Aerolineas!A:B,2,FALSE)</f>
        <v>Aerolíneas Argentinas</v>
      </c>
      <c r="K12" s="25">
        <v>43</v>
      </c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 ht="14.25" customHeight="1">
      <c r="A13" s="22">
        <v>11</v>
      </c>
      <c r="B13" s="22">
        <v>2018</v>
      </c>
      <c r="C13" s="22" t="s">
        <v>60</v>
      </c>
      <c r="D13" s="22" t="s">
        <v>6</v>
      </c>
      <c r="E13" s="22" t="s">
        <v>68</v>
      </c>
      <c r="F13" s="23">
        <v>21</v>
      </c>
      <c r="G13" s="22">
        <v>1</v>
      </c>
      <c r="H13" s="24" t="str">
        <f>VLOOKUP(G13,Aeropuerto_Origen!A:C,3,FALSE)</f>
        <v>Aeroparque Jorge Newbery</v>
      </c>
      <c r="I13" s="23">
        <v>1</v>
      </c>
      <c r="J13" s="25" t="str">
        <f>VLOOKUP(I13,Aerolineas!A:B,2,FALSE)</f>
        <v>Aerolíneas Argentinas</v>
      </c>
      <c r="K13" s="25">
        <v>40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 ht="14.25" customHeight="1">
      <c r="A14" s="22">
        <v>12</v>
      </c>
      <c r="B14" s="22">
        <v>2018</v>
      </c>
      <c r="C14" s="22" t="s">
        <v>66</v>
      </c>
      <c r="D14" s="22" t="s">
        <v>6</v>
      </c>
      <c r="E14" s="22" t="s">
        <v>72</v>
      </c>
      <c r="F14" s="23">
        <v>65</v>
      </c>
      <c r="G14" s="22">
        <v>7</v>
      </c>
      <c r="H14" s="24" t="str">
        <f>VLOOKUP(G14,Aeropuerto_Origen!A:C,3,FALSE)</f>
        <v>Tte. Benjamín Matienzo</v>
      </c>
      <c r="I14" s="23">
        <v>1</v>
      </c>
      <c r="J14" s="25" t="str">
        <f>VLOOKUP(I14,Aerolineas!A:B,2,FALSE)</f>
        <v>Aerolíneas Argentinas</v>
      </c>
      <c r="K14" s="25">
        <v>40</v>
      </c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 ht="14.25" customHeight="1">
      <c r="A15" s="22">
        <v>13</v>
      </c>
      <c r="B15" s="22">
        <v>2019</v>
      </c>
      <c r="C15" s="22" t="s">
        <v>60</v>
      </c>
      <c r="D15" s="22" t="s">
        <v>7</v>
      </c>
      <c r="E15" s="22" t="s">
        <v>73</v>
      </c>
      <c r="F15" s="23">
        <v>243</v>
      </c>
      <c r="G15" s="22">
        <v>3</v>
      </c>
      <c r="H15" s="24" t="str">
        <f>VLOOKUP(G15,Aeropuerto_Origen!A:C,3,FALSE)</f>
        <v>A.Taravella/Pajas Blancas</v>
      </c>
      <c r="I15" s="23">
        <v>3</v>
      </c>
      <c r="J15" s="25" t="str">
        <f>VLOOKUP(I15,Aerolineas!A:B,2,FALSE)</f>
        <v>FlyBondi</v>
      </c>
      <c r="K15" s="25">
        <v>25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ht="14.25" customHeight="1">
      <c r="A16" s="22">
        <v>14</v>
      </c>
      <c r="B16" s="22">
        <v>2019</v>
      </c>
      <c r="C16" s="22" t="s">
        <v>60</v>
      </c>
      <c r="D16" s="22" t="s">
        <v>7</v>
      </c>
      <c r="E16" s="22" t="s">
        <v>71</v>
      </c>
      <c r="F16" s="23">
        <v>223</v>
      </c>
      <c r="G16" s="22">
        <v>3</v>
      </c>
      <c r="H16" s="24" t="str">
        <f>VLOOKUP(G16,Aeropuerto_Origen!A:C,3,FALSE)</f>
        <v>A.Taravella/Pajas Blancas</v>
      </c>
      <c r="I16" s="23">
        <v>1</v>
      </c>
      <c r="J16" s="25" t="str">
        <f>VLOOKUP(I16,Aerolineas!A:B,2,FALSE)</f>
        <v>Aerolíneas Argentinas</v>
      </c>
      <c r="K16" s="25">
        <v>27</v>
      </c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ht="14.25" customHeight="1">
      <c r="A17" s="22">
        <v>15</v>
      </c>
      <c r="B17" s="22">
        <v>2019</v>
      </c>
      <c r="C17" s="22" t="s">
        <v>60</v>
      </c>
      <c r="D17" s="22" t="s">
        <v>7</v>
      </c>
      <c r="E17" s="22" t="s">
        <v>74</v>
      </c>
      <c r="F17" s="23">
        <v>89</v>
      </c>
      <c r="G17" s="22">
        <v>3</v>
      </c>
      <c r="H17" s="24" t="str">
        <f>VLOOKUP(G17,Aeropuerto_Origen!A:C,3,FALSE)</f>
        <v>A.Taravella/Pajas Blancas</v>
      </c>
      <c r="I17" s="23">
        <v>1</v>
      </c>
      <c r="J17" s="25" t="str">
        <f>VLOOKUP(I17,Aerolineas!A:B,2,FALSE)</f>
        <v>Aerolíneas Argentinas</v>
      </c>
      <c r="K17" s="25">
        <v>27</v>
      </c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ht="14.25" customHeight="1">
      <c r="A18" s="22">
        <v>16</v>
      </c>
      <c r="B18" s="22">
        <v>2019</v>
      </c>
      <c r="C18" s="22" t="s">
        <v>60</v>
      </c>
      <c r="D18" s="22" t="s">
        <v>6</v>
      </c>
      <c r="E18" s="22" t="s">
        <v>75</v>
      </c>
      <c r="F18" s="23">
        <v>160</v>
      </c>
      <c r="G18" s="22">
        <v>1</v>
      </c>
      <c r="H18" s="24" t="str">
        <f>VLOOKUP(G18,Aeropuerto_Origen!A:C,3,FALSE)</f>
        <v>Aeroparque Jorge Newbery</v>
      </c>
      <c r="I18" s="23">
        <v>1</v>
      </c>
      <c r="J18" s="25" t="str">
        <f>VLOOKUP(I18,Aerolineas!A:B,2,FALSE)</f>
        <v>Aerolíneas Argentinas</v>
      </c>
      <c r="K18" s="25">
        <v>36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ht="14.25" customHeight="1">
      <c r="A19" s="22">
        <v>17</v>
      </c>
      <c r="B19" s="22">
        <v>2019</v>
      </c>
      <c r="C19" s="22" t="s">
        <v>60</v>
      </c>
      <c r="D19" s="22" t="s">
        <v>6</v>
      </c>
      <c r="E19" s="22" t="s">
        <v>68</v>
      </c>
      <c r="F19" s="23">
        <v>158</v>
      </c>
      <c r="G19" s="22">
        <v>1</v>
      </c>
      <c r="H19" s="24" t="str">
        <f>VLOOKUP(G19,Aeropuerto_Origen!A:C,3,FALSE)</f>
        <v>Aeroparque Jorge Newbery</v>
      </c>
      <c r="I19" s="23">
        <v>1</v>
      </c>
      <c r="J19" s="25" t="str">
        <f>VLOOKUP(I19,Aerolineas!A:B,2,FALSE)</f>
        <v>Aerolíneas Argentinas</v>
      </c>
      <c r="K19" s="25">
        <v>38</v>
      </c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ht="14.25" customHeight="1">
      <c r="A20" s="22">
        <v>18</v>
      </c>
      <c r="B20" s="22">
        <v>2019</v>
      </c>
      <c r="C20" s="22" t="s">
        <v>60</v>
      </c>
      <c r="D20" s="22" t="s">
        <v>7</v>
      </c>
      <c r="E20" s="22" t="s">
        <v>68</v>
      </c>
      <c r="F20" s="23">
        <v>130</v>
      </c>
      <c r="G20" s="22">
        <v>2</v>
      </c>
      <c r="H20" s="24" t="str">
        <f>VLOOKUP(G20,Aeropuerto_Origen!A:C,3,FALSE)</f>
        <v>Aeropuerto Internacional Ministro Pistarini</v>
      </c>
      <c r="I20" s="23">
        <v>2</v>
      </c>
      <c r="J20" s="25" t="str">
        <f>VLOOKUP(I20,Aerolineas!A:B,2,FALSE)</f>
        <v>JetSmart</v>
      </c>
      <c r="K20" s="25">
        <v>24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ht="14.25" customHeight="1">
      <c r="A21" s="22">
        <v>19</v>
      </c>
      <c r="B21" s="22">
        <v>2019</v>
      </c>
      <c r="C21" s="22" t="s">
        <v>60</v>
      </c>
      <c r="D21" s="22" t="s">
        <v>7</v>
      </c>
      <c r="E21" s="22" t="s">
        <v>68</v>
      </c>
      <c r="F21" s="23">
        <v>100</v>
      </c>
      <c r="G21" s="22">
        <v>2</v>
      </c>
      <c r="H21" s="24" t="str">
        <f>VLOOKUP(G21,Aeropuerto_Origen!A:C,3,FALSE)</f>
        <v>Aeropuerto Internacional Ministro Pistarini</v>
      </c>
      <c r="I21" s="23">
        <v>2</v>
      </c>
      <c r="J21" s="25" t="str">
        <f>VLOOKUP(I21,Aerolineas!A:B,2,FALSE)</f>
        <v>JetSmart</v>
      </c>
      <c r="K21" s="25">
        <v>24</v>
      </c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ht="14.25" customHeight="1">
      <c r="A22" s="22">
        <v>20</v>
      </c>
      <c r="B22" s="22">
        <v>2019</v>
      </c>
      <c r="C22" s="22" t="s">
        <v>60</v>
      </c>
      <c r="D22" s="27" t="s">
        <v>7</v>
      </c>
      <c r="E22" s="22" t="s">
        <v>68</v>
      </c>
      <c r="F22" s="23">
        <v>50</v>
      </c>
      <c r="G22" s="22">
        <v>2</v>
      </c>
      <c r="H22" s="24" t="str">
        <f>VLOOKUP(G22,Aeropuerto_Origen!A:C,3,FALSE)</f>
        <v>Aeropuerto Internacional Ministro Pistarini</v>
      </c>
      <c r="I22" s="23">
        <v>2</v>
      </c>
      <c r="J22" s="25" t="str">
        <f>VLOOKUP(I22,Aerolineas!A:B,2,FALSE)</f>
        <v>JetSmart</v>
      </c>
      <c r="K22" s="25">
        <v>24</v>
      </c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ht="14.25" customHeight="1">
      <c r="A23" s="22">
        <v>21</v>
      </c>
      <c r="B23" s="22">
        <v>2020</v>
      </c>
      <c r="C23" s="22" t="s">
        <v>60</v>
      </c>
      <c r="D23" s="22" t="s">
        <v>7</v>
      </c>
      <c r="E23" s="22" t="s">
        <v>68</v>
      </c>
      <c r="F23" s="23">
        <v>40</v>
      </c>
      <c r="G23" s="22">
        <v>2</v>
      </c>
      <c r="H23" s="24" t="str">
        <f>VLOOKUP(G23,Aeropuerto_Origen!A:C,3,FALSE)</f>
        <v>Aeropuerto Internacional Ministro Pistarini</v>
      </c>
      <c r="I23" s="24">
        <v>1</v>
      </c>
      <c r="J23" s="25" t="str">
        <f>VLOOKUP(I23,Aerolineas!A:B,2,FALSE)</f>
        <v>Aerolíneas Argentinas</v>
      </c>
      <c r="K23" s="25">
        <v>25</v>
      </c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ht="14.25" customHeight="1">
      <c r="A24" s="22">
        <v>22</v>
      </c>
      <c r="B24" s="22">
        <v>2020</v>
      </c>
      <c r="C24" s="22" t="s">
        <v>60</v>
      </c>
      <c r="D24" s="22" t="s">
        <v>7</v>
      </c>
      <c r="E24" s="22" t="s">
        <v>68</v>
      </c>
      <c r="F24" s="23">
        <v>35</v>
      </c>
      <c r="G24" s="22">
        <v>6</v>
      </c>
      <c r="H24" s="24" t="str">
        <f>VLOOKUP(G24,Aeropuerto_Origen!A:C,3,FALSE)</f>
        <v>Tte. Luis Candelaria</v>
      </c>
      <c r="I24" s="24">
        <v>1</v>
      </c>
      <c r="J24" s="25" t="str">
        <f>VLOOKUP(I24,Aerolineas!A:B,2,FALSE)</f>
        <v>Aerolíneas Argentinas</v>
      </c>
      <c r="K24" s="25">
        <v>25</v>
      </c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ht="14.25" customHeight="1">
      <c r="A25" s="22">
        <v>23</v>
      </c>
      <c r="B25" s="22">
        <v>2021</v>
      </c>
      <c r="C25" s="22" t="s">
        <v>60</v>
      </c>
      <c r="D25" s="22" t="s">
        <v>7</v>
      </c>
      <c r="E25" s="22" t="s">
        <v>73</v>
      </c>
      <c r="F25" s="23">
        <v>57</v>
      </c>
      <c r="G25" s="22">
        <v>6</v>
      </c>
      <c r="H25" s="24" t="str">
        <f>VLOOKUP(G25,Aeropuerto_Origen!A:C,3,FALSE)</f>
        <v>Tte. Luis Candelaria</v>
      </c>
      <c r="I25" s="23">
        <v>3</v>
      </c>
      <c r="J25" s="25" t="str">
        <f>VLOOKUP(I25,Aerolineas!A:B,2,FALSE)</f>
        <v>FlyBondi</v>
      </c>
      <c r="K25" s="25">
        <v>25</v>
      </c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 ht="14.25" customHeight="1">
      <c r="A26" s="22">
        <v>24</v>
      </c>
      <c r="B26" s="22">
        <v>2021</v>
      </c>
      <c r="C26" s="22" t="s">
        <v>60</v>
      </c>
      <c r="D26" s="22" t="s">
        <v>7</v>
      </c>
      <c r="E26" s="22" t="s">
        <v>73</v>
      </c>
      <c r="F26" s="23">
        <v>170</v>
      </c>
      <c r="G26" s="22">
        <v>8</v>
      </c>
      <c r="H26" s="24" t="str">
        <f>VLOOKUP(G26,Aeropuerto_Origen!A:C,3,FALSE)</f>
        <v>Malvinas Argentinas</v>
      </c>
      <c r="I26" s="23">
        <v>3</v>
      </c>
      <c r="J26" s="25" t="str">
        <f>VLOOKUP(I26,Aerolineas!A:B,2,FALSE)</f>
        <v>FlyBondi</v>
      </c>
      <c r="K26" s="25">
        <v>28</v>
      </c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 ht="14.25" customHeight="1">
      <c r="A27" s="22">
        <v>25</v>
      </c>
      <c r="B27" s="22">
        <v>2021</v>
      </c>
      <c r="C27" s="22" t="s">
        <v>60</v>
      </c>
      <c r="D27" s="22" t="s">
        <v>7</v>
      </c>
      <c r="E27" s="22" t="s">
        <v>73</v>
      </c>
      <c r="F27" s="23">
        <v>170</v>
      </c>
      <c r="G27" s="22">
        <v>8</v>
      </c>
      <c r="H27" s="24" t="str">
        <f>VLOOKUP(G27,Aeropuerto_Origen!A:C,3,FALSE)</f>
        <v>Malvinas Argentinas</v>
      </c>
      <c r="I27" s="23">
        <v>3</v>
      </c>
      <c r="J27" s="25" t="str">
        <f>VLOOKUP(I27,Aerolineas!A:B,2,FALSE)</f>
        <v>FlyBondi</v>
      </c>
      <c r="K27" s="25">
        <v>28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 ht="14.25" customHeight="1">
      <c r="A28" s="22">
        <v>26</v>
      </c>
      <c r="B28" s="22">
        <v>2021</v>
      </c>
      <c r="C28" s="22" t="s">
        <v>60</v>
      </c>
      <c r="D28" s="22" t="s">
        <v>7</v>
      </c>
      <c r="E28" s="22" t="s">
        <v>73</v>
      </c>
      <c r="F28" s="23">
        <v>169</v>
      </c>
      <c r="G28" s="22">
        <v>8</v>
      </c>
      <c r="H28" s="24" t="str">
        <f>VLOOKUP(G28,Aeropuerto_Origen!A:C,3,FALSE)</f>
        <v>Malvinas Argentinas</v>
      </c>
      <c r="I28" s="23">
        <v>3</v>
      </c>
      <c r="J28" s="25" t="str">
        <f>VLOOKUP(I28,Aerolineas!A:B,2,FALSE)</f>
        <v>FlyBondi</v>
      </c>
      <c r="K28" s="25">
        <v>28</v>
      </c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 ht="14.25" customHeight="1">
      <c r="A29" s="22">
        <v>27</v>
      </c>
      <c r="B29" s="22">
        <v>2021</v>
      </c>
      <c r="C29" s="22" t="s">
        <v>60</v>
      </c>
      <c r="D29" s="27" t="s">
        <v>6</v>
      </c>
      <c r="E29" s="22" t="s">
        <v>73</v>
      </c>
      <c r="F29" s="23">
        <v>170</v>
      </c>
      <c r="G29" s="22">
        <v>8</v>
      </c>
      <c r="H29" s="24" t="str">
        <f>VLOOKUP(G29,Aeropuerto_Origen!A:C,3,FALSE)</f>
        <v>Malvinas Argentinas</v>
      </c>
      <c r="I29" s="23">
        <v>3</v>
      </c>
      <c r="J29" s="25" t="str">
        <f>VLOOKUP(I29,Aerolineas!A:B,2,FALSE)</f>
        <v>FlyBondi</v>
      </c>
      <c r="K29" s="25">
        <v>21</v>
      </c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 ht="14.25" customHeight="1">
      <c r="A30" s="22">
        <v>28</v>
      </c>
      <c r="B30" s="22">
        <v>2022</v>
      </c>
      <c r="C30" s="22" t="s">
        <v>60</v>
      </c>
      <c r="D30" s="27" t="s">
        <v>6</v>
      </c>
      <c r="E30" s="22" t="s">
        <v>65</v>
      </c>
      <c r="F30" s="23">
        <v>159</v>
      </c>
      <c r="G30" s="22">
        <v>8</v>
      </c>
      <c r="H30" s="24" t="str">
        <f>VLOOKUP(G30,Aeropuerto_Origen!A:C,3,FALSE)</f>
        <v>Malvinas Argentinas</v>
      </c>
      <c r="I30" s="23">
        <v>3</v>
      </c>
      <c r="J30" s="25" t="str">
        <f>VLOOKUP(I30,Aerolineas!A:B,2,FALSE)</f>
        <v>FlyBondi</v>
      </c>
      <c r="K30" s="25">
        <v>21</v>
      </c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 ht="14.25" customHeight="1">
      <c r="A31" s="22">
        <v>29</v>
      </c>
      <c r="B31" s="22">
        <v>2022</v>
      </c>
      <c r="C31" s="22" t="s">
        <v>60</v>
      </c>
      <c r="D31" s="27" t="s">
        <v>6</v>
      </c>
      <c r="E31" s="22" t="s">
        <v>65</v>
      </c>
      <c r="F31" s="23">
        <v>30</v>
      </c>
      <c r="G31" s="22">
        <v>9</v>
      </c>
      <c r="H31" s="24" t="str">
        <f>VLOOKUP(G31,Aeropuerto_Origen!A:C,3,FALSE)</f>
        <v>Gral. Guemes</v>
      </c>
      <c r="I31" s="23">
        <v>2</v>
      </c>
      <c r="J31" s="25" t="str">
        <f>VLOOKUP(I31,Aerolineas!A:B,2,FALSE)</f>
        <v>JetSmart</v>
      </c>
      <c r="K31" s="25">
        <v>40</v>
      </c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 ht="14.25" customHeight="1">
      <c r="A32" s="22">
        <v>30</v>
      </c>
      <c r="B32" s="22">
        <v>2022</v>
      </c>
      <c r="C32" s="22" t="s">
        <v>60</v>
      </c>
      <c r="D32" s="27" t="s">
        <v>6</v>
      </c>
      <c r="E32" s="22" t="s">
        <v>65</v>
      </c>
      <c r="F32" s="23">
        <v>60</v>
      </c>
      <c r="G32" s="22">
        <v>9</v>
      </c>
      <c r="H32" s="24" t="str">
        <f>VLOOKUP(G32,Aeropuerto_Origen!A:C,3,FALSE)</f>
        <v>Gral. Guemes</v>
      </c>
      <c r="I32" s="23">
        <v>2</v>
      </c>
      <c r="J32" s="25" t="str">
        <f>VLOOKUP(I32,Aerolineas!A:B,2,FALSE)</f>
        <v>JetSmart</v>
      </c>
      <c r="K32" s="28">
        <v>22</v>
      </c>
      <c r="L32" s="28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 ht="14.25" customHeight="1">
      <c r="A33" s="22">
        <v>31</v>
      </c>
      <c r="B33" s="22">
        <v>2022</v>
      </c>
      <c r="C33" s="22" t="s">
        <v>60</v>
      </c>
      <c r="D33" s="27" t="s">
        <v>6</v>
      </c>
      <c r="E33" s="22" t="s">
        <v>68</v>
      </c>
      <c r="F33" s="23">
        <v>76</v>
      </c>
      <c r="G33" s="22">
        <v>4</v>
      </c>
      <c r="H33" s="24" t="str">
        <f>VLOOKUP(G33,Aeropuerto_Origen!A:C,3,FALSE)</f>
        <v>Gral. Justo J.De Urquiza</v>
      </c>
      <c r="I33" s="23">
        <v>2</v>
      </c>
      <c r="J33" s="25" t="str">
        <f>VLOOKUP(I33,Aerolineas!A:B,2,FALSE)</f>
        <v>JetSmart</v>
      </c>
      <c r="K33" s="25">
        <v>40</v>
      </c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 ht="14.25" customHeight="1">
      <c r="A34" s="22">
        <v>32</v>
      </c>
      <c r="B34" s="22">
        <v>2022</v>
      </c>
      <c r="C34" s="22" t="s">
        <v>60</v>
      </c>
      <c r="D34" s="22" t="s">
        <v>7</v>
      </c>
      <c r="E34" s="22" t="s">
        <v>68</v>
      </c>
      <c r="F34" s="23">
        <v>38</v>
      </c>
      <c r="G34" s="22">
        <v>9</v>
      </c>
      <c r="H34" s="24" t="str">
        <f>VLOOKUP(G34,Aeropuerto_Origen!A:C,3,FALSE)</f>
        <v>Gral. Guemes</v>
      </c>
      <c r="I34" s="23">
        <v>1</v>
      </c>
      <c r="J34" s="25" t="str">
        <f>VLOOKUP(I34,Aerolineas!A:B,2,FALSE)</f>
        <v>Aerolíneas Argentinas</v>
      </c>
      <c r="K34" s="25">
        <v>55</v>
      </c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 ht="14.25" customHeight="1">
      <c r="A35" s="22">
        <v>33</v>
      </c>
      <c r="B35" s="22">
        <v>2022</v>
      </c>
      <c r="C35" s="22" t="s">
        <v>60</v>
      </c>
      <c r="D35" s="27" t="s">
        <v>6</v>
      </c>
      <c r="E35" s="22" t="s">
        <v>68</v>
      </c>
      <c r="F35" s="23">
        <v>123</v>
      </c>
      <c r="G35" s="22">
        <v>2</v>
      </c>
      <c r="H35" s="24" t="str">
        <f>VLOOKUP(G35,Aeropuerto_Origen!A:C,3,FALSE)</f>
        <v>Aeropuerto Internacional Ministro Pistarini</v>
      </c>
      <c r="I35" s="23">
        <v>1</v>
      </c>
      <c r="J35" s="25" t="str">
        <f>VLOOKUP(I35,Aerolineas!A:B,2,FALSE)</f>
        <v>Aerolíneas Argentinas</v>
      </c>
      <c r="K35" s="25">
        <v>35</v>
      </c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 ht="14.25" customHeight="1">
      <c r="A36" s="22">
        <v>34</v>
      </c>
      <c r="B36" s="22">
        <v>2022</v>
      </c>
      <c r="C36" s="22" t="s">
        <v>60</v>
      </c>
      <c r="D36" s="27" t="s">
        <v>6</v>
      </c>
      <c r="E36" s="22" t="s">
        <v>68</v>
      </c>
      <c r="F36" s="23">
        <v>122</v>
      </c>
      <c r="G36" s="22">
        <v>2</v>
      </c>
      <c r="H36" s="24" t="str">
        <f>VLOOKUP(G36,Aeropuerto_Origen!A:C,3,FALSE)</f>
        <v>Aeropuerto Internacional Ministro Pistarini</v>
      </c>
      <c r="I36" s="23">
        <v>1</v>
      </c>
      <c r="J36" s="25" t="str">
        <f>VLOOKUP(I36,Aerolineas!A:B,2,FALSE)</f>
        <v>Aerolíneas Argentinas</v>
      </c>
      <c r="K36" s="25">
        <v>30</v>
      </c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 ht="14.25" customHeight="1">
      <c r="A37" s="22">
        <v>35</v>
      </c>
      <c r="B37" s="22">
        <v>2022</v>
      </c>
      <c r="C37" s="22" t="s">
        <v>60</v>
      </c>
      <c r="D37" s="27" t="s">
        <v>6</v>
      </c>
      <c r="E37" s="27" t="s">
        <v>68</v>
      </c>
      <c r="F37" s="23">
        <v>123</v>
      </c>
      <c r="G37" s="22">
        <v>2</v>
      </c>
      <c r="H37" s="24" t="str">
        <f>VLOOKUP(G37,Aeropuerto_Origen!A:C,3,FALSE)</f>
        <v>Aeropuerto Internacional Ministro Pistarini</v>
      </c>
      <c r="I37" s="23">
        <v>2</v>
      </c>
      <c r="J37" s="25" t="str">
        <f>VLOOKUP(I37,Aerolineas!A:B,2,FALSE)</f>
        <v>JetSmart</v>
      </c>
      <c r="K37" s="25">
        <v>40</v>
      </c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 ht="14.25" customHeight="1">
      <c r="A38" s="22">
        <v>36</v>
      </c>
      <c r="B38" s="22">
        <v>2022</v>
      </c>
      <c r="C38" s="22" t="s">
        <v>60</v>
      </c>
      <c r="D38" s="27" t="s">
        <v>6</v>
      </c>
      <c r="E38" s="22" t="s">
        <v>68</v>
      </c>
      <c r="F38" s="23">
        <v>99</v>
      </c>
      <c r="G38" s="22">
        <v>2</v>
      </c>
      <c r="H38" s="24" t="str">
        <f>VLOOKUP(G38,Aeropuerto_Origen!A:C,3,FALSE)</f>
        <v>Aeropuerto Internacional Ministro Pistarini</v>
      </c>
      <c r="I38" s="23">
        <v>3</v>
      </c>
      <c r="J38" s="25" t="str">
        <f>VLOOKUP(I38,Aerolineas!A:B,2,FALSE)</f>
        <v>FlyBondi</v>
      </c>
      <c r="K38" s="25">
        <v>23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ht="14.25" customHeight="1">
      <c r="A39" s="22">
        <v>37</v>
      </c>
      <c r="B39" s="22">
        <v>2022</v>
      </c>
      <c r="C39" s="22" t="s">
        <v>60</v>
      </c>
      <c r="D39" s="27" t="s">
        <v>6</v>
      </c>
      <c r="E39" s="22" t="s">
        <v>68</v>
      </c>
      <c r="F39" s="23">
        <v>124</v>
      </c>
      <c r="G39" s="22">
        <v>3</v>
      </c>
      <c r="H39" s="24" t="str">
        <f>VLOOKUP(G39,Aeropuerto_Origen!A:C,3,FALSE)</f>
        <v>A.Taravella/Pajas Blancas</v>
      </c>
      <c r="I39" s="23">
        <v>2</v>
      </c>
      <c r="J39" s="25" t="str">
        <f>VLOOKUP(I39,Aerolineas!A:B,2,FALSE)</f>
        <v>JetSmart</v>
      </c>
      <c r="K39" s="25">
        <v>26</v>
      </c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ht="14.25" customHeight="1">
      <c r="A40" s="22">
        <v>38</v>
      </c>
      <c r="B40" s="22">
        <v>2023</v>
      </c>
      <c r="C40" s="22" t="s">
        <v>60</v>
      </c>
      <c r="D40" s="27" t="s">
        <v>6</v>
      </c>
      <c r="E40" s="22" t="s">
        <v>68</v>
      </c>
      <c r="F40" s="23">
        <v>123</v>
      </c>
      <c r="G40" s="22">
        <v>3</v>
      </c>
      <c r="H40" s="24" t="str">
        <f>VLOOKUP(G40,Aeropuerto_Origen!A:C,3,FALSE)</f>
        <v>A.Taravella/Pajas Blancas</v>
      </c>
      <c r="I40" s="23">
        <v>1</v>
      </c>
      <c r="J40" s="25" t="str">
        <f>VLOOKUP(I40,Aerolineas!A:B,2,FALSE)</f>
        <v>Aerolíneas Argentinas</v>
      </c>
      <c r="K40" s="25">
        <v>43</v>
      </c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 ht="14.25" customHeight="1">
      <c r="A41" s="22">
        <v>39</v>
      </c>
      <c r="B41" s="22">
        <v>2023</v>
      </c>
      <c r="C41" s="22" t="s">
        <v>60</v>
      </c>
      <c r="D41" s="27" t="s">
        <v>6</v>
      </c>
      <c r="E41" s="22" t="s">
        <v>68</v>
      </c>
      <c r="F41" s="23">
        <v>123</v>
      </c>
      <c r="G41" s="22">
        <v>3</v>
      </c>
      <c r="H41" s="24" t="str">
        <f>VLOOKUP(G41,Aeropuerto_Origen!A:C,3,FALSE)</f>
        <v>A.Taravella/Pajas Blancas</v>
      </c>
      <c r="I41" s="23">
        <v>2</v>
      </c>
      <c r="J41" s="25" t="str">
        <f>VLOOKUP(I41,Aerolineas!A:B,2,FALSE)</f>
        <v>JetSmart</v>
      </c>
      <c r="K41" s="25">
        <v>38</v>
      </c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 ht="14.25" customHeight="1">
      <c r="A42" s="22">
        <v>40</v>
      </c>
      <c r="B42" s="22">
        <v>2023</v>
      </c>
      <c r="C42" s="22" t="s">
        <v>60</v>
      </c>
      <c r="D42" s="27" t="s">
        <v>6</v>
      </c>
      <c r="E42" s="22" t="s">
        <v>68</v>
      </c>
      <c r="F42" s="23">
        <v>156</v>
      </c>
      <c r="G42" s="22">
        <v>3</v>
      </c>
      <c r="H42" s="24" t="str">
        <f>VLOOKUP(G42,Aeropuerto_Origen!A:C,3,FALSE)</f>
        <v>A.Taravella/Pajas Blancas</v>
      </c>
      <c r="I42" s="23">
        <v>1</v>
      </c>
      <c r="J42" s="25" t="str">
        <f>VLOOKUP(I42,Aerolineas!A:B,2,FALSE)</f>
        <v>Aerolíneas Argentinas</v>
      </c>
      <c r="K42" s="25">
        <v>43</v>
      </c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 ht="14.25" customHeight="1">
      <c r="A43" s="22">
        <v>41</v>
      </c>
      <c r="B43" s="22">
        <v>2023</v>
      </c>
      <c r="C43" s="22" t="s">
        <v>60</v>
      </c>
      <c r="D43" s="22" t="s">
        <v>7</v>
      </c>
      <c r="E43" s="22" t="s">
        <v>73</v>
      </c>
      <c r="F43" s="23">
        <v>15</v>
      </c>
      <c r="G43" s="22">
        <v>4</v>
      </c>
      <c r="H43" s="24" t="str">
        <f>VLOOKUP(G43,Aeropuerto_Origen!A:C,3,FALSE)</f>
        <v>Gral. Justo J.De Urquiza</v>
      </c>
      <c r="I43" s="23">
        <v>2</v>
      </c>
      <c r="J43" s="25" t="str">
        <f>VLOOKUP(I43,Aerolineas!A:B,2,FALSE)</f>
        <v>JetSmart</v>
      </c>
      <c r="K43" s="25">
        <v>38</v>
      </c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 ht="14.25" customHeight="1">
      <c r="A44" s="22">
        <v>42</v>
      </c>
      <c r="B44" s="22">
        <v>2023</v>
      </c>
      <c r="C44" s="22" t="s">
        <v>60</v>
      </c>
      <c r="D44" s="27" t="s">
        <v>6</v>
      </c>
      <c r="E44" s="22" t="s">
        <v>73</v>
      </c>
      <c r="F44" s="23">
        <v>25</v>
      </c>
      <c r="G44" s="22">
        <v>4</v>
      </c>
      <c r="H44" s="24" t="str">
        <f>VLOOKUP(G44,Aeropuerto_Origen!A:C,3,FALSE)</f>
        <v>Gral. Justo J.De Urquiza</v>
      </c>
      <c r="I44" s="23">
        <v>1</v>
      </c>
      <c r="J44" s="25" t="str">
        <f>VLOOKUP(I44,Aerolineas!A:B,2,FALSE)</f>
        <v>Aerolíneas Argentinas</v>
      </c>
      <c r="K44" s="25">
        <v>43</v>
      </c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 ht="14.25" customHeight="1">
      <c r="A45" s="22">
        <v>43</v>
      </c>
      <c r="B45" s="22">
        <v>2023</v>
      </c>
      <c r="C45" s="22" t="s">
        <v>60</v>
      </c>
      <c r="D45" s="22" t="s">
        <v>7</v>
      </c>
      <c r="E45" s="22" t="s">
        <v>73</v>
      </c>
      <c r="F45" s="23">
        <v>98</v>
      </c>
      <c r="G45" s="22">
        <v>5</v>
      </c>
      <c r="H45" s="24" t="str">
        <f>VLOOKUP(G45,Aeropuerto_Origen!A:C,3,FALSE)</f>
        <v>Gob. Gabrielli/El Plumerillo</v>
      </c>
      <c r="I45" s="23">
        <v>1</v>
      </c>
      <c r="J45" s="25" t="str">
        <f>VLOOKUP(I45,Aerolineas!A:B,2,FALSE)</f>
        <v>Aerolíneas Argentinas</v>
      </c>
      <c r="K45" s="25">
        <v>40</v>
      </c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 ht="14.25" customHeight="1">
      <c r="A46" s="22">
        <v>44</v>
      </c>
      <c r="B46" s="22">
        <v>2023</v>
      </c>
      <c r="C46" s="22" t="s">
        <v>60</v>
      </c>
      <c r="D46" s="27" t="s">
        <v>6</v>
      </c>
      <c r="E46" s="22" t="s">
        <v>73</v>
      </c>
      <c r="F46" s="23">
        <v>76</v>
      </c>
      <c r="G46" s="22">
        <v>5</v>
      </c>
      <c r="H46" s="24" t="str">
        <f>VLOOKUP(G46,Aeropuerto_Origen!A:C,3,FALSE)</f>
        <v>Gob. Gabrielli/El Plumerillo</v>
      </c>
      <c r="I46" s="23">
        <v>3</v>
      </c>
      <c r="J46" s="25" t="str">
        <f>VLOOKUP(I46,Aerolineas!A:B,2,FALSE)</f>
        <v>FlyBondi</v>
      </c>
      <c r="K46" s="25">
        <v>23</v>
      </c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 ht="14.25" customHeight="1">
      <c r="A47" s="22">
        <v>45</v>
      </c>
      <c r="B47" s="22">
        <v>2023</v>
      </c>
      <c r="C47" s="22" t="s">
        <v>66</v>
      </c>
      <c r="D47" s="27" t="s">
        <v>6</v>
      </c>
      <c r="E47" s="22" t="s">
        <v>73</v>
      </c>
      <c r="F47" s="23">
        <v>34</v>
      </c>
      <c r="G47" s="22">
        <v>7</v>
      </c>
      <c r="H47" s="24" t="str">
        <f>VLOOKUP(G47,Aeropuerto_Origen!A:C,3,FALSE)</f>
        <v>Tte. Benjamín Matienzo</v>
      </c>
      <c r="I47" s="23">
        <v>3</v>
      </c>
      <c r="J47" s="25" t="str">
        <f>VLOOKUP(I47,Aerolineas!A:B,2,FALSE)</f>
        <v>FlyBondi</v>
      </c>
      <c r="K47" s="25">
        <v>23</v>
      </c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 ht="14.25" customHeight="1">
      <c r="A48" s="22">
        <v>46</v>
      </c>
      <c r="B48" s="22">
        <v>2023</v>
      </c>
      <c r="C48" s="22" t="s">
        <v>66</v>
      </c>
      <c r="D48" s="27" t="s">
        <v>6</v>
      </c>
      <c r="E48" s="22" t="s">
        <v>73</v>
      </c>
      <c r="F48" s="23">
        <v>100</v>
      </c>
      <c r="G48" s="22">
        <v>7</v>
      </c>
      <c r="H48" s="24" t="str">
        <f>VLOOKUP(G48,Aeropuerto_Origen!A:C,3,FALSE)</f>
        <v>Tte. Benjamín Matienzo</v>
      </c>
      <c r="I48" s="23">
        <v>3</v>
      </c>
      <c r="J48" s="25" t="str">
        <f>VLOOKUP(I48,Aerolineas!A:B,2,FALSE)</f>
        <v>FlyBondi</v>
      </c>
      <c r="K48" s="25">
        <v>25</v>
      </c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 ht="14.25" customHeight="1">
      <c r="A49" s="22">
        <v>47</v>
      </c>
      <c r="B49" s="22">
        <v>2023</v>
      </c>
      <c r="C49" s="26" t="s">
        <v>69</v>
      </c>
      <c r="D49" s="22" t="s">
        <v>7</v>
      </c>
      <c r="E49" s="22" t="s">
        <v>73</v>
      </c>
      <c r="F49" s="23">
        <v>99</v>
      </c>
      <c r="G49" s="22">
        <v>6</v>
      </c>
      <c r="H49" s="24" t="str">
        <f>VLOOKUP(G49,Aeropuerto_Origen!A:C,3,FALSE)</f>
        <v>Tte. Luis Candelaria</v>
      </c>
      <c r="I49" s="23">
        <v>1</v>
      </c>
      <c r="J49" s="25" t="str">
        <f>VLOOKUP(I49,Aerolineas!A:B,2,FALSE)</f>
        <v>Aerolíneas Argentinas</v>
      </c>
      <c r="K49" s="25">
        <v>36</v>
      </c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 ht="14.25" customHeight="1">
      <c r="A50" s="22">
        <v>48</v>
      </c>
      <c r="B50" s="22">
        <v>2023</v>
      </c>
      <c r="C50" s="22" t="s">
        <v>60</v>
      </c>
      <c r="D50" s="27" t="s">
        <v>6</v>
      </c>
      <c r="E50" s="22" t="s">
        <v>73</v>
      </c>
      <c r="F50" s="23">
        <v>50</v>
      </c>
      <c r="G50" s="22">
        <v>8</v>
      </c>
      <c r="H50" s="24" t="str">
        <f>VLOOKUP(G50,Aeropuerto_Origen!A:C,3,FALSE)</f>
        <v>Malvinas Argentinas</v>
      </c>
      <c r="I50" s="23">
        <v>1</v>
      </c>
      <c r="J50" s="25" t="str">
        <f>VLOOKUP(I50,Aerolineas!A:B,2,FALSE)</f>
        <v>Aerolíneas Argentinas</v>
      </c>
      <c r="K50" s="25">
        <v>39</v>
      </c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 ht="14.25" customHeight="1">
      <c r="A51" s="22">
        <v>49</v>
      </c>
      <c r="B51" s="22">
        <v>2023</v>
      </c>
      <c r="C51" s="22" t="s">
        <v>60</v>
      </c>
      <c r="D51" s="27" t="s">
        <v>6</v>
      </c>
      <c r="E51" s="22" t="s">
        <v>73</v>
      </c>
      <c r="F51" s="23">
        <v>145</v>
      </c>
      <c r="G51" s="22">
        <v>1</v>
      </c>
      <c r="H51" s="24" t="str">
        <f>VLOOKUP(G51,Aeropuerto_Origen!A:C,3,FALSE)</f>
        <v>Aeroparque Jorge Newbery</v>
      </c>
      <c r="I51" s="24">
        <v>3</v>
      </c>
      <c r="J51" s="25" t="str">
        <f>VLOOKUP(I51,Aerolineas!A:B,2,FALSE)</f>
        <v>FlyBondi</v>
      </c>
      <c r="K51" s="25">
        <v>27</v>
      </c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 ht="14.25" customHeight="1">
      <c r="A52" s="22">
        <v>50</v>
      </c>
      <c r="B52" s="22">
        <v>2023</v>
      </c>
      <c r="C52" s="22" t="s">
        <v>60</v>
      </c>
      <c r="D52" s="27" t="s">
        <v>6</v>
      </c>
      <c r="E52" s="22" t="s">
        <v>73</v>
      </c>
      <c r="F52" s="23">
        <v>10</v>
      </c>
      <c r="G52" s="22">
        <v>5</v>
      </c>
      <c r="H52" s="24" t="str">
        <f>VLOOKUP(G52,Aeropuerto_Origen!A:C,3,FALSE)</f>
        <v>Gob. Gabrielli/El Plumerillo</v>
      </c>
      <c r="I52" s="24">
        <v>3</v>
      </c>
      <c r="J52" s="25" t="str">
        <f>VLOOKUP(I52,Aerolineas!A:B,2,FALSE)</f>
        <v>FlyBondi</v>
      </c>
      <c r="K52" s="25">
        <v>37</v>
      </c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 ht="14.25" customHeight="1">
      <c r="A53" s="29">
        <v>51</v>
      </c>
      <c r="B53" s="22">
        <v>2024</v>
      </c>
      <c r="C53" s="22" t="s">
        <v>60</v>
      </c>
      <c r="D53" s="22" t="s">
        <v>6</v>
      </c>
      <c r="E53" s="22" t="s">
        <v>73</v>
      </c>
      <c r="F53" s="30">
        <v>134</v>
      </c>
      <c r="G53" s="29">
        <v>3</v>
      </c>
      <c r="H53" s="24" t="str">
        <f>VLOOKUP(G53,Aeropuerto_Origen!A:C,3,FALSE)</f>
        <v>A.Taravella/Pajas Blancas</v>
      </c>
      <c r="I53" s="30">
        <v>1</v>
      </c>
      <c r="J53" s="25" t="str">
        <f>VLOOKUP(I53,Aerolineas!A:B,2,FALSE)</f>
        <v>Aerolíneas Argentinas</v>
      </c>
      <c r="K53" s="25">
        <v>50</v>
      </c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 ht="14.25" customHeight="1">
      <c r="A54" s="29">
        <v>52</v>
      </c>
      <c r="B54" s="22">
        <v>2024</v>
      </c>
      <c r="C54" s="26" t="s">
        <v>69</v>
      </c>
      <c r="D54" s="22" t="s">
        <v>6</v>
      </c>
      <c r="E54" s="22" t="s">
        <v>76</v>
      </c>
      <c r="F54" s="30">
        <v>135</v>
      </c>
      <c r="G54" s="29">
        <v>3</v>
      </c>
      <c r="H54" s="24" t="str">
        <f>VLOOKUP(G54,Aeropuerto_Origen!A:C,3,FALSE)</f>
        <v>A.Taravella/Pajas Blancas</v>
      </c>
      <c r="I54" s="30">
        <v>1</v>
      </c>
      <c r="J54" s="25" t="str">
        <f>VLOOKUP(I54,Aerolineas!A:B,2,FALSE)</f>
        <v>Aerolíneas Argentinas</v>
      </c>
      <c r="K54" s="25">
        <v>50</v>
      </c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 ht="14.25" customHeight="1">
      <c r="A55" s="29">
        <v>53</v>
      </c>
      <c r="B55" s="22">
        <v>2024</v>
      </c>
      <c r="C55" s="22" t="s">
        <v>60</v>
      </c>
      <c r="D55" s="22" t="s">
        <v>6</v>
      </c>
      <c r="E55" s="22" t="s">
        <v>77</v>
      </c>
      <c r="F55" s="30">
        <v>136</v>
      </c>
      <c r="G55" s="29">
        <v>3</v>
      </c>
      <c r="H55" s="24" t="str">
        <f>VLOOKUP(G55,Aeropuerto_Origen!A:C,3,FALSE)</f>
        <v>A.Taravella/Pajas Blancas</v>
      </c>
      <c r="I55" s="30">
        <v>1</v>
      </c>
      <c r="J55" s="25" t="str">
        <f>VLOOKUP(I55,Aerolineas!A:B,2,FALSE)</f>
        <v>Aerolíneas Argentinas</v>
      </c>
      <c r="K55" s="25">
        <v>55</v>
      </c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 ht="14.25" customHeight="1">
      <c r="A56" s="29">
        <v>54</v>
      </c>
      <c r="B56" s="22">
        <v>2024</v>
      </c>
      <c r="C56" s="22" t="s">
        <v>60</v>
      </c>
      <c r="D56" s="22" t="s">
        <v>6</v>
      </c>
      <c r="E56" s="22" t="s">
        <v>78</v>
      </c>
      <c r="F56" s="30">
        <v>137</v>
      </c>
      <c r="G56" s="29">
        <v>3</v>
      </c>
      <c r="H56" s="24" t="str">
        <f>VLOOKUP(G56,Aeropuerto_Origen!A:C,3,FALSE)</f>
        <v>A.Taravella/Pajas Blancas</v>
      </c>
      <c r="I56" s="30">
        <v>1</v>
      </c>
      <c r="J56" s="25" t="str">
        <f>VLOOKUP(I56,Aerolineas!A:B,2,FALSE)</f>
        <v>Aerolíneas Argentinas</v>
      </c>
      <c r="K56" s="25">
        <v>67</v>
      </c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 ht="14.25" customHeight="1">
      <c r="A57" s="29">
        <v>55</v>
      </c>
      <c r="B57" s="22">
        <v>2024</v>
      </c>
      <c r="C57" s="22" t="s">
        <v>60</v>
      </c>
      <c r="D57" s="22" t="s">
        <v>6</v>
      </c>
      <c r="E57" s="22" t="s">
        <v>79</v>
      </c>
      <c r="F57" s="30">
        <v>100</v>
      </c>
      <c r="G57" s="29">
        <v>3</v>
      </c>
      <c r="H57" s="24" t="str">
        <f>VLOOKUP(G57,Aeropuerto_Origen!A:C,3,FALSE)</f>
        <v>A.Taravella/Pajas Blancas</v>
      </c>
      <c r="I57" s="30">
        <v>1</v>
      </c>
      <c r="J57" s="25" t="str">
        <f>VLOOKUP(I57,Aerolineas!A:B,2,FALSE)</f>
        <v>Aerolíneas Argentinas</v>
      </c>
      <c r="K57" s="25">
        <v>50</v>
      </c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 ht="14.25" customHeight="1">
      <c r="A58" s="29">
        <v>56</v>
      </c>
      <c r="B58" s="22">
        <v>2024</v>
      </c>
      <c r="C58" s="22" t="s">
        <v>60</v>
      </c>
      <c r="D58" s="22" t="s">
        <v>6</v>
      </c>
      <c r="E58" s="22" t="s">
        <v>80</v>
      </c>
      <c r="F58" s="30">
        <v>144</v>
      </c>
      <c r="G58" s="29">
        <v>3</v>
      </c>
      <c r="H58" s="24" t="str">
        <f>VLOOKUP(G58,Aeropuerto_Origen!A:C,3,FALSE)</f>
        <v>A.Taravella/Pajas Blancas</v>
      </c>
      <c r="I58" s="30">
        <v>1</v>
      </c>
      <c r="J58" s="25" t="str">
        <f>VLOOKUP(I58,Aerolineas!A:B,2,FALSE)</f>
        <v>Aerolíneas Argentinas</v>
      </c>
      <c r="K58" s="25">
        <v>55</v>
      </c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 ht="14.25" customHeight="1">
      <c r="A59" s="29">
        <v>57</v>
      </c>
      <c r="B59" s="22">
        <v>2024</v>
      </c>
      <c r="C59" s="22" t="s">
        <v>60</v>
      </c>
      <c r="D59" s="22" t="s">
        <v>6</v>
      </c>
      <c r="E59" s="22" t="s">
        <v>81</v>
      </c>
      <c r="F59" s="30">
        <v>156</v>
      </c>
      <c r="G59" s="29">
        <v>3</v>
      </c>
      <c r="H59" s="24" t="str">
        <f>VLOOKUP(G59,Aeropuerto_Origen!A:C,3,FALSE)</f>
        <v>A.Taravella/Pajas Blancas</v>
      </c>
      <c r="I59" s="30">
        <v>1</v>
      </c>
      <c r="J59" s="25" t="str">
        <f>VLOOKUP(I59,Aerolineas!A:B,2,FALSE)</f>
        <v>Aerolíneas Argentinas</v>
      </c>
      <c r="K59" s="25">
        <v>55</v>
      </c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 ht="14.25" customHeight="1">
      <c r="A60" s="29">
        <v>58</v>
      </c>
      <c r="B60" s="22">
        <v>2024</v>
      </c>
      <c r="C60" s="22" t="s">
        <v>60</v>
      </c>
      <c r="D60" s="22" t="s">
        <v>6</v>
      </c>
      <c r="E60" s="22" t="s">
        <v>82</v>
      </c>
      <c r="F60" s="30">
        <v>131</v>
      </c>
      <c r="G60" s="29">
        <v>4</v>
      </c>
      <c r="H60" s="24" t="str">
        <f>VLOOKUP(G60,Aeropuerto_Origen!A:C,3,FALSE)</f>
        <v>Gral. Justo J.De Urquiza</v>
      </c>
      <c r="I60" s="30">
        <v>1</v>
      </c>
      <c r="J60" s="25" t="str">
        <f>VLOOKUP(I60,Aerolineas!A:B,2,FALSE)</f>
        <v>Aerolíneas Argentinas</v>
      </c>
      <c r="K60" s="25">
        <v>55</v>
      </c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 ht="14.25" customHeight="1">
      <c r="A61" s="29">
        <v>59</v>
      </c>
      <c r="B61" s="22">
        <v>2024</v>
      </c>
      <c r="C61" s="22" t="s">
        <v>60</v>
      </c>
      <c r="D61" s="22" t="s">
        <v>6</v>
      </c>
      <c r="E61" s="22" t="s">
        <v>83</v>
      </c>
      <c r="F61" s="30">
        <v>98</v>
      </c>
      <c r="G61" s="29">
        <v>4</v>
      </c>
      <c r="H61" s="24" t="str">
        <f>VLOOKUP(G61,Aeropuerto_Origen!A:C,3,FALSE)</f>
        <v>Gral. Justo J.De Urquiza</v>
      </c>
      <c r="I61" s="30">
        <v>1</v>
      </c>
      <c r="J61" s="25" t="str">
        <f>VLOOKUP(I61,Aerolineas!A:B,2,FALSE)</f>
        <v>Aerolíneas Argentinas</v>
      </c>
      <c r="K61" s="25">
        <v>55</v>
      </c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 ht="14.25" customHeight="1">
      <c r="A62" s="29">
        <v>60</v>
      </c>
      <c r="B62" s="22">
        <v>2022</v>
      </c>
      <c r="C62" s="26" t="s">
        <v>69</v>
      </c>
      <c r="D62" s="22" t="s">
        <v>6</v>
      </c>
      <c r="E62" s="22" t="s">
        <v>84</v>
      </c>
      <c r="F62" s="30">
        <v>70</v>
      </c>
      <c r="G62" s="29">
        <v>4</v>
      </c>
      <c r="H62" s="24" t="str">
        <f>VLOOKUP(G62,Aeropuerto_Origen!A:C,3,FALSE)</f>
        <v>Gral. Justo J.De Urquiza</v>
      </c>
      <c r="I62" s="30">
        <v>1</v>
      </c>
      <c r="J62" s="25" t="str">
        <f>VLOOKUP(I62,Aerolineas!A:B,2,FALSE)</f>
        <v>Aerolíneas Argentinas</v>
      </c>
      <c r="K62" s="25">
        <v>29</v>
      </c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 ht="14.25" customHeight="1">
      <c r="A63" s="29">
        <v>61</v>
      </c>
      <c r="B63" s="22">
        <v>2022</v>
      </c>
      <c r="C63" s="22" t="s">
        <v>60</v>
      </c>
      <c r="D63" s="22" t="s">
        <v>6</v>
      </c>
      <c r="E63" s="22" t="s">
        <v>85</v>
      </c>
      <c r="F63" s="30">
        <v>15</v>
      </c>
      <c r="G63" s="29">
        <v>4</v>
      </c>
      <c r="H63" s="24" t="str">
        <f>VLOOKUP(G63,Aeropuerto_Origen!A:C,3,FALSE)</f>
        <v>Gral. Justo J.De Urquiza</v>
      </c>
      <c r="I63" s="30">
        <v>1</v>
      </c>
      <c r="J63" s="25" t="str">
        <f>VLOOKUP(I63,Aerolineas!A:B,2,FALSE)</f>
        <v>Aerolíneas Argentinas</v>
      </c>
      <c r="K63" s="25">
        <v>29</v>
      </c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 ht="14.25" customHeight="1">
      <c r="A64" s="29">
        <v>62</v>
      </c>
      <c r="B64" s="22">
        <v>2022</v>
      </c>
      <c r="C64" s="22" t="s">
        <v>60</v>
      </c>
      <c r="D64" s="22" t="s">
        <v>6</v>
      </c>
      <c r="E64" s="22" t="s">
        <v>86</v>
      </c>
      <c r="F64" s="30">
        <v>145</v>
      </c>
      <c r="G64" s="29">
        <v>5</v>
      </c>
      <c r="H64" s="24" t="str">
        <f>VLOOKUP(G64,Aeropuerto_Origen!A:C,3,FALSE)</f>
        <v>Gob. Gabrielli/El Plumerillo</v>
      </c>
      <c r="I64" s="30">
        <v>1</v>
      </c>
      <c r="J64" s="25" t="str">
        <f>VLOOKUP(I64,Aerolineas!A:B,2,FALSE)</f>
        <v>Aerolíneas Argentinas</v>
      </c>
      <c r="K64" s="25">
        <v>29</v>
      </c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 ht="14.25" customHeight="1">
      <c r="A65" s="29">
        <v>63</v>
      </c>
      <c r="B65" s="22">
        <v>2022</v>
      </c>
      <c r="C65" s="22" t="s">
        <v>60</v>
      </c>
      <c r="D65" s="22" t="s">
        <v>6</v>
      </c>
      <c r="E65" s="22" t="s">
        <v>87</v>
      </c>
      <c r="F65" s="30">
        <v>146</v>
      </c>
      <c r="G65" s="29">
        <v>5</v>
      </c>
      <c r="H65" s="24" t="str">
        <f>VLOOKUP(G65,Aeropuerto_Origen!A:C,3,FALSE)</f>
        <v>Gob. Gabrielli/El Plumerillo</v>
      </c>
      <c r="I65" s="30">
        <v>1</v>
      </c>
      <c r="J65" s="25" t="str">
        <f>VLOOKUP(I65,Aerolineas!A:B,2,FALSE)</f>
        <v>Aerolíneas Argentinas</v>
      </c>
      <c r="K65" s="25">
        <v>33</v>
      </c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 ht="14.25" customHeight="1">
      <c r="A66" s="29">
        <v>64</v>
      </c>
      <c r="B66" s="22">
        <v>2022</v>
      </c>
      <c r="C66" s="22" t="s">
        <v>60</v>
      </c>
      <c r="D66" s="22" t="s">
        <v>6</v>
      </c>
      <c r="E66" s="22" t="s">
        <v>88</v>
      </c>
      <c r="F66" s="30">
        <v>147</v>
      </c>
      <c r="G66" s="29">
        <v>6</v>
      </c>
      <c r="H66" s="24" t="str">
        <f>VLOOKUP(G66,Aeropuerto_Origen!A:C,3,FALSE)</f>
        <v>Tte. Luis Candelaria</v>
      </c>
      <c r="I66" s="30">
        <v>1</v>
      </c>
      <c r="J66" s="25" t="str">
        <f>VLOOKUP(I66,Aerolineas!A:B,2,FALSE)</f>
        <v>Aerolíneas Argentinas</v>
      </c>
      <c r="K66" s="25">
        <v>33</v>
      </c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 ht="14.25" customHeight="1">
      <c r="A67" s="29">
        <v>65</v>
      </c>
      <c r="B67" s="22">
        <v>2022</v>
      </c>
      <c r="C67" s="22" t="s">
        <v>60</v>
      </c>
      <c r="D67" s="22" t="s">
        <v>6</v>
      </c>
      <c r="E67" s="22" t="s">
        <v>89</v>
      </c>
      <c r="F67" s="30">
        <v>99</v>
      </c>
      <c r="G67" s="29">
        <v>7</v>
      </c>
      <c r="H67" s="24" t="str">
        <f>VLOOKUP(G67,Aeropuerto_Origen!A:C,3,FALSE)</f>
        <v>Tte. Benjamín Matienzo</v>
      </c>
      <c r="I67" s="30">
        <v>1</v>
      </c>
      <c r="J67" s="25" t="str">
        <f>VLOOKUP(I67,Aerolineas!A:B,2,FALSE)</f>
        <v>Aerolíneas Argentinas</v>
      </c>
      <c r="K67" s="25">
        <v>33</v>
      </c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 ht="14.25" customHeight="1">
      <c r="A68" s="29">
        <v>66</v>
      </c>
      <c r="B68" s="22">
        <v>2022</v>
      </c>
      <c r="C68" s="22" t="s">
        <v>60</v>
      </c>
      <c r="D68" s="22" t="s">
        <v>6</v>
      </c>
      <c r="E68" s="22" t="s">
        <v>90</v>
      </c>
      <c r="F68" s="30">
        <v>99</v>
      </c>
      <c r="G68" s="29">
        <v>4</v>
      </c>
      <c r="H68" s="24" t="str">
        <f>VLOOKUP(G68,Aeropuerto_Origen!A:C,3,FALSE)</f>
        <v>Gral. Justo J.De Urquiza</v>
      </c>
      <c r="I68" s="30">
        <v>1</v>
      </c>
      <c r="J68" s="25" t="str">
        <f>VLOOKUP(I68,Aerolineas!A:B,2,FALSE)</f>
        <v>Aerolíneas Argentinas</v>
      </c>
      <c r="K68" s="25">
        <v>34</v>
      </c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 ht="14.25" customHeight="1">
      <c r="A69" s="29">
        <v>67</v>
      </c>
      <c r="B69" s="22">
        <v>2022</v>
      </c>
      <c r="C69" s="22" t="s">
        <v>66</v>
      </c>
      <c r="D69" s="22" t="s">
        <v>6</v>
      </c>
      <c r="E69" s="22" t="s">
        <v>91</v>
      </c>
      <c r="F69" s="30">
        <v>99</v>
      </c>
      <c r="G69" s="29">
        <v>3</v>
      </c>
      <c r="H69" s="24" t="str">
        <f>VLOOKUP(G69,Aeropuerto_Origen!A:C,3,FALSE)</f>
        <v>A.Taravella/Pajas Blancas</v>
      </c>
      <c r="I69" s="30">
        <v>1</v>
      </c>
      <c r="J69" s="25" t="str">
        <f>VLOOKUP(I69,Aerolineas!A:B,2,FALSE)</f>
        <v>Aerolíneas Argentinas</v>
      </c>
      <c r="K69" s="25">
        <v>32</v>
      </c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 ht="14.25" customHeight="1">
      <c r="A70" s="29">
        <v>68</v>
      </c>
      <c r="B70" s="22">
        <v>2022</v>
      </c>
      <c r="C70" s="22" t="s">
        <v>66</v>
      </c>
      <c r="D70" s="22" t="s">
        <v>6</v>
      </c>
      <c r="E70" s="22" t="s">
        <v>92</v>
      </c>
      <c r="F70" s="30">
        <v>99</v>
      </c>
      <c r="G70" s="29">
        <v>2</v>
      </c>
      <c r="H70" s="24" t="str">
        <f>VLOOKUP(G70,Aeropuerto_Origen!A:C,3,FALSE)</f>
        <v>Aeropuerto Internacional Ministro Pistarini</v>
      </c>
      <c r="I70" s="30">
        <v>1</v>
      </c>
      <c r="J70" s="25" t="str">
        <f>VLOOKUP(I70,Aerolineas!A:B,2,FALSE)</f>
        <v>Aerolíneas Argentinas</v>
      </c>
      <c r="K70" s="25">
        <v>27</v>
      </c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 ht="14.25" customHeight="1">
      <c r="A71" s="29">
        <v>69</v>
      </c>
      <c r="B71" s="22">
        <v>2022</v>
      </c>
      <c r="C71" s="22" t="s">
        <v>66</v>
      </c>
      <c r="D71" s="22" t="s">
        <v>6</v>
      </c>
      <c r="E71" s="22" t="s">
        <v>93</v>
      </c>
      <c r="F71" s="30">
        <v>97</v>
      </c>
      <c r="G71" s="29">
        <v>1</v>
      </c>
      <c r="H71" s="24" t="str">
        <f>VLOOKUP(G71,Aeropuerto_Origen!A:C,3,FALSE)</f>
        <v>Aeroparque Jorge Newbery</v>
      </c>
      <c r="I71" s="30">
        <v>2</v>
      </c>
      <c r="J71" s="25" t="str">
        <f>VLOOKUP(I71,Aerolineas!A:B,2,FALSE)</f>
        <v>JetSmart</v>
      </c>
      <c r="K71" s="25">
        <v>38</v>
      </c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 ht="14.25" customHeight="1">
      <c r="A72" s="29">
        <v>70</v>
      </c>
      <c r="B72" s="22">
        <v>2022</v>
      </c>
      <c r="C72" s="22" t="s">
        <v>66</v>
      </c>
      <c r="D72" s="22" t="s">
        <v>6</v>
      </c>
      <c r="E72" s="22" t="s">
        <v>94</v>
      </c>
      <c r="F72" s="30">
        <v>98</v>
      </c>
      <c r="G72" s="29">
        <v>1</v>
      </c>
      <c r="H72" s="24" t="str">
        <f>VLOOKUP(G72,Aeropuerto_Origen!A:C,3,FALSE)</f>
        <v>Aeroparque Jorge Newbery</v>
      </c>
      <c r="I72" s="30">
        <v>2</v>
      </c>
      <c r="J72" s="25" t="str">
        <f>VLOOKUP(I72,Aerolineas!A:B,2,FALSE)</f>
        <v>JetSmart</v>
      </c>
      <c r="K72" s="25">
        <v>29</v>
      </c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 ht="14.25" customHeight="1">
      <c r="A73" s="29">
        <v>71</v>
      </c>
      <c r="B73" s="22">
        <v>2022</v>
      </c>
      <c r="C73" s="22" t="s">
        <v>66</v>
      </c>
      <c r="D73" s="22" t="s">
        <v>6</v>
      </c>
      <c r="E73" s="22" t="s">
        <v>95</v>
      </c>
      <c r="F73" s="30">
        <v>198</v>
      </c>
      <c r="G73" s="29">
        <v>2</v>
      </c>
      <c r="H73" s="24" t="str">
        <f>VLOOKUP(G73,Aeropuerto_Origen!A:C,3,FALSE)</f>
        <v>Aeropuerto Internacional Ministro Pistarini</v>
      </c>
      <c r="I73" s="30">
        <v>2</v>
      </c>
      <c r="J73" s="25" t="str">
        <f>VLOOKUP(I73,Aerolineas!A:B,2,FALSE)</f>
        <v>JetSmart</v>
      </c>
      <c r="K73" s="25">
        <v>29</v>
      </c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 ht="14.25" customHeight="1">
      <c r="A74" s="29">
        <v>72</v>
      </c>
      <c r="B74" s="22">
        <v>2021</v>
      </c>
      <c r="C74" s="22" t="s">
        <v>66</v>
      </c>
      <c r="D74" s="22" t="s">
        <v>6</v>
      </c>
      <c r="E74" s="22" t="s">
        <v>96</v>
      </c>
      <c r="F74" s="30">
        <v>36</v>
      </c>
      <c r="G74" s="29">
        <v>3</v>
      </c>
      <c r="H74" s="24" t="str">
        <f>VLOOKUP(G74,Aeropuerto_Origen!A:C,3,FALSE)</f>
        <v>A.Taravella/Pajas Blancas</v>
      </c>
      <c r="I74" s="30">
        <v>2</v>
      </c>
      <c r="J74" s="25" t="str">
        <f>VLOOKUP(I74,Aerolineas!A:B,2,FALSE)</f>
        <v>JetSmart</v>
      </c>
      <c r="K74" s="25">
        <v>29</v>
      </c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 ht="14.25" customHeight="1">
      <c r="A75" s="29">
        <v>73</v>
      </c>
      <c r="B75" s="22">
        <v>2021</v>
      </c>
      <c r="C75" s="22" t="s">
        <v>66</v>
      </c>
      <c r="D75" s="22" t="s">
        <v>6</v>
      </c>
      <c r="E75" s="22" t="s">
        <v>97</v>
      </c>
      <c r="F75" s="30">
        <v>390</v>
      </c>
      <c r="G75" s="29">
        <v>3</v>
      </c>
      <c r="H75" s="24" t="str">
        <f>VLOOKUP(G75,Aeropuerto_Origen!A:C,3,FALSE)</f>
        <v>A.Taravella/Pajas Blancas</v>
      </c>
      <c r="I75" s="30">
        <v>2</v>
      </c>
      <c r="J75" s="25" t="str">
        <f>VLOOKUP(I75,Aerolineas!A:B,2,FALSE)</f>
        <v>JetSmart</v>
      </c>
      <c r="K75" s="25">
        <v>29</v>
      </c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 ht="14.25" customHeight="1">
      <c r="A76" s="29">
        <v>74</v>
      </c>
      <c r="B76" s="22">
        <v>2023</v>
      </c>
      <c r="C76" s="22" t="s">
        <v>66</v>
      </c>
      <c r="D76" s="22" t="s">
        <v>7</v>
      </c>
      <c r="E76" s="22" t="s">
        <v>98</v>
      </c>
      <c r="F76" s="30">
        <v>54</v>
      </c>
      <c r="G76" s="29">
        <v>1</v>
      </c>
      <c r="H76" s="24" t="str">
        <f>VLOOKUP(G76,Aeropuerto_Origen!A:C,3,FALSE)</f>
        <v>Aeroparque Jorge Newbery</v>
      </c>
      <c r="I76" s="30">
        <v>2</v>
      </c>
      <c r="J76" s="25" t="str">
        <f>VLOOKUP(I76,Aerolineas!A:B,2,FALSE)</f>
        <v>JetSmart</v>
      </c>
      <c r="K76" s="25">
        <v>27</v>
      </c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4.25" customHeight="1">
      <c r="A77" s="29">
        <v>75</v>
      </c>
      <c r="B77" s="22">
        <v>2023</v>
      </c>
      <c r="C77" s="22" t="s">
        <v>66</v>
      </c>
      <c r="D77" s="22" t="s">
        <v>7</v>
      </c>
      <c r="E77" s="22" t="s">
        <v>99</v>
      </c>
      <c r="F77" s="30">
        <v>158</v>
      </c>
      <c r="G77" s="29">
        <v>1</v>
      </c>
      <c r="H77" s="24" t="str">
        <f>VLOOKUP(G77,Aeropuerto_Origen!A:C,3,FALSE)</f>
        <v>Aeroparque Jorge Newbery</v>
      </c>
      <c r="I77" s="30">
        <v>2</v>
      </c>
      <c r="J77" s="25" t="str">
        <f>VLOOKUP(I77,Aerolineas!A:B,2,FALSE)</f>
        <v>JetSmart</v>
      </c>
      <c r="K77" s="25">
        <v>27</v>
      </c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 ht="14.25" customHeight="1">
      <c r="A78" s="29">
        <v>76</v>
      </c>
      <c r="B78" s="22">
        <v>2023</v>
      </c>
      <c r="C78" s="22" t="s">
        <v>66</v>
      </c>
      <c r="D78" s="22" t="s">
        <v>7</v>
      </c>
      <c r="E78" s="22" t="s">
        <v>100</v>
      </c>
      <c r="F78" s="30">
        <v>99</v>
      </c>
      <c r="G78" s="29">
        <v>1</v>
      </c>
      <c r="H78" s="24" t="str">
        <f>VLOOKUP(G78,Aeropuerto_Origen!A:C,3,FALSE)</f>
        <v>Aeroparque Jorge Newbery</v>
      </c>
      <c r="I78" s="30">
        <v>2</v>
      </c>
      <c r="J78" s="25" t="str">
        <f>VLOOKUP(I78,Aerolineas!A:B,2,FALSE)</f>
        <v>JetSmart</v>
      </c>
      <c r="K78" s="25">
        <v>24</v>
      </c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 ht="14.25" customHeight="1">
      <c r="A79" s="29">
        <v>77</v>
      </c>
      <c r="B79" s="22">
        <v>2023</v>
      </c>
      <c r="C79" s="22" t="s">
        <v>66</v>
      </c>
      <c r="D79" s="22" t="s">
        <v>7</v>
      </c>
      <c r="E79" s="22" t="s">
        <v>101</v>
      </c>
      <c r="F79" s="30">
        <v>99</v>
      </c>
      <c r="G79" s="29">
        <v>1</v>
      </c>
      <c r="H79" s="24" t="str">
        <f>VLOOKUP(G79,Aeropuerto_Origen!A:C,3,FALSE)</f>
        <v>Aeroparque Jorge Newbery</v>
      </c>
      <c r="I79" s="30">
        <v>2</v>
      </c>
      <c r="J79" s="25" t="str">
        <f>VLOOKUP(I79,Aerolineas!A:B,2,FALSE)</f>
        <v>JetSmart</v>
      </c>
      <c r="K79" s="25">
        <v>24</v>
      </c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 ht="14.25" customHeight="1">
      <c r="A80" s="29">
        <v>78</v>
      </c>
      <c r="B80" s="22">
        <v>2023</v>
      </c>
      <c r="C80" s="22" t="s">
        <v>66</v>
      </c>
      <c r="D80" s="22" t="s">
        <v>7</v>
      </c>
      <c r="E80" s="22" t="s">
        <v>102</v>
      </c>
      <c r="F80" s="30">
        <v>99</v>
      </c>
      <c r="G80" s="29">
        <v>1</v>
      </c>
      <c r="H80" s="24" t="str">
        <f>VLOOKUP(G80,Aeropuerto_Origen!A:C,3,FALSE)</f>
        <v>Aeroparque Jorge Newbery</v>
      </c>
      <c r="I80" s="30">
        <v>2</v>
      </c>
      <c r="J80" s="25" t="str">
        <f>VLOOKUP(I80,Aerolineas!A:B,2,FALSE)</f>
        <v>JetSmart</v>
      </c>
      <c r="K80" s="25">
        <v>24</v>
      </c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 ht="14.25" customHeight="1">
      <c r="A81" s="29">
        <v>79</v>
      </c>
      <c r="B81" s="22">
        <v>2023</v>
      </c>
      <c r="C81" s="22" t="s">
        <v>66</v>
      </c>
      <c r="D81" s="22" t="s">
        <v>7</v>
      </c>
      <c r="E81" s="22" t="s">
        <v>103</v>
      </c>
      <c r="F81" s="30">
        <v>99</v>
      </c>
      <c r="G81" s="29">
        <v>1</v>
      </c>
      <c r="H81" s="24" t="str">
        <f>VLOOKUP(G81,Aeropuerto_Origen!A:C,3,FALSE)</f>
        <v>Aeroparque Jorge Newbery</v>
      </c>
      <c r="I81" s="30">
        <v>2</v>
      </c>
      <c r="J81" s="25" t="str">
        <f>VLOOKUP(I81,Aerolineas!A:B,2,FALSE)</f>
        <v>JetSmart</v>
      </c>
      <c r="K81" s="25">
        <v>23</v>
      </c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 ht="14.25" customHeight="1">
      <c r="A82" s="29">
        <v>80</v>
      </c>
      <c r="B82" s="22">
        <v>2023</v>
      </c>
      <c r="C82" s="22" t="s">
        <v>66</v>
      </c>
      <c r="D82" s="22" t="s">
        <v>7</v>
      </c>
      <c r="E82" s="22" t="s">
        <v>104</v>
      </c>
      <c r="F82" s="30">
        <v>132</v>
      </c>
      <c r="G82" s="29">
        <v>1</v>
      </c>
      <c r="H82" s="24" t="str">
        <f>VLOOKUP(G82,Aeropuerto_Origen!A:C,3,FALSE)</f>
        <v>Aeroparque Jorge Newbery</v>
      </c>
      <c r="I82" s="30">
        <v>2</v>
      </c>
      <c r="J82" s="25" t="str">
        <f>VLOOKUP(I82,Aerolineas!A:B,2,FALSE)</f>
        <v>JetSmart</v>
      </c>
      <c r="K82" s="25">
        <v>29</v>
      </c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 ht="14.25" customHeight="1">
      <c r="A83" s="29">
        <v>81</v>
      </c>
      <c r="B83" s="22">
        <v>2023</v>
      </c>
      <c r="C83" s="22" t="s">
        <v>66</v>
      </c>
      <c r="D83" s="22" t="s">
        <v>7</v>
      </c>
      <c r="E83" s="22" t="s">
        <v>105</v>
      </c>
      <c r="F83" s="30">
        <v>145</v>
      </c>
      <c r="G83" s="29">
        <v>1</v>
      </c>
      <c r="H83" s="24" t="str">
        <f>VLOOKUP(G83,Aeropuerto_Origen!A:C,3,FALSE)</f>
        <v>Aeroparque Jorge Newbery</v>
      </c>
      <c r="I83" s="30">
        <v>2</v>
      </c>
      <c r="J83" s="25" t="str">
        <f>VLOOKUP(I83,Aerolineas!A:B,2,FALSE)</f>
        <v>JetSmart</v>
      </c>
      <c r="K83" s="25">
        <v>30</v>
      </c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 ht="14.25" customHeight="1">
      <c r="A84" s="29">
        <v>82</v>
      </c>
      <c r="B84" s="22">
        <v>2023</v>
      </c>
      <c r="C84" s="22" t="s">
        <v>66</v>
      </c>
      <c r="D84" s="22" t="s">
        <v>7</v>
      </c>
      <c r="E84" s="22" t="s">
        <v>106</v>
      </c>
      <c r="F84" s="30">
        <v>100</v>
      </c>
      <c r="G84" s="29">
        <v>1</v>
      </c>
      <c r="H84" s="24" t="str">
        <f>VLOOKUP(G84,Aeropuerto_Origen!A:C,3,FALSE)</f>
        <v>Aeroparque Jorge Newbery</v>
      </c>
      <c r="I84" s="30">
        <v>3</v>
      </c>
      <c r="J84" s="25" t="str">
        <f>VLOOKUP(I84,Aerolineas!A:B,2,FALSE)</f>
        <v>FlyBondi</v>
      </c>
      <c r="K84" s="25">
        <v>25</v>
      </c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 ht="14.25" customHeight="1">
      <c r="A85" s="29">
        <v>83</v>
      </c>
      <c r="B85" s="22">
        <v>2023</v>
      </c>
      <c r="C85" s="22" t="s">
        <v>66</v>
      </c>
      <c r="D85" s="22" t="s">
        <v>7</v>
      </c>
      <c r="E85" s="22" t="s">
        <v>68</v>
      </c>
      <c r="F85" s="30">
        <v>98</v>
      </c>
      <c r="G85" s="29">
        <v>1</v>
      </c>
      <c r="H85" s="24" t="str">
        <f>VLOOKUP(G85,Aeropuerto_Origen!A:C,3,FALSE)</f>
        <v>Aeroparque Jorge Newbery</v>
      </c>
      <c r="I85" s="30">
        <v>3</v>
      </c>
      <c r="J85" s="25" t="str">
        <f>VLOOKUP(I85,Aerolineas!A:B,2,FALSE)</f>
        <v>FlyBondi</v>
      </c>
      <c r="K85" s="25">
        <v>25</v>
      </c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 ht="14.25" customHeight="1">
      <c r="A86" s="29">
        <v>84</v>
      </c>
      <c r="B86" s="22">
        <v>2023</v>
      </c>
      <c r="C86" s="22" t="s">
        <v>66</v>
      </c>
      <c r="D86" s="22" t="s">
        <v>7</v>
      </c>
      <c r="E86" s="22" t="s">
        <v>107</v>
      </c>
      <c r="F86" s="30">
        <v>156</v>
      </c>
      <c r="G86" s="29">
        <v>1</v>
      </c>
      <c r="H86" s="24" t="str">
        <f>VLOOKUP(G86,Aeropuerto_Origen!A:C,3,FALSE)</f>
        <v>Aeroparque Jorge Newbery</v>
      </c>
      <c r="I86" s="30">
        <v>3</v>
      </c>
      <c r="J86" s="25" t="str">
        <f>VLOOKUP(I86,Aerolineas!A:B,2,FALSE)</f>
        <v>FlyBondi</v>
      </c>
      <c r="K86" s="25">
        <v>30</v>
      </c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 ht="14.25" customHeight="1">
      <c r="A87" s="29">
        <v>85</v>
      </c>
      <c r="B87" s="22">
        <v>2023</v>
      </c>
      <c r="C87" s="22" t="s">
        <v>66</v>
      </c>
      <c r="D87" s="22" t="s">
        <v>7</v>
      </c>
      <c r="E87" s="22" t="s">
        <v>108</v>
      </c>
      <c r="F87" s="30">
        <v>150</v>
      </c>
      <c r="G87" s="29">
        <v>1</v>
      </c>
      <c r="H87" s="24" t="str">
        <f>VLOOKUP(G87,Aeropuerto_Origen!A:C,3,FALSE)</f>
        <v>Aeroparque Jorge Newbery</v>
      </c>
      <c r="I87" s="30">
        <v>3</v>
      </c>
      <c r="J87" s="25" t="str">
        <f>VLOOKUP(I87,Aerolineas!A:B,2,FALSE)</f>
        <v>FlyBondi</v>
      </c>
      <c r="K87" s="25">
        <v>30</v>
      </c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 ht="14.25" customHeight="1">
      <c r="A88" s="29">
        <v>86</v>
      </c>
      <c r="B88" s="22">
        <v>2023</v>
      </c>
      <c r="C88" s="22" t="s">
        <v>66</v>
      </c>
      <c r="D88" s="22" t="s">
        <v>7</v>
      </c>
      <c r="E88" s="22" t="s">
        <v>109</v>
      </c>
      <c r="F88" s="30">
        <v>298</v>
      </c>
      <c r="G88" s="29">
        <v>1</v>
      </c>
      <c r="H88" s="24" t="str">
        <f>VLOOKUP(G88,Aeropuerto_Origen!A:C,3,FALSE)</f>
        <v>Aeroparque Jorge Newbery</v>
      </c>
      <c r="I88" s="30">
        <v>3</v>
      </c>
      <c r="J88" s="25" t="str">
        <f>VLOOKUP(I88,Aerolineas!A:B,2,FALSE)</f>
        <v>FlyBondi</v>
      </c>
      <c r="K88" s="25">
        <v>30</v>
      </c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 ht="14.25" customHeight="1">
      <c r="A89" s="29">
        <v>87</v>
      </c>
      <c r="B89" s="22">
        <v>2023</v>
      </c>
      <c r="C89" s="22" t="s">
        <v>60</v>
      </c>
      <c r="D89" s="22" t="s">
        <v>7</v>
      </c>
      <c r="E89" s="22" t="s">
        <v>110</v>
      </c>
      <c r="F89" s="30">
        <v>297</v>
      </c>
      <c r="G89" s="29">
        <v>1</v>
      </c>
      <c r="H89" s="24" t="str">
        <f>VLOOKUP(G89,Aeropuerto_Origen!A:C,3,FALSE)</f>
        <v>Aeroparque Jorge Newbery</v>
      </c>
      <c r="I89" s="30">
        <v>3</v>
      </c>
      <c r="J89" s="25" t="str">
        <f>VLOOKUP(I89,Aerolineas!A:B,2,FALSE)</f>
        <v>FlyBondi</v>
      </c>
      <c r="K89" s="25">
        <v>22</v>
      </c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 ht="14.25" customHeight="1">
      <c r="A90" s="29">
        <v>88</v>
      </c>
      <c r="B90" s="22">
        <v>2023</v>
      </c>
      <c r="C90" s="22" t="s">
        <v>60</v>
      </c>
      <c r="D90" s="22" t="s">
        <v>7</v>
      </c>
      <c r="E90" s="22" t="s">
        <v>111</v>
      </c>
      <c r="F90" s="30">
        <v>278</v>
      </c>
      <c r="G90" s="29">
        <v>1</v>
      </c>
      <c r="H90" s="24" t="str">
        <f>VLOOKUP(G90,Aeropuerto_Origen!A:C,3,FALSE)</f>
        <v>Aeroparque Jorge Newbery</v>
      </c>
      <c r="I90" s="30">
        <v>3</v>
      </c>
      <c r="J90" s="25" t="str">
        <f>VLOOKUP(I90,Aerolineas!A:B,2,FALSE)</f>
        <v>FlyBondi</v>
      </c>
      <c r="K90" s="25">
        <v>22</v>
      </c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 ht="14.25" customHeight="1">
      <c r="A91" s="29">
        <v>89</v>
      </c>
      <c r="B91" s="22">
        <v>2023</v>
      </c>
      <c r="C91" s="22" t="s">
        <v>60</v>
      </c>
      <c r="D91" s="22" t="s">
        <v>7</v>
      </c>
      <c r="E91" s="22" t="s">
        <v>112</v>
      </c>
      <c r="F91" s="30">
        <v>300</v>
      </c>
      <c r="G91" s="29">
        <v>1</v>
      </c>
      <c r="H91" s="24" t="str">
        <f>VLOOKUP(G91,Aeropuerto_Origen!A:C,3,FALSE)</f>
        <v>Aeroparque Jorge Newbery</v>
      </c>
      <c r="I91" s="30">
        <v>3</v>
      </c>
      <c r="J91" s="25" t="str">
        <f>VLOOKUP(I91,Aerolineas!A:B,2,FALSE)</f>
        <v>FlyBondi</v>
      </c>
      <c r="K91" s="25">
        <v>26</v>
      </c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 ht="14.25" customHeight="1">
      <c r="A92" s="29">
        <v>90</v>
      </c>
      <c r="B92" s="22">
        <v>2023</v>
      </c>
      <c r="C92" s="22" t="s">
        <v>60</v>
      </c>
      <c r="D92" s="22" t="s">
        <v>7</v>
      </c>
      <c r="E92" s="22" t="s">
        <v>113</v>
      </c>
      <c r="F92" s="30">
        <v>159</v>
      </c>
      <c r="G92" s="29">
        <v>1</v>
      </c>
      <c r="H92" s="24" t="str">
        <f>VLOOKUP(G92,Aeropuerto_Origen!A:C,3,FALSE)</f>
        <v>Aeroparque Jorge Newbery</v>
      </c>
      <c r="I92" s="30">
        <v>3</v>
      </c>
      <c r="J92" s="25" t="str">
        <f>VLOOKUP(I92,Aerolineas!A:B,2,FALSE)</f>
        <v>FlyBondi</v>
      </c>
      <c r="K92" s="25">
        <v>27</v>
      </c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 ht="14.25" customHeight="1">
      <c r="A93" s="29">
        <v>91</v>
      </c>
      <c r="B93" s="22">
        <v>2023</v>
      </c>
      <c r="C93" s="22" t="s">
        <v>60</v>
      </c>
      <c r="D93" s="27" t="s">
        <v>7</v>
      </c>
      <c r="E93" s="22" t="s">
        <v>114</v>
      </c>
      <c r="F93" s="30">
        <v>200</v>
      </c>
      <c r="G93" s="29">
        <v>1</v>
      </c>
      <c r="H93" s="24" t="str">
        <f>VLOOKUP(G93,Aeropuerto_Origen!A:C,3,FALSE)</f>
        <v>Aeroparque Jorge Newbery</v>
      </c>
      <c r="I93" s="30">
        <v>3</v>
      </c>
      <c r="J93" s="25" t="str">
        <f>VLOOKUP(I93,Aerolineas!A:B,2,FALSE)</f>
        <v>FlyBondi</v>
      </c>
      <c r="K93" s="25">
        <v>19</v>
      </c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 ht="14.25" customHeight="1">
      <c r="A94" s="29">
        <v>92</v>
      </c>
      <c r="B94" s="22">
        <v>2023</v>
      </c>
      <c r="C94" s="22" t="s">
        <v>60</v>
      </c>
      <c r="D94" s="22" t="s">
        <v>7</v>
      </c>
      <c r="E94" s="22" t="s">
        <v>115</v>
      </c>
      <c r="F94" s="30">
        <v>76</v>
      </c>
      <c r="G94" s="29">
        <v>1</v>
      </c>
      <c r="H94" s="24" t="str">
        <f>VLOOKUP(G94,Aeropuerto_Origen!A:C,3,FALSE)</f>
        <v>Aeroparque Jorge Newbery</v>
      </c>
      <c r="I94" s="30">
        <v>1</v>
      </c>
      <c r="J94" s="25" t="str">
        <f>VLOOKUP(I94,Aerolineas!A:B,2,FALSE)</f>
        <v>Aerolíneas Argentinas</v>
      </c>
      <c r="K94" s="25">
        <v>34</v>
      </c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 ht="14.25" customHeight="1">
      <c r="A95" s="29">
        <v>93</v>
      </c>
      <c r="B95" s="22">
        <v>2023</v>
      </c>
      <c r="C95" s="22" t="s">
        <v>60</v>
      </c>
      <c r="D95" s="22" t="s">
        <v>7</v>
      </c>
      <c r="E95" s="22" t="s">
        <v>116</v>
      </c>
      <c r="F95" s="30">
        <v>77</v>
      </c>
      <c r="G95" s="29">
        <v>1</v>
      </c>
      <c r="H95" s="24" t="str">
        <f>VLOOKUP(G95,Aeropuerto_Origen!A:C,3,FALSE)</f>
        <v>Aeroparque Jorge Newbery</v>
      </c>
      <c r="I95" s="30">
        <v>1</v>
      </c>
      <c r="J95" s="25" t="str">
        <f>VLOOKUP(I95,Aerolineas!A:B,2,FALSE)</f>
        <v>Aerolíneas Argentinas</v>
      </c>
      <c r="K95" s="25">
        <v>34</v>
      </c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 ht="14.25" customHeight="1">
      <c r="A96" s="29">
        <v>94</v>
      </c>
      <c r="B96" s="22">
        <v>2018</v>
      </c>
      <c r="C96" s="22" t="s">
        <v>60</v>
      </c>
      <c r="D96" s="22" t="s">
        <v>7</v>
      </c>
      <c r="E96" s="22" t="s">
        <v>117</v>
      </c>
      <c r="F96" s="30">
        <v>88</v>
      </c>
      <c r="G96" s="29">
        <v>1</v>
      </c>
      <c r="H96" s="24" t="str">
        <f>VLOOKUP(G96,Aeropuerto_Origen!A:C,3,FALSE)</f>
        <v>Aeroparque Jorge Newbery</v>
      </c>
      <c r="I96" s="30">
        <v>1</v>
      </c>
      <c r="J96" s="25" t="str">
        <f>VLOOKUP(I96,Aerolineas!A:B,2,FALSE)</f>
        <v>Aerolíneas Argentinas</v>
      </c>
      <c r="K96" s="25">
        <v>39</v>
      </c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 ht="14.25" customHeight="1">
      <c r="A97" s="29">
        <v>95</v>
      </c>
      <c r="B97" s="22">
        <v>2018</v>
      </c>
      <c r="C97" s="22" t="s">
        <v>60</v>
      </c>
      <c r="D97" s="22" t="s">
        <v>7</v>
      </c>
      <c r="E97" s="22" t="s">
        <v>118</v>
      </c>
      <c r="F97" s="30">
        <v>98</v>
      </c>
      <c r="G97" s="29">
        <v>2</v>
      </c>
      <c r="H97" s="24" t="str">
        <f>VLOOKUP(G97,Aeropuerto_Origen!A:C,3,FALSE)</f>
        <v>Aeropuerto Internacional Ministro Pistarini</v>
      </c>
      <c r="I97" s="30">
        <v>1</v>
      </c>
      <c r="J97" s="25" t="str">
        <f>VLOOKUP(I97,Aerolineas!A:B,2,FALSE)</f>
        <v>Aerolíneas Argentinas</v>
      </c>
      <c r="K97" s="25">
        <v>40</v>
      </c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 ht="14.25" customHeight="1">
      <c r="A98" s="29">
        <v>96</v>
      </c>
      <c r="B98" s="22">
        <v>2018</v>
      </c>
      <c r="C98" s="22" t="s">
        <v>60</v>
      </c>
      <c r="D98" s="22" t="s">
        <v>7</v>
      </c>
      <c r="E98" s="22" t="s">
        <v>119</v>
      </c>
      <c r="F98" s="30">
        <v>123</v>
      </c>
      <c r="G98" s="29">
        <v>2</v>
      </c>
      <c r="H98" s="24" t="str">
        <f>VLOOKUP(G98,Aeropuerto_Origen!A:C,3,FALSE)</f>
        <v>Aeropuerto Internacional Ministro Pistarini</v>
      </c>
      <c r="I98" s="30">
        <v>1</v>
      </c>
      <c r="J98" s="25" t="str">
        <f>VLOOKUP(I98,Aerolineas!A:B,2,FALSE)</f>
        <v>Aerolíneas Argentinas</v>
      </c>
      <c r="K98" s="25">
        <v>32</v>
      </c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 ht="14.25" customHeight="1">
      <c r="A99" s="29">
        <v>97</v>
      </c>
      <c r="B99" s="22">
        <v>2018</v>
      </c>
      <c r="C99" s="22" t="s">
        <v>60</v>
      </c>
      <c r="D99" s="22" t="s">
        <v>7</v>
      </c>
      <c r="E99" s="22" t="s">
        <v>120</v>
      </c>
      <c r="F99" s="30">
        <v>143</v>
      </c>
      <c r="G99" s="29">
        <v>2</v>
      </c>
      <c r="H99" s="24" t="str">
        <f>VLOOKUP(G99,Aeropuerto_Origen!A:C,3,FALSE)</f>
        <v>Aeropuerto Internacional Ministro Pistarini</v>
      </c>
      <c r="I99" s="30">
        <v>1</v>
      </c>
      <c r="J99" s="25" t="str">
        <f>VLOOKUP(I99,Aerolineas!A:B,2,FALSE)</f>
        <v>Aerolíneas Argentinas</v>
      </c>
      <c r="K99" s="25">
        <v>67</v>
      </c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 ht="14.25" customHeight="1">
      <c r="A100" s="29">
        <v>98</v>
      </c>
      <c r="B100" s="22">
        <v>2017</v>
      </c>
      <c r="C100" s="22" t="s">
        <v>60</v>
      </c>
      <c r="D100" s="22" t="s">
        <v>7</v>
      </c>
      <c r="E100" s="22" t="s">
        <v>121</v>
      </c>
      <c r="F100" s="30">
        <v>15</v>
      </c>
      <c r="G100" s="29">
        <v>2</v>
      </c>
      <c r="H100" s="24" t="str">
        <f>VLOOKUP(G100,Aeropuerto_Origen!A:C,3,FALSE)</f>
        <v>Aeropuerto Internacional Ministro Pistarini</v>
      </c>
      <c r="I100" s="30">
        <v>1</v>
      </c>
      <c r="J100" s="25" t="str">
        <f>VLOOKUP(I100,Aerolineas!A:B,2,FALSE)</f>
        <v>Aerolíneas Argentinas</v>
      </c>
      <c r="K100" s="25">
        <v>45</v>
      </c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 ht="14.25" customHeight="1">
      <c r="A101" s="29">
        <v>99</v>
      </c>
      <c r="B101" s="22">
        <v>2017</v>
      </c>
      <c r="C101" s="22" t="s">
        <v>60</v>
      </c>
      <c r="D101" s="22" t="s">
        <v>7</v>
      </c>
      <c r="E101" s="22" t="s">
        <v>122</v>
      </c>
      <c r="F101" s="30">
        <v>100</v>
      </c>
      <c r="G101" s="29">
        <v>2</v>
      </c>
      <c r="H101" s="24" t="str">
        <f>VLOOKUP(G101,Aeropuerto_Origen!A:C,3,FALSE)</f>
        <v>Aeropuerto Internacional Ministro Pistarini</v>
      </c>
      <c r="I101" s="30">
        <v>1</v>
      </c>
      <c r="J101" s="25" t="str">
        <f>VLOOKUP(I101,Aerolineas!A:B,2,FALSE)</f>
        <v>Aerolíneas Argentinas</v>
      </c>
      <c r="K101" s="25">
        <v>40</v>
      </c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 ht="14.25" customHeight="1">
      <c r="A102" s="29">
        <v>100</v>
      </c>
      <c r="B102" s="22">
        <v>2017</v>
      </c>
      <c r="C102" s="22" t="s">
        <v>60</v>
      </c>
      <c r="D102" s="22" t="s">
        <v>7</v>
      </c>
      <c r="E102" s="22" t="s">
        <v>123</v>
      </c>
      <c r="F102" s="30">
        <v>87</v>
      </c>
      <c r="G102" s="29">
        <v>2</v>
      </c>
      <c r="H102" s="24" t="str">
        <f>VLOOKUP(G102,Aeropuerto_Origen!A:C,3,FALSE)</f>
        <v>Aeropuerto Internacional Ministro Pistarini</v>
      </c>
      <c r="I102" s="30">
        <v>1</v>
      </c>
      <c r="J102" s="25" t="str">
        <f>VLOOKUP(I102,Aerolineas!A:B,2,FALSE)</f>
        <v>Aerolíneas Argentinas</v>
      </c>
      <c r="K102" s="25">
        <v>29</v>
      </c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 ht="14.25" customHeight="1">
      <c r="A103" s="29"/>
      <c r="B103" s="25"/>
      <c r="C103" s="25"/>
      <c r="D103" s="25"/>
      <c r="E103" s="25"/>
      <c r="F103" s="30"/>
      <c r="G103" s="29"/>
      <c r="H103" s="30"/>
      <c r="I103" s="30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 ht="14.25" customHeight="1">
      <c r="A104" s="29"/>
      <c r="B104" s="25"/>
      <c r="C104" s="25"/>
      <c r="D104" s="25"/>
      <c r="E104" s="25"/>
      <c r="F104" s="30"/>
      <c r="G104" s="29"/>
      <c r="H104" s="30"/>
      <c r="I104" s="30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 ht="14.25" customHeight="1">
      <c r="A105" s="29"/>
      <c r="B105" s="25"/>
      <c r="C105" s="25"/>
      <c r="D105" s="25"/>
      <c r="E105" s="25"/>
      <c r="F105" s="30"/>
      <c r="G105" s="29"/>
      <c r="H105" s="30"/>
      <c r="I105" s="30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 ht="14.25" customHeight="1">
      <c r="A106" s="29"/>
      <c r="B106" s="25"/>
      <c r="C106" s="25"/>
      <c r="D106" s="25"/>
      <c r="E106" s="25"/>
      <c r="F106" s="30"/>
      <c r="G106" s="29"/>
      <c r="H106" s="30"/>
      <c r="I106" s="30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 ht="14.25" customHeight="1">
      <c r="A107" s="29"/>
      <c r="B107" s="25"/>
      <c r="C107" s="25"/>
      <c r="D107" s="25"/>
      <c r="E107" s="25"/>
      <c r="F107" s="30"/>
      <c r="G107" s="29"/>
      <c r="H107" s="30"/>
      <c r="I107" s="30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 ht="14.25" customHeight="1">
      <c r="A108" s="29"/>
      <c r="B108" s="25"/>
      <c r="C108" s="25"/>
      <c r="D108" s="25"/>
      <c r="E108" s="25"/>
      <c r="F108" s="30"/>
      <c r="G108" s="29"/>
      <c r="H108" s="30"/>
      <c r="I108" s="30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 ht="14.25" customHeight="1">
      <c r="A109" s="29"/>
      <c r="B109" s="25"/>
      <c r="C109" s="25"/>
      <c r="D109" s="25"/>
      <c r="E109" s="25"/>
      <c r="F109" s="30"/>
      <c r="G109" s="29"/>
      <c r="H109" s="30"/>
      <c r="I109" s="30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 ht="14.25" customHeight="1">
      <c r="A110" s="29"/>
      <c r="B110" s="25"/>
      <c r="C110" s="25"/>
      <c r="D110" s="25"/>
      <c r="E110" s="25"/>
      <c r="F110" s="30"/>
      <c r="G110" s="29"/>
      <c r="H110" s="30"/>
      <c r="I110" s="30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 ht="14.25" customHeight="1">
      <c r="A111" s="29"/>
      <c r="B111" s="25"/>
      <c r="C111" s="25"/>
      <c r="D111" s="25"/>
      <c r="E111" s="25"/>
      <c r="F111" s="30"/>
      <c r="G111" s="29"/>
      <c r="H111" s="30"/>
      <c r="I111" s="30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 ht="14.25" customHeight="1">
      <c r="A112" s="29"/>
      <c r="B112" s="25"/>
      <c r="C112" s="25"/>
      <c r="D112" s="25"/>
      <c r="E112" s="25"/>
      <c r="F112" s="30"/>
      <c r="G112" s="29"/>
      <c r="H112" s="30"/>
      <c r="I112" s="30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 ht="14.25" customHeight="1">
      <c r="A113" s="29"/>
      <c r="B113" s="25"/>
      <c r="C113" s="25"/>
      <c r="D113" s="25"/>
      <c r="E113" s="25"/>
      <c r="F113" s="30"/>
      <c r="G113" s="29"/>
      <c r="H113" s="30"/>
      <c r="I113" s="30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 ht="14.25" customHeight="1">
      <c r="A114" s="29"/>
      <c r="B114" s="25"/>
      <c r="C114" s="25"/>
      <c r="D114" s="25"/>
      <c r="E114" s="25"/>
      <c r="F114" s="30"/>
      <c r="G114" s="29"/>
      <c r="H114" s="30"/>
      <c r="I114" s="30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 ht="14.25" customHeight="1">
      <c r="A115" s="29"/>
      <c r="B115" s="25"/>
      <c r="C115" s="25"/>
      <c r="D115" s="25"/>
      <c r="E115" s="25"/>
      <c r="F115" s="30"/>
      <c r="G115" s="29"/>
      <c r="H115" s="30"/>
      <c r="I115" s="30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 ht="14.25" customHeight="1">
      <c r="A116" s="29"/>
      <c r="B116" s="25"/>
      <c r="C116" s="25"/>
      <c r="D116" s="25"/>
      <c r="E116" s="25"/>
      <c r="F116" s="30"/>
      <c r="G116" s="29"/>
      <c r="H116" s="30"/>
      <c r="I116" s="30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 ht="14.25" customHeight="1">
      <c r="A117" s="29"/>
      <c r="B117" s="25"/>
      <c r="C117" s="25"/>
      <c r="D117" s="25"/>
      <c r="E117" s="25"/>
      <c r="F117" s="30"/>
      <c r="G117" s="29"/>
      <c r="H117" s="30"/>
      <c r="I117" s="30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 ht="14.25" customHeight="1">
      <c r="A118" s="29"/>
      <c r="B118" s="25"/>
      <c r="C118" s="25"/>
      <c r="D118" s="25"/>
      <c r="E118" s="25"/>
      <c r="F118" s="30"/>
      <c r="G118" s="29"/>
      <c r="H118" s="30"/>
      <c r="I118" s="30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 ht="14.25" customHeight="1">
      <c r="A119" s="29"/>
      <c r="B119" s="25"/>
      <c r="C119" s="25"/>
      <c r="D119" s="25"/>
      <c r="E119" s="25"/>
      <c r="F119" s="30"/>
      <c r="G119" s="29"/>
      <c r="H119" s="30"/>
      <c r="I119" s="30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 ht="14.25" customHeight="1">
      <c r="A120" s="29"/>
      <c r="B120" s="25"/>
      <c r="C120" s="25"/>
      <c r="D120" s="25"/>
      <c r="E120" s="25"/>
      <c r="F120" s="30"/>
      <c r="G120" s="29"/>
      <c r="H120" s="30"/>
      <c r="I120" s="30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 ht="14.25" customHeight="1">
      <c r="A121" s="29"/>
      <c r="B121" s="25"/>
      <c r="C121" s="25"/>
      <c r="D121" s="25"/>
      <c r="E121" s="25"/>
      <c r="F121" s="30"/>
      <c r="G121" s="29"/>
      <c r="H121" s="30"/>
      <c r="I121" s="30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 ht="14.25" customHeight="1">
      <c r="A122" s="29"/>
      <c r="B122" s="25"/>
      <c r="C122" s="25"/>
      <c r="D122" s="25"/>
      <c r="E122" s="25"/>
      <c r="F122" s="30"/>
      <c r="G122" s="29"/>
      <c r="H122" s="30"/>
      <c r="I122" s="30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 ht="14.25" customHeight="1">
      <c r="A123" s="29"/>
      <c r="B123" s="25"/>
      <c r="C123" s="25"/>
      <c r="D123" s="25"/>
      <c r="E123" s="25"/>
      <c r="F123" s="30"/>
      <c r="G123" s="29"/>
      <c r="H123" s="30"/>
      <c r="I123" s="30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 ht="14.25" customHeight="1">
      <c r="A124" s="29"/>
      <c r="B124" s="25"/>
      <c r="C124" s="25"/>
      <c r="D124" s="25"/>
      <c r="E124" s="25"/>
      <c r="F124" s="30"/>
      <c r="G124" s="29"/>
      <c r="H124" s="30"/>
      <c r="I124" s="30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 ht="14.25" customHeight="1">
      <c r="A125" s="29"/>
      <c r="B125" s="25"/>
      <c r="C125" s="25"/>
      <c r="D125" s="25"/>
      <c r="E125" s="25"/>
      <c r="F125" s="30"/>
      <c r="G125" s="29"/>
      <c r="H125" s="30"/>
      <c r="I125" s="30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 ht="14.25" customHeight="1">
      <c r="A126" s="29"/>
      <c r="B126" s="25"/>
      <c r="C126" s="25"/>
      <c r="D126" s="25"/>
      <c r="E126" s="25"/>
      <c r="F126" s="30"/>
      <c r="G126" s="29"/>
      <c r="H126" s="30"/>
      <c r="I126" s="30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 ht="14.25" customHeight="1">
      <c r="A127" s="29"/>
      <c r="B127" s="25"/>
      <c r="C127" s="25"/>
      <c r="D127" s="25"/>
      <c r="E127" s="25"/>
      <c r="F127" s="30"/>
      <c r="G127" s="29"/>
      <c r="H127" s="30"/>
      <c r="I127" s="30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 ht="14.25" customHeight="1">
      <c r="A128" s="29"/>
      <c r="B128" s="25"/>
      <c r="C128" s="25"/>
      <c r="D128" s="25"/>
      <c r="E128" s="25"/>
      <c r="F128" s="30"/>
      <c r="G128" s="29"/>
      <c r="H128" s="30"/>
      <c r="I128" s="30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 ht="14.25" customHeight="1">
      <c r="A129" s="29"/>
      <c r="B129" s="25"/>
      <c r="C129" s="25"/>
      <c r="D129" s="25"/>
      <c r="E129" s="25"/>
      <c r="F129" s="30"/>
      <c r="G129" s="29"/>
      <c r="H129" s="30"/>
      <c r="I129" s="30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 ht="14.25" customHeight="1">
      <c r="A130" s="29"/>
      <c r="B130" s="25"/>
      <c r="C130" s="25"/>
      <c r="D130" s="25"/>
      <c r="E130" s="25"/>
      <c r="F130" s="30"/>
      <c r="G130" s="29"/>
      <c r="H130" s="30"/>
      <c r="I130" s="30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 ht="14.25" customHeight="1">
      <c r="A131" s="29"/>
      <c r="B131" s="25"/>
      <c r="C131" s="25"/>
      <c r="D131" s="25"/>
      <c r="E131" s="25"/>
      <c r="F131" s="30"/>
      <c r="G131" s="29"/>
      <c r="H131" s="30"/>
      <c r="I131" s="30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 ht="14.25" customHeight="1">
      <c r="A132" s="29"/>
      <c r="B132" s="25"/>
      <c r="C132" s="25"/>
      <c r="D132" s="25"/>
      <c r="E132" s="25"/>
      <c r="F132" s="30"/>
      <c r="G132" s="29"/>
      <c r="H132" s="30"/>
      <c r="I132" s="30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 ht="14.25" customHeight="1">
      <c r="A133" s="29"/>
      <c r="B133" s="25"/>
      <c r="C133" s="25"/>
      <c r="D133" s="25"/>
      <c r="E133" s="25"/>
      <c r="F133" s="30"/>
      <c r="G133" s="29"/>
      <c r="H133" s="30"/>
      <c r="I133" s="30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 ht="14.25" customHeight="1">
      <c r="A134" s="29"/>
      <c r="B134" s="25"/>
      <c r="C134" s="25"/>
      <c r="D134" s="25"/>
      <c r="E134" s="25"/>
      <c r="F134" s="30"/>
      <c r="G134" s="29"/>
      <c r="H134" s="30"/>
      <c r="I134" s="30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 ht="14.25" customHeight="1">
      <c r="A135" s="29"/>
      <c r="B135" s="25"/>
      <c r="C135" s="25"/>
      <c r="D135" s="25"/>
      <c r="E135" s="25"/>
      <c r="F135" s="30"/>
      <c r="G135" s="29"/>
      <c r="H135" s="30"/>
      <c r="I135" s="30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 ht="14.25" customHeight="1">
      <c r="A136" s="29"/>
      <c r="B136" s="25"/>
      <c r="C136" s="25"/>
      <c r="D136" s="25"/>
      <c r="E136" s="25"/>
      <c r="F136" s="30"/>
      <c r="G136" s="29"/>
      <c r="H136" s="30"/>
      <c r="I136" s="30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 ht="14.25" customHeight="1">
      <c r="A137" s="29"/>
      <c r="B137" s="25"/>
      <c r="C137" s="25"/>
      <c r="D137" s="25"/>
      <c r="E137" s="25"/>
      <c r="F137" s="30"/>
      <c r="G137" s="29"/>
      <c r="H137" s="30"/>
      <c r="I137" s="30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 ht="14.25" customHeight="1">
      <c r="A138" s="29"/>
      <c r="B138" s="25"/>
      <c r="C138" s="25"/>
      <c r="D138" s="25"/>
      <c r="E138" s="25"/>
      <c r="F138" s="30"/>
      <c r="G138" s="29"/>
      <c r="H138" s="30"/>
      <c r="I138" s="30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 ht="14.25" customHeight="1">
      <c r="A139" s="29"/>
      <c r="B139" s="25"/>
      <c r="C139" s="25"/>
      <c r="D139" s="25"/>
      <c r="E139" s="25"/>
      <c r="F139" s="30"/>
      <c r="G139" s="29"/>
      <c r="H139" s="30"/>
      <c r="I139" s="30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 ht="14.25" customHeight="1">
      <c r="A140" s="29"/>
      <c r="B140" s="25"/>
      <c r="C140" s="25"/>
      <c r="D140" s="25"/>
      <c r="E140" s="25"/>
      <c r="F140" s="30"/>
      <c r="G140" s="29"/>
      <c r="H140" s="30"/>
      <c r="I140" s="30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 ht="14.25" customHeight="1">
      <c r="A141" s="29"/>
      <c r="B141" s="25"/>
      <c r="C141" s="25"/>
      <c r="D141" s="25"/>
      <c r="E141" s="25"/>
      <c r="F141" s="30"/>
      <c r="G141" s="29"/>
      <c r="H141" s="30"/>
      <c r="I141" s="30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 ht="14.25" customHeight="1">
      <c r="A142" s="29"/>
      <c r="B142" s="25"/>
      <c r="C142" s="25"/>
      <c r="D142" s="25"/>
      <c r="E142" s="25"/>
      <c r="F142" s="30"/>
      <c r="G142" s="29"/>
      <c r="H142" s="30"/>
      <c r="I142" s="30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 ht="14.25" customHeight="1">
      <c r="A143" s="29"/>
      <c r="B143" s="25"/>
      <c r="C143" s="25"/>
      <c r="D143" s="25"/>
      <c r="E143" s="25"/>
      <c r="F143" s="30"/>
      <c r="G143" s="29"/>
      <c r="H143" s="30"/>
      <c r="I143" s="30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 ht="14.25" customHeight="1">
      <c r="A144" s="29"/>
      <c r="B144" s="25"/>
      <c r="C144" s="25"/>
      <c r="D144" s="25"/>
      <c r="E144" s="25"/>
      <c r="F144" s="30"/>
      <c r="G144" s="29"/>
      <c r="H144" s="30"/>
      <c r="I144" s="30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 ht="14.25" customHeight="1">
      <c r="A145" s="29"/>
      <c r="B145" s="25"/>
      <c r="C145" s="25"/>
      <c r="D145" s="25"/>
      <c r="E145" s="25"/>
      <c r="F145" s="30"/>
      <c r="G145" s="29"/>
      <c r="H145" s="30"/>
      <c r="I145" s="30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 ht="14.25" customHeight="1">
      <c r="A146" s="29"/>
      <c r="B146" s="25"/>
      <c r="C146" s="25"/>
      <c r="D146" s="25"/>
      <c r="E146" s="25"/>
      <c r="F146" s="30"/>
      <c r="G146" s="29"/>
      <c r="H146" s="30"/>
      <c r="I146" s="30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 ht="14.25" customHeight="1">
      <c r="A147" s="29"/>
      <c r="B147" s="25"/>
      <c r="C147" s="25"/>
      <c r="D147" s="25"/>
      <c r="E147" s="25"/>
      <c r="F147" s="30"/>
      <c r="G147" s="29"/>
      <c r="H147" s="30"/>
      <c r="I147" s="30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 ht="14.25" customHeight="1">
      <c r="A148" s="29"/>
      <c r="B148" s="25"/>
      <c r="C148" s="25"/>
      <c r="D148" s="25"/>
      <c r="E148" s="25"/>
      <c r="F148" s="30"/>
      <c r="G148" s="29"/>
      <c r="H148" s="30"/>
      <c r="I148" s="30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 ht="14.25" customHeight="1">
      <c r="A149" s="29"/>
      <c r="B149" s="25"/>
      <c r="C149" s="25"/>
      <c r="D149" s="25"/>
      <c r="E149" s="25"/>
      <c r="F149" s="30"/>
      <c r="G149" s="29"/>
      <c r="H149" s="30"/>
      <c r="I149" s="30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 ht="14.25" customHeight="1">
      <c r="A150" s="29"/>
      <c r="B150" s="25"/>
      <c r="C150" s="25"/>
      <c r="D150" s="25"/>
      <c r="E150" s="25"/>
      <c r="F150" s="30"/>
      <c r="G150" s="29"/>
      <c r="H150" s="30"/>
      <c r="I150" s="30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 ht="14.25" customHeight="1">
      <c r="A151" s="29"/>
      <c r="B151" s="25"/>
      <c r="C151" s="25"/>
      <c r="D151" s="25"/>
      <c r="E151" s="25"/>
      <c r="F151" s="30"/>
      <c r="G151" s="29"/>
      <c r="H151" s="30"/>
      <c r="I151" s="30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 ht="14.25" customHeight="1">
      <c r="A152" s="29"/>
      <c r="B152" s="25"/>
      <c r="C152" s="25"/>
      <c r="D152" s="25"/>
      <c r="E152" s="25"/>
      <c r="F152" s="30"/>
      <c r="G152" s="29"/>
      <c r="H152" s="30"/>
      <c r="I152" s="30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 ht="14.25" customHeight="1">
      <c r="A153" s="29"/>
      <c r="B153" s="25"/>
      <c r="C153" s="25"/>
      <c r="D153" s="25"/>
      <c r="E153" s="25"/>
      <c r="F153" s="30"/>
      <c r="G153" s="29"/>
      <c r="H153" s="30"/>
      <c r="I153" s="30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 ht="14.25" customHeight="1">
      <c r="A154" s="29"/>
      <c r="B154" s="25"/>
      <c r="C154" s="25"/>
      <c r="D154" s="25"/>
      <c r="E154" s="25"/>
      <c r="F154" s="30"/>
      <c r="G154" s="29"/>
      <c r="H154" s="30"/>
      <c r="I154" s="30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 ht="14.25" customHeight="1">
      <c r="A155" s="29"/>
      <c r="B155" s="25"/>
      <c r="C155" s="25"/>
      <c r="D155" s="25"/>
      <c r="E155" s="25"/>
      <c r="F155" s="30"/>
      <c r="G155" s="29"/>
      <c r="H155" s="30"/>
      <c r="I155" s="30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 ht="14.25" customHeight="1">
      <c r="A156" s="29"/>
      <c r="B156" s="25"/>
      <c r="C156" s="25"/>
      <c r="D156" s="25"/>
      <c r="E156" s="25"/>
      <c r="F156" s="30"/>
      <c r="G156" s="29"/>
      <c r="H156" s="30"/>
      <c r="I156" s="30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 ht="14.25" customHeight="1">
      <c r="A157" s="29"/>
      <c r="B157" s="25"/>
      <c r="C157" s="25"/>
      <c r="D157" s="25"/>
      <c r="E157" s="25"/>
      <c r="F157" s="30"/>
      <c r="G157" s="29"/>
      <c r="H157" s="30"/>
      <c r="I157" s="30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 ht="14.25" customHeight="1">
      <c r="A158" s="29"/>
      <c r="B158" s="25"/>
      <c r="C158" s="25"/>
      <c r="D158" s="25"/>
      <c r="E158" s="25"/>
      <c r="F158" s="30"/>
      <c r="G158" s="29"/>
      <c r="H158" s="30"/>
      <c r="I158" s="30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 ht="14.25" customHeight="1">
      <c r="A159" s="29"/>
      <c r="B159" s="25"/>
      <c r="C159" s="25"/>
      <c r="D159" s="25"/>
      <c r="E159" s="25"/>
      <c r="F159" s="30"/>
      <c r="G159" s="29"/>
      <c r="H159" s="30"/>
      <c r="I159" s="30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 ht="14.25" customHeight="1">
      <c r="A160" s="29"/>
      <c r="B160" s="25"/>
      <c r="C160" s="25"/>
      <c r="D160" s="25"/>
      <c r="E160" s="25"/>
      <c r="F160" s="30"/>
      <c r="G160" s="29"/>
      <c r="H160" s="30"/>
      <c r="I160" s="30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 ht="14.25" customHeight="1">
      <c r="A161" s="29"/>
      <c r="B161" s="25"/>
      <c r="C161" s="25"/>
      <c r="D161" s="25"/>
      <c r="E161" s="25"/>
      <c r="F161" s="30"/>
      <c r="G161" s="29"/>
      <c r="H161" s="30"/>
      <c r="I161" s="30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 ht="14.25" customHeight="1">
      <c r="A162" s="29"/>
      <c r="B162" s="25"/>
      <c r="C162" s="25"/>
      <c r="D162" s="25"/>
      <c r="E162" s="25"/>
      <c r="F162" s="30"/>
      <c r="G162" s="29"/>
      <c r="H162" s="30"/>
      <c r="I162" s="30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 ht="14.25" customHeight="1">
      <c r="A163" s="29"/>
      <c r="B163" s="25"/>
      <c r="C163" s="25"/>
      <c r="D163" s="25"/>
      <c r="E163" s="25"/>
      <c r="F163" s="30"/>
      <c r="G163" s="29"/>
      <c r="H163" s="30"/>
      <c r="I163" s="30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 ht="14.25" customHeight="1">
      <c r="A164" s="29"/>
      <c r="B164" s="25"/>
      <c r="C164" s="25"/>
      <c r="D164" s="25"/>
      <c r="E164" s="25"/>
      <c r="F164" s="30"/>
      <c r="G164" s="29"/>
      <c r="H164" s="30"/>
      <c r="I164" s="30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 ht="14.25" customHeight="1">
      <c r="A165" s="29"/>
      <c r="B165" s="25"/>
      <c r="C165" s="25"/>
      <c r="D165" s="25"/>
      <c r="E165" s="25"/>
      <c r="F165" s="30"/>
      <c r="G165" s="29"/>
      <c r="H165" s="30"/>
      <c r="I165" s="30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 ht="14.25" customHeight="1">
      <c r="A166" s="29"/>
      <c r="B166" s="25"/>
      <c r="C166" s="25"/>
      <c r="D166" s="25"/>
      <c r="E166" s="25"/>
      <c r="F166" s="30"/>
      <c r="G166" s="29"/>
      <c r="H166" s="30"/>
      <c r="I166" s="30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 ht="14.25" customHeight="1">
      <c r="A167" s="29"/>
      <c r="B167" s="25"/>
      <c r="C167" s="25"/>
      <c r="D167" s="25"/>
      <c r="E167" s="25"/>
      <c r="F167" s="30"/>
      <c r="G167" s="29"/>
      <c r="H167" s="30"/>
      <c r="I167" s="30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 ht="14.25" customHeight="1">
      <c r="A168" s="29"/>
      <c r="B168" s="25"/>
      <c r="C168" s="25"/>
      <c r="D168" s="25"/>
      <c r="E168" s="25"/>
      <c r="F168" s="30"/>
      <c r="G168" s="29"/>
      <c r="H168" s="30"/>
      <c r="I168" s="30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 ht="14.25" customHeight="1">
      <c r="A169" s="29"/>
      <c r="B169" s="25"/>
      <c r="C169" s="25"/>
      <c r="D169" s="25"/>
      <c r="E169" s="25"/>
      <c r="F169" s="30"/>
      <c r="G169" s="29"/>
      <c r="H169" s="30"/>
      <c r="I169" s="30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 ht="14.25" customHeight="1">
      <c r="A170" s="29"/>
      <c r="B170" s="25"/>
      <c r="C170" s="25"/>
      <c r="D170" s="25"/>
      <c r="E170" s="25"/>
      <c r="F170" s="30"/>
      <c r="G170" s="29"/>
      <c r="H170" s="30"/>
      <c r="I170" s="30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 ht="14.25" customHeight="1">
      <c r="A171" s="29"/>
      <c r="B171" s="25"/>
      <c r="C171" s="25"/>
      <c r="D171" s="25"/>
      <c r="E171" s="25"/>
      <c r="F171" s="30"/>
      <c r="G171" s="29"/>
      <c r="H171" s="30"/>
      <c r="I171" s="30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 ht="14.25" customHeight="1">
      <c r="A172" s="29"/>
      <c r="B172" s="25"/>
      <c r="C172" s="25"/>
      <c r="D172" s="25"/>
      <c r="E172" s="25"/>
      <c r="F172" s="30"/>
      <c r="G172" s="29"/>
      <c r="H172" s="30"/>
      <c r="I172" s="30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 ht="14.25" customHeight="1">
      <c r="A173" s="29"/>
      <c r="B173" s="25"/>
      <c r="C173" s="25"/>
      <c r="D173" s="25"/>
      <c r="E173" s="25"/>
      <c r="F173" s="30"/>
      <c r="G173" s="29"/>
      <c r="H173" s="30"/>
      <c r="I173" s="30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 ht="14.25" customHeight="1">
      <c r="A174" s="29"/>
      <c r="B174" s="25"/>
      <c r="C174" s="25"/>
      <c r="D174" s="25"/>
      <c r="E174" s="25"/>
      <c r="F174" s="30"/>
      <c r="G174" s="29"/>
      <c r="H174" s="30"/>
      <c r="I174" s="30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 ht="14.25" customHeight="1">
      <c r="A175" s="29"/>
      <c r="B175" s="25"/>
      <c r="C175" s="25"/>
      <c r="D175" s="25"/>
      <c r="E175" s="25"/>
      <c r="F175" s="30"/>
      <c r="G175" s="29"/>
      <c r="H175" s="30"/>
      <c r="I175" s="30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 ht="14.25" customHeight="1">
      <c r="A176" s="29"/>
      <c r="B176" s="25"/>
      <c r="C176" s="25"/>
      <c r="D176" s="25"/>
      <c r="E176" s="25"/>
      <c r="F176" s="30"/>
      <c r="G176" s="29"/>
      <c r="H176" s="30"/>
      <c r="I176" s="30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 ht="14.25" customHeight="1">
      <c r="A177" s="29"/>
      <c r="B177" s="25"/>
      <c r="C177" s="25"/>
      <c r="D177" s="25"/>
      <c r="E177" s="25"/>
      <c r="F177" s="30"/>
      <c r="G177" s="29"/>
      <c r="H177" s="30"/>
      <c r="I177" s="30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 ht="14.25" customHeight="1">
      <c r="A178" s="29"/>
      <c r="B178" s="25"/>
      <c r="C178" s="25"/>
      <c r="D178" s="25"/>
      <c r="E178" s="25"/>
      <c r="F178" s="30"/>
      <c r="G178" s="29"/>
      <c r="H178" s="30"/>
      <c r="I178" s="30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 ht="14.25" customHeight="1">
      <c r="A179" s="29"/>
      <c r="B179" s="25"/>
      <c r="C179" s="25"/>
      <c r="D179" s="25"/>
      <c r="E179" s="25"/>
      <c r="F179" s="30"/>
      <c r="G179" s="29"/>
      <c r="H179" s="30"/>
      <c r="I179" s="30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 ht="14.25" customHeight="1">
      <c r="A180" s="29"/>
      <c r="B180" s="25"/>
      <c r="C180" s="25"/>
      <c r="D180" s="25"/>
      <c r="E180" s="25"/>
      <c r="F180" s="30"/>
      <c r="G180" s="29"/>
      <c r="H180" s="30"/>
      <c r="I180" s="30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 ht="14.25" customHeight="1">
      <c r="A181" s="29"/>
      <c r="B181" s="25"/>
      <c r="C181" s="25"/>
      <c r="D181" s="25"/>
      <c r="E181" s="25"/>
      <c r="F181" s="30"/>
      <c r="G181" s="29"/>
      <c r="H181" s="30"/>
      <c r="I181" s="30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 ht="14.25" customHeight="1">
      <c r="A182" s="29"/>
      <c r="B182" s="25"/>
      <c r="C182" s="25"/>
      <c r="D182" s="25"/>
      <c r="E182" s="25"/>
      <c r="F182" s="30"/>
      <c r="G182" s="29"/>
      <c r="H182" s="30"/>
      <c r="I182" s="30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 ht="14.25" customHeight="1">
      <c r="A183" s="29"/>
      <c r="B183" s="25"/>
      <c r="C183" s="25"/>
      <c r="D183" s="25"/>
      <c r="E183" s="25"/>
      <c r="F183" s="30"/>
      <c r="G183" s="29"/>
      <c r="H183" s="30"/>
      <c r="I183" s="30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 ht="14.25" customHeight="1">
      <c r="A184" s="29"/>
      <c r="B184" s="25"/>
      <c r="C184" s="25"/>
      <c r="D184" s="25"/>
      <c r="E184" s="25"/>
      <c r="F184" s="30"/>
      <c r="G184" s="29"/>
      <c r="H184" s="30"/>
      <c r="I184" s="30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 ht="14.25" customHeight="1">
      <c r="A185" s="29"/>
      <c r="B185" s="25"/>
      <c r="C185" s="25"/>
      <c r="D185" s="25"/>
      <c r="E185" s="25"/>
      <c r="F185" s="30"/>
      <c r="G185" s="29"/>
      <c r="H185" s="30"/>
      <c r="I185" s="30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 ht="14.25" customHeight="1">
      <c r="A186" s="29"/>
      <c r="B186" s="25"/>
      <c r="C186" s="25"/>
      <c r="D186" s="25"/>
      <c r="E186" s="25"/>
      <c r="F186" s="30"/>
      <c r="G186" s="29"/>
      <c r="H186" s="30"/>
      <c r="I186" s="30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 ht="14.25" customHeight="1">
      <c r="A187" s="29"/>
      <c r="B187" s="25"/>
      <c r="C187" s="25"/>
      <c r="D187" s="25"/>
      <c r="E187" s="25"/>
      <c r="F187" s="30"/>
      <c r="G187" s="29"/>
      <c r="H187" s="30"/>
      <c r="I187" s="30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 ht="14.25" customHeight="1">
      <c r="A188" s="29"/>
      <c r="B188" s="25"/>
      <c r="C188" s="25"/>
      <c r="D188" s="25"/>
      <c r="E188" s="25"/>
      <c r="F188" s="30"/>
      <c r="G188" s="29"/>
      <c r="H188" s="30"/>
      <c r="I188" s="30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 ht="14.25" customHeight="1">
      <c r="A189" s="29"/>
      <c r="B189" s="25"/>
      <c r="C189" s="25"/>
      <c r="D189" s="25"/>
      <c r="E189" s="25"/>
      <c r="F189" s="30"/>
      <c r="G189" s="29"/>
      <c r="H189" s="30"/>
      <c r="I189" s="30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 ht="14.25" customHeight="1">
      <c r="A190" s="29"/>
      <c r="B190" s="25"/>
      <c r="C190" s="25"/>
      <c r="D190" s="25"/>
      <c r="E190" s="25"/>
      <c r="F190" s="30"/>
      <c r="G190" s="29"/>
      <c r="H190" s="30"/>
      <c r="I190" s="30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 ht="14.25" customHeight="1">
      <c r="A191" s="29"/>
      <c r="B191" s="25"/>
      <c r="C191" s="25"/>
      <c r="D191" s="25"/>
      <c r="E191" s="25"/>
      <c r="F191" s="30"/>
      <c r="G191" s="29"/>
      <c r="H191" s="30"/>
      <c r="I191" s="30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 ht="14.25" customHeight="1">
      <c r="A192" s="29"/>
      <c r="B192" s="25"/>
      <c r="C192" s="25"/>
      <c r="D192" s="25"/>
      <c r="E192" s="25"/>
      <c r="F192" s="30"/>
      <c r="G192" s="29"/>
      <c r="H192" s="30"/>
      <c r="I192" s="30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 ht="14.25" customHeight="1">
      <c r="A193" s="29"/>
      <c r="B193" s="25"/>
      <c r="C193" s="25"/>
      <c r="D193" s="25"/>
      <c r="E193" s="25"/>
      <c r="F193" s="30"/>
      <c r="G193" s="29"/>
      <c r="H193" s="30"/>
      <c r="I193" s="30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 ht="14.25" customHeight="1">
      <c r="A194" s="29"/>
      <c r="B194" s="25"/>
      <c r="C194" s="25"/>
      <c r="D194" s="25"/>
      <c r="E194" s="25"/>
      <c r="F194" s="30"/>
      <c r="G194" s="29"/>
      <c r="H194" s="30"/>
      <c r="I194" s="30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 ht="14.25" customHeight="1">
      <c r="A195" s="29"/>
      <c r="B195" s="25"/>
      <c r="C195" s="25"/>
      <c r="D195" s="25"/>
      <c r="E195" s="25"/>
      <c r="F195" s="30"/>
      <c r="G195" s="29"/>
      <c r="H195" s="30"/>
      <c r="I195" s="30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 ht="14.25" customHeight="1">
      <c r="A196" s="29"/>
      <c r="B196" s="25"/>
      <c r="C196" s="25"/>
      <c r="D196" s="25"/>
      <c r="E196" s="25"/>
      <c r="F196" s="30"/>
      <c r="G196" s="29"/>
      <c r="H196" s="30"/>
      <c r="I196" s="30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 ht="14.25" customHeight="1">
      <c r="A197" s="29"/>
      <c r="B197" s="25"/>
      <c r="C197" s="25"/>
      <c r="D197" s="25"/>
      <c r="E197" s="25"/>
      <c r="F197" s="30"/>
      <c r="G197" s="29"/>
      <c r="H197" s="30"/>
      <c r="I197" s="30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 ht="14.25" customHeight="1">
      <c r="A198" s="29"/>
      <c r="B198" s="25"/>
      <c r="C198" s="25"/>
      <c r="D198" s="25"/>
      <c r="E198" s="25"/>
      <c r="F198" s="30"/>
      <c r="G198" s="29"/>
      <c r="H198" s="30"/>
      <c r="I198" s="30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 ht="14.25" customHeight="1">
      <c r="A199" s="29"/>
      <c r="B199" s="25"/>
      <c r="C199" s="25"/>
      <c r="D199" s="25"/>
      <c r="E199" s="25"/>
      <c r="F199" s="30"/>
      <c r="G199" s="29"/>
      <c r="H199" s="30"/>
      <c r="I199" s="30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 ht="14.25" customHeight="1">
      <c r="A200" s="29"/>
      <c r="B200" s="25"/>
      <c r="C200" s="25"/>
      <c r="D200" s="25"/>
      <c r="E200" s="25"/>
      <c r="F200" s="30"/>
      <c r="G200" s="29"/>
      <c r="H200" s="30"/>
      <c r="I200" s="30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spans="1:27" ht="14.25" customHeight="1">
      <c r="A201" s="29"/>
      <c r="B201" s="25"/>
      <c r="C201" s="25"/>
      <c r="D201" s="25"/>
      <c r="E201" s="25"/>
      <c r="F201" s="30"/>
      <c r="G201" s="29"/>
      <c r="H201" s="30"/>
      <c r="I201" s="30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spans="1:27" ht="14.25" customHeight="1">
      <c r="A202" s="29"/>
      <c r="B202" s="25"/>
      <c r="C202" s="25"/>
      <c r="D202" s="25"/>
      <c r="E202" s="25"/>
      <c r="F202" s="30"/>
      <c r="G202" s="29"/>
      <c r="H202" s="30"/>
      <c r="I202" s="30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spans="1:27" ht="14.25" customHeight="1">
      <c r="A203" s="29"/>
      <c r="B203" s="25"/>
      <c r="C203" s="25"/>
      <c r="D203" s="25"/>
      <c r="E203" s="25"/>
      <c r="F203" s="30"/>
      <c r="G203" s="29"/>
      <c r="H203" s="30"/>
      <c r="I203" s="30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spans="1:27" ht="14.25" customHeight="1">
      <c r="A204" s="29"/>
      <c r="B204" s="25"/>
      <c r="C204" s="25"/>
      <c r="D204" s="25"/>
      <c r="E204" s="25"/>
      <c r="F204" s="30"/>
      <c r="G204" s="29"/>
      <c r="H204" s="30"/>
      <c r="I204" s="30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1:27" ht="14.25" customHeight="1">
      <c r="A205" s="29"/>
      <c r="B205" s="25"/>
      <c r="C205" s="25"/>
      <c r="D205" s="25"/>
      <c r="E205" s="25"/>
      <c r="F205" s="30"/>
      <c r="G205" s="29"/>
      <c r="H205" s="30"/>
      <c r="I205" s="30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1:27" ht="14.25" customHeight="1">
      <c r="A206" s="29"/>
      <c r="B206" s="25"/>
      <c r="C206" s="25"/>
      <c r="D206" s="25"/>
      <c r="E206" s="25"/>
      <c r="F206" s="30"/>
      <c r="G206" s="29"/>
      <c r="H206" s="30"/>
      <c r="I206" s="30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1:27" ht="14.25" customHeight="1">
      <c r="A207" s="29"/>
      <c r="B207" s="25"/>
      <c r="C207" s="25"/>
      <c r="D207" s="25"/>
      <c r="E207" s="25"/>
      <c r="F207" s="30"/>
      <c r="G207" s="29"/>
      <c r="H207" s="30"/>
      <c r="I207" s="30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1:27" ht="14.25" customHeight="1">
      <c r="A208" s="29"/>
      <c r="B208" s="25"/>
      <c r="C208" s="25"/>
      <c r="D208" s="25"/>
      <c r="E208" s="25"/>
      <c r="F208" s="30"/>
      <c r="G208" s="29"/>
      <c r="H208" s="30"/>
      <c r="I208" s="30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1:27" ht="14.25" customHeight="1">
      <c r="A209" s="29"/>
      <c r="B209" s="25"/>
      <c r="C209" s="25"/>
      <c r="D209" s="25"/>
      <c r="E209" s="25"/>
      <c r="F209" s="30"/>
      <c r="G209" s="29"/>
      <c r="H209" s="30"/>
      <c r="I209" s="30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1:27" ht="14.25" customHeight="1">
      <c r="A210" s="29"/>
      <c r="B210" s="25"/>
      <c r="C210" s="25"/>
      <c r="D210" s="25"/>
      <c r="E210" s="25"/>
      <c r="F210" s="30"/>
      <c r="G210" s="29"/>
      <c r="H210" s="30"/>
      <c r="I210" s="30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1:27" ht="14.25" customHeight="1">
      <c r="A211" s="29"/>
      <c r="B211" s="25"/>
      <c r="C211" s="25"/>
      <c r="D211" s="25"/>
      <c r="E211" s="25"/>
      <c r="F211" s="30"/>
      <c r="G211" s="29"/>
      <c r="H211" s="30"/>
      <c r="I211" s="30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1:27" ht="14.25" customHeight="1">
      <c r="A212" s="29"/>
      <c r="B212" s="25"/>
      <c r="C212" s="25"/>
      <c r="D212" s="25"/>
      <c r="E212" s="25"/>
      <c r="F212" s="30"/>
      <c r="G212" s="29"/>
      <c r="H212" s="30"/>
      <c r="I212" s="30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1:27" ht="14.25" customHeight="1">
      <c r="A213" s="29"/>
      <c r="B213" s="25"/>
      <c r="C213" s="25"/>
      <c r="D213" s="25"/>
      <c r="E213" s="25"/>
      <c r="F213" s="30"/>
      <c r="G213" s="29"/>
      <c r="H213" s="30"/>
      <c r="I213" s="30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1:27" ht="14.25" customHeight="1">
      <c r="A214" s="29"/>
      <c r="B214" s="25"/>
      <c r="C214" s="25"/>
      <c r="D214" s="25"/>
      <c r="E214" s="25"/>
      <c r="F214" s="30"/>
      <c r="G214" s="29"/>
      <c r="H214" s="30"/>
      <c r="I214" s="30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1:27" ht="14.25" customHeight="1">
      <c r="A215" s="29"/>
      <c r="B215" s="25"/>
      <c r="C215" s="25"/>
      <c r="D215" s="25"/>
      <c r="E215" s="25"/>
      <c r="F215" s="30"/>
      <c r="G215" s="29"/>
      <c r="H215" s="30"/>
      <c r="I215" s="30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1:27" ht="14.25" customHeight="1">
      <c r="A216" s="29"/>
      <c r="B216" s="25"/>
      <c r="C216" s="25"/>
      <c r="D216" s="25"/>
      <c r="E216" s="25"/>
      <c r="F216" s="30"/>
      <c r="G216" s="29"/>
      <c r="H216" s="30"/>
      <c r="I216" s="30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1:27" ht="14.25" customHeight="1">
      <c r="A217" s="29"/>
      <c r="B217" s="25"/>
      <c r="C217" s="25"/>
      <c r="D217" s="25"/>
      <c r="E217" s="25"/>
      <c r="F217" s="30"/>
      <c r="G217" s="29"/>
      <c r="H217" s="30"/>
      <c r="I217" s="30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1:27" ht="14.25" customHeight="1">
      <c r="A218" s="29"/>
      <c r="B218" s="25"/>
      <c r="C218" s="25"/>
      <c r="D218" s="25"/>
      <c r="E218" s="25"/>
      <c r="F218" s="30"/>
      <c r="G218" s="29"/>
      <c r="H218" s="30"/>
      <c r="I218" s="30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1:27" ht="14.25" customHeight="1">
      <c r="A219" s="29"/>
      <c r="B219" s="25"/>
      <c r="C219" s="25"/>
      <c r="D219" s="25"/>
      <c r="E219" s="25"/>
      <c r="F219" s="30"/>
      <c r="G219" s="29"/>
      <c r="H219" s="30"/>
      <c r="I219" s="30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1:27" ht="14.25" customHeight="1">
      <c r="A220" s="29"/>
      <c r="B220" s="25"/>
      <c r="C220" s="25"/>
      <c r="D220" s="25"/>
      <c r="E220" s="25"/>
      <c r="F220" s="30"/>
      <c r="G220" s="29"/>
      <c r="H220" s="30"/>
      <c r="I220" s="30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 spans="1:27" ht="14.25" customHeight="1">
      <c r="A221" s="29"/>
      <c r="B221" s="25"/>
      <c r="C221" s="25"/>
      <c r="D221" s="25"/>
      <c r="E221" s="25"/>
      <c r="F221" s="30"/>
      <c r="G221" s="29"/>
      <c r="H221" s="30"/>
      <c r="I221" s="30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 spans="1:27" ht="14.25" customHeight="1">
      <c r="A222" s="29"/>
      <c r="B222" s="25"/>
      <c r="C222" s="25"/>
      <c r="D222" s="25"/>
      <c r="E222" s="25"/>
      <c r="F222" s="30"/>
      <c r="G222" s="29"/>
      <c r="H222" s="30"/>
      <c r="I222" s="30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 spans="1:27" ht="14.25" customHeight="1">
      <c r="A223" s="29"/>
      <c r="B223" s="25"/>
      <c r="C223" s="25"/>
      <c r="D223" s="25"/>
      <c r="E223" s="25"/>
      <c r="F223" s="30"/>
      <c r="G223" s="29"/>
      <c r="H223" s="30"/>
      <c r="I223" s="30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 spans="1:27" ht="14.25" customHeight="1">
      <c r="A224" s="29"/>
      <c r="B224" s="25"/>
      <c r="C224" s="25"/>
      <c r="D224" s="25"/>
      <c r="E224" s="25"/>
      <c r="F224" s="30"/>
      <c r="G224" s="29"/>
      <c r="H224" s="30"/>
      <c r="I224" s="30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 spans="1:27" ht="14.25" customHeight="1">
      <c r="A225" s="29"/>
      <c r="B225" s="25"/>
      <c r="C225" s="25"/>
      <c r="D225" s="25"/>
      <c r="E225" s="25"/>
      <c r="F225" s="30"/>
      <c r="G225" s="29"/>
      <c r="H225" s="30"/>
      <c r="I225" s="30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 spans="1:27" ht="14.25" customHeight="1">
      <c r="A226" s="29"/>
      <c r="B226" s="25"/>
      <c r="C226" s="25"/>
      <c r="D226" s="25"/>
      <c r="E226" s="25"/>
      <c r="F226" s="30"/>
      <c r="G226" s="29"/>
      <c r="H226" s="30"/>
      <c r="I226" s="30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 spans="1:27" ht="14.25" customHeight="1">
      <c r="A227" s="29"/>
      <c r="B227" s="25"/>
      <c r="C227" s="25"/>
      <c r="D227" s="25"/>
      <c r="E227" s="25"/>
      <c r="F227" s="30"/>
      <c r="G227" s="29"/>
      <c r="H227" s="30"/>
      <c r="I227" s="30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 spans="1:27" ht="14.25" customHeight="1">
      <c r="A228" s="29"/>
      <c r="B228" s="25"/>
      <c r="C228" s="25"/>
      <c r="D228" s="25"/>
      <c r="E228" s="25"/>
      <c r="F228" s="30"/>
      <c r="G228" s="29"/>
      <c r="H228" s="30"/>
      <c r="I228" s="30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 spans="1:27" ht="14.25" customHeight="1">
      <c r="A229" s="29"/>
      <c r="B229" s="25"/>
      <c r="C229" s="25"/>
      <c r="D229" s="25"/>
      <c r="E229" s="25"/>
      <c r="F229" s="30"/>
      <c r="G229" s="29"/>
      <c r="H229" s="30"/>
      <c r="I229" s="30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 spans="1:27" ht="14.25" customHeight="1">
      <c r="A230" s="29"/>
      <c r="B230" s="25"/>
      <c r="C230" s="25"/>
      <c r="D230" s="25"/>
      <c r="E230" s="25"/>
      <c r="F230" s="30"/>
      <c r="G230" s="29"/>
      <c r="H230" s="30"/>
      <c r="I230" s="30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 spans="1:27" ht="14.25" customHeight="1">
      <c r="A231" s="29"/>
      <c r="B231" s="25"/>
      <c r="C231" s="25"/>
      <c r="D231" s="25"/>
      <c r="E231" s="25"/>
      <c r="F231" s="30"/>
      <c r="G231" s="29"/>
      <c r="H231" s="30"/>
      <c r="I231" s="30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 spans="1:27" ht="14.25" customHeight="1">
      <c r="A232" s="29"/>
      <c r="B232" s="25"/>
      <c r="C232" s="25"/>
      <c r="D232" s="25"/>
      <c r="E232" s="25"/>
      <c r="F232" s="30"/>
      <c r="G232" s="29"/>
      <c r="H232" s="30"/>
      <c r="I232" s="30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 spans="1:27" ht="14.25" customHeight="1">
      <c r="A233" s="29"/>
      <c r="B233" s="25"/>
      <c r="C233" s="25"/>
      <c r="D233" s="25"/>
      <c r="E233" s="25"/>
      <c r="F233" s="30"/>
      <c r="G233" s="29"/>
      <c r="H233" s="30"/>
      <c r="I233" s="30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 spans="1:27" ht="14.25" customHeight="1">
      <c r="A234" s="29"/>
      <c r="B234" s="25"/>
      <c r="C234" s="25"/>
      <c r="D234" s="25"/>
      <c r="E234" s="25"/>
      <c r="F234" s="30"/>
      <c r="G234" s="29"/>
      <c r="H234" s="30"/>
      <c r="I234" s="30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 spans="1:27" ht="14.25" customHeight="1">
      <c r="A235" s="29"/>
      <c r="B235" s="25"/>
      <c r="C235" s="25"/>
      <c r="D235" s="25"/>
      <c r="E235" s="25"/>
      <c r="F235" s="30"/>
      <c r="G235" s="29"/>
      <c r="H235" s="30"/>
      <c r="I235" s="30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 spans="1:27" ht="14.25" customHeight="1">
      <c r="A236" s="29"/>
      <c r="B236" s="25"/>
      <c r="C236" s="25"/>
      <c r="D236" s="25"/>
      <c r="E236" s="25"/>
      <c r="F236" s="30"/>
      <c r="G236" s="29"/>
      <c r="H236" s="30"/>
      <c r="I236" s="30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 spans="1:27" ht="14.25" customHeight="1">
      <c r="A237" s="29"/>
      <c r="B237" s="25"/>
      <c r="C237" s="25"/>
      <c r="D237" s="25"/>
      <c r="E237" s="25"/>
      <c r="F237" s="30"/>
      <c r="G237" s="29"/>
      <c r="H237" s="30"/>
      <c r="I237" s="30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 spans="1:27" ht="14.25" customHeight="1">
      <c r="A238" s="29"/>
      <c r="B238" s="25"/>
      <c r="C238" s="25"/>
      <c r="D238" s="25"/>
      <c r="E238" s="25"/>
      <c r="F238" s="30"/>
      <c r="G238" s="29"/>
      <c r="H238" s="30"/>
      <c r="I238" s="30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 spans="1:27" ht="14.25" customHeight="1">
      <c r="A239" s="29"/>
      <c r="B239" s="25"/>
      <c r="C239" s="25"/>
      <c r="D239" s="25"/>
      <c r="E239" s="25"/>
      <c r="F239" s="30"/>
      <c r="G239" s="29"/>
      <c r="H239" s="30"/>
      <c r="I239" s="30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 spans="1:27" ht="14.25" customHeight="1">
      <c r="A240" s="29"/>
      <c r="B240" s="25"/>
      <c r="C240" s="25"/>
      <c r="D240" s="25"/>
      <c r="E240" s="25"/>
      <c r="F240" s="30"/>
      <c r="G240" s="29"/>
      <c r="H240" s="30"/>
      <c r="I240" s="30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 spans="1:27" ht="14.25" customHeight="1">
      <c r="A241" s="29"/>
      <c r="B241" s="25"/>
      <c r="C241" s="25"/>
      <c r="D241" s="25"/>
      <c r="E241" s="25"/>
      <c r="F241" s="30"/>
      <c r="G241" s="29"/>
      <c r="H241" s="30"/>
      <c r="I241" s="30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 spans="1:27" ht="14.25" customHeight="1">
      <c r="A242" s="29"/>
      <c r="B242" s="25"/>
      <c r="C242" s="25"/>
      <c r="D242" s="25"/>
      <c r="E242" s="25"/>
      <c r="F242" s="30"/>
      <c r="G242" s="29"/>
      <c r="H242" s="30"/>
      <c r="I242" s="30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 spans="1:27" ht="14.25" customHeight="1">
      <c r="A243" s="29"/>
      <c r="B243" s="25"/>
      <c r="C243" s="25"/>
      <c r="D243" s="25"/>
      <c r="E243" s="25"/>
      <c r="F243" s="30"/>
      <c r="G243" s="29"/>
      <c r="H243" s="30"/>
      <c r="I243" s="30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 spans="1:27" ht="14.25" customHeight="1">
      <c r="A244" s="29"/>
      <c r="B244" s="25"/>
      <c r="C244" s="25"/>
      <c r="D244" s="25"/>
      <c r="E244" s="25"/>
      <c r="F244" s="30"/>
      <c r="G244" s="29"/>
      <c r="H244" s="30"/>
      <c r="I244" s="30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 spans="1:27" ht="14.25" customHeight="1">
      <c r="A245" s="29"/>
      <c r="B245" s="25"/>
      <c r="C245" s="25"/>
      <c r="D245" s="25"/>
      <c r="E245" s="25"/>
      <c r="F245" s="30"/>
      <c r="G245" s="29"/>
      <c r="H245" s="30"/>
      <c r="I245" s="30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 spans="1:27" ht="14.25" customHeight="1">
      <c r="A246" s="29"/>
      <c r="B246" s="25"/>
      <c r="C246" s="25"/>
      <c r="D246" s="25"/>
      <c r="E246" s="25"/>
      <c r="F246" s="30"/>
      <c r="G246" s="29"/>
      <c r="H246" s="30"/>
      <c r="I246" s="30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 spans="1:27" ht="14.25" customHeight="1">
      <c r="A247" s="29"/>
      <c r="B247" s="25"/>
      <c r="C247" s="25"/>
      <c r="D247" s="25"/>
      <c r="E247" s="25"/>
      <c r="F247" s="30"/>
      <c r="G247" s="29"/>
      <c r="H247" s="30"/>
      <c r="I247" s="30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 spans="1:27" ht="14.25" customHeight="1">
      <c r="A248" s="29"/>
      <c r="B248" s="25"/>
      <c r="C248" s="25"/>
      <c r="D248" s="25"/>
      <c r="E248" s="25"/>
      <c r="F248" s="30"/>
      <c r="G248" s="29"/>
      <c r="H248" s="30"/>
      <c r="I248" s="30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 spans="1:27" ht="14.25" customHeight="1">
      <c r="A249" s="29"/>
      <c r="B249" s="25"/>
      <c r="C249" s="25"/>
      <c r="D249" s="25"/>
      <c r="E249" s="25"/>
      <c r="F249" s="30"/>
      <c r="G249" s="29"/>
      <c r="H249" s="30"/>
      <c r="I249" s="30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 spans="1:27" ht="14.25" customHeight="1">
      <c r="A250" s="29"/>
      <c r="B250" s="25"/>
      <c r="C250" s="25"/>
      <c r="D250" s="25"/>
      <c r="E250" s="25"/>
      <c r="F250" s="30"/>
      <c r="G250" s="29"/>
      <c r="H250" s="30"/>
      <c r="I250" s="30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 spans="1:27" ht="14.25" customHeight="1">
      <c r="A251" s="29"/>
      <c r="B251" s="25"/>
      <c r="C251" s="25"/>
      <c r="D251" s="25"/>
      <c r="E251" s="25"/>
      <c r="F251" s="30"/>
      <c r="G251" s="29"/>
      <c r="H251" s="30"/>
      <c r="I251" s="30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 spans="1:27" ht="14.25" customHeight="1">
      <c r="A252" s="29"/>
      <c r="B252" s="25"/>
      <c r="C252" s="25"/>
      <c r="D252" s="25"/>
      <c r="E252" s="25"/>
      <c r="F252" s="30"/>
      <c r="G252" s="29"/>
      <c r="H252" s="30"/>
      <c r="I252" s="30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 spans="1:27" ht="14.25" customHeight="1">
      <c r="A253" s="29"/>
      <c r="B253" s="25"/>
      <c r="C253" s="25"/>
      <c r="D253" s="25"/>
      <c r="E253" s="25"/>
      <c r="F253" s="30"/>
      <c r="G253" s="29"/>
      <c r="H253" s="30"/>
      <c r="I253" s="30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 spans="1:27" ht="14.25" customHeight="1">
      <c r="A254" s="29"/>
      <c r="B254" s="25"/>
      <c r="C254" s="25"/>
      <c r="D254" s="25"/>
      <c r="E254" s="25"/>
      <c r="F254" s="30"/>
      <c r="G254" s="29"/>
      <c r="H254" s="30"/>
      <c r="I254" s="30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 spans="1:27" ht="14.25" customHeight="1">
      <c r="A255" s="29"/>
      <c r="B255" s="25"/>
      <c r="C255" s="25"/>
      <c r="D255" s="25"/>
      <c r="E255" s="25"/>
      <c r="F255" s="30"/>
      <c r="G255" s="29"/>
      <c r="H255" s="30"/>
      <c r="I255" s="30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 spans="1:27" ht="14.25" customHeight="1">
      <c r="A256" s="29"/>
      <c r="B256" s="25"/>
      <c r="C256" s="25"/>
      <c r="D256" s="25"/>
      <c r="E256" s="25"/>
      <c r="F256" s="30"/>
      <c r="G256" s="29"/>
      <c r="H256" s="30"/>
      <c r="I256" s="30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 spans="1:27" ht="14.25" customHeight="1">
      <c r="A257" s="29"/>
      <c r="B257" s="25"/>
      <c r="C257" s="25"/>
      <c r="D257" s="25"/>
      <c r="E257" s="25"/>
      <c r="F257" s="30"/>
      <c r="G257" s="29"/>
      <c r="H257" s="30"/>
      <c r="I257" s="30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 spans="1:27" ht="14.25" customHeight="1">
      <c r="A258" s="29"/>
      <c r="B258" s="25"/>
      <c r="C258" s="25"/>
      <c r="D258" s="25"/>
      <c r="E258" s="25"/>
      <c r="F258" s="30"/>
      <c r="G258" s="29"/>
      <c r="H258" s="30"/>
      <c r="I258" s="30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 spans="1:27" ht="14.25" customHeight="1">
      <c r="A259" s="29"/>
      <c r="B259" s="25"/>
      <c r="C259" s="25"/>
      <c r="D259" s="25"/>
      <c r="E259" s="25"/>
      <c r="F259" s="30"/>
      <c r="G259" s="29"/>
      <c r="H259" s="30"/>
      <c r="I259" s="30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 spans="1:27" ht="14.25" customHeight="1">
      <c r="A260" s="29"/>
      <c r="B260" s="25"/>
      <c r="C260" s="25"/>
      <c r="D260" s="25"/>
      <c r="E260" s="25"/>
      <c r="F260" s="30"/>
      <c r="G260" s="29"/>
      <c r="H260" s="30"/>
      <c r="I260" s="30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 spans="1:27" ht="14.25" customHeight="1">
      <c r="A261" s="29"/>
      <c r="B261" s="25"/>
      <c r="C261" s="25"/>
      <c r="D261" s="25"/>
      <c r="E261" s="25"/>
      <c r="F261" s="30"/>
      <c r="G261" s="29"/>
      <c r="H261" s="30"/>
      <c r="I261" s="30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 spans="1:27" ht="14.25" customHeight="1">
      <c r="A262" s="29"/>
      <c r="B262" s="25"/>
      <c r="C262" s="25"/>
      <c r="D262" s="25"/>
      <c r="E262" s="25"/>
      <c r="F262" s="30"/>
      <c r="G262" s="29"/>
      <c r="H262" s="30"/>
      <c r="I262" s="30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 spans="1:27" ht="14.25" customHeight="1">
      <c r="A263" s="29"/>
      <c r="B263" s="25"/>
      <c r="C263" s="25"/>
      <c r="D263" s="25"/>
      <c r="E263" s="25"/>
      <c r="F263" s="30"/>
      <c r="G263" s="29"/>
      <c r="H263" s="30"/>
      <c r="I263" s="30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 spans="1:27" ht="14.25" customHeight="1">
      <c r="A264" s="29"/>
      <c r="B264" s="25"/>
      <c r="C264" s="25"/>
      <c r="D264" s="25"/>
      <c r="E264" s="25"/>
      <c r="F264" s="30"/>
      <c r="G264" s="29"/>
      <c r="H264" s="30"/>
      <c r="I264" s="30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 spans="1:27" ht="14.25" customHeight="1">
      <c r="A265" s="29"/>
      <c r="B265" s="25"/>
      <c r="C265" s="25"/>
      <c r="D265" s="25"/>
      <c r="E265" s="25"/>
      <c r="F265" s="30"/>
      <c r="G265" s="29"/>
      <c r="H265" s="30"/>
      <c r="I265" s="30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 spans="1:27" ht="14.25" customHeight="1">
      <c r="A266" s="29"/>
      <c r="B266" s="25"/>
      <c r="C266" s="25"/>
      <c r="D266" s="25"/>
      <c r="E266" s="25"/>
      <c r="F266" s="30"/>
      <c r="G266" s="29"/>
      <c r="H266" s="30"/>
      <c r="I266" s="30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 spans="1:27" ht="14.25" customHeight="1">
      <c r="A267" s="29"/>
      <c r="B267" s="25"/>
      <c r="C267" s="25"/>
      <c r="D267" s="25"/>
      <c r="E267" s="25"/>
      <c r="F267" s="30"/>
      <c r="G267" s="29"/>
      <c r="H267" s="30"/>
      <c r="I267" s="30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 spans="1:27" ht="14.25" customHeight="1">
      <c r="A268" s="29"/>
      <c r="B268" s="25"/>
      <c r="C268" s="25"/>
      <c r="D268" s="25"/>
      <c r="E268" s="25"/>
      <c r="F268" s="30"/>
      <c r="G268" s="29"/>
      <c r="H268" s="30"/>
      <c r="I268" s="30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 spans="1:27" ht="14.25" customHeight="1">
      <c r="A269" s="29"/>
      <c r="B269" s="25"/>
      <c r="C269" s="25"/>
      <c r="D269" s="25"/>
      <c r="E269" s="25"/>
      <c r="F269" s="30"/>
      <c r="G269" s="29"/>
      <c r="H269" s="30"/>
      <c r="I269" s="30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 spans="1:27" ht="14.25" customHeight="1">
      <c r="A270" s="29"/>
      <c r="B270" s="25"/>
      <c r="C270" s="25"/>
      <c r="D270" s="25"/>
      <c r="E270" s="25"/>
      <c r="F270" s="30"/>
      <c r="G270" s="29"/>
      <c r="H270" s="30"/>
      <c r="I270" s="30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 spans="1:27" ht="14.25" customHeight="1">
      <c r="A271" s="29"/>
      <c r="B271" s="25"/>
      <c r="C271" s="25"/>
      <c r="D271" s="25"/>
      <c r="E271" s="25"/>
      <c r="F271" s="30"/>
      <c r="G271" s="29"/>
      <c r="H271" s="30"/>
      <c r="I271" s="30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 spans="1:27" ht="14.25" customHeight="1">
      <c r="A272" s="29"/>
      <c r="B272" s="25"/>
      <c r="C272" s="25"/>
      <c r="D272" s="25"/>
      <c r="E272" s="25"/>
      <c r="F272" s="30"/>
      <c r="G272" s="29"/>
      <c r="H272" s="30"/>
      <c r="I272" s="30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 spans="1:27" ht="14.25" customHeight="1">
      <c r="A273" s="29"/>
      <c r="B273" s="25"/>
      <c r="C273" s="25"/>
      <c r="D273" s="25"/>
      <c r="E273" s="25"/>
      <c r="F273" s="30"/>
      <c r="G273" s="29"/>
      <c r="H273" s="30"/>
      <c r="I273" s="30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 spans="1:27" ht="14.25" customHeight="1">
      <c r="A274" s="29"/>
      <c r="B274" s="25"/>
      <c r="C274" s="25"/>
      <c r="D274" s="25"/>
      <c r="E274" s="25"/>
      <c r="F274" s="30"/>
      <c r="G274" s="29"/>
      <c r="H274" s="30"/>
      <c r="I274" s="30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 spans="1:27" ht="14.25" customHeight="1">
      <c r="A275" s="29"/>
      <c r="B275" s="25"/>
      <c r="C275" s="25"/>
      <c r="D275" s="25"/>
      <c r="E275" s="25"/>
      <c r="F275" s="30"/>
      <c r="G275" s="29"/>
      <c r="H275" s="30"/>
      <c r="I275" s="30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 spans="1:27" ht="14.25" customHeight="1">
      <c r="A276" s="29"/>
      <c r="B276" s="25"/>
      <c r="C276" s="25"/>
      <c r="D276" s="25"/>
      <c r="E276" s="25"/>
      <c r="F276" s="30"/>
      <c r="G276" s="29"/>
      <c r="H276" s="30"/>
      <c r="I276" s="30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 spans="1:27" ht="14.25" customHeight="1">
      <c r="A277" s="29"/>
      <c r="B277" s="25"/>
      <c r="C277" s="25"/>
      <c r="D277" s="25"/>
      <c r="E277" s="25"/>
      <c r="F277" s="30"/>
      <c r="G277" s="29"/>
      <c r="H277" s="30"/>
      <c r="I277" s="30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 spans="1:27" ht="14.25" customHeight="1">
      <c r="A278" s="29"/>
      <c r="B278" s="25"/>
      <c r="C278" s="25"/>
      <c r="D278" s="25"/>
      <c r="E278" s="25"/>
      <c r="F278" s="30"/>
      <c r="G278" s="29"/>
      <c r="H278" s="30"/>
      <c r="I278" s="30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 spans="1:27" ht="14.25" customHeight="1">
      <c r="A279" s="29"/>
      <c r="B279" s="25"/>
      <c r="C279" s="25"/>
      <c r="D279" s="25"/>
      <c r="E279" s="25"/>
      <c r="F279" s="30"/>
      <c r="G279" s="29"/>
      <c r="H279" s="30"/>
      <c r="I279" s="30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 spans="1:27" ht="14.25" customHeight="1">
      <c r="A280" s="29"/>
      <c r="B280" s="25"/>
      <c r="C280" s="25"/>
      <c r="D280" s="25"/>
      <c r="E280" s="25"/>
      <c r="F280" s="30"/>
      <c r="G280" s="29"/>
      <c r="H280" s="30"/>
      <c r="I280" s="30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 spans="1:27" ht="14.25" customHeight="1">
      <c r="A281" s="29"/>
      <c r="B281" s="25"/>
      <c r="C281" s="25"/>
      <c r="D281" s="25"/>
      <c r="E281" s="25"/>
      <c r="F281" s="30"/>
      <c r="G281" s="29"/>
      <c r="H281" s="30"/>
      <c r="I281" s="30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 spans="1:27" ht="14.25" customHeight="1">
      <c r="A282" s="29"/>
      <c r="B282" s="25"/>
      <c r="C282" s="25"/>
      <c r="D282" s="25"/>
      <c r="E282" s="25"/>
      <c r="F282" s="30"/>
      <c r="G282" s="29"/>
      <c r="H282" s="30"/>
      <c r="I282" s="30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 spans="1:27" ht="14.25" customHeight="1">
      <c r="A283" s="29"/>
      <c r="B283" s="25"/>
      <c r="C283" s="25"/>
      <c r="D283" s="25"/>
      <c r="E283" s="25"/>
      <c r="F283" s="30"/>
      <c r="G283" s="29"/>
      <c r="H283" s="30"/>
      <c r="I283" s="30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 spans="1:27" ht="14.25" customHeight="1">
      <c r="A284" s="29"/>
      <c r="B284" s="25"/>
      <c r="C284" s="25"/>
      <c r="D284" s="25"/>
      <c r="E284" s="25"/>
      <c r="F284" s="30"/>
      <c r="G284" s="29"/>
      <c r="H284" s="30"/>
      <c r="I284" s="30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 spans="1:27" ht="14.25" customHeight="1">
      <c r="A285" s="29"/>
      <c r="B285" s="25"/>
      <c r="C285" s="25"/>
      <c r="D285" s="25"/>
      <c r="E285" s="25"/>
      <c r="F285" s="30"/>
      <c r="G285" s="29"/>
      <c r="H285" s="30"/>
      <c r="I285" s="30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 spans="1:27" ht="14.25" customHeight="1">
      <c r="A286" s="29"/>
      <c r="B286" s="25"/>
      <c r="C286" s="25"/>
      <c r="D286" s="25"/>
      <c r="E286" s="25"/>
      <c r="F286" s="30"/>
      <c r="G286" s="29"/>
      <c r="H286" s="30"/>
      <c r="I286" s="30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 spans="1:27" ht="14.25" customHeight="1">
      <c r="A287" s="29"/>
      <c r="B287" s="25"/>
      <c r="C287" s="25"/>
      <c r="D287" s="25"/>
      <c r="E287" s="25"/>
      <c r="F287" s="30"/>
      <c r="G287" s="29"/>
      <c r="H287" s="30"/>
      <c r="I287" s="30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 spans="1:27" ht="14.25" customHeight="1">
      <c r="A288" s="29"/>
      <c r="B288" s="25"/>
      <c r="C288" s="25"/>
      <c r="D288" s="25"/>
      <c r="E288" s="25"/>
      <c r="F288" s="30"/>
      <c r="G288" s="29"/>
      <c r="H288" s="30"/>
      <c r="I288" s="30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 spans="1:27" ht="14.25" customHeight="1">
      <c r="A289" s="29"/>
      <c r="B289" s="25"/>
      <c r="C289" s="25"/>
      <c r="D289" s="25"/>
      <c r="E289" s="25"/>
      <c r="F289" s="30"/>
      <c r="G289" s="29"/>
      <c r="H289" s="30"/>
      <c r="I289" s="30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 spans="1:27" ht="14.25" customHeight="1">
      <c r="A290" s="29"/>
      <c r="B290" s="25"/>
      <c r="C290" s="25"/>
      <c r="D290" s="25"/>
      <c r="E290" s="25"/>
      <c r="F290" s="30"/>
      <c r="G290" s="29"/>
      <c r="H290" s="30"/>
      <c r="I290" s="30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 spans="1:27" ht="14.25" customHeight="1">
      <c r="A291" s="29"/>
      <c r="B291" s="25"/>
      <c r="C291" s="25"/>
      <c r="D291" s="25"/>
      <c r="E291" s="25"/>
      <c r="F291" s="30"/>
      <c r="G291" s="29"/>
      <c r="H291" s="30"/>
      <c r="I291" s="30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 spans="1:27" ht="14.25" customHeight="1">
      <c r="A292" s="29"/>
      <c r="B292" s="25"/>
      <c r="C292" s="25"/>
      <c r="D292" s="25"/>
      <c r="E292" s="25"/>
      <c r="F292" s="30"/>
      <c r="G292" s="29"/>
      <c r="H292" s="30"/>
      <c r="I292" s="30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 spans="1:27" ht="14.25" customHeight="1">
      <c r="A293" s="29"/>
      <c r="B293" s="25"/>
      <c r="C293" s="25"/>
      <c r="D293" s="25"/>
      <c r="E293" s="25"/>
      <c r="F293" s="30"/>
      <c r="G293" s="29"/>
      <c r="H293" s="30"/>
      <c r="I293" s="30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 spans="1:27" ht="14.25" customHeight="1">
      <c r="A294" s="29"/>
      <c r="B294" s="25"/>
      <c r="C294" s="25"/>
      <c r="D294" s="25"/>
      <c r="E294" s="25"/>
      <c r="F294" s="30"/>
      <c r="G294" s="29"/>
      <c r="H294" s="30"/>
      <c r="I294" s="30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 spans="1:27" ht="14.25" customHeight="1">
      <c r="A295" s="29"/>
      <c r="B295" s="25"/>
      <c r="C295" s="25"/>
      <c r="D295" s="25"/>
      <c r="E295" s="25"/>
      <c r="F295" s="30"/>
      <c r="G295" s="29"/>
      <c r="H295" s="30"/>
      <c r="I295" s="30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 spans="1:27" ht="14.25" customHeight="1">
      <c r="A296" s="29"/>
      <c r="B296" s="25"/>
      <c r="C296" s="25"/>
      <c r="D296" s="25"/>
      <c r="E296" s="25"/>
      <c r="F296" s="30"/>
      <c r="G296" s="29"/>
      <c r="H296" s="30"/>
      <c r="I296" s="30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 spans="1:27" ht="14.25" customHeight="1">
      <c r="A297" s="29"/>
      <c r="B297" s="25"/>
      <c r="C297" s="25"/>
      <c r="D297" s="25"/>
      <c r="E297" s="25"/>
      <c r="F297" s="30"/>
      <c r="G297" s="29"/>
      <c r="H297" s="30"/>
      <c r="I297" s="30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 spans="1:27" ht="14.25" customHeight="1">
      <c r="A298" s="29"/>
      <c r="B298" s="25"/>
      <c r="C298" s="25"/>
      <c r="D298" s="25"/>
      <c r="E298" s="25"/>
      <c r="F298" s="30"/>
      <c r="G298" s="29"/>
      <c r="H298" s="30"/>
      <c r="I298" s="30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 spans="1:27" ht="14.25" customHeight="1">
      <c r="A299" s="29"/>
      <c r="B299" s="25"/>
      <c r="C299" s="25"/>
      <c r="D299" s="25"/>
      <c r="E299" s="25"/>
      <c r="F299" s="30"/>
      <c r="G299" s="29"/>
      <c r="H299" s="30"/>
      <c r="I299" s="30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 spans="1:27" ht="14.25" customHeight="1">
      <c r="A300" s="29"/>
      <c r="B300" s="25"/>
      <c r="C300" s="25"/>
      <c r="D300" s="25"/>
      <c r="E300" s="25"/>
      <c r="F300" s="30"/>
      <c r="G300" s="29"/>
      <c r="H300" s="30"/>
      <c r="I300" s="30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 spans="1:27" ht="14.25" customHeight="1">
      <c r="A301" s="29"/>
      <c r="B301" s="25"/>
      <c r="C301" s="25"/>
      <c r="D301" s="25"/>
      <c r="E301" s="25"/>
      <c r="F301" s="30"/>
      <c r="G301" s="29"/>
      <c r="H301" s="30"/>
      <c r="I301" s="30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 spans="1:27" ht="14.25" customHeight="1">
      <c r="A302" s="29"/>
      <c r="B302" s="25"/>
      <c r="C302" s="25"/>
      <c r="D302" s="25"/>
      <c r="E302" s="25"/>
      <c r="F302" s="30"/>
      <c r="G302" s="29"/>
      <c r="H302" s="30"/>
      <c r="I302" s="30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 spans="1:27" ht="15.75" customHeight="1"/>
    <row r="304" spans="1:27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K102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defaultColWidth="12.625" defaultRowHeight="15" customHeight="1"/>
  <cols>
    <col min="1" max="1" width="13" customWidth="1"/>
    <col min="2" max="2" width="10.625" customWidth="1"/>
    <col min="3" max="3" width="37" customWidth="1"/>
    <col min="4" max="4" width="33" customWidth="1"/>
    <col min="5" max="24" width="10.625" customWidth="1"/>
  </cols>
  <sheetData>
    <row r="1" spans="1:25" ht="14.25" customHeight="1">
      <c r="A1" s="15" t="s">
        <v>19</v>
      </c>
      <c r="B1" s="15" t="s">
        <v>20</v>
      </c>
      <c r="C1" s="15" t="s">
        <v>21</v>
      </c>
      <c r="D1" s="15" t="s">
        <v>22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4.25" customHeight="1">
      <c r="A2" s="15">
        <v>1</v>
      </c>
      <c r="B2" s="15" t="s">
        <v>23</v>
      </c>
      <c r="C2" s="15" t="s">
        <v>24</v>
      </c>
      <c r="D2" s="15" t="s">
        <v>25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4.25" customHeight="1">
      <c r="A3" s="15">
        <v>2</v>
      </c>
      <c r="B3" s="15" t="s">
        <v>26</v>
      </c>
      <c r="C3" s="15" t="s">
        <v>27</v>
      </c>
      <c r="D3" s="15" t="s">
        <v>28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4.25" customHeight="1">
      <c r="A4" s="15">
        <v>3</v>
      </c>
      <c r="B4" s="15" t="s">
        <v>29</v>
      </c>
      <c r="C4" s="15" t="s">
        <v>30</v>
      </c>
      <c r="D4" s="15" t="s">
        <v>31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4.25" customHeight="1">
      <c r="A5" s="15">
        <v>4</v>
      </c>
      <c r="B5" s="15" t="s">
        <v>32</v>
      </c>
      <c r="C5" s="15" t="s">
        <v>33</v>
      </c>
      <c r="D5" s="15" t="s">
        <v>34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4.25" customHeight="1">
      <c r="A6" s="15">
        <v>5</v>
      </c>
      <c r="B6" s="15" t="s">
        <v>35</v>
      </c>
      <c r="C6" s="15" t="s">
        <v>36</v>
      </c>
      <c r="D6" s="15" t="s">
        <v>37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4.25" customHeight="1">
      <c r="A7" s="15">
        <v>6</v>
      </c>
      <c r="B7" s="15" t="s">
        <v>38</v>
      </c>
      <c r="C7" s="15" t="s">
        <v>39</v>
      </c>
      <c r="D7" s="15" t="s">
        <v>40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4.25" customHeight="1">
      <c r="A8" s="15">
        <v>7</v>
      </c>
      <c r="B8" s="15" t="s">
        <v>41</v>
      </c>
      <c r="C8" s="15" t="s">
        <v>42</v>
      </c>
      <c r="D8" s="15" t="s">
        <v>43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4.25" customHeight="1">
      <c r="A9" s="15">
        <v>8</v>
      </c>
      <c r="B9" s="15" t="s">
        <v>44</v>
      </c>
      <c r="C9" s="15" t="s">
        <v>45</v>
      </c>
      <c r="D9" s="15" t="s">
        <v>46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4.25" customHeight="1">
      <c r="A10" s="15">
        <v>9</v>
      </c>
      <c r="B10" s="15" t="s">
        <v>47</v>
      </c>
      <c r="C10" s="15" t="s">
        <v>48</v>
      </c>
      <c r="D10" s="15" t="s">
        <v>49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4.2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4.2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4.2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4.2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4.2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4.2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4.2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4.2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4.2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4.2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4.2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4.2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4.2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4.2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2.625" defaultRowHeight="15" customHeight="1"/>
  <cols>
    <col min="1" max="1" width="10.875" customWidth="1"/>
    <col min="2" max="2" width="25.375" customWidth="1"/>
    <col min="3" max="6" width="10.625" customWidth="1"/>
  </cols>
  <sheetData>
    <row r="1" spans="1:2" ht="14.25" customHeight="1">
      <c r="A1" s="31" t="s">
        <v>124</v>
      </c>
      <c r="B1" s="15" t="s">
        <v>125</v>
      </c>
    </row>
    <row r="2" spans="1:2" ht="14.25" customHeight="1">
      <c r="A2" s="31">
        <v>1</v>
      </c>
      <c r="B2" s="15" t="s">
        <v>9</v>
      </c>
    </row>
    <row r="3" spans="1:2" ht="14.25" customHeight="1">
      <c r="A3" s="31">
        <v>2</v>
      </c>
      <c r="B3" s="15" t="s">
        <v>10</v>
      </c>
    </row>
    <row r="4" spans="1:2" ht="14.25" customHeight="1">
      <c r="A4" s="31">
        <v>3</v>
      </c>
      <c r="B4" s="15" t="s">
        <v>11</v>
      </c>
    </row>
    <row r="5" spans="1:2" ht="14.25" customHeight="1">
      <c r="A5" s="31"/>
    </row>
    <row r="6" spans="1:2" ht="14.25" customHeight="1">
      <c r="A6" s="31"/>
    </row>
    <row r="7" spans="1:2" ht="14.25" customHeight="1">
      <c r="A7" s="31"/>
    </row>
    <row r="8" spans="1:2" ht="14.25" customHeight="1">
      <c r="A8" s="31"/>
    </row>
    <row r="9" spans="1:2" ht="14.25" customHeight="1">
      <c r="A9" s="31"/>
    </row>
    <row r="10" spans="1:2" ht="14.25" customHeight="1">
      <c r="A10" s="31"/>
    </row>
    <row r="11" spans="1:2" ht="14.25" customHeight="1">
      <c r="A11" s="31"/>
    </row>
    <row r="12" spans="1:2" ht="14.25" customHeight="1">
      <c r="A12" s="31"/>
    </row>
    <row r="13" spans="1:2" ht="14.25" customHeight="1">
      <c r="A13" s="31"/>
    </row>
    <row r="14" spans="1:2" ht="14.25" customHeight="1">
      <c r="A14" s="31"/>
    </row>
    <row r="15" spans="1:2" ht="14.25" customHeight="1">
      <c r="A15" s="31"/>
    </row>
    <row r="16" spans="1:2" ht="14.25" customHeight="1">
      <c r="A16" s="31"/>
    </row>
    <row r="17" spans="1:1" ht="14.25" customHeight="1">
      <c r="A17" s="31"/>
    </row>
    <row r="18" spans="1:1" ht="14.25" customHeight="1">
      <c r="A18" s="31"/>
    </row>
    <row r="19" spans="1:1" ht="14.25" customHeight="1">
      <c r="A19" s="31"/>
    </row>
    <row r="20" spans="1:1" ht="14.25" customHeight="1">
      <c r="A20" s="31"/>
    </row>
    <row r="21" spans="1:1" ht="14.25" customHeight="1">
      <c r="A21" s="31"/>
    </row>
    <row r="22" spans="1:1" ht="14.25" customHeight="1">
      <c r="A22" s="31"/>
    </row>
    <row r="23" spans="1:1" ht="14.25" customHeight="1">
      <c r="A23" s="31"/>
    </row>
    <row r="24" spans="1:1" ht="14.25" customHeight="1">
      <c r="A24" s="31"/>
    </row>
    <row r="25" spans="1:1" ht="14.25" customHeight="1">
      <c r="A25" s="31"/>
    </row>
    <row r="26" spans="1:1" ht="14.25" customHeight="1">
      <c r="A26" s="31"/>
    </row>
    <row r="27" spans="1:1" ht="14.25" customHeight="1">
      <c r="A27" s="31"/>
    </row>
    <row r="28" spans="1:1" ht="14.25" customHeight="1">
      <c r="A28" s="31"/>
    </row>
    <row r="29" spans="1:1" ht="14.25" customHeight="1">
      <c r="A29" s="31"/>
    </row>
    <row r="30" spans="1:1" ht="14.25" customHeight="1">
      <c r="A30" s="31"/>
    </row>
    <row r="31" spans="1:1" ht="14.25" customHeight="1">
      <c r="A31" s="31"/>
    </row>
    <row r="32" spans="1:1" ht="14.25" customHeight="1">
      <c r="A32" s="31"/>
    </row>
    <row r="33" spans="1:1" ht="14.25" customHeight="1">
      <c r="A33" s="31"/>
    </row>
    <row r="34" spans="1:1" ht="14.25" customHeight="1">
      <c r="A34" s="31"/>
    </row>
    <row r="35" spans="1:1" ht="14.25" customHeight="1">
      <c r="A35" s="31"/>
    </row>
    <row r="36" spans="1:1" ht="14.25" customHeight="1">
      <c r="A36" s="31"/>
    </row>
    <row r="37" spans="1:1" ht="14.25" customHeight="1">
      <c r="A37" s="31"/>
    </row>
    <row r="38" spans="1:1" ht="14.25" customHeight="1">
      <c r="A38" s="31"/>
    </row>
    <row r="39" spans="1:1" ht="14.25" customHeight="1">
      <c r="A39" s="31"/>
    </row>
    <row r="40" spans="1:1" ht="14.25" customHeight="1">
      <c r="A40" s="31"/>
    </row>
    <row r="41" spans="1:1" ht="14.25" customHeight="1">
      <c r="A41" s="31"/>
    </row>
    <row r="42" spans="1:1" ht="14.25" customHeight="1">
      <c r="A42" s="31"/>
    </row>
    <row r="43" spans="1:1" ht="14.25" customHeight="1">
      <c r="A43" s="31"/>
    </row>
    <row r="44" spans="1:1" ht="14.25" customHeight="1">
      <c r="A44" s="31"/>
    </row>
    <row r="45" spans="1:1" ht="14.25" customHeight="1">
      <c r="A45" s="31"/>
    </row>
    <row r="46" spans="1:1" ht="14.25" customHeight="1">
      <c r="A46" s="31"/>
    </row>
    <row r="47" spans="1:1" ht="14.25" customHeight="1">
      <c r="A47" s="31"/>
    </row>
    <row r="48" spans="1:1" ht="14.25" customHeight="1">
      <c r="A48" s="31"/>
    </row>
    <row r="49" spans="1:1" ht="14.25" customHeight="1">
      <c r="A49" s="31"/>
    </row>
    <row r="50" spans="1:1" ht="14.25" customHeight="1">
      <c r="A50" s="31"/>
    </row>
    <row r="51" spans="1:1" ht="14.25" customHeight="1">
      <c r="A51" s="31"/>
    </row>
    <row r="52" spans="1:1" ht="14.25" customHeight="1">
      <c r="A52" s="31"/>
    </row>
    <row r="53" spans="1:1" ht="14.25" customHeight="1">
      <c r="A53" s="31"/>
    </row>
    <row r="54" spans="1:1" ht="14.25" customHeight="1">
      <c r="A54" s="31"/>
    </row>
    <row r="55" spans="1:1" ht="14.25" customHeight="1">
      <c r="A55" s="31"/>
    </row>
    <row r="56" spans="1:1" ht="14.25" customHeight="1">
      <c r="A56" s="31"/>
    </row>
    <row r="57" spans="1:1" ht="14.25" customHeight="1">
      <c r="A57" s="31"/>
    </row>
    <row r="58" spans="1:1" ht="14.25" customHeight="1">
      <c r="A58" s="31"/>
    </row>
    <row r="59" spans="1:1" ht="14.25" customHeight="1">
      <c r="A59" s="31"/>
    </row>
    <row r="60" spans="1:1" ht="14.25" customHeight="1">
      <c r="A60" s="31"/>
    </row>
    <row r="61" spans="1:1" ht="14.25" customHeight="1">
      <c r="A61" s="31"/>
    </row>
    <row r="62" spans="1:1" ht="14.25" customHeight="1">
      <c r="A62" s="31"/>
    </row>
    <row r="63" spans="1:1" ht="14.25" customHeight="1">
      <c r="A63" s="31"/>
    </row>
    <row r="64" spans="1:1" ht="14.25" customHeight="1">
      <c r="A64" s="31"/>
    </row>
    <row r="65" spans="1:1" ht="14.25" customHeight="1">
      <c r="A65" s="31"/>
    </row>
    <row r="66" spans="1:1" ht="14.25" customHeight="1">
      <c r="A66" s="31"/>
    </row>
    <row r="67" spans="1:1" ht="14.25" customHeight="1">
      <c r="A67" s="31"/>
    </row>
    <row r="68" spans="1:1" ht="14.25" customHeight="1">
      <c r="A68" s="31"/>
    </row>
    <row r="69" spans="1:1" ht="14.25" customHeight="1">
      <c r="A69" s="31"/>
    </row>
    <row r="70" spans="1:1" ht="14.25" customHeight="1">
      <c r="A70" s="31"/>
    </row>
    <row r="71" spans="1:1" ht="14.25" customHeight="1">
      <c r="A71" s="31"/>
    </row>
    <row r="72" spans="1:1" ht="14.25" customHeight="1">
      <c r="A72" s="31"/>
    </row>
    <row r="73" spans="1:1" ht="14.25" customHeight="1">
      <c r="A73" s="31"/>
    </row>
    <row r="74" spans="1:1" ht="14.25" customHeight="1">
      <c r="A74" s="31"/>
    </row>
    <row r="75" spans="1:1" ht="14.25" customHeight="1">
      <c r="A75" s="31"/>
    </row>
    <row r="76" spans="1:1" ht="14.25" customHeight="1">
      <c r="A76" s="31"/>
    </row>
    <row r="77" spans="1:1" ht="14.25" customHeight="1">
      <c r="A77" s="31"/>
    </row>
    <row r="78" spans="1:1" ht="14.25" customHeight="1">
      <c r="A78" s="31"/>
    </row>
    <row r="79" spans="1:1" ht="14.25" customHeight="1">
      <c r="A79" s="31"/>
    </row>
    <row r="80" spans="1:1" ht="14.25" customHeight="1">
      <c r="A80" s="31"/>
    </row>
    <row r="81" spans="1:1" ht="14.25" customHeight="1">
      <c r="A81" s="31"/>
    </row>
    <row r="82" spans="1:1" ht="14.25" customHeight="1">
      <c r="A82" s="31"/>
    </row>
    <row r="83" spans="1:1" ht="14.25" customHeight="1">
      <c r="A83" s="31"/>
    </row>
    <row r="84" spans="1:1" ht="14.25" customHeight="1">
      <c r="A84" s="31"/>
    </row>
    <row r="85" spans="1:1" ht="14.25" customHeight="1">
      <c r="A85" s="31"/>
    </row>
    <row r="86" spans="1:1" ht="14.25" customHeight="1">
      <c r="A86" s="31"/>
    </row>
    <row r="87" spans="1:1" ht="14.25" customHeight="1">
      <c r="A87" s="31"/>
    </row>
    <row r="88" spans="1:1" ht="14.25" customHeight="1">
      <c r="A88" s="31"/>
    </row>
    <row r="89" spans="1:1" ht="14.25" customHeight="1">
      <c r="A89" s="31"/>
    </row>
    <row r="90" spans="1:1" ht="14.25" customHeight="1">
      <c r="A90" s="31"/>
    </row>
    <row r="91" spans="1:1" ht="14.25" customHeight="1">
      <c r="A91" s="31"/>
    </row>
    <row r="92" spans="1:1" ht="14.25" customHeight="1">
      <c r="A92" s="31"/>
    </row>
    <row r="93" spans="1:1" ht="14.25" customHeight="1">
      <c r="A93" s="31"/>
    </row>
    <row r="94" spans="1:1" ht="14.25" customHeight="1">
      <c r="A94" s="31"/>
    </row>
    <row r="95" spans="1:1" ht="14.25" customHeight="1">
      <c r="A95" s="31"/>
    </row>
    <row r="96" spans="1:1" ht="14.25" customHeight="1">
      <c r="A96" s="31"/>
    </row>
    <row r="97" spans="1:1" ht="14.25" customHeight="1">
      <c r="A97" s="31"/>
    </row>
    <row r="98" spans="1:1" ht="14.25" customHeight="1">
      <c r="A98" s="31"/>
    </row>
    <row r="99" spans="1:1" ht="14.25" customHeight="1">
      <c r="A99" s="31"/>
    </row>
    <row r="100" spans="1:1" ht="14.25" customHeight="1">
      <c r="A100" s="31"/>
    </row>
    <row r="101" spans="1:1" ht="14.25" customHeight="1">
      <c r="A101" s="31"/>
    </row>
    <row r="102" spans="1:1" ht="14.25" customHeight="1">
      <c r="A102" s="31"/>
    </row>
    <row r="103" spans="1:1" ht="14.25" customHeight="1">
      <c r="A103" s="31"/>
    </row>
    <row r="104" spans="1:1" ht="14.25" customHeight="1">
      <c r="A104" s="31"/>
    </row>
    <row r="105" spans="1:1" ht="14.25" customHeight="1">
      <c r="A105" s="31"/>
    </row>
    <row r="106" spans="1:1" ht="14.25" customHeight="1">
      <c r="A106" s="31"/>
    </row>
    <row r="107" spans="1:1" ht="14.25" customHeight="1">
      <c r="A107" s="31"/>
    </row>
    <row r="108" spans="1:1" ht="14.25" customHeight="1">
      <c r="A108" s="31"/>
    </row>
    <row r="109" spans="1:1" ht="14.25" customHeight="1">
      <c r="A109" s="31"/>
    </row>
    <row r="110" spans="1:1" ht="14.25" customHeight="1">
      <c r="A110" s="31"/>
    </row>
    <row r="111" spans="1:1" ht="14.25" customHeight="1">
      <c r="A111" s="31"/>
    </row>
    <row r="112" spans="1:1" ht="14.25" customHeight="1">
      <c r="A112" s="31"/>
    </row>
    <row r="113" spans="1:1" ht="14.25" customHeight="1">
      <c r="A113" s="31"/>
    </row>
    <row r="114" spans="1:1" ht="14.25" customHeight="1">
      <c r="A114" s="31"/>
    </row>
    <row r="115" spans="1:1" ht="14.25" customHeight="1">
      <c r="A115" s="31"/>
    </row>
    <row r="116" spans="1:1" ht="14.25" customHeight="1">
      <c r="A116" s="31"/>
    </row>
    <row r="117" spans="1:1" ht="14.25" customHeight="1">
      <c r="A117" s="31"/>
    </row>
    <row r="118" spans="1:1" ht="14.25" customHeight="1">
      <c r="A118" s="31"/>
    </row>
    <row r="119" spans="1:1" ht="14.25" customHeight="1">
      <c r="A119" s="31"/>
    </row>
    <row r="120" spans="1:1" ht="14.25" customHeight="1">
      <c r="A120" s="31"/>
    </row>
    <row r="121" spans="1:1" ht="14.25" customHeight="1">
      <c r="A121" s="31"/>
    </row>
    <row r="122" spans="1:1" ht="14.25" customHeight="1">
      <c r="A122" s="31"/>
    </row>
    <row r="123" spans="1:1" ht="14.25" customHeight="1">
      <c r="A123" s="31"/>
    </row>
    <row r="124" spans="1:1" ht="14.25" customHeight="1">
      <c r="A124" s="31"/>
    </row>
    <row r="125" spans="1:1" ht="14.25" customHeight="1">
      <c r="A125" s="31"/>
    </row>
    <row r="126" spans="1:1" ht="14.25" customHeight="1">
      <c r="A126" s="31"/>
    </row>
    <row r="127" spans="1:1" ht="14.25" customHeight="1">
      <c r="A127" s="31"/>
    </row>
    <row r="128" spans="1:1" ht="14.25" customHeight="1">
      <c r="A128" s="31"/>
    </row>
    <row r="129" spans="1:1" ht="14.25" customHeight="1">
      <c r="A129" s="31"/>
    </row>
    <row r="130" spans="1:1" ht="14.25" customHeight="1">
      <c r="A130" s="31"/>
    </row>
    <row r="131" spans="1:1" ht="14.25" customHeight="1">
      <c r="A131" s="31"/>
    </row>
    <row r="132" spans="1:1" ht="14.25" customHeight="1">
      <c r="A132" s="31"/>
    </row>
    <row r="133" spans="1:1" ht="14.25" customHeight="1">
      <c r="A133" s="31"/>
    </row>
    <row r="134" spans="1:1" ht="14.25" customHeight="1">
      <c r="A134" s="31"/>
    </row>
    <row r="135" spans="1:1" ht="14.25" customHeight="1">
      <c r="A135" s="31"/>
    </row>
    <row r="136" spans="1:1" ht="14.25" customHeight="1">
      <c r="A136" s="31"/>
    </row>
    <row r="137" spans="1:1" ht="14.25" customHeight="1">
      <c r="A137" s="31"/>
    </row>
    <row r="138" spans="1:1" ht="14.25" customHeight="1">
      <c r="A138" s="31"/>
    </row>
    <row r="139" spans="1:1" ht="14.25" customHeight="1">
      <c r="A139" s="31"/>
    </row>
    <row r="140" spans="1:1" ht="14.25" customHeight="1">
      <c r="A140" s="31"/>
    </row>
    <row r="141" spans="1:1" ht="14.25" customHeight="1">
      <c r="A141" s="31"/>
    </row>
    <row r="142" spans="1:1" ht="14.25" customHeight="1">
      <c r="A142" s="31"/>
    </row>
    <row r="143" spans="1:1" ht="14.25" customHeight="1">
      <c r="A143" s="31"/>
    </row>
    <row r="144" spans="1:1" ht="14.25" customHeight="1">
      <c r="A144" s="31"/>
    </row>
    <row r="145" spans="1:1" ht="14.25" customHeight="1">
      <c r="A145" s="31"/>
    </row>
    <row r="146" spans="1:1" ht="14.25" customHeight="1">
      <c r="A146" s="31"/>
    </row>
    <row r="147" spans="1:1" ht="14.25" customHeight="1">
      <c r="A147" s="31"/>
    </row>
    <row r="148" spans="1:1" ht="14.25" customHeight="1">
      <c r="A148" s="31"/>
    </row>
    <row r="149" spans="1:1" ht="14.25" customHeight="1">
      <c r="A149" s="31"/>
    </row>
    <row r="150" spans="1:1" ht="14.25" customHeight="1">
      <c r="A150" s="31"/>
    </row>
    <row r="151" spans="1:1" ht="14.25" customHeight="1">
      <c r="A151" s="31"/>
    </row>
    <row r="152" spans="1:1" ht="14.25" customHeight="1">
      <c r="A152" s="31"/>
    </row>
    <row r="153" spans="1:1" ht="14.25" customHeight="1">
      <c r="A153" s="31"/>
    </row>
    <row r="154" spans="1:1" ht="14.25" customHeight="1">
      <c r="A154" s="31"/>
    </row>
    <row r="155" spans="1:1" ht="14.25" customHeight="1">
      <c r="A155" s="31"/>
    </row>
    <row r="156" spans="1:1" ht="14.25" customHeight="1">
      <c r="A156" s="31"/>
    </row>
    <row r="157" spans="1:1" ht="14.25" customHeight="1">
      <c r="A157" s="31"/>
    </row>
    <row r="158" spans="1:1" ht="14.25" customHeight="1">
      <c r="A158" s="31"/>
    </row>
    <row r="159" spans="1:1" ht="14.25" customHeight="1">
      <c r="A159" s="31"/>
    </row>
    <row r="160" spans="1:1" ht="14.25" customHeight="1">
      <c r="A160" s="31"/>
    </row>
    <row r="161" spans="1:1" ht="14.25" customHeight="1">
      <c r="A161" s="31"/>
    </row>
    <row r="162" spans="1:1" ht="14.25" customHeight="1">
      <c r="A162" s="31"/>
    </row>
    <row r="163" spans="1:1" ht="14.25" customHeight="1">
      <c r="A163" s="31"/>
    </row>
    <row r="164" spans="1:1" ht="14.25" customHeight="1">
      <c r="A164" s="31"/>
    </row>
    <row r="165" spans="1:1" ht="14.25" customHeight="1">
      <c r="A165" s="31"/>
    </row>
    <row r="166" spans="1:1" ht="14.25" customHeight="1">
      <c r="A166" s="31"/>
    </row>
    <row r="167" spans="1:1" ht="14.25" customHeight="1">
      <c r="A167" s="31"/>
    </row>
    <row r="168" spans="1:1" ht="14.25" customHeight="1">
      <c r="A168" s="31"/>
    </row>
    <row r="169" spans="1:1" ht="14.25" customHeight="1">
      <c r="A169" s="31"/>
    </row>
    <row r="170" spans="1:1" ht="14.25" customHeight="1">
      <c r="A170" s="31"/>
    </row>
    <row r="171" spans="1:1" ht="14.25" customHeight="1">
      <c r="A171" s="31"/>
    </row>
    <row r="172" spans="1:1" ht="14.25" customHeight="1">
      <c r="A172" s="31"/>
    </row>
    <row r="173" spans="1:1" ht="14.25" customHeight="1">
      <c r="A173" s="31"/>
    </row>
    <row r="174" spans="1:1" ht="14.25" customHeight="1">
      <c r="A174" s="31"/>
    </row>
    <row r="175" spans="1:1" ht="14.25" customHeight="1">
      <c r="A175" s="31"/>
    </row>
    <row r="176" spans="1:1" ht="14.25" customHeight="1">
      <c r="A176" s="31"/>
    </row>
    <row r="177" spans="1:1" ht="14.25" customHeight="1">
      <c r="A177" s="31"/>
    </row>
    <row r="178" spans="1:1" ht="14.25" customHeight="1">
      <c r="A178" s="31"/>
    </row>
    <row r="179" spans="1:1" ht="14.25" customHeight="1">
      <c r="A179" s="31"/>
    </row>
    <row r="180" spans="1:1" ht="14.25" customHeight="1">
      <c r="A180" s="31"/>
    </row>
    <row r="181" spans="1:1" ht="14.25" customHeight="1">
      <c r="A181" s="31"/>
    </row>
    <row r="182" spans="1:1" ht="14.25" customHeight="1">
      <c r="A182" s="31"/>
    </row>
    <row r="183" spans="1:1" ht="14.25" customHeight="1">
      <c r="A183" s="31"/>
    </row>
    <row r="184" spans="1:1" ht="14.25" customHeight="1">
      <c r="A184" s="31"/>
    </row>
    <row r="185" spans="1:1" ht="14.25" customHeight="1">
      <c r="A185" s="31"/>
    </row>
    <row r="186" spans="1:1" ht="14.25" customHeight="1">
      <c r="A186" s="31"/>
    </row>
    <row r="187" spans="1:1" ht="14.25" customHeight="1">
      <c r="A187" s="31"/>
    </row>
    <row r="188" spans="1:1" ht="14.25" customHeight="1">
      <c r="A188" s="31"/>
    </row>
    <row r="189" spans="1:1" ht="14.25" customHeight="1">
      <c r="A189" s="31"/>
    </row>
    <row r="190" spans="1:1" ht="14.25" customHeight="1">
      <c r="A190" s="31"/>
    </row>
    <row r="191" spans="1:1" ht="14.25" customHeight="1">
      <c r="A191" s="31"/>
    </row>
    <row r="192" spans="1:1" ht="14.25" customHeight="1">
      <c r="A192" s="31"/>
    </row>
    <row r="193" spans="1:1" ht="14.25" customHeight="1">
      <c r="A193" s="31"/>
    </row>
    <row r="194" spans="1:1" ht="14.25" customHeight="1">
      <c r="A194" s="31"/>
    </row>
    <row r="195" spans="1:1" ht="14.25" customHeight="1">
      <c r="A195" s="31"/>
    </row>
    <row r="196" spans="1:1" ht="14.25" customHeight="1">
      <c r="A196" s="31"/>
    </row>
    <row r="197" spans="1:1" ht="14.25" customHeight="1">
      <c r="A197" s="31"/>
    </row>
    <row r="198" spans="1:1" ht="14.25" customHeight="1">
      <c r="A198" s="31"/>
    </row>
    <row r="199" spans="1:1" ht="14.25" customHeight="1">
      <c r="A199" s="31"/>
    </row>
    <row r="200" spans="1:1" ht="14.25" customHeight="1">
      <c r="A200" s="31"/>
    </row>
    <row r="201" spans="1:1" ht="14.25" customHeight="1">
      <c r="A201" s="31"/>
    </row>
    <row r="202" spans="1:1" ht="14.25" customHeight="1">
      <c r="A202" s="31"/>
    </row>
    <row r="203" spans="1:1" ht="14.25" customHeight="1">
      <c r="A203" s="31"/>
    </row>
    <row r="204" spans="1:1" ht="14.25" customHeight="1">
      <c r="A204" s="31"/>
    </row>
    <row r="205" spans="1:1" ht="14.25" customHeight="1">
      <c r="A205" s="31"/>
    </row>
    <row r="206" spans="1:1" ht="14.25" customHeight="1">
      <c r="A206" s="31"/>
    </row>
    <row r="207" spans="1:1" ht="14.25" customHeight="1">
      <c r="A207" s="31"/>
    </row>
    <row r="208" spans="1:1" ht="14.25" customHeight="1">
      <c r="A208" s="31"/>
    </row>
    <row r="209" spans="1:1" ht="14.25" customHeight="1">
      <c r="A209" s="31"/>
    </row>
    <row r="210" spans="1:1" ht="14.25" customHeight="1">
      <c r="A210" s="31"/>
    </row>
    <row r="211" spans="1:1" ht="14.25" customHeight="1">
      <c r="A211" s="31"/>
    </row>
    <row r="212" spans="1:1" ht="14.25" customHeight="1">
      <c r="A212" s="31"/>
    </row>
    <row r="213" spans="1:1" ht="14.25" customHeight="1">
      <c r="A213" s="31"/>
    </row>
    <row r="214" spans="1:1" ht="14.25" customHeight="1">
      <c r="A214" s="31"/>
    </row>
    <row r="215" spans="1:1" ht="14.25" customHeight="1">
      <c r="A215" s="31"/>
    </row>
    <row r="216" spans="1:1" ht="14.25" customHeight="1">
      <c r="A216" s="31"/>
    </row>
    <row r="217" spans="1:1" ht="14.25" customHeight="1">
      <c r="A217" s="31"/>
    </row>
    <row r="218" spans="1:1" ht="14.25" customHeight="1">
      <c r="A218" s="31"/>
    </row>
    <row r="219" spans="1:1" ht="14.25" customHeight="1">
      <c r="A219" s="31"/>
    </row>
    <row r="220" spans="1:1" ht="14.25" customHeight="1">
      <c r="A220" s="31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47"/>
  <sheetViews>
    <sheetView showGridLines="0" tabSelected="1" topLeftCell="A61" workbookViewId="0">
      <selection activeCell="B81" sqref="B81"/>
    </sheetView>
  </sheetViews>
  <sheetFormatPr defaultColWidth="12.625" defaultRowHeight="15" customHeight="1"/>
  <sheetData>
    <row r="1" spans="1:27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>
      <c r="A4" s="1"/>
      <c r="B4" s="3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.25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>
      <c r="A6" s="1"/>
      <c r="B6" s="3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25">
      <c r="A7" s="1"/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>
      <c r="A8" s="1"/>
      <c r="B8" s="3" t="s">
        <v>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25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>
      <c r="A10" s="1"/>
      <c r="B10" s="2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>
      <c r="A12" s="1"/>
      <c r="B12" s="1"/>
      <c r="C12" s="4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>
      <c r="A13" s="1"/>
      <c r="B13" s="3" t="s">
        <v>5</v>
      </c>
      <c r="C13" s="4"/>
      <c r="D13" s="4"/>
      <c r="E13" s="4"/>
      <c r="F13" s="4"/>
      <c r="G13" s="4"/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>
      <c r="A14" s="1"/>
      <c r="B14" s="1"/>
      <c r="C14" s="4"/>
      <c r="D14" s="4"/>
      <c r="E14" s="4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>
      <c r="A15" s="1"/>
      <c r="B15" s="1"/>
      <c r="C15" s="32" t="s">
        <v>6</v>
      </c>
      <c r="D15" s="33"/>
      <c r="E15" s="33"/>
      <c r="F15" s="2"/>
      <c r="G15" s="34" t="s">
        <v>7</v>
      </c>
      <c r="H15" s="33"/>
      <c r="I15" s="3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42.75">
      <c r="A16" s="1"/>
      <c r="B16" s="5" t="s">
        <v>8</v>
      </c>
      <c r="C16" s="6" t="s">
        <v>9</v>
      </c>
      <c r="D16" s="6" t="s">
        <v>10</v>
      </c>
      <c r="E16" s="6" t="s">
        <v>11</v>
      </c>
      <c r="F16" s="7" t="s">
        <v>12</v>
      </c>
      <c r="G16" s="6" t="s">
        <v>9</v>
      </c>
      <c r="H16" s="6" t="s">
        <v>10</v>
      </c>
      <c r="I16" s="6" t="s">
        <v>11</v>
      </c>
      <c r="J16" s="7" t="s">
        <v>13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>
      <c r="A17" s="1"/>
      <c r="B17" s="8">
        <v>19</v>
      </c>
      <c r="C17" s="9">
        <f>COUNTIFS(Vuelos!$D:$D,$C$15,Vuelos!$J:$J,C$16,Vuelos!$K:$K,$B17)</f>
        <v>0</v>
      </c>
      <c r="D17" s="9">
        <f>COUNTIFS(Vuelos!$D:$D,$C$15,Vuelos!$J:$J,D$16,Vuelos!$K:$K,$B17)</f>
        <v>0</v>
      </c>
      <c r="E17" s="9">
        <f>COUNTIFS(Vuelos!$D:$D,$C$15,Vuelos!$J:$J,E$16,Vuelos!$K:$K,$B17)</f>
        <v>0</v>
      </c>
      <c r="F17" s="10">
        <f t="shared" ref="F17:F42" si="0">SUM(C17:E17)</f>
        <v>0</v>
      </c>
      <c r="G17" s="9">
        <f>COUNTIFS(Vuelos!$D:$D,$G$15,Vuelos!$J:$J,G$16,Vuelos!$K:$K,$B17)</f>
        <v>0</v>
      </c>
      <c r="H17" s="9">
        <f>COUNTIFS(Vuelos!$D:$D,$G$15,Vuelos!$J:$J,H$16,Vuelos!$K:$K,$B17)</f>
        <v>0</v>
      </c>
      <c r="I17" s="9">
        <f>COUNTIFS(Vuelos!$D:$D,$G$15,Vuelos!$J:$J,I$16,Vuelos!$K:$K,$B17)</f>
        <v>1</v>
      </c>
      <c r="J17" s="10">
        <f t="shared" ref="J17:J42" si="1">SUM(G17:I17)</f>
        <v>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>
      <c r="A18" s="1"/>
      <c r="B18" s="8">
        <v>21</v>
      </c>
      <c r="C18" s="9">
        <f>COUNTIFS(Vuelos!$D:$D,$C$15,Vuelos!$J:$J,C$16,Vuelos!$K:$K,$B18)</f>
        <v>0</v>
      </c>
      <c r="D18" s="9">
        <f>COUNTIFS(Vuelos!$D:$D,$C$15,Vuelos!$J:$J,D$16,Vuelos!$K:$K,$B18)</f>
        <v>0</v>
      </c>
      <c r="E18" s="9">
        <f>COUNTIFS(Vuelos!$D:$D,$C$15,Vuelos!$J:$J,E$16,Vuelos!$K:$K,$B18)</f>
        <v>2</v>
      </c>
      <c r="F18" s="10">
        <f t="shared" si="0"/>
        <v>2</v>
      </c>
      <c r="G18" s="9">
        <f>COUNTIFS(Vuelos!$D:$D,$G$15,Vuelos!$J:$J,G$16,Vuelos!$K:$K,$B18)</f>
        <v>0</v>
      </c>
      <c r="H18" s="9">
        <f>COUNTIFS(Vuelos!$D:$D,$G$15,Vuelos!$J:$J,H$16,Vuelos!$K:$K,$B18)</f>
        <v>0</v>
      </c>
      <c r="I18" s="9">
        <f>COUNTIFS(Vuelos!$D:$D,$G$15,Vuelos!$J:$J,I$16,Vuelos!$K:$K,$B18)</f>
        <v>0</v>
      </c>
      <c r="J18" s="10">
        <f t="shared" si="1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>
      <c r="A19" s="1"/>
      <c r="B19" s="11">
        <v>22</v>
      </c>
      <c r="C19" s="9">
        <f>COUNTIFS(Vuelos!$D:$D,$C$15,Vuelos!$J:$J,C$16,Vuelos!$K:$K,$B19)</f>
        <v>0</v>
      </c>
      <c r="D19" s="9">
        <f>COUNTIFS(Vuelos!$D:$D,$C$15,Vuelos!$J:$J,D$16,Vuelos!$K:$K,$B19)</f>
        <v>1</v>
      </c>
      <c r="E19" s="9">
        <f>COUNTIFS(Vuelos!$D:$D,$C$15,Vuelos!$J:$J,E$16,Vuelos!$K:$K,$B19)</f>
        <v>0</v>
      </c>
      <c r="F19" s="10">
        <f t="shared" si="0"/>
        <v>1</v>
      </c>
      <c r="G19" s="9">
        <f>COUNTIFS(Vuelos!$D:$D,$G$15,Vuelos!$J:$J,G$16,Vuelos!$K:$K,$B19)</f>
        <v>0</v>
      </c>
      <c r="H19" s="9">
        <f>COUNTIFS(Vuelos!$D:$D,$G$15,Vuelos!$J:$J,H$16,Vuelos!$K:$K,$B19)</f>
        <v>0</v>
      </c>
      <c r="I19" s="9">
        <f>COUNTIFS(Vuelos!$D:$D,$G$15,Vuelos!$J:$J,I$16,Vuelos!$K:$K,$B19)</f>
        <v>2</v>
      </c>
      <c r="J19" s="10">
        <f t="shared" si="1"/>
        <v>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>
      <c r="A20" s="1"/>
      <c r="B20" s="8">
        <v>23</v>
      </c>
      <c r="C20" s="9">
        <f>COUNTIFS(Vuelos!$D:$D,$C$15,Vuelos!$J:$J,C$16,Vuelos!$K:$K,$B20)</f>
        <v>0</v>
      </c>
      <c r="D20" s="9">
        <f>COUNTIFS(Vuelos!$D:$D,$C$15,Vuelos!$J:$J,D$16,Vuelos!$K:$K,$B20)</f>
        <v>0</v>
      </c>
      <c r="E20" s="9">
        <f>COUNTIFS(Vuelos!$D:$D,$C$15,Vuelos!$J:$J,E$16,Vuelos!$K:$K,$B20)</f>
        <v>3</v>
      </c>
      <c r="F20" s="10">
        <f t="shared" si="0"/>
        <v>3</v>
      </c>
      <c r="G20" s="9">
        <f>COUNTIFS(Vuelos!$D:$D,$G$15,Vuelos!$J:$J,G$16,Vuelos!$K:$K,$B20)</f>
        <v>0</v>
      </c>
      <c r="H20" s="9">
        <f>COUNTIFS(Vuelos!$D:$D,$G$15,Vuelos!$J:$J,H$16,Vuelos!$K:$K,$B20)</f>
        <v>1</v>
      </c>
      <c r="I20" s="9">
        <f>COUNTIFS(Vuelos!$D:$D,$G$15,Vuelos!$J:$J,I$16,Vuelos!$K:$K,$B20)</f>
        <v>0</v>
      </c>
      <c r="J20" s="10">
        <f t="shared" si="1"/>
        <v>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>
      <c r="A21" s="1"/>
      <c r="B21" s="8">
        <v>24</v>
      </c>
      <c r="C21" s="9">
        <f>COUNTIFS(Vuelos!$D:$D,$C$15,Vuelos!$J:$J,C$16,Vuelos!$K:$K,$B21)</f>
        <v>0</v>
      </c>
      <c r="D21" s="9">
        <f>COUNTIFS(Vuelos!$D:$D,$C$15,Vuelos!$J:$J,D$16,Vuelos!$K:$K,$B21)</f>
        <v>0</v>
      </c>
      <c r="E21" s="9">
        <f>COUNTIFS(Vuelos!$D:$D,$C$15,Vuelos!$J:$J,E$16,Vuelos!$K:$K,$B21)</f>
        <v>0</v>
      </c>
      <c r="F21" s="10">
        <f t="shared" si="0"/>
        <v>0</v>
      </c>
      <c r="G21" s="9">
        <f>COUNTIFS(Vuelos!$D:$D,$G$15,Vuelos!$J:$J,G$16,Vuelos!$K:$K,$B21)</f>
        <v>0</v>
      </c>
      <c r="H21" s="9">
        <f>COUNTIFS(Vuelos!$D:$D,$G$15,Vuelos!$J:$J,H$16,Vuelos!$K:$K,$B21)</f>
        <v>6</v>
      </c>
      <c r="I21" s="9">
        <f>COUNTIFS(Vuelos!$D:$D,$G$15,Vuelos!$J:$J,I$16,Vuelos!$K:$K,$B21)</f>
        <v>0</v>
      </c>
      <c r="J21" s="10">
        <f t="shared" si="1"/>
        <v>6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>
      <c r="A22" s="1"/>
      <c r="B22" s="8">
        <v>25</v>
      </c>
      <c r="C22" s="9">
        <f>COUNTIFS(Vuelos!$D:$D,$C$15,Vuelos!$J:$J,C$16,Vuelos!$K:$K,$B22)</f>
        <v>0</v>
      </c>
      <c r="D22" s="9">
        <f>COUNTIFS(Vuelos!$D:$D,$C$15,Vuelos!$J:$J,D$16,Vuelos!$K:$K,$B22)</f>
        <v>0</v>
      </c>
      <c r="E22" s="9">
        <f>COUNTIFS(Vuelos!$D:$D,$C$15,Vuelos!$J:$J,E$16,Vuelos!$K:$K,$B22)</f>
        <v>1</v>
      </c>
      <c r="F22" s="10">
        <f t="shared" si="0"/>
        <v>1</v>
      </c>
      <c r="G22" s="9">
        <f>COUNTIFS(Vuelos!$D:$D,$G$15,Vuelos!$J:$J,G$16,Vuelos!$K:$K,$B22)</f>
        <v>2</v>
      </c>
      <c r="H22" s="9">
        <f>COUNTIFS(Vuelos!$D:$D,$G$15,Vuelos!$J:$J,H$16,Vuelos!$K:$K,$B22)</f>
        <v>0</v>
      </c>
      <c r="I22" s="9">
        <f>COUNTIFS(Vuelos!$D:$D,$G$15,Vuelos!$J:$J,I$16,Vuelos!$K:$K,$B22)</f>
        <v>4</v>
      </c>
      <c r="J22" s="10">
        <f t="shared" si="1"/>
        <v>6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>
      <c r="A23" s="1"/>
      <c r="B23" s="8">
        <v>26</v>
      </c>
      <c r="C23" s="9">
        <f>COUNTIFS(Vuelos!$D:$D,$C$15,Vuelos!$J:$J,C$16,Vuelos!$K:$K,$B23)</f>
        <v>0</v>
      </c>
      <c r="D23" s="9">
        <f>COUNTIFS(Vuelos!$D:$D,$C$15,Vuelos!$J:$J,D$16,Vuelos!$K:$K,$B23)</f>
        <v>1</v>
      </c>
      <c r="E23" s="9">
        <f>COUNTIFS(Vuelos!$D:$D,$C$15,Vuelos!$J:$J,E$16,Vuelos!$K:$K,$B23)</f>
        <v>0</v>
      </c>
      <c r="F23" s="10">
        <f t="shared" si="0"/>
        <v>1</v>
      </c>
      <c r="G23" s="9">
        <f>COUNTIFS(Vuelos!$D:$D,$G$15,Vuelos!$J:$J,G$16,Vuelos!$K:$K,$B23)</f>
        <v>0</v>
      </c>
      <c r="H23" s="9">
        <f>COUNTIFS(Vuelos!$D:$D,$G$15,Vuelos!$J:$J,H$16,Vuelos!$K:$K,$B23)</f>
        <v>0</v>
      </c>
      <c r="I23" s="9">
        <f>COUNTIFS(Vuelos!$D:$D,$G$15,Vuelos!$J:$J,I$16,Vuelos!$K:$K,$B23)</f>
        <v>1</v>
      </c>
      <c r="J23" s="10">
        <f t="shared" si="1"/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>
      <c r="A24" s="1"/>
      <c r="B24" s="8">
        <v>27</v>
      </c>
      <c r="C24" s="9">
        <f>COUNTIFS(Vuelos!$D:$D,$C$15,Vuelos!$J:$J,C$16,Vuelos!$K:$K,$B24)</f>
        <v>1</v>
      </c>
      <c r="D24" s="9">
        <f>COUNTIFS(Vuelos!$D:$D,$C$15,Vuelos!$J:$J,D$16,Vuelos!$K:$K,$B24)</f>
        <v>0</v>
      </c>
      <c r="E24" s="9">
        <f>COUNTIFS(Vuelos!$D:$D,$C$15,Vuelos!$J:$J,E$16,Vuelos!$K:$K,$B24)</f>
        <v>1</v>
      </c>
      <c r="F24" s="10">
        <f t="shared" si="0"/>
        <v>2</v>
      </c>
      <c r="G24" s="9">
        <f>COUNTIFS(Vuelos!$D:$D,$G$15,Vuelos!$J:$J,G$16,Vuelos!$K:$K,$B24)</f>
        <v>2</v>
      </c>
      <c r="H24" s="9">
        <f>COUNTIFS(Vuelos!$D:$D,$G$15,Vuelos!$J:$J,H$16,Vuelos!$K:$K,$B24)</f>
        <v>2</v>
      </c>
      <c r="I24" s="9">
        <f>COUNTIFS(Vuelos!$D:$D,$G$15,Vuelos!$J:$J,I$16,Vuelos!$K:$K,$B24)</f>
        <v>1</v>
      </c>
      <c r="J24" s="10">
        <f t="shared" si="1"/>
        <v>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>
      <c r="A25" s="1"/>
      <c r="B25" s="8">
        <v>28</v>
      </c>
      <c r="C25" s="9">
        <f>COUNTIFS(Vuelos!$D:$D,$C$15,Vuelos!$J:$J,C$16,Vuelos!$K:$K,$B25)</f>
        <v>0</v>
      </c>
      <c r="D25" s="9">
        <f>COUNTIFS(Vuelos!$D:$D,$C$15,Vuelos!$J:$J,D$16,Vuelos!$K:$K,$B25)</f>
        <v>0</v>
      </c>
      <c r="E25" s="9">
        <f>COUNTIFS(Vuelos!$D:$D,$C$15,Vuelos!$J:$J,E$16,Vuelos!$K:$K,$B25)</f>
        <v>0</v>
      </c>
      <c r="F25" s="10">
        <f t="shared" si="0"/>
        <v>0</v>
      </c>
      <c r="G25" s="9">
        <f>COUNTIFS(Vuelos!$D:$D,$G$15,Vuelos!$J:$J,G$16,Vuelos!$K:$K,$B25)</f>
        <v>0</v>
      </c>
      <c r="H25" s="9">
        <f>COUNTIFS(Vuelos!$D:$D,$G$15,Vuelos!$J:$J,H$16,Vuelos!$K:$K,$B25)</f>
        <v>0</v>
      </c>
      <c r="I25" s="9">
        <f>COUNTIFS(Vuelos!$D:$D,$G$15,Vuelos!$J:$J,I$16,Vuelos!$K:$K,$B25)</f>
        <v>3</v>
      </c>
      <c r="J25" s="10">
        <f t="shared" si="1"/>
        <v>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>
      <c r="A26" s="1"/>
      <c r="B26" s="8">
        <v>29</v>
      </c>
      <c r="C26" s="9">
        <f>COUNTIFS(Vuelos!$D:$D,$C$15,Vuelos!$J:$J,C$16,Vuelos!$K:$K,$B26)</f>
        <v>3</v>
      </c>
      <c r="D26" s="9">
        <f>COUNTIFS(Vuelos!$D:$D,$C$15,Vuelos!$J:$J,D$16,Vuelos!$K:$K,$B26)</f>
        <v>4</v>
      </c>
      <c r="E26" s="9">
        <f>COUNTIFS(Vuelos!$D:$D,$C$15,Vuelos!$J:$J,E$16,Vuelos!$K:$K,$B26)</f>
        <v>0</v>
      </c>
      <c r="F26" s="10">
        <f t="shared" si="0"/>
        <v>7</v>
      </c>
      <c r="G26" s="9">
        <f>COUNTIFS(Vuelos!$D:$D,$G$15,Vuelos!$J:$J,G$16,Vuelos!$K:$K,$B26)</f>
        <v>1</v>
      </c>
      <c r="H26" s="9">
        <f>COUNTIFS(Vuelos!$D:$D,$G$15,Vuelos!$J:$J,H$16,Vuelos!$K:$K,$B26)</f>
        <v>1</v>
      </c>
      <c r="I26" s="9">
        <f>COUNTIFS(Vuelos!$D:$D,$G$15,Vuelos!$J:$J,I$16,Vuelos!$K:$K,$B26)</f>
        <v>0</v>
      </c>
      <c r="J26" s="10">
        <f t="shared" si="1"/>
        <v>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>
      <c r="A27" s="1"/>
      <c r="B27" s="8">
        <v>30</v>
      </c>
      <c r="C27" s="9">
        <f>COUNTIFS(Vuelos!$D:$D,$C$15,Vuelos!$J:$J,C$16,Vuelos!$K:$K,$B27)</f>
        <v>1</v>
      </c>
      <c r="D27" s="9">
        <f>COUNTIFS(Vuelos!$D:$D,$C$15,Vuelos!$J:$J,D$16,Vuelos!$K:$K,$B27)</f>
        <v>0</v>
      </c>
      <c r="E27" s="9">
        <f>COUNTIFS(Vuelos!$D:$D,$C$15,Vuelos!$J:$J,E$16,Vuelos!$K:$K,$B27)</f>
        <v>0</v>
      </c>
      <c r="F27" s="10">
        <f t="shared" si="0"/>
        <v>1</v>
      </c>
      <c r="G27" s="9">
        <f>COUNTIFS(Vuelos!$D:$D,$G$15,Vuelos!$J:$J,G$16,Vuelos!$K:$K,$B27)</f>
        <v>0</v>
      </c>
      <c r="H27" s="9">
        <f>COUNTIFS(Vuelos!$D:$D,$G$15,Vuelos!$J:$J,H$16,Vuelos!$K:$K,$B27)</f>
        <v>1</v>
      </c>
      <c r="I27" s="9">
        <f>COUNTIFS(Vuelos!$D:$D,$G$15,Vuelos!$J:$J,I$16,Vuelos!$K:$K,$B27)</f>
        <v>3</v>
      </c>
      <c r="J27" s="10">
        <f t="shared" si="1"/>
        <v>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>
      <c r="A28" s="1"/>
      <c r="B28" s="8">
        <v>32</v>
      </c>
      <c r="C28" s="9">
        <f>COUNTIFS(Vuelos!$D:$D,$C$15,Vuelos!$J:$J,C$16,Vuelos!$K:$K,$B28)</f>
        <v>1</v>
      </c>
      <c r="D28" s="9">
        <f>COUNTIFS(Vuelos!$D:$D,$C$15,Vuelos!$J:$J,D$16,Vuelos!$K:$K,$B28)</f>
        <v>0</v>
      </c>
      <c r="E28" s="9">
        <f>COUNTIFS(Vuelos!$D:$D,$C$15,Vuelos!$J:$J,E$16,Vuelos!$K:$K,$B28)</f>
        <v>0</v>
      </c>
      <c r="F28" s="10">
        <f t="shared" si="0"/>
        <v>1</v>
      </c>
      <c r="G28" s="9">
        <f>COUNTIFS(Vuelos!$D:$D,$G$15,Vuelos!$J:$J,G$16,Vuelos!$K:$K,$B28)</f>
        <v>1</v>
      </c>
      <c r="H28" s="9">
        <f>COUNTIFS(Vuelos!$D:$D,$G$15,Vuelos!$J:$J,H$16,Vuelos!$K:$K,$B28)</f>
        <v>0</v>
      </c>
      <c r="I28" s="9">
        <f>COUNTIFS(Vuelos!$D:$D,$G$15,Vuelos!$J:$J,I$16,Vuelos!$K:$K,$B28)</f>
        <v>0</v>
      </c>
      <c r="J28" s="10">
        <f t="shared" si="1"/>
        <v>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>
      <c r="A29" s="1"/>
      <c r="B29" s="8">
        <v>33</v>
      </c>
      <c r="C29" s="9">
        <f>COUNTIFS(Vuelos!$D:$D,$C$15,Vuelos!$J:$J,C$16,Vuelos!$K:$K,$B29)</f>
        <v>5</v>
      </c>
      <c r="D29" s="9">
        <f>COUNTIFS(Vuelos!$D:$D,$C$15,Vuelos!$J:$J,D$16,Vuelos!$K:$K,$B29)</f>
        <v>1</v>
      </c>
      <c r="E29" s="9">
        <f>COUNTIFS(Vuelos!$D:$D,$C$15,Vuelos!$J:$J,E$16,Vuelos!$K:$K,$B29)</f>
        <v>0</v>
      </c>
      <c r="F29" s="10">
        <f t="shared" si="0"/>
        <v>6</v>
      </c>
      <c r="G29" s="9">
        <f>COUNTIFS(Vuelos!$D:$D,$G$15,Vuelos!$J:$J,G$16,Vuelos!$K:$K,$B29)</f>
        <v>0</v>
      </c>
      <c r="H29" s="9">
        <f>COUNTIFS(Vuelos!$D:$D,$G$15,Vuelos!$J:$J,H$16,Vuelos!$K:$K,$B29)</f>
        <v>0</v>
      </c>
      <c r="I29" s="9">
        <f>COUNTIFS(Vuelos!$D:$D,$G$15,Vuelos!$J:$J,I$16,Vuelos!$K:$K,$B29)</f>
        <v>0</v>
      </c>
      <c r="J29" s="10">
        <f t="shared" si="1"/>
        <v>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>
      <c r="A30" s="1"/>
      <c r="B30" s="8">
        <v>34</v>
      </c>
      <c r="C30" s="9">
        <f>COUNTIFS(Vuelos!$D:$D,$C$15,Vuelos!$J:$J,C$16,Vuelos!$K:$K,$B30)</f>
        <v>1</v>
      </c>
      <c r="D30" s="9">
        <f>COUNTIFS(Vuelos!$D:$D,$C$15,Vuelos!$J:$J,D$16,Vuelos!$K:$K,$B30)</f>
        <v>0</v>
      </c>
      <c r="E30" s="9">
        <f>COUNTIFS(Vuelos!$D:$D,$C$15,Vuelos!$J:$J,E$16,Vuelos!$K:$K,$B30)</f>
        <v>0</v>
      </c>
      <c r="F30" s="10">
        <f t="shared" si="0"/>
        <v>1</v>
      </c>
      <c r="G30" s="9">
        <f>COUNTIFS(Vuelos!$D:$D,$G$15,Vuelos!$J:$J,G$16,Vuelos!$K:$K,$B30)</f>
        <v>2</v>
      </c>
      <c r="H30" s="9">
        <f>COUNTIFS(Vuelos!$D:$D,$G$15,Vuelos!$J:$J,H$16,Vuelos!$K:$K,$B30)</f>
        <v>0</v>
      </c>
      <c r="I30" s="9">
        <f>COUNTIFS(Vuelos!$D:$D,$G$15,Vuelos!$J:$J,I$16,Vuelos!$K:$K,$B30)</f>
        <v>0</v>
      </c>
      <c r="J30" s="10">
        <f t="shared" si="1"/>
        <v>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>
      <c r="A31" s="1"/>
      <c r="B31" s="8">
        <v>35</v>
      </c>
      <c r="C31" s="9">
        <f>COUNTIFS(Vuelos!$D:$D,$C$15,Vuelos!$J:$J,C$16,Vuelos!$K:$K,$B31)</f>
        <v>2</v>
      </c>
      <c r="D31" s="9">
        <f>COUNTIFS(Vuelos!$D:$D,$C$15,Vuelos!$J:$J,D$16,Vuelos!$K:$K,$B31)</f>
        <v>0</v>
      </c>
      <c r="E31" s="9">
        <f>COUNTIFS(Vuelos!$D:$D,$C$15,Vuelos!$J:$J,E$16,Vuelos!$K:$K,$B31)</f>
        <v>0</v>
      </c>
      <c r="F31" s="10">
        <f t="shared" si="0"/>
        <v>2</v>
      </c>
      <c r="G31" s="9">
        <f>COUNTIFS(Vuelos!$D:$D,$G$15,Vuelos!$J:$J,G$16,Vuelos!$K:$K,$B31)</f>
        <v>0</v>
      </c>
      <c r="H31" s="9">
        <f>COUNTIFS(Vuelos!$D:$D,$G$15,Vuelos!$J:$J,H$16,Vuelos!$K:$K,$B31)</f>
        <v>0</v>
      </c>
      <c r="I31" s="9">
        <f>COUNTIFS(Vuelos!$D:$D,$G$15,Vuelos!$J:$J,I$16,Vuelos!$K:$K,$B31)</f>
        <v>0</v>
      </c>
      <c r="J31" s="10">
        <f t="shared" si="1"/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>
      <c r="A32" s="1"/>
      <c r="B32" s="8">
        <v>36</v>
      </c>
      <c r="C32" s="9">
        <f>COUNTIFS(Vuelos!$D:$D,$C$15,Vuelos!$J:$J,C$16,Vuelos!$K:$K,$B32)</f>
        <v>1</v>
      </c>
      <c r="D32" s="9">
        <f>COUNTIFS(Vuelos!$D:$D,$C$15,Vuelos!$J:$J,D$16,Vuelos!$K:$K,$B32)</f>
        <v>0</v>
      </c>
      <c r="E32" s="9">
        <f>COUNTIFS(Vuelos!$D:$D,$C$15,Vuelos!$J:$J,E$16,Vuelos!$K:$K,$B32)</f>
        <v>0</v>
      </c>
      <c r="F32" s="10">
        <f t="shared" si="0"/>
        <v>1</v>
      </c>
      <c r="G32" s="9">
        <f>COUNTIFS(Vuelos!$D:$D,$G$15,Vuelos!$J:$J,G$16,Vuelos!$K:$K,$B32)</f>
        <v>1</v>
      </c>
      <c r="H32" s="9">
        <f>COUNTIFS(Vuelos!$D:$D,$G$15,Vuelos!$J:$J,H$16,Vuelos!$K:$K,$B32)</f>
        <v>0</v>
      </c>
      <c r="I32" s="9">
        <f>COUNTIFS(Vuelos!$D:$D,$G$15,Vuelos!$J:$J,I$16,Vuelos!$K:$K,$B32)</f>
        <v>0</v>
      </c>
      <c r="J32" s="10">
        <f t="shared" si="1"/>
        <v>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>
      <c r="A33" s="1"/>
      <c r="B33" s="8">
        <v>37</v>
      </c>
      <c r="C33" s="9">
        <f>COUNTIFS(Vuelos!$D:$D,$C$15,Vuelos!$J:$J,C$16,Vuelos!$K:$K,$B33)</f>
        <v>0</v>
      </c>
      <c r="D33" s="9">
        <f>COUNTIFS(Vuelos!$D:$D,$C$15,Vuelos!$J:$J,D$16,Vuelos!$K:$K,$B33)</f>
        <v>0</v>
      </c>
      <c r="E33" s="9">
        <f>COUNTIFS(Vuelos!$D:$D,$C$15,Vuelos!$J:$J,E$16,Vuelos!$K:$K,$B33)</f>
        <v>1</v>
      </c>
      <c r="F33" s="10">
        <f t="shared" si="0"/>
        <v>1</v>
      </c>
      <c r="G33" s="9">
        <f>COUNTIFS(Vuelos!$D:$D,$G$15,Vuelos!$J:$J,G$16,Vuelos!$K:$K,$B33)</f>
        <v>0</v>
      </c>
      <c r="H33" s="9">
        <f>COUNTIFS(Vuelos!$D:$D,$G$15,Vuelos!$J:$J,H$16,Vuelos!$K:$K,$B33)</f>
        <v>0</v>
      </c>
      <c r="I33" s="9">
        <f>COUNTIFS(Vuelos!$D:$D,$G$15,Vuelos!$J:$J,I$16,Vuelos!$K:$K,$B33)</f>
        <v>0</v>
      </c>
      <c r="J33" s="10">
        <f t="shared" si="1"/>
        <v>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>
      <c r="A34" s="1"/>
      <c r="B34" s="8">
        <v>38</v>
      </c>
      <c r="C34" s="9">
        <f>COUNTIFS(Vuelos!$D:$D,$C$15,Vuelos!$J:$J,C$16,Vuelos!$K:$K,$B34)</f>
        <v>3</v>
      </c>
      <c r="D34" s="9">
        <f>COUNTIFS(Vuelos!$D:$D,$C$15,Vuelos!$J:$J,D$16,Vuelos!$K:$K,$B34)</f>
        <v>2</v>
      </c>
      <c r="E34" s="9">
        <f>COUNTIFS(Vuelos!$D:$D,$C$15,Vuelos!$J:$J,E$16,Vuelos!$K:$K,$B34)</f>
        <v>0</v>
      </c>
      <c r="F34" s="10">
        <f t="shared" si="0"/>
        <v>5</v>
      </c>
      <c r="G34" s="9">
        <f>COUNTIFS(Vuelos!$D:$D,$G$15,Vuelos!$J:$J,G$16,Vuelos!$K:$K,$B34)</f>
        <v>0</v>
      </c>
      <c r="H34" s="9">
        <f>COUNTIFS(Vuelos!$D:$D,$G$15,Vuelos!$J:$J,H$16,Vuelos!$K:$K,$B34)</f>
        <v>1</v>
      </c>
      <c r="I34" s="9">
        <f>COUNTIFS(Vuelos!$D:$D,$G$15,Vuelos!$J:$J,I$16,Vuelos!$K:$K,$B34)</f>
        <v>0</v>
      </c>
      <c r="J34" s="10">
        <f t="shared" si="1"/>
        <v>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>
      <c r="A35" s="1"/>
      <c r="B35" s="8">
        <v>39</v>
      </c>
      <c r="C35" s="9">
        <f>COUNTIFS(Vuelos!$D:$D,$C$15,Vuelos!$J:$J,C$16,Vuelos!$K:$K,$B35)</f>
        <v>1</v>
      </c>
      <c r="D35" s="9">
        <f>COUNTIFS(Vuelos!$D:$D,$C$15,Vuelos!$J:$J,D$16,Vuelos!$K:$K,$B35)</f>
        <v>0</v>
      </c>
      <c r="E35" s="9">
        <f>COUNTIFS(Vuelos!$D:$D,$C$15,Vuelos!$J:$J,E$16,Vuelos!$K:$K,$B35)</f>
        <v>0</v>
      </c>
      <c r="F35" s="10">
        <f t="shared" si="0"/>
        <v>1</v>
      </c>
      <c r="G35" s="9">
        <f>COUNTIFS(Vuelos!$D:$D,$G$15,Vuelos!$J:$J,G$16,Vuelos!$K:$K,$B35)</f>
        <v>1</v>
      </c>
      <c r="H35" s="9">
        <f>COUNTIFS(Vuelos!$D:$D,$G$15,Vuelos!$J:$J,H$16,Vuelos!$K:$K,$B35)</f>
        <v>0</v>
      </c>
      <c r="I35" s="9">
        <f>COUNTIFS(Vuelos!$D:$D,$G$15,Vuelos!$J:$J,I$16,Vuelos!$K:$K,$B35)</f>
        <v>0</v>
      </c>
      <c r="J35" s="10">
        <f t="shared" si="1"/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>
      <c r="A36" s="1"/>
      <c r="B36" s="8">
        <v>40</v>
      </c>
      <c r="C36" s="9">
        <f>COUNTIFS(Vuelos!$D:$D,$C$15,Vuelos!$J:$J,C$16,Vuelos!$K:$K,$B36)</f>
        <v>5</v>
      </c>
      <c r="D36" s="9">
        <f>COUNTIFS(Vuelos!$D:$D,$C$15,Vuelos!$J:$J,D$16,Vuelos!$K:$K,$B36)</f>
        <v>3</v>
      </c>
      <c r="E36" s="9">
        <f>COUNTIFS(Vuelos!$D:$D,$C$15,Vuelos!$J:$J,E$16,Vuelos!$K:$K,$B36)</f>
        <v>0</v>
      </c>
      <c r="F36" s="10">
        <f t="shared" si="0"/>
        <v>8</v>
      </c>
      <c r="G36" s="9">
        <f>COUNTIFS(Vuelos!$D:$D,$G$15,Vuelos!$J:$J,G$16,Vuelos!$K:$K,$B36)</f>
        <v>3</v>
      </c>
      <c r="H36" s="9">
        <f>COUNTIFS(Vuelos!$D:$D,$G$15,Vuelos!$J:$J,H$16,Vuelos!$K:$K,$B36)</f>
        <v>0</v>
      </c>
      <c r="I36" s="9">
        <f>COUNTIFS(Vuelos!$D:$D,$G$15,Vuelos!$J:$J,I$16,Vuelos!$K:$K,$B36)</f>
        <v>0</v>
      </c>
      <c r="J36" s="10">
        <f t="shared" si="1"/>
        <v>3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>
      <c r="A37" s="1"/>
      <c r="B37" s="8">
        <v>42</v>
      </c>
      <c r="C37" s="9">
        <f>COUNTIFS(Vuelos!$D:$D,$C$15,Vuelos!$J:$J,C$16,Vuelos!$K:$K,$B37)</f>
        <v>1</v>
      </c>
      <c r="D37" s="9">
        <f>COUNTIFS(Vuelos!$D:$D,$C$15,Vuelos!$J:$J,D$16,Vuelos!$K:$K,$B37)</f>
        <v>0</v>
      </c>
      <c r="E37" s="9">
        <f>COUNTIFS(Vuelos!$D:$D,$C$15,Vuelos!$J:$J,E$16,Vuelos!$K:$K,$B37)</f>
        <v>0</v>
      </c>
      <c r="F37" s="10">
        <f t="shared" si="0"/>
        <v>1</v>
      </c>
      <c r="G37" s="9">
        <f>COUNTIFS(Vuelos!$D:$D,$G$15,Vuelos!$J:$J,G$16,Vuelos!$K:$K,$B37)</f>
        <v>0</v>
      </c>
      <c r="H37" s="9">
        <f>COUNTIFS(Vuelos!$D:$D,$G$15,Vuelos!$J:$J,H$16,Vuelos!$K:$K,$B37)</f>
        <v>0</v>
      </c>
      <c r="I37" s="9">
        <f>COUNTIFS(Vuelos!$D:$D,$G$15,Vuelos!$J:$J,I$16,Vuelos!$K:$K,$B37)</f>
        <v>0</v>
      </c>
      <c r="J37" s="10">
        <f t="shared" si="1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>
      <c r="A38" s="1"/>
      <c r="B38" s="8">
        <v>43</v>
      </c>
      <c r="C38" s="9">
        <f>COUNTIFS(Vuelos!$D:$D,$C$15,Vuelos!$J:$J,C$16,Vuelos!$K:$K,$B38)</f>
        <v>3</v>
      </c>
      <c r="D38" s="9">
        <f>COUNTIFS(Vuelos!$D:$D,$C$15,Vuelos!$J:$J,D$16,Vuelos!$K:$K,$B38)</f>
        <v>0</v>
      </c>
      <c r="E38" s="9">
        <f>COUNTIFS(Vuelos!$D:$D,$C$15,Vuelos!$J:$J,E$16,Vuelos!$K:$K,$B38)</f>
        <v>0</v>
      </c>
      <c r="F38" s="10">
        <f t="shared" si="0"/>
        <v>3</v>
      </c>
      <c r="G38" s="9">
        <f>COUNTIFS(Vuelos!$D:$D,$G$15,Vuelos!$J:$J,G$16,Vuelos!$K:$K,$B38)</f>
        <v>1</v>
      </c>
      <c r="H38" s="9">
        <f>COUNTIFS(Vuelos!$D:$D,$G$15,Vuelos!$J:$J,H$16,Vuelos!$K:$K,$B38)</f>
        <v>0</v>
      </c>
      <c r="I38" s="9">
        <f>COUNTIFS(Vuelos!$D:$D,$G$15,Vuelos!$J:$J,I$16,Vuelos!$K:$K,$B38)</f>
        <v>0</v>
      </c>
      <c r="J38" s="10">
        <f t="shared" si="1"/>
        <v>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>
      <c r="A39" s="1"/>
      <c r="B39" s="8">
        <v>45</v>
      </c>
      <c r="C39" s="9">
        <f>COUNTIFS(Vuelos!$D:$D,$C$15,Vuelos!$J:$J,C$16,Vuelos!$K:$K,$B39)</f>
        <v>0</v>
      </c>
      <c r="D39" s="9">
        <f>COUNTIFS(Vuelos!$D:$D,$C$15,Vuelos!$J:$J,D$16,Vuelos!$K:$K,$B39)</f>
        <v>0</v>
      </c>
      <c r="E39" s="9">
        <f>COUNTIFS(Vuelos!$D:$D,$C$15,Vuelos!$J:$J,E$16,Vuelos!$K:$K,$B39)</f>
        <v>0</v>
      </c>
      <c r="F39" s="10">
        <f t="shared" si="0"/>
        <v>0</v>
      </c>
      <c r="G39" s="9">
        <f>COUNTIFS(Vuelos!$D:$D,$G$15,Vuelos!$J:$J,G$16,Vuelos!$K:$K,$B39)</f>
        <v>1</v>
      </c>
      <c r="H39" s="9">
        <f>COUNTIFS(Vuelos!$D:$D,$G$15,Vuelos!$J:$J,H$16,Vuelos!$K:$K,$B39)</f>
        <v>0</v>
      </c>
      <c r="I39" s="9">
        <f>COUNTIFS(Vuelos!$D:$D,$G$15,Vuelos!$J:$J,I$16,Vuelos!$K:$K,$B39)</f>
        <v>0</v>
      </c>
      <c r="J39" s="10">
        <f t="shared" si="1"/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25">
      <c r="A40" s="1"/>
      <c r="B40" s="8">
        <v>50</v>
      </c>
      <c r="C40" s="9">
        <f>COUNTIFS(Vuelos!$D:$D,$C$15,Vuelos!$J:$J,C$16,Vuelos!$K:$K,$B40)</f>
        <v>3</v>
      </c>
      <c r="D40" s="9">
        <f>COUNTIFS(Vuelos!$D:$D,$C$15,Vuelos!$J:$J,D$16,Vuelos!$K:$K,$B40)</f>
        <v>0</v>
      </c>
      <c r="E40" s="9">
        <f>COUNTIFS(Vuelos!$D:$D,$C$15,Vuelos!$J:$J,E$16,Vuelos!$K:$K,$B40)</f>
        <v>0</v>
      </c>
      <c r="F40" s="10">
        <f t="shared" si="0"/>
        <v>3</v>
      </c>
      <c r="G40" s="9">
        <f>COUNTIFS(Vuelos!$D:$D,$G$15,Vuelos!$J:$J,G$16,Vuelos!$K:$K,$B40)</f>
        <v>0</v>
      </c>
      <c r="H40" s="9">
        <f>COUNTIFS(Vuelos!$D:$D,$G$15,Vuelos!$J:$J,H$16,Vuelos!$K:$K,$B40)</f>
        <v>0</v>
      </c>
      <c r="I40" s="9">
        <f>COUNTIFS(Vuelos!$D:$D,$G$15,Vuelos!$J:$J,I$16,Vuelos!$K:$K,$B40)</f>
        <v>0</v>
      </c>
      <c r="J40" s="10">
        <f t="shared" si="1"/>
        <v>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>
      <c r="A41" s="1"/>
      <c r="B41" s="8">
        <v>55</v>
      </c>
      <c r="C41" s="9">
        <f>COUNTIFS(Vuelos!$D:$D,$C$15,Vuelos!$J:$J,C$16,Vuelos!$K:$K,$B41)</f>
        <v>5</v>
      </c>
      <c r="D41" s="9">
        <f>COUNTIFS(Vuelos!$D:$D,$C$15,Vuelos!$J:$J,D$16,Vuelos!$K:$K,$B41)</f>
        <v>0</v>
      </c>
      <c r="E41" s="9">
        <f>COUNTIFS(Vuelos!$D:$D,$C$15,Vuelos!$J:$J,E$16,Vuelos!$K:$K,$B41)</f>
        <v>0</v>
      </c>
      <c r="F41" s="10">
        <f t="shared" si="0"/>
        <v>5</v>
      </c>
      <c r="G41" s="9">
        <f>COUNTIFS(Vuelos!$D:$D,$G$15,Vuelos!$J:$J,G$16,Vuelos!$K:$K,$B41)</f>
        <v>1</v>
      </c>
      <c r="H41" s="9">
        <f>COUNTIFS(Vuelos!$D:$D,$G$15,Vuelos!$J:$J,H$16,Vuelos!$K:$K,$B41)</f>
        <v>0</v>
      </c>
      <c r="I41" s="9">
        <f>COUNTIFS(Vuelos!$D:$D,$G$15,Vuelos!$J:$J,I$16,Vuelos!$K:$K,$B41)</f>
        <v>0</v>
      </c>
      <c r="J41" s="10">
        <f t="shared" si="1"/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25">
      <c r="A42" s="1"/>
      <c r="B42" s="8">
        <v>67</v>
      </c>
      <c r="C42" s="9">
        <f>COUNTIFS(Vuelos!$D:$D,$C$15,Vuelos!$J:$J,C$16,Vuelos!$K:$K,$B42)</f>
        <v>1</v>
      </c>
      <c r="D42" s="9">
        <f>COUNTIFS(Vuelos!$D:$D,$C$15,Vuelos!$J:$J,D$16,Vuelos!$K:$K,$B42)</f>
        <v>0</v>
      </c>
      <c r="E42" s="9">
        <f>COUNTIFS(Vuelos!$D:$D,$C$15,Vuelos!$J:$J,E$16,Vuelos!$K:$K,$B42)</f>
        <v>0</v>
      </c>
      <c r="F42" s="10">
        <f t="shared" si="0"/>
        <v>1</v>
      </c>
      <c r="G42" s="9">
        <f>COUNTIFS(Vuelos!$D:$D,$G$15,Vuelos!$J:$J,G$16,Vuelos!$K:$K,$B42)</f>
        <v>1</v>
      </c>
      <c r="H42" s="9">
        <f>COUNTIFS(Vuelos!$D:$D,$G$15,Vuelos!$J:$J,H$16,Vuelos!$K:$K,$B42)</f>
        <v>0</v>
      </c>
      <c r="I42" s="9">
        <f>COUNTIFS(Vuelos!$D:$D,$G$15,Vuelos!$J:$J,I$16,Vuelos!$K:$K,$B42)</f>
        <v>0</v>
      </c>
      <c r="J42" s="10">
        <f t="shared" si="1"/>
        <v>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8.5">
      <c r="A43" s="1"/>
      <c r="B43" s="12" t="s">
        <v>14</v>
      </c>
      <c r="C43" s="1">
        <f t="shared" ref="C43:J43" si="2">SUM(C17:C42)</f>
        <v>37</v>
      </c>
      <c r="D43" s="1">
        <f t="shared" si="2"/>
        <v>12</v>
      </c>
      <c r="E43" s="1">
        <f t="shared" si="2"/>
        <v>8</v>
      </c>
      <c r="F43" s="13">
        <f t="shared" si="2"/>
        <v>57</v>
      </c>
      <c r="G43" s="1">
        <f t="shared" si="2"/>
        <v>17</v>
      </c>
      <c r="H43" s="1">
        <f t="shared" si="2"/>
        <v>12</v>
      </c>
      <c r="I43" s="1">
        <f t="shared" si="2"/>
        <v>15</v>
      </c>
      <c r="J43" s="13">
        <f t="shared" si="2"/>
        <v>44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3" t="s">
        <v>15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25">
      <c r="A48" s="1"/>
      <c r="B48" s="1"/>
      <c r="C48" s="32" t="s">
        <v>6</v>
      </c>
      <c r="D48" s="33"/>
      <c r="E48" s="33"/>
      <c r="F48" s="34" t="s">
        <v>7</v>
      </c>
      <c r="G48" s="33"/>
      <c r="H48" s="3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4" ht="42.75">
      <c r="A49" s="1"/>
      <c r="B49" s="5" t="s">
        <v>8</v>
      </c>
      <c r="C49" s="14" t="s">
        <v>9</v>
      </c>
      <c r="D49" s="14" t="s">
        <v>10</v>
      </c>
      <c r="E49" s="14" t="s">
        <v>11</v>
      </c>
      <c r="F49" s="14" t="s">
        <v>9</v>
      </c>
      <c r="G49" s="14" t="s">
        <v>10</v>
      </c>
      <c r="H49" s="14" t="s">
        <v>11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4.25">
      <c r="A50" s="1"/>
      <c r="B50" s="8">
        <v>19</v>
      </c>
      <c r="C50" s="9">
        <f>SUMIFS(Vuelos!$F:$F,Vuelos!$D:$D,$C$48,Vuelos!$J:$J,C$49,Vuelos!$K:$K,$B50)</f>
        <v>0</v>
      </c>
      <c r="D50" s="9">
        <f>SUMIFS(Vuelos!$F:$F,Vuelos!$D:$D,$C$48,Vuelos!$J:$J,D$49,Vuelos!$K:$K,$B50)</f>
        <v>0</v>
      </c>
      <c r="E50" s="9">
        <f>SUMIFS(Vuelos!$F:$F,Vuelos!$D:$D,$C$48,Vuelos!$J:$J,E$49,Vuelos!$K:$K,$B50)</f>
        <v>0</v>
      </c>
      <c r="F50" s="9">
        <f>SUMIFS(Vuelos!$F:$F,Vuelos!$D:$D,$F$48,Vuelos!$J:$J,F$49,Vuelos!$K:$K,$B50)</f>
        <v>0</v>
      </c>
      <c r="G50" s="9">
        <f>SUMIFS(Vuelos!$F:$F,Vuelos!$D:$D,$F$48,Vuelos!$J:$J,G$49,Vuelos!$K:$K,$B50)</f>
        <v>0</v>
      </c>
      <c r="H50" s="9">
        <f>SUMIFS(Vuelos!$F:$F,Vuelos!$D:$D,$F$48,Vuelos!$J:$J,H$49,Vuelos!$K:$K,$B50)</f>
        <v>200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4.25">
      <c r="A51" s="1"/>
      <c r="B51" s="8">
        <v>21</v>
      </c>
      <c r="C51" s="9">
        <f>SUMIFS(Vuelos!$F:$F,Vuelos!$D:$D,$C$48,Vuelos!$J:$J,C$49,Vuelos!$K:$K,$B51)</f>
        <v>0</v>
      </c>
      <c r="D51" s="9">
        <f>SUMIFS(Vuelos!$F:$F,Vuelos!$D:$D,$C$48,Vuelos!$J:$J,D$49,Vuelos!$K:$K,$B51)</f>
        <v>0</v>
      </c>
      <c r="E51" s="9">
        <f>SUMIFS(Vuelos!$F:$F,Vuelos!$D:$D,$C$48,Vuelos!$J:$J,E$49,Vuelos!$K:$K,$B51)</f>
        <v>329</v>
      </c>
      <c r="F51" s="9">
        <f>SUMIFS(Vuelos!$F:$F,Vuelos!$D:$D,$F$48,Vuelos!$J:$J,F$49,Vuelos!$K:$K,$B51)</f>
        <v>0</v>
      </c>
      <c r="G51" s="9">
        <f>SUMIFS(Vuelos!$F:$F,Vuelos!$D:$D,$F$48,Vuelos!$J:$J,G$49,Vuelos!$K:$K,$B51)</f>
        <v>0</v>
      </c>
      <c r="H51" s="9">
        <f>SUMIFS(Vuelos!$F:$F,Vuelos!$D:$D,$F$48,Vuelos!$J:$J,H$49,Vuelos!$K:$K,$B51)</f>
        <v>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4.25">
      <c r="A52" s="1"/>
      <c r="B52" s="11">
        <v>22</v>
      </c>
      <c r="C52" s="9">
        <f>SUMIFS(Vuelos!$F:$F,Vuelos!$D:$D,$C$48,Vuelos!$J:$J,C$49,Vuelos!$K:$K,$B52)</f>
        <v>0</v>
      </c>
      <c r="D52" s="9">
        <f>SUMIFS(Vuelos!$F:$F,Vuelos!$D:$D,$C$48,Vuelos!$J:$J,D$49,Vuelos!$K:$K,$B52)</f>
        <v>60</v>
      </c>
      <c r="E52" s="9">
        <f>SUMIFS(Vuelos!$F:$F,Vuelos!$D:$D,$C$48,Vuelos!$J:$J,E$49,Vuelos!$K:$K,$B52)</f>
        <v>0</v>
      </c>
      <c r="F52" s="9">
        <f>SUMIFS(Vuelos!$F:$F,Vuelos!$D:$D,$F$48,Vuelos!$J:$J,F$49,Vuelos!$K:$K,$B52)</f>
        <v>0</v>
      </c>
      <c r="G52" s="9">
        <f>SUMIFS(Vuelos!$F:$F,Vuelos!$D:$D,$F$48,Vuelos!$J:$J,G$49,Vuelos!$K:$K,$B52)</f>
        <v>0</v>
      </c>
      <c r="H52" s="9">
        <f>SUMIFS(Vuelos!$F:$F,Vuelos!$D:$D,$F$48,Vuelos!$J:$J,H$49,Vuelos!$K:$K,$B52)</f>
        <v>575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4.25">
      <c r="A53" s="1"/>
      <c r="B53" s="8">
        <v>23</v>
      </c>
      <c r="C53" s="9">
        <f>SUMIFS(Vuelos!$F:$F,Vuelos!$D:$D,$C$48,Vuelos!$J:$J,C$49,Vuelos!$K:$K,$B53)</f>
        <v>0</v>
      </c>
      <c r="D53" s="9">
        <f>SUMIFS(Vuelos!$F:$F,Vuelos!$D:$D,$C$48,Vuelos!$J:$J,D$49,Vuelos!$K:$K,$B53)</f>
        <v>0</v>
      </c>
      <c r="E53" s="9">
        <f>SUMIFS(Vuelos!$F:$F,Vuelos!$D:$D,$C$48,Vuelos!$J:$J,E$49,Vuelos!$K:$K,$B53)</f>
        <v>209</v>
      </c>
      <c r="F53" s="9">
        <f>SUMIFS(Vuelos!$F:$F,Vuelos!$D:$D,$F$48,Vuelos!$J:$J,F$49,Vuelos!$K:$K,$B53)</f>
        <v>0</v>
      </c>
      <c r="G53" s="9">
        <f>SUMIFS(Vuelos!$F:$F,Vuelos!$D:$D,$F$48,Vuelos!$J:$J,G$49,Vuelos!$K:$K,$B53)</f>
        <v>99</v>
      </c>
      <c r="H53" s="9">
        <f>SUMIFS(Vuelos!$F:$F,Vuelos!$D:$D,$F$48,Vuelos!$J:$J,H$49,Vuelos!$K:$K,$B53)</f>
        <v>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4.25">
      <c r="A54" s="1"/>
      <c r="B54" s="8">
        <v>24</v>
      </c>
      <c r="C54" s="9">
        <f>SUMIFS(Vuelos!$F:$F,Vuelos!$D:$D,$C$48,Vuelos!$J:$J,C$49,Vuelos!$K:$K,$B54)</f>
        <v>0</v>
      </c>
      <c r="D54" s="9">
        <f>SUMIFS(Vuelos!$F:$F,Vuelos!$D:$D,$C$48,Vuelos!$J:$J,D$49,Vuelos!$K:$K,$B54)</f>
        <v>0</v>
      </c>
      <c r="E54" s="9">
        <f>SUMIFS(Vuelos!$F:$F,Vuelos!$D:$D,$C$48,Vuelos!$J:$J,E$49,Vuelos!$K:$K,$B54)</f>
        <v>0</v>
      </c>
      <c r="F54" s="9">
        <f>SUMIFS(Vuelos!$F:$F,Vuelos!$D:$D,$F$48,Vuelos!$J:$J,F$49,Vuelos!$K:$K,$B54)</f>
        <v>0</v>
      </c>
      <c r="G54" s="9">
        <f>SUMIFS(Vuelos!$F:$F,Vuelos!$D:$D,$F$48,Vuelos!$J:$J,G$49,Vuelos!$K:$K,$B54)</f>
        <v>577</v>
      </c>
      <c r="H54" s="9">
        <f>SUMIFS(Vuelos!$F:$F,Vuelos!$D:$D,$F$48,Vuelos!$J:$J,H$49,Vuelos!$K:$K,$B54)</f>
        <v>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4.25">
      <c r="A55" s="1"/>
      <c r="B55" s="8">
        <v>25</v>
      </c>
      <c r="C55" s="9">
        <f>SUMIFS(Vuelos!$F:$F,Vuelos!$D:$D,$C$48,Vuelos!$J:$J,C$49,Vuelos!$K:$K,$B55)</f>
        <v>0</v>
      </c>
      <c r="D55" s="9">
        <f>SUMIFS(Vuelos!$F:$F,Vuelos!$D:$D,$C$48,Vuelos!$J:$J,D$49,Vuelos!$K:$K,$B55)</f>
        <v>0</v>
      </c>
      <c r="E55" s="9">
        <f>SUMIFS(Vuelos!$F:$F,Vuelos!$D:$D,$C$48,Vuelos!$J:$J,E$49,Vuelos!$K:$K,$B55)</f>
        <v>100</v>
      </c>
      <c r="F55" s="9">
        <f>SUMIFS(Vuelos!$F:$F,Vuelos!$D:$D,$F$48,Vuelos!$J:$J,F$49,Vuelos!$K:$K,$B55)</f>
        <v>75</v>
      </c>
      <c r="G55" s="9">
        <f>SUMIFS(Vuelos!$F:$F,Vuelos!$D:$D,$F$48,Vuelos!$J:$J,G$49,Vuelos!$K:$K,$B55)</f>
        <v>0</v>
      </c>
      <c r="H55" s="9">
        <f>SUMIFS(Vuelos!$F:$F,Vuelos!$D:$D,$F$48,Vuelos!$J:$J,H$49,Vuelos!$K:$K,$B55)</f>
        <v>498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4.25">
      <c r="A56" s="1"/>
      <c r="B56" s="8">
        <v>26</v>
      </c>
      <c r="C56" s="9">
        <f>SUMIFS(Vuelos!$F:$F,Vuelos!$D:$D,$C$48,Vuelos!$J:$J,C$49,Vuelos!$K:$K,$B56)</f>
        <v>0</v>
      </c>
      <c r="D56" s="9">
        <f>SUMIFS(Vuelos!$F:$F,Vuelos!$D:$D,$C$48,Vuelos!$J:$J,D$49,Vuelos!$K:$K,$B56)</f>
        <v>124</v>
      </c>
      <c r="E56" s="9">
        <f>SUMIFS(Vuelos!$F:$F,Vuelos!$D:$D,$C$48,Vuelos!$J:$J,E$49,Vuelos!$K:$K,$B56)</f>
        <v>0</v>
      </c>
      <c r="F56" s="9">
        <f>SUMIFS(Vuelos!$F:$F,Vuelos!$D:$D,$F$48,Vuelos!$J:$J,F$49,Vuelos!$K:$K,$B56)</f>
        <v>0</v>
      </c>
      <c r="G56" s="9">
        <f>SUMIFS(Vuelos!$F:$F,Vuelos!$D:$D,$F$48,Vuelos!$J:$J,G$49,Vuelos!$K:$K,$B56)</f>
        <v>0</v>
      </c>
      <c r="H56" s="9">
        <f>SUMIFS(Vuelos!$F:$F,Vuelos!$D:$D,$F$48,Vuelos!$J:$J,H$49,Vuelos!$K:$K,$B56)</f>
        <v>300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4.25">
      <c r="A57" s="1"/>
      <c r="B57" s="8">
        <v>27</v>
      </c>
      <c r="C57" s="9">
        <f>SUMIFS(Vuelos!$F:$F,Vuelos!$D:$D,$C$48,Vuelos!$J:$J,C$49,Vuelos!$K:$K,$B57)</f>
        <v>99</v>
      </c>
      <c r="D57" s="9">
        <f>SUMIFS(Vuelos!$F:$F,Vuelos!$D:$D,$C$48,Vuelos!$J:$J,D$49,Vuelos!$K:$K,$B57)</f>
        <v>0</v>
      </c>
      <c r="E57" s="9">
        <f>SUMIFS(Vuelos!$F:$F,Vuelos!$D:$D,$C$48,Vuelos!$J:$J,E$49,Vuelos!$K:$K,$B57)</f>
        <v>145</v>
      </c>
      <c r="F57" s="9">
        <f>SUMIFS(Vuelos!$F:$F,Vuelos!$D:$D,$F$48,Vuelos!$J:$J,F$49,Vuelos!$K:$K,$B57)</f>
        <v>312</v>
      </c>
      <c r="G57" s="9">
        <f>SUMIFS(Vuelos!$F:$F,Vuelos!$D:$D,$F$48,Vuelos!$J:$J,G$49,Vuelos!$K:$K,$B57)</f>
        <v>212</v>
      </c>
      <c r="H57" s="9">
        <f>SUMIFS(Vuelos!$F:$F,Vuelos!$D:$D,$F$48,Vuelos!$J:$J,H$49,Vuelos!$K:$K,$B57)</f>
        <v>159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4.25">
      <c r="A58" s="1"/>
      <c r="B58" s="8">
        <v>28</v>
      </c>
      <c r="C58" s="9">
        <f>SUMIFS(Vuelos!$F:$F,Vuelos!$D:$D,$C$48,Vuelos!$J:$J,C$49,Vuelos!$K:$K,$B58)</f>
        <v>0</v>
      </c>
      <c r="D58" s="9">
        <f>SUMIFS(Vuelos!$F:$F,Vuelos!$D:$D,$C$48,Vuelos!$J:$J,D$49,Vuelos!$K:$K,$B58)</f>
        <v>0</v>
      </c>
      <c r="E58" s="9">
        <f>SUMIFS(Vuelos!$F:$F,Vuelos!$D:$D,$C$48,Vuelos!$J:$J,E$49,Vuelos!$K:$K,$B58)</f>
        <v>0</v>
      </c>
      <c r="F58" s="9">
        <f>SUMIFS(Vuelos!$F:$F,Vuelos!$D:$D,$F$48,Vuelos!$J:$J,F$49,Vuelos!$K:$K,$B58)</f>
        <v>0</v>
      </c>
      <c r="G58" s="9">
        <f>SUMIFS(Vuelos!$F:$F,Vuelos!$D:$D,$F$48,Vuelos!$J:$J,G$49,Vuelos!$K:$K,$B58)</f>
        <v>0</v>
      </c>
      <c r="H58" s="9">
        <f>SUMIFS(Vuelos!$F:$F,Vuelos!$D:$D,$F$48,Vuelos!$J:$J,H$49,Vuelos!$K:$K,$B58)</f>
        <v>509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4.25">
      <c r="A59" s="1"/>
      <c r="B59" s="8">
        <v>29</v>
      </c>
      <c r="C59" s="9">
        <f>SUMIFS(Vuelos!$F:$F,Vuelos!$D:$D,$C$48,Vuelos!$J:$J,C$49,Vuelos!$K:$K,$B59)</f>
        <v>230</v>
      </c>
      <c r="D59" s="9">
        <f>SUMIFS(Vuelos!$F:$F,Vuelos!$D:$D,$C$48,Vuelos!$J:$J,D$49,Vuelos!$K:$K,$B59)</f>
        <v>722</v>
      </c>
      <c r="E59" s="9">
        <f>SUMIFS(Vuelos!$F:$F,Vuelos!$D:$D,$C$48,Vuelos!$J:$J,E$49,Vuelos!$K:$K,$B59)</f>
        <v>0</v>
      </c>
      <c r="F59" s="9">
        <f>SUMIFS(Vuelos!$F:$F,Vuelos!$D:$D,$F$48,Vuelos!$J:$J,F$49,Vuelos!$K:$K,$B59)</f>
        <v>87</v>
      </c>
      <c r="G59" s="9">
        <f>SUMIFS(Vuelos!$F:$F,Vuelos!$D:$D,$F$48,Vuelos!$J:$J,G$49,Vuelos!$K:$K,$B59)</f>
        <v>132</v>
      </c>
      <c r="H59" s="9">
        <f>SUMIFS(Vuelos!$F:$F,Vuelos!$D:$D,$F$48,Vuelos!$J:$J,H$49,Vuelos!$K:$K,$B59)</f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4.25">
      <c r="A60" s="1"/>
      <c r="B60" s="8">
        <v>30</v>
      </c>
      <c r="C60" s="9">
        <f>SUMIFS(Vuelos!$F:$F,Vuelos!$D:$D,$C$48,Vuelos!$J:$J,C$49,Vuelos!$K:$K,$B60)</f>
        <v>122</v>
      </c>
      <c r="D60" s="9">
        <f>SUMIFS(Vuelos!$F:$F,Vuelos!$D:$D,$C$48,Vuelos!$J:$J,D$49,Vuelos!$K:$K,$B60)</f>
        <v>0</v>
      </c>
      <c r="E60" s="9">
        <f>SUMIFS(Vuelos!$F:$F,Vuelos!$D:$D,$C$48,Vuelos!$J:$J,E$49,Vuelos!$K:$K,$B60)</f>
        <v>0</v>
      </c>
      <c r="F60" s="9">
        <f>SUMIFS(Vuelos!$F:$F,Vuelos!$D:$D,$F$48,Vuelos!$J:$J,F$49,Vuelos!$K:$K,$B60)</f>
        <v>0</v>
      </c>
      <c r="G60" s="9">
        <f>SUMIFS(Vuelos!$F:$F,Vuelos!$D:$D,$F$48,Vuelos!$J:$J,G$49,Vuelos!$K:$K,$B60)</f>
        <v>145</v>
      </c>
      <c r="H60" s="9">
        <f>SUMIFS(Vuelos!$F:$F,Vuelos!$D:$D,$F$48,Vuelos!$J:$J,H$49,Vuelos!$K:$K,$B60)</f>
        <v>604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4.25">
      <c r="A61" s="1"/>
      <c r="B61" s="8">
        <v>32</v>
      </c>
      <c r="C61" s="9">
        <f>SUMIFS(Vuelos!$F:$F,Vuelos!$D:$D,$C$48,Vuelos!$J:$J,C$49,Vuelos!$K:$K,$B61)</f>
        <v>99</v>
      </c>
      <c r="D61" s="9">
        <f>SUMIFS(Vuelos!$F:$F,Vuelos!$D:$D,$C$48,Vuelos!$J:$J,D$49,Vuelos!$K:$K,$B61)</f>
        <v>0</v>
      </c>
      <c r="E61" s="9">
        <f>SUMIFS(Vuelos!$F:$F,Vuelos!$D:$D,$C$48,Vuelos!$J:$J,E$49,Vuelos!$K:$K,$B61)</f>
        <v>0</v>
      </c>
      <c r="F61" s="9">
        <f>SUMIFS(Vuelos!$F:$F,Vuelos!$D:$D,$F$48,Vuelos!$J:$J,F$49,Vuelos!$K:$K,$B61)</f>
        <v>123</v>
      </c>
      <c r="G61" s="9">
        <f>SUMIFS(Vuelos!$F:$F,Vuelos!$D:$D,$F$48,Vuelos!$J:$J,G$49,Vuelos!$K:$K,$B61)</f>
        <v>0</v>
      </c>
      <c r="H61" s="9">
        <f>SUMIFS(Vuelos!$F:$F,Vuelos!$D:$D,$F$48,Vuelos!$J:$J,H$49,Vuelos!$K:$K,$B61)</f>
        <v>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4.25">
      <c r="A62" s="1"/>
      <c r="B62" s="8">
        <v>33</v>
      </c>
      <c r="C62" s="9">
        <f>SUMIFS(Vuelos!$F:$F,Vuelos!$D:$D,$C$48,Vuelos!$J:$J,C$49,Vuelos!$K:$K,$B62)</f>
        <v>410</v>
      </c>
      <c r="D62" s="9">
        <f>SUMIFS(Vuelos!$F:$F,Vuelos!$D:$D,$C$48,Vuelos!$J:$J,D$49,Vuelos!$K:$K,$B62)</f>
        <v>62</v>
      </c>
      <c r="E62" s="9">
        <f>SUMIFS(Vuelos!$F:$F,Vuelos!$D:$D,$C$48,Vuelos!$J:$J,E$49,Vuelos!$K:$K,$B62)</f>
        <v>0</v>
      </c>
      <c r="F62" s="9">
        <f>SUMIFS(Vuelos!$F:$F,Vuelos!$D:$D,$F$48,Vuelos!$J:$J,F$49,Vuelos!$K:$K,$B62)</f>
        <v>0</v>
      </c>
      <c r="G62" s="9">
        <f>SUMIFS(Vuelos!$F:$F,Vuelos!$D:$D,$F$48,Vuelos!$J:$J,G$49,Vuelos!$K:$K,$B62)</f>
        <v>0</v>
      </c>
      <c r="H62" s="9">
        <f>SUMIFS(Vuelos!$F:$F,Vuelos!$D:$D,$F$48,Vuelos!$J:$J,H$49,Vuelos!$K:$K,$B62)</f>
        <v>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4.25">
      <c r="A63" s="1"/>
      <c r="B63" s="8">
        <v>34</v>
      </c>
      <c r="C63" s="9">
        <f>SUMIFS(Vuelos!$F:$F,Vuelos!$D:$D,$C$48,Vuelos!$J:$J,C$49,Vuelos!$K:$K,$B63)</f>
        <v>99</v>
      </c>
      <c r="D63" s="9">
        <f>SUMIFS(Vuelos!$F:$F,Vuelos!$D:$D,$C$48,Vuelos!$J:$J,D$49,Vuelos!$K:$K,$B63)</f>
        <v>0</v>
      </c>
      <c r="E63" s="9">
        <f>SUMIFS(Vuelos!$F:$F,Vuelos!$D:$D,$C$48,Vuelos!$J:$J,E$49,Vuelos!$K:$K,$B63)</f>
        <v>0</v>
      </c>
      <c r="F63" s="9">
        <f>SUMIFS(Vuelos!$F:$F,Vuelos!$D:$D,$F$48,Vuelos!$J:$J,F$49,Vuelos!$K:$K,$B63)</f>
        <v>153</v>
      </c>
      <c r="G63" s="9">
        <f>SUMIFS(Vuelos!$F:$F,Vuelos!$D:$D,$F$48,Vuelos!$J:$J,G$49,Vuelos!$K:$K,$B63)</f>
        <v>0</v>
      </c>
      <c r="H63" s="9">
        <f>SUMIFS(Vuelos!$F:$F,Vuelos!$D:$D,$F$48,Vuelos!$J:$J,H$49,Vuelos!$K:$K,$B63)</f>
        <v>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4.25">
      <c r="A64" s="1"/>
      <c r="B64" s="8">
        <v>35</v>
      </c>
      <c r="C64" s="9">
        <f>SUMIFS(Vuelos!$F:$F,Vuelos!$D:$D,$C$48,Vuelos!$J:$J,C$49,Vuelos!$K:$K,$B64)</f>
        <v>261</v>
      </c>
      <c r="D64" s="9">
        <f>SUMIFS(Vuelos!$F:$F,Vuelos!$D:$D,$C$48,Vuelos!$J:$J,D$49,Vuelos!$K:$K,$B64)</f>
        <v>0</v>
      </c>
      <c r="E64" s="9">
        <f>SUMIFS(Vuelos!$F:$F,Vuelos!$D:$D,$C$48,Vuelos!$J:$J,E$49,Vuelos!$K:$K,$B64)</f>
        <v>0</v>
      </c>
      <c r="F64" s="9">
        <f>SUMIFS(Vuelos!$F:$F,Vuelos!$D:$D,$F$48,Vuelos!$J:$J,F$49,Vuelos!$K:$K,$B64)</f>
        <v>0</v>
      </c>
      <c r="G64" s="9">
        <f>SUMIFS(Vuelos!$F:$F,Vuelos!$D:$D,$F$48,Vuelos!$J:$J,G$49,Vuelos!$K:$K,$B64)</f>
        <v>0</v>
      </c>
      <c r="H64" s="9">
        <f>SUMIFS(Vuelos!$F:$F,Vuelos!$D:$D,$F$48,Vuelos!$J:$J,H$49,Vuelos!$K:$K,$B64)</f>
        <v>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7" ht="14.25">
      <c r="A65" s="1"/>
      <c r="B65" s="8">
        <v>36</v>
      </c>
      <c r="C65" s="9">
        <f>SUMIFS(Vuelos!$F:$F,Vuelos!$D:$D,$C$48,Vuelos!$J:$J,C$49,Vuelos!$K:$K,$B65)</f>
        <v>160</v>
      </c>
      <c r="D65" s="9">
        <f>SUMIFS(Vuelos!$F:$F,Vuelos!$D:$D,$C$48,Vuelos!$J:$J,D$49,Vuelos!$K:$K,$B65)</f>
        <v>0</v>
      </c>
      <c r="E65" s="9">
        <f>SUMIFS(Vuelos!$F:$F,Vuelos!$D:$D,$C$48,Vuelos!$J:$J,E$49,Vuelos!$K:$K,$B65)</f>
        <v>0</v>
      </c>
      <c r="F65" s="9">
        <f>SUMIFS(Vuelos!$F:$F,Vuelos!$D:$D,$F$48,Vuelos!$J:$J,F$49,Vuelos!$K:$K,$B65)</f>
        <v>99</v>
      </c>
      <c r="G65" s="9">
        <f>SUMIFS(Vuelos!$F:$F,Vuelos!$D:$D,$F$48,Vuelos!$J:$J,G$49,Vuelos!$K:$K,$B65)</f>
        <v>0</v>
      </c>
      <c r="H65" s="9">
        <f>SUMIFS(Vuelos!$F:$F,Vuelos!$D:$D,$F$48,Vuelos!$J:$J,H$49,Vuelos!$K:$K,$B65)</f>
        <v>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7" ht="14.25">
      <c r="A66" s="1"/>
      <c r="B66" s="8">
        <v>37</v>
      </c>
      <c r="C66" s="9">
        <f>SUMIFS(Vuelos!$F:$F,Vuelos!$D:$D,$C$48,Vuelos!$J:$J,C$49,Vuelos!$K:$K,$B66)</f>
        <v>0</v>
      </c>
      <c r="D66" s="9">
        <f>SUMIFS(Vuelos!$F:$F,Vuelos!$D:$D,$C$48,Vuelos!$J:$J,D$49,Vuelos!$K:$K,$B66)</f>
        <v>0</v>
      </c>
      <c r="E66" s="9">
        <f>SUMIFS(Vuelos!$F:$F,Vuelos!$D:$D,$C$48,Vuelos!$J:$J,E$49,Vuelos!$K:$K,$B66)</f>
        <v>10</v>
      </c>
      <c r="F66" s="9">
        <f>SUMIFS(Vuelos!$F:$F,Vuelos!$D:$D,$F$48,Vuelos!$J:$J,F$49,Vuelos!$K:$K,$B66)</f>
        <v>0</v>
      </c>
      <c r="G66" s="9">
        <f>SUMIFS(Vuelos!$F:$F,Vuelos!$D:$D,$F$48,Vuelos!$J:$J,G$49,Vuelos!$K:$K,$B66)</f>
        <v>0</v>
      </c>
      <c r="H66" s="9">
        <f>SUMIFS(Vuelos!$F:$F,Vuelos!$D:$D,$F$48,Vuelos!$J:$J,H$49,Vuelos!$K:$K,$B66)</f>
        <v>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7" ht="14.25">
      <c r="A67" s="1"/>
      <c r="B67" s="8">
        <v>38</v>
      </c>
      <c r="C67" s="9">
        <f>SUMIFS(Vuelos!$F:$F,Vuelos!$D:$D,$C$48,Vuelos!$J:$J,C$49,Vuelos!$K:$K,$B67)</f>
        <v>432</v>
      </c>
      <c r="D67" s="9">
        <f>SUMIFS(Vuelos!$F:$F,Vuelos!$D:$D,$C$48,Vuelos!$J:$J,D$49,Vuelos!$K:$K,$B67)</f>
        <v>220</v>
      </c>
      <c r="E67" s="9">
        <f>SUMIFS(Vuelos!$F:$F,Vuelos!$D:$D,$C$48,Vuelos!$J:$J,E$49,Vuelos!$K:$K,$B67)</f>
        <v>0</v>
      </c>
      <c r="F67" s="9">
        <f>SUMIFS(Vuelos!$F:$F,Vuelos!$D:$D,$F$48,Vuelos!$J:$J,F$49,Vuelos!$K:$K,$B67)</f>
        <v>0</v>
      </c>
      <c r="G67" s="9">
        <f>SUMIFS(Vuelos!$F:$F,Vuelos!$D:$D,$F$48,Vuelos!$J:$J,G$49,Vuelos!$K:$K,$B67)</f>
        <v>15</v>
      </c>
      <c r="H67" s="9">
        <f>SUMIFS(Vuelos!$F:$F,Vuelos!$D:$D,$F$48,Vuelos!$J:$J,H$49,Vuelos!$K:$K,$B67)</f>
        <v>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7" ht="14.25">
      <c r="A68" s="1"/>
      <c r="B68" s="8">
        <v>39</v>
      </c>
      <c r="C68" s="9">
        <f>SUMIFS(Vuelos!$F:$F,Vuelos!$D:$D,$C$48,Vuelos!$J:$J,C$49,Vuelos!$K:$K,$B68)</f>
        <v>50</v>
      </c>
      <c r="D68" s="9">
        <f>SUMIFS(Vuelos!$F:$F,Vuelos!$D:$D,$C$48,Vuelos!$J:$J,D$49,Vuelos!$K:$K,$B68)</f>
        <v>0</v>
      </c>
      <c r="E68" s="9">
        <f>SUMIFS(Vuelos!$F:$F,Vuelos!$D:$D,$C$48,Vuelos!$J:$J,E$49,Vuelos!$K:$K,$B68)</f>
        <v>0</v>
      </c>
      <c r="F68" s="9">
        <f>SUMIFS(Vuelos!$F:$F,Vuelos!$D:$D,$F$48,Vuelos!$J:$J,F$49,Vuelos!$K:$K,$B68)</f>
        <v>88</v>
      </c>
      <c r="G68" s="9">
        <f>SUMIFS(Vuelos!$F:$F,Vuelos!$D:$D,$F$48,Vuelos!$J:$J,G$49,Vuelos!$K:$K,$B68)</f>
        <v>0</v>
      </c>
      <c r="H68" s="9">
        <f>SUMIFS(Vuelos!$F:$F,Vuelos!$D:$D,$F$48,Vuelos!$J:$J,H$49,Vuelos!$K:$K,$B68)</f>
        <v>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7" ht="14.25">
      <c r="A69" s="1"/>
      <c r="B69" s="8">
        <v>40</v>
      </c>
      <c r="C69" s="9">
        <f>SUMIFS(Vuelos!$F:$F,Vuelos!$D:$D,$C$48,Vuelos!$J:$J,C$49,Vuelos!$K:$K,$B69)</f>
        <v>256</v>
      </c>
      <c r="D69" s="9">
        <f>SUMIFS(Vuelos!$F:$F,Vuelos!$D:$D,$C$48,Vuelos!$J:$J,D$49,Vuelos!$K:$K,$B69)</f>
        <v>229</v>
      </c>
      <c r="E69" s="9">
        <f>SUMIFS(Vuelos!$F:$F,Vuelos!$D:$D,$C$48,Vuelos!$J:$J,E$49,Vuelos!$K:$K,$B69)</f>
        <v>0</v>
      </c>
      <c r="F69" s="9">
        <f>SUMIFS(Vuelos!$F:$F,Vuelos!$D:$D,$F$48,Vuelos!$J:$J,F$49,Vuelos!$K:$K,$B69)</f>
        <v>296</v>
      </c>
      <c r="G69" s="9">
        <f>SUMIFS(Vuelos!$F:$F,Vuelos!$D:$D,$F$48,Vuelos!$J:$J,G$49,Vuelos!$K:$K,$B69)</f>
        <v>0</v>
      </c>
      <c r="H69" s="9">
        <f>SUMIFS(Vuelos!$F:$F,Vuelos!$D:$D,$F$48,Vuelos!$J:$J,H$49,Vuelos!$K:$K,$B69)</f>
        <v>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7" ht="14.25">
      <c r="A70" s="1"/>
      <c r="B70" s="8">
        <v>42</v>
      </c>
      <c r="C70" s="9">
        <f>SUMIFS(Vuelos!$F:$F,Vuelos!$D:$D,$C$48,Vuelos!$J:$J,C$49,Vuelos!$K:$K,$B70)</f>
        <v>65</v>
      </c>
      <c r="D70" s="9">
        <f>SUMIFS(Vuelos!$F:$F,Vuelos!$D:$D,$C$48,Vuelos!$J:$J,D$49,Vuelos!$K:$K,$B70)</f>
        <v>0</v>
      </c>
      <c r="E70" s="9">
        <f>SUMIFS(Vuelos!$F:$F,Vuelos!$D:$D,$C$48,Vuelos!$J:$J,E$49,Vuelos!$K:$K,$B70)</f>
        <v>0</v>
      </c>
      <c r="F70" s="9">
        <f>SUMIFS(Vuelos!$F:$F,Vuelos!$D:$D,$F$48,Vuelos!$J:$J,F$49,Vuelos!$K:$K,$B70)</f>
        <v>0</v>
      </c>
      <c r="G70" s="9">
        <f>SUMIFS(Vuelos!$F:$F,Vuelos!$D:$D,$F$48,Vuelos!$J:$J,G$49,Vuelos!$K:$K,$B70)</f>
        <v>0</v>
      </c>
      <c r="H70" s="9">
        <f>SUMIFS(Vuelos!$F:$F,Vuelos!$D:$D,$F$48,Vuelos!$J:$J,H$49,Vuelos!$K:$K,$B70)</f>
        <v>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7" ht="14.25">
      <c r="A71" s="1"/>
      <c r="B71" s="8">
        <v>43</v>
      </c>
      <c r="C71" s="9">
        <f>SUMIFS(Vuelos!$F:$F,Vuelos!$D:$D,$C$48,Vuelos!$J:$J,C$49,Vuelos!$K:$K,$B71)</f>
        <v>304</v>
      </c>
      <c r="D71" s="9">
        <f>SUMIFS(Vuelos!$F:$F,Vuelos!$D:$D,$C$48,Vuelos!$J:$J,D$49,Vuelos!$K:$K,$B71)</f>
        <v>0</v>
      </c>
      <c r="E71" s="9">
        <f>SUMIFS(Vuelos!$F:$F,Vuelos!$D:$D,$C$48,Vuelos!$J:$J,E$49,Vuelos!$K:$K,$B71)</f>
        <v>0</v>
      </c>
      <c r="F71" s="9">
        <f>SUMIFS(Vuelos!$F:$F,Vuelos!$D:$D,$F$48,Vuelos!$J:$J,F$49,Vuelos!$K:$K,$B71)</f>
        <v>271</v>
      </c>
      <c r="G71" s="9">
        <f>SUMIFS(Vuelos!$F:$F,Vuelos!$D:$D,$F$48,Vuelos!$J:$J,G$49,Vuelos!$K:$K,$B71)</f>
        <v>0</v>
      </c>
      <c r="H71" s="9">
        <f>SUMIFS(Vuelos!$F:$F,Vuelos!$D:$D,$F$48,Vuelos!$J:$J,H$49,Vuelos!$K:$K,$B71)</f>
        <v>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7" ht="14.25">
      <c r="A72" s="1"/>
      <c r="B72" s="8">
        <v>45</v>
      </c>
      <c r="C72" s="9">
        <f>SUMIFS(Vuelos!$F:$F,Vuelos!$D:$D,$C$48,Vuelos!$J:$J,C$49,Vuelos!$K:$K,$B72)</f>
        <v>0</v>
      </c>
      <c r="D72" s="9">
        <f>SUMIFS(Vuelos!$F:$F,Vuelos!$D:$D,$C$48,Vuelos!$J:$J,D$49,Vuelos!$K:$K,$B72)</f>
        <v>0</v>
      </c>
      <c r="E72" s="9">
        <f>SUMIFS(Vuelos!$F:$F,Vuelos!$D:$D,$C$48,Vuelos!$J:$J,E$49,Vuelos!$K:$K,$B72)</f>
        <v>0</v>
      </c>
      <c r="F72" s="9">
        <f>SUMIFS(Vuelos!$F:$F,Vuelos!$D:$D,$F$48,Vuelos!$J:$J,F$49,Vuelos!$K:$K,$B72)</f>
        <v>15</v>
      </c>
      <c r="G72" s="9">
        <f>SUMIFS(Vuelos!$F:$F,Vuelos!$D:$D,$F$48,Vuelos!$J:$J,G$49,Vuelos!$K:$K,$B72)</f>
        <v>0</v>
      </c>
      <c r="H72" s="9">
        <f>SUMIFS(Vuelos!$F:$F,Vuelos!$D:$D,$F$48,Vuelos!$J:$J,H$49,Vuelos!$K:$K,$B72)</f>
        <v>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7" ht="14.25">
      <c r="A73" s="1"/>
      <c r="B73" s="8">
        <v>50</v>
      </c>
      <c r="C73" s="9">
        <f>SUMIFS(Vuelos!$F:$F,Vuelos!$D:$D,$C$48,Vuelos!$J:$J,C$49,Vuelos!$K:$K,$B73)</f>
        <v>369</v>
      </c>
      <c r="D73" s="9">
        <f>SUMIFS(Vuelos!$F:$F,Vuelos!$D:$D,$C$48,Vuelos!$J:$J,D$49,Vuelos!$K:$K,$B73)</f>
        <v>0</v>
      </c>
      <c r="E73" s="9">
        <f>SUMIFS(Vuelos!$F:$F,Vuelos!$D:$D,$C$48,Vuelos!$J:$J,E$49,Vuelos!$K:$K,$B73)</f>
        <v>0</v>
      </c>
      <c r="F73" s="9">
        <f>SUMIFS(Vuelos!$F:$F,Vuelos!$D:$D,$F$48,Vuelos!$J:$J,F$49,Vuelos!$K:$K,$B73)</f>
        <v>0</v>
      </c>
      <c r="G73" s="9">
        <f>SUMIFS(Vuelos!$F:$F,Vuelos!$D:$D,$F$48,Vuelos!$J:$J,G$49,Vuelos!$K:$K,$B73)</f>
        <v>0</v>
      </c>
      <c r="H73" s="9">
        <f>SUMIFS(Vuelos!$F:$F,Vuelos!$D:$D,$F$48,Vuelos!$J:$J,H$49,Vuelos!$K:$K,$B73)</f>
        <v>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7" ht="14.25">
      <c r="A74" s="1"/>
      <c r="B74" s="8">
        <v>55</v>
      </c>
      <c r="C74" s="9">
        <f>SUMIFS(Vuelos!$F:$F,Vuelos!$D:$D,$C$48,Vuelos!$J:$J,C$49,Vuelos!$K:$K,$B74)</f>
        <v>665</v>
      </c>
      <c r="D74" s="9">
        <f>SUMIFS(Vuelos!$F:$F,Vuelos!$D:$D,$C$48,Vuelos!$J:$J,D$49,Vuelos!$K:$K,$B74)</f>
        <v>0</v>
      </c>
      <c r="E74" s="9">
        <f>SUMIFS(Vuelos!$F:$F,Vuelos!$D:$D,$C$48,Vuelos!$J:$J,E$49,Vuelos!$K:$K,$B74)</f>
        <v>0</v>
      </c>
      <c r="F74" s="9">
        <f>SUMIFS(Vuelos!$F:$F,Vuelos!$D:$D,$F$48,Vuelos!$J:$J,F$49,Vuelos!$K:$K,$B74)</f>
        <v>38</v>
      </c>
      <c r="G74" s="9">
        <f>SUMIFS(Vuelos!$F:$F,Vuelos!$D:$D,$F$48,Vuelos!$J:$J,G$49,Vuelos!$K:$K,$B74)</f>
        <v>0</v>
      </c>
      <c r="H74" s="9">
        <f>SUMIFS(Vuelos!$F:$F,Vuelos!$D:$D,$F$48,Vuelos!$J:$J,H$49,Vuelos!$K:$K,$B74)</f>
        <v>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7" ht="14.25">
      <c r="A75" s="1"/>
      <c r="B75" s="8">
        <v>67</v>
      </c>
      <c r="C75" s="9">
        <f>SUMIFS(Vuelos!$F:$F,Vuelos!$D:$D,$C$48,Vuelos!$J:$J,C$49,Vuelos!$K:$K,$B75)</f>
        <v>137</v>
      </c>
      <c r="D75" s="9">
        <f>SUMIFS(Vuelos!$F:$F,Vuelos!$D:$D,$C$48,Vuelos!$J:$J,D$49,Vuelos!$K:$K,$B75)</f>
        <v>0</v>
      </c>
      <c r="E75" s="9">
        <f>SUMIFS(Vuelos!$F:$F,Vuelos!$D:$D,$C$48,Vuelos!$J:$J,E$49,Vuelos!$K:$K,$B75)</f>
        <v>0</v>
      </c>
      <c r="F75" s="9">
        <f>SUMIFS(Vuelos!$F:$F,Vuelos!$D:$D,$F$48,Vuelos!$J:$J,F$49,Vuelos!$K:$K,$B75)</f>
        <v>143</v>
      </c>
      <c r="G75" s="9">
        <f>SUMIFS(Vuelos!$F:$F,Vuelos!$D:$D,$F$48,Vuelos!$J:$J,G$49,Vuelos!$K:$K,$B75)</f>
        <v>0</v>
      </c>
      <c r="H75" s="9">
        <f>SUMIFS(Vuelos!$F:$F,Vuelos!$D:$D,$F$48,Vuelos!$J:$J,H$49,Vuelos!$K:$K,$B75)</f>
        <v>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7" ht="28.5">
      <c r="A76" s="1"/>
      <c r="B76" s="12" t="s">
        <v>14</v>
      </c>
      <c r="C76" s="1">
        <f t="shared" ref="C76:H76" si="3">SUM(C50:C75)</f>
        <v>3758</v>
      </c>
      <c r="D76" s="1">
        <f t="shared" si="3"/>
        <v>1417</v>
      </c>
      <c r="E76" s="1">
        <f t="shared" si="3"/>
        <v>793</v>
      </c>
      <c r="F76" s="1">
        <f t="shared" si="3"/>
        <v>1700</v>
      </c>
      <c r="G76" s="1">
        <f t="shared" si="3"/>
        <v>1180</v>
      </c>
      <c r="H76" s="1">
        <f t="shared" si="3"/>
        <v>2845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7" ht="14.2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7" ht="14.2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25">
      <c r="A79" s="1"/>
      <c r="B79" s="3" t="s">
        <v>16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25">
      <c r="A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42.75">
      <c r="A81" s="1"/>
      <c r="B81" s="2"/>
      <c r="C81" s="38" t="s">
        <v>17</v>
      </c>
      <c r="D81" s="37" t="s">
        <v>18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25">
      <c r="A82" s="1"/>
      <c r="B82" s="35" t="s">
        <v>6</v>
      </c>
      <c r="C82" s="36">
        <f>AVERAGEIF(Vuelos!$D:$D,$B82,Vuelos!F:F)</f>
        <v>104.70175438596492</v>
      </c>
      <c r="D82" s="36">
        <f>AVERAGEIF(Vuelos!$D:$D,$B82,Vuelos!K:K)</f>
        <v>36.666666666666664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25">
      <c r="A83" s="1"/>
      <c r="B83" s="35" t="s">
        <v>7</v>
      </c>
      <c r="C83" s="36">
        <f>AVERAGEIF(Vuelos!$D:$D,$B83,Vuelos!F:F)</f>
        <v>130.11363636363637</v>
      </c>
      <c r="D83" s="36">
        <f>AVERAGEIF(Vuelos!$D:$D,$B83,Vuelos!K:K)</f>
        <v>30.59090909090909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25">
      <c r="A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25">
      <c r="A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4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4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4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4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4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4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4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4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4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4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4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4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4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4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4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4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4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4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4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4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14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14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ht="14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ht="14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ht="14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ht="14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ht="14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ht="14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ht="14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ht="14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ht="14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7" ht="14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1:27" ht="14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1:27" ht="14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1:27" ht="14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1:27" ht="14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1:27" ht="14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spans="1:27" ht="14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spans="1:27" ht="14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spans="1:27" ht="14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spans="1:27" ht="14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spans="1:27" ht="14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spans="1:27" ht="14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spans="1:27" ht="14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spans="1:27" ht="14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spans="1:27" ht="14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spans="1:27" ht="14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spans="1:27" ht="14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spans="1:27" ht="14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spans="1:27" ht="14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spans="1:27" ht="14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spans="1:27" ht="14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spans="1:27" ht="14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spans="1:27" ht="14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 spans="1:27" ht="14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 spans="1:27" ht="14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</sheetData>
  <mergeCells count="4">
    <mergeCell ref="C15:E15"/>
    <mergeCell ref="G15:I15"/>
    <mergeCell ref="C48:E48"/>
    <mergeCell ref="F48:H48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Vuelos</vt:lpstr>
      <vt:lpstr>Aeropuerto_Origen</vt:lpstr>
      <vt:lpstr>Aerolineas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</cp:lastModifiedBy>
  <dcterms:modified xsi:type="dcterms:W3CDTF">2024-12-12T21:01:56Z</dcterms:modified>
</cp:coreProperties>
</file>