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https://d.docs.live.net/48849dacac0477a9/Documentos/Diplomas/Excel financiero/"/>
    </mc:Choice>
  </mc:AlternateContent>
  <xr:revisionPtr revIDLastSave="4" documentId="8_{8778D5A6-5458-4BB7-ABD7-EAD185A83EFF}" xr6:coauthVersionLast="45" xr6:coauthVersionMax="45" xr10:uidLastSave="{02768F63-2B93-4C61-B182-027EC0A55206}"/>
  <bookViews>
    <workbookView xWindow="-120" yWindow="-120" windowWidth="20730" windowHeight="11160" tabRatio="765" xr2:uid="{00000000-000D-0000-FFFF-FFFF00000000}"/>
  </bookViews>
  <sheets>
    <sheet name="WACC - TV" sheetId="7" r:id="rId1"/>
  </sheets>
  <externalReferences>
    <externalReference r:id="rId2"/>
  </externalReferences>
  <calcPr calcId="18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43" i="7" l="1"/>
  <c r="K28" i="7" l="1"/>
  <c r="H17" i="7"/>
  <c r="E36" i="7" l="1"/>
  <c r="F20" i="7"/>
  <c r="D24" i="7" s="1"/>
  <c r="D31" i="7" l="1"/>
  <c r="D32" i="7" s="1"/>
  <c r="D40" i="7" s="1"/>
  <c r="D41" i="7" s="1"/>
  <c r="C5" i="7"/>
  <c r="D5" i="7" l="1"/>
  <c r="E5" i="7" l="1"/>
  <c r="F5" i="7" l="1"/>
  <c r="G5"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marco antonio rubio martinez</author>
  </authors>
  <commentList>
    <comment ref="E16" authorId="0" shapeId="0" xr:uid="{0F021C55-6893-4CF1-8BD1-A68A3DE3B433}">
      <text>
        <r>
          <rPr>
            <b/>
            <sz val="9"/>
            <color indexed="81"/>
            <rFont val="Tahoma"/>
            <charset val="1"/>
          </rPr>
          <t>marco antonio rubio martinez:</t>
        </r>
        <r>
          <rPr>
            <sz val="9"/>
            <color indexed="81"/>
            <rFont val="Tahoma"/>
            <charset val="1"/>
          </rPr>
          <t xml:space="preserve">
Es la tasa de retorno que piden los invesores</t>
        </r>
      </text>
    </comment>
    <comment ref="H16" authorId="0" shapeId="0" xr:uid="{6D5F5FBE-8243-4CE0-B2B6-BFFE6986DAF9}">
      <text>
        <r>
          <rPr>
            <b/>
            <sz val="9"/>
            <color indexed="81"/>
            <rFont val="Tahoma"/>
            <charset val="1"/>
          </rPr>
          <t>marco antonio rubio martinez:</t>
        </r>
        <r>
          <rPr>
            <sz val="9"/>
            <color indexed="81"/>
            <rFont val="Tahoma"/>
            <charset val="1"/>
          </rPr>
          <t xml:space="preserve">
Es la tasa que promedio que se pagara de la deuda</t>
        </r>
      </text>
    </comment>
  </commentList>
</comments>
</file>

<file path=xl/sharedStrings.xml><?xml version="1.0" encoding="utf-8"?>
<sst xmlns="http://schemas.openxmlformats.org/spreadsheetml/2006/main" count="31" uniqueCount="31">
  <si>
    <t>1.</t>
  </si>
  <si>
    <t>2.</t>
  </si>
  <si>
    <t>Calculamos el WACC</t>
  </si>
  <si>
    <t>2.1</t>
  </si>
  <si>
    <t>costo de capital multiplicado por la participación del capital dentro de la estrucuta financiera de la empresa, mas, el costo de la deuda, multiplicado por la participación  de la deuda dentro de la estructura financiera de la empresa</t>
  </si>
  <si>
    <t>costo del capital</t>
  </si>
  <si>
    <t>Ke</t>
  </si>
  <si>
    <t>% Equity</t>
  </si>
  <si>
    <t>2.2</t>
  </si>
  <si>
    <t>costo de la deuda</t>
  </si>
  <si>
    <t>Kd</t>
  </si>
  <si>
    <t>% Debt</t>
  </si>
  <si>
    <t>wacc</t>
  </si>
  <si>
    <t>3.</t>
  </si>
  <si>
    <t>Traemos a valor presente los FC proyectados</t>
  </si>
  <si>
    <t>Traemos los FC estimados o proyectados</t>
  </si>
  <si>
    <t>VNA FC</t>
  </si>
  <si>
    <t>4.</t>
  </si>
  <si>
    <t>Calculamos el valor terminal</t>
  </si>
  <si>
    <t>g</t>
  </si>
  <si>
    <t>VT</t>
  </si>
  <si>
    <t>Valor presente del VT</t>
  </si>
  <si>
    <t>5.</t>
  </si>
  <si>
    <t>VALOR OBJETIVO</t>
  </si>
  <si>
    <t>TARGET</t>
  </si>
  <si>
    <t>SHARES</t>
  </si>
  <si>
    <t>HOY</t>
  </si>
  <si>
    <t>RENTABILIDAD OBJETIVO</t>
  </si>
  <si>
    <t>ACCION</t>
  </si>
  <si>
    <t>EV</t>
  </si>
  <si>
    <t>SHARE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</si>
</sst>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64" formatCode="&quot;$&quot;\ #,##0;[Red]\-&quot;$&quot;\ #,##0"/>
    <numFmt numFmtId="165" formatCode="&quot;$&quot;\ #,##0.00;[Red]\-&quot;$&quot;\ #,##0.00"/>
    <numFmt numFmtId="166" formatCode="_-&quot;$&quot;\ * #,##0_-;\-&quot;$&quot;\ * #,##0_-;_-&quot;$&quot;\ * &quot;-&quot;_-;_-@_-"/>
    <numFmt numFmtId="167" formatCode="_(&quot;$&quot;* #,##0.00_);_(&quot;$&quot;* \(#,##0.00\);_(&quot;$&quot;* &quot;-&quot;??_);_(@_)"/>
    <numFmt numFmtId="168" formatCode="_(* #,##0.00_);_(* \(#,##0.00\);_(* &quot;-&quot;??_);_(@_)"/>
  </numFmts>
  <fonts count="10" x14ac:knownFonts="1">
    <font>
      <sz val="12"/>
      <color theme="1"/>
      <name val="Calibri"/>
      <family val="2"/>
      <scheme val="minor"/>
    </font>
    <font>
      <sz val="12"/>
      <color theme="1"/>
      <name val="Calibri"/>
      <family val="2"/>
      <scheme val="minor"/>
    </font>
    <font>
      <sz val="10"/>
      <name val="Arial"/>
      <family val="2"/>
    </font>
    <font>
      <sz val="11"/>
      <color theme="1"/>
      <name val="Calibri"/>
      <family val="2"/>
      <scheme val="minor"/>
    </font>
    <font>
      <b/>
      <sz val="9"/>
      <color rgb="FFFF0000"/>
      <name val="Arial"/>
      <family val="2"/>
      <charset val="204"/>
    </font>
    <font>
      <sz val="12"/>
      <color rgb="FFFF0000"/>
      <name val="Calibri"/>
      <family val="2"/>
      <scheme val="minor"/>
    </font>
    <font>
      <b/>
      <sz val="12"/>
      <color rgb="FFFF0000"/>
      <name val="Calibri"/>
      <family val="2"/>
      <scheme val="minor"/>
    </font>
    <font>
      <sz val="10"/>
      <color rgb="FF505050"/>
      <name val="Arial"/>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FF"/>
        <bgColor indexed="64"/>
      </patternFill>
    </fill>
  </fills>
  <borders count="5">
    <border>
      <left/>
      <right/>
      <top/>
      <bottom/>
      <diagonal/>
    </border>
    <border>
      <left/>
      <right/>
      <top/>
      <bottom style="thin">
        <color auto="1"/>
      </bottom>
      <diagonal/>
    </border>
    <border>
      <left style="medium">
        <color rgb="FF000000"/>
      </left>
      <right style="medium">
        <color rgb="FFDDDDDD"/>
      </right>
      <top style="medium">
        <color rgb="FF000000"/>
      </top>
      <bottom style="medium">
        <color rgb="FF000000"/>
      </bottom>
      <diagonal/>
    </border>
    <border>
      <left style="medium">
        <color rgb="FFDDDDDD"/>
      </left>
      <right style="medium">
        <color rgb="FFDDDDDD"/>
      </right>
      <top style="medium">
        <color rgb="FF000000"/>
      </top>
      <bottom style="medium">
        <color rgb="FF000000"/>
      </bottom>
      <diagonal/>
    </border>
    <border>
      <left style="medium">
        <color rgb="FFDDDDDD"/>
      </left>
      <right style="medium">
        <color rgb="FF000000"/>
      </right>
      <top style="medium">
        <color rgb="FF000000"/>
      </top>
      <bottom style="medium">
        <color rgb="FF000000"/>
      </bottom>
      <diagonal/>
    </border>
  </borders>
  <cellStyleXfs count="12">
    <xf numFmtId="0" fontId="0" fillId="0" borderId="0"/>
    <xf numFmtId="0" fontId="2" fillId="0" borderId="0">
      <alignment vertical="top"/>
    </xf>
    <xf numFmtId="9" fontId="3" fillId="0" borderId="0" applyFont="0" applyFill="0" applyBorder="0" applyAlignment="0" applyProtection="0"/>
    <xf numFmtId="0" fontId="2" fillId="0" borderId="0"/>
    <xf numFmtId="168" fontId="2" fillId="0" borderId="0" applyFont="0" applyFill="0" applyBorder="0" applyAlignment="0" applyProtection="0"/>
    <xf numFmtId="167"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168" fontId="2"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xf numFmtId="166" fontId="1" fillId="0" borderId="0" applyFont="0" applyFill="0" applyBorder="0" applyAlignment="0" applyProtection="0"/>
  </cellStyleXfs>
  <cellXfs count="22">
    <xf numFmtId="0" fontId="0" fillId="0" borderId="0" xfId="0"/>
    <xf numFmtId="0" fontId="4" fillId="2" borderId="1" xfId="0" applyFont="1" applyFill="1" applyBorder="1" applyAlignment="1">
      <alignment horizontal="center" vertical="center" wrapText="1"/>
    </xf>
    <xf numFmtId="166" fontId="0" fillId="0" borderId="0" xfId="0" applyNumberFormat="1"/>
    <xf numFmtId="0" fontId="0" fillId="0" borderId="0" xfId="0" applyAlignment="1">
      <alignment horizontal="center"/>
    </xf>
    <xf numFmtId="9" fontId="0" fillId="0" borderId="0" xfId="0" applyNumberFormat="1"/>
    <xf numFmtId="0" fontId="0" fillId="0" borderId="0" xfId="0" applyAlignment="1">
      <alignment horizontal="center" vertical="center" wrapText="1"/>
    </xf>
    <xf numFmtId="0" fontId="5" fillId="0" borderId="0" xfId="0" applyFont="1" applyAlignment="1">
      <alignment horizontal="center"/>
    </xf>
    <xf numFmtId="0" fontId="6" fillId="0" borderId="0" xfId="0" applyFont="1" applyAlignment="1">
      <alignment horizontal="center"/>
    </xf>
    <xf numFmtId="9" fontId="6" fillId="0" borderId="0" xfId="0" applyNumberFormat="1" applyFont="1" applyAlignment="1">
      <alignment horizontal="center"/>
    </xf>
    <xf numFmtId="165" fontId="0" fillId="0" borderId="0" xfId="0" applyNumberFormat="1"/>
    <xf numFmtId="10" fontId="0" fillId="0" borderId="0" xfId="0" applyNumberFormat="1"/>
    <xf numFmtId="166" fontId="0" fillId="0" borderId="0" xfId="11" applyFont="1"/>
    <xf numFmtId="164" fontId="0" fillId="0" borderId="0" xfId="0" applyNumberFormat="1"/>
    <xf numFmtId="41" fontId="0" fillId="0" borderId="0" xfId="10" applyFont="1"/>
    <xf numFmtId="41" fontId="0" fillId="0" borderId="0" xfId="0" applyNumberFormat="1"/>
    <xf numFmtId="9" fontId="5" fillId="3" borderId="0" xfId="9" applyFont="1" applyFill="1"/>
    <xf numFmtId="166" fontId="0" fillId="0" borderId="0" xfId="11" applyFont="1" applyAlignment="1">
      <alignment horizontal="center"/>
    </xf>
    <xf numFmtId="3" fontId="7" fillId="4" borderId="2" xfId="0" applyNumberFormat="1" applyFont="1" applyFill="1" applyBorder="1" applyAlignment="1">
      <alignment horizontal="right" vertical="center"/>
    </xf>
    <xf numFmtId="3" fontId="7" fillId="4" borderId="3" xfId="0" applyNumberFormat="1" applyFont="1" applyFill="1" applyBorder="1" applyAlignment="1">
      <alignment horizontal="right" vertical="center"/>
    </xf>
    <xf numFmtId="3" fontId="7" fillId="4" borderId="4" xfId="0" applyNumberFormat="1" applyFont="1" applyFill="1" applyBorder="1" applyAlignment="1">
      <alignment horizontal="right" vertical="center"/>
    </xf>
    <xf numFmtId="3" fontId="0" fillId="0" borderId="0" xfId="0" applyNumberFormat="1"/>
    <xf numFmtId="0" fontId="0" fillId="0" borderId="0" xfId="0" applyAlignment="1">
      <alignment horizontal="center" vertical="center" wrapText="1"/>
    </xf>
  </cellXfs>
  <cellStyles count="12">
    <cellStyle name="% 2" xfId="3" xr:uid="{00000000-0005-0000-0000-000000000000}"/>
    <cellStyle name="Comma 2" xfId="8" xr:uid="{00000000-0005-0000-0000-000002000000}"/>
    <cellStyle name="Comma_SBC" xfId="4" xr:uid="{00000000-0005-0000-0000-000003000000}"/>
    <cellStyle name="Currency 2" xfId="5" xr:uid="{00000000-0005-0000-0000-000004000000}"/>
    <cellStyle name="Millares [0]" xfId="10" builtinId="6"/>
    <cellStyle name="Moneda [0]" xfId="11" builtinId="7"/>
    <cellStyle name="Normal" xfId="0" builtinId="0"/>
    <cellStyle name="Normal 2" xfId="1" xr:uid="{00000000-0005-0000-0000-000006000000}"/>
    <cellStyle name="Percent 2" xfId="7" xr:uid="{00000000-0005-0000-0000-00000D000000}"/>
    <cellStyle name="Percent 2 2" xfId="6" xr:uid="{00000000-0005-0000-0000-00000E000000}"/>
    <cellStyle name="Percent 5" xfId="2" xr:uid="{00000000-0005-0000-0000-00000F000000}"/>
    <cellStyle name="Porcentaje" xfId="9" builtinId="5"/>
  </cellStyles>
  <dxfs count="0"/>
  <tableStyles count="0" defaultTableStyle="TableStyleMedium9" defaultPivotStyle="PivotStyleMedium7"/>
  <colors>
    <mruColors>
      <color rgb="FFFCFE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652462</xdr:colOff>
      <xdr:row>7</xdr:row>
      <xdr:rowOff>19051</xdr:rowOff>
    </xdr:from>
    <xdr:ext cx="3948114" cy="304799"/>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BEC1097E-6CE1-419B-A0DE-121F2AB10A1F}"/>
                </a:ext>
              </a:extLst>
            </xdr:cNvPr>
            <xdr:cNvSpPr txBox="1"/>
          </xdr:nvSpPr>
          <xdr:spPr>
            <a:xfrm>
              <a:off x="4005262" y="1419226"/>
              <a:ext cx="3948114" cy="304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s-CO" sz="1600" b="0" i="1">
                      <a:latin typeface="Cambria Math" panose="02040503050406030204" pitchFamily="18" charset="0"/>
                    </a:rPr>
                    <m:t>𝑤𝑎𝑐𝑐</m:t>
                  </m:r>
                  <m:r>
                    <a:rPr lang="es-CO" sz="1600" b="0" i="1">
                      <a:latin typeface="Cambria Math" panose="02040503050406030204" pitchFamily="18" charset="0"/>
                    </a:rPr>
                    <m:t>=(</m:t>
                  </m:r>
                  <m:r>
                    <a:rPr lang="es-CO" sz="1600" b="0" i="1">
                      <a:latin typeface="Cambria Math" panose="02040503050406030204" pitchFamily="18" charset="0"/>
                    </a:rPr>
                    <m:t>𝐾𝑒</m:t>
                  </m:r>
                  <m:r>
                    <a:rPr lang="es-CO" sz="1600" b="0" i="1">
                      <a:latin typeface="Cambria Math" panose="02040503050406030204" pitchFamily="18" charset="0"/>
                    </a:rPr>
                    <m:t> ∗%</m:t>
                  </m:r>
                  <m:r>
                    <a:rPr lang="es-CO" sz="1600" b="0" i="1">
                      <a:latin typeface="Cambria Math" panose="02040503050406030204" pitchFamily="18" charset="0"/>
                    </a:rPr>
                    <m:t>𝐸𝑞𝑢𝑖𝑡𝑦</m:t>
                  </m:r>
                  <m:r>
                    <a:rPr lang="es-CO" sz="1600" b="0" i="1">
                      <a:latin typeface="Cambria Math" panose="02040503050406030204" pitchFamily="18" charset="0"/>
                    </a:rPr>
                    <m:t>)+(</m:t>
                  </m:r>
                  <m:r>
                    <a:rPr lang="es-CO" sz="1600" b="0" i="1">
                      <a:latin typeface="Cambria Math" panose="02040503050406030204" pitchFamily="18" charset="0"/>
                    </a:rPr>
                    <m:t>𝐾𝑑</m:t>
                  </m:r>
                  <m:r>
                    <a:rPr lang="es-CO" sz="1600" b="0" i="1">
                      <a:latin typeface="Cambria Math" panose="02040503050406030204" pitchFamily="18" charset="0"/>
                    </a:rPr>
                    <m:t> ∗% </m:t>
                  </m:r>
                  <m:r>
                    <a:rPr lang="es-CO" sz="1600" b="0" i="1">
                      <a:latin typeface="Cambria Math" panose="02040503050406030204" pitchFamily="18" charset="0"/>
                    </a:rPr>
                    <m:t>𝐷𝑒𝑏𝑡</m:t>
                  </m:r>
                </m:oMath>
              </a14:m>
              <a:r>
                <a:rPr lang="es-CO" sz="1600"/>
                <a:t>)</a:t>
              </a:r>
            </a:p>
          </xdr:txBody>
        </xdr:sp>
      </mc:Choice>
      <mc:Fallback xmlns="">
        <xdr:sp macro="" textlink="">
          <xdr:nvSpPr>
            <xdr:cNvPr id="2" name="CuadroTexto 1">
              <a:extLst>
                <a:ext uri="{FF2B5EF4-FFF2-40B4-BE49-F238E27FC236}">
                  <a16:creationId xmlns:a16="http://schemas.microsoft.com/office/drawing/2014/main" id="{BEC1097E-6CE1-419B-A0DE-121F2AB10A1F}"/>
                </a:ext>
              </a:extLst>
            </xdr:cNvPr>
            <xdr:cNvSpPr txBox="1"/>
          </xdr:nvSpPr>
          <xdr:spPr>
            <a:xfrm>
              <a:off x="4005262" y="1419226"/>
              <a:ext cx="3948114" cy="304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1600" b="0" i="0">
                  <a:latin typeface="Cambria Math" panose="02040503050406030204" pitchFamily="18" charset="0"/>
                </a:rPr>
                <a:t>𝑤𝑎𝑐𝑐=(𝐾𝑒 ∗%𝐸𝑞𝑢𝑖𝑡𝑦)+(𝐾𝑑 ∗% 𝐷𝑒𝑏𝑡</a:t>
              </a:r>
              <a:r>
                <a:rPr lang="es-CO" sz="1600"/>
                <a:t>)</a:t>
              </a:r>
            </a:p>
          </xdr:txBody>
        </xdr:sp>
      </mc:Fallback>
    </mc:AlternateContent>
    <xdr:clientData/>
  </xdr:oneCellAnchor>
  <xdr:oneCellAnchor>
    <xdr:from>
      <xdr:col>4</xdr:col>
      <xdr:colOff>900111</xdr:colOff>
      <xdr:row>22</xdr:row>
      <xdr:rowOff>142875</xdr:rowOff>
    </xdr:from>
    <xdr:ext cx="2938463" cy="505844"/>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EEC90541-23B6-4DA5-B8B9-153B61602844}"/>
                </a:ext>
              </a:extLst>
            </xdr:cNvPr>
            <xdr:cNvSpPr txBox="1"/>
          </xdr:nvSpPr>
          <xdr:spPr>
            <a:xfrm>
              <a:off x="5653086" y="4543425"/>
              <a:ext cx="2938463" cy="5058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600" b="0" i="1">
                        <a:latin typeface="Cambria Math" panose="02040503050406030204" pitchFamily="18" charset="0"/>
                      </a:rPr>
                      <m:t>𝑇𝑒𝑟𝑚𝑖𝑛𝑎𝑙</m:t>
                    </m:r>
                    <m:r>
                      <a:rPr lang="es-CO" sz="1600" b="0" i="1">
                        <a:latin typeface="Cambria Math" panose="02040503050406030204" pitchFamily="18" charset="0"/>
                      </a:rPr>
                      <m:t> </m:t>
                    </m:r>
                    <m:r>
                      <a:rPr lang="es-CO" sz="1600" b="0" i="1">
                        <a:latin typeface="Cambria Math" panose="02040503050406030204" pitchFamily="18" charset="0"/>
                      </a:rPr>
                      <m:t>𝑉𝑎𝑙𝑢𝑒</m:t>
                    </m:r>
                    <m:r>
                      <a:rPr lang="es-CO" sz="1600" b="0" i="1">
                        <a:latin typeface="Cambria Math" panose="02040503050406030204" pitchFamily="18" charset="0"/>
                      </a:rPr>
                      <m:t>= </m:t>
                    </m:r>
                    <m:f>
                      <m:fPr>
                        <m:ctrlPr>
                          <a:rPr lang="es-CO" sz="1600" b="0" i="1">
                            <a:latin typeface="Cambria Math" panose="02040503050406030204" pitchFamily="18" charset="0"/>
                          </a:rPr>
                        </m:ctrlPr>
                      </m:fPr>
                      <m:num>
                        <m:r>
                          <a:rPr lang="es-CO" sz="1600" b="0" i="1">
                            <a:latin typeface="Cambria Math" panose="02040503050406030204" pitchFamily="18" charset="0"/>
                          </a:rPr>
                          <m:t>𝐹𝐶𝑛</m:t>
                        </m:r>
                      </m:num>
                      <m:den>
                        <m:r>
                          <a:rPr lang="es-CO" sz="1600" b="0" i="1">
                            <a:latin typeface="Cambria Math" panose="02040503050406030204" pitchFamily="18" charset="0"/>
                          </a:rPr>
                          <m:t>𝑤𝑎𝑐𝑐</m:t>
                        </m:r>
                        <m:r>
                          <a:rPr lang="es-CO" sz="1600" b="0" i="1">
                            <a:latin typeface="Cambria Math" panose="02040503050406030204" pitchFamily="18" charset="0"/>
                          </a:rPr>
                          <m:t> −</m:t>
                        </m:r>
                        <m:r>
                          <a:rPr lang="es-CO" sz="1600" b="0" i="1">
                            <a:latin typeface="Cambria Math" panose="02040503050406030204" pitchFamily="18" charset="0"/>
                          </a:rPr>
                          <m:t>𝑔</m:t>
                        </m:r>
                      </m:den>
                    </m:f>
                  </m:oMath>
                </m:oMathPara>
              </a14:m>
              <a:endParaRPr lang="es-CO" sz="1600"/>
            </a:p>
          </xdr:txBody>
        </xdr:sp>
      </mc:Choice>
      <mc:Fallback xmlns="">
        <xdr:sp macro="" textlink="">
          <xdr:nvSpPr>
            <xdr:cNvPr id="3" name="CuadroTexto 2">
              <a:extLst>
                <a:ext uri="{FF2B5EF4-FFF2-40B4-BE49-F238E27FC236}">
                  <a16:creationId xmlns:a16="http://schemas.microsoft.com/office/drawing/2014/main" id="{EEC90541-23B6-4DA5-B8B9-153B61602844}"/>
                </a:ext>
              </a:extLst>
            </xdr:cNvPr>
            <xdr:cNvSpPr txBox="1"/>
          </xdr:nvSpPr>
          <xdr:spPr>
            <a:xfrm>
              <a:off x="5653086" y="4543425"/>
              <a:ext cx="2938463" cy="5058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600" b="0" i="0">
                  <a:latin typeface="Cambria Math" panose="02040503050406030204" pitchFamily="18" charset="0"/>
                </a:rPr>
                <a:t>𝑇𝑒𝑟𝑚𝑖𝑛𝑎𝑙 𝑉𝑎𝑙𝑢𝑒=  𝐹𝐶𝑛/(𝑤𝑎𝑐𝑐 −𝑔)</a:t>
              </a:r>
              <a:endParaRPr lang="es-CO" sz="16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ge_Moreno\Desktop\PLATZI\Modulo%2020.%20Estados%20Financieros%20TS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Input"/>
      <sheetName val="Balance Sheet Input"/>
      <sheetName val="FCF"/>
      <sheetName val="activos fijos"/>
      <sheetName val="pasivo financiero"/>
      <sheetName val="variacion en capital"/>
    </sheetNames>
    <sheetDataSet>
      <sheetData sheetId="0"/>
      <sheetData sheetId="1"/>
      <sheetData sheetId="2">
        <row r="18">
          <cell r="H18">
            <v>6771.2117049730659</v>
          </cell>
          <cell r="I18">
            <v>6925.6453863146326</v>
          </cell>
          <cell r="J18">
            <v>12447.713181354244</v>
          </cell>
          <cell r="K18">
            <v>21418.192042911825</v>
          </cell>
          <cell r="L18">
            <v>35953.347302790557</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DF7E-65C6-4D39-9CBF-6260392CF92B}">
  <dimension ref="B2:K43"/>
  <sheetViews>
    <sheetView tabSelected="1" topLeftCell="B4" workbookViewId="0">
      <selection activeCell="K19" sqref="K19"/>
    </sheetView>
  </sheetViews>
  <sheetFormatPr baseColWidth="10" defaultRowHeight="15.75" x14ac:dyDescent="0.25"/>
  <cols>
    <col min="3" max="3" width="24.375" customWidth="1"/>
    <col min="4" max="4" width="16" bestFit="1" customWidth="1"/>
    <col min="5" max="5" width="17.25" bestFit="1" customWidth="1"/>
    <col min="6" max="6" width="16.25" bestFit="1" customWidth="1"/>
  </cols>
  <sheetData>
    <row r="2" spans="2:11" x14ac:dyDescent="0.25">
      <c r="B2" t="s">
        <v>0</v>
      </c>
      <c r="C2" t="s">
        <v>15</v>
      </c>
    </row>
    <row r="4" spans="2:11" x14ac:dyDescent="0.25">
      <c r="C4" s="1">
        <v>2019</v>
      </c>
      <c r="D4" s="1">
        <v>2020</v>
      </c>
      <c r="E4" s="1">
        <v>2021</v>
      </c>
      <c r="F4" s="1">
        <v>2022</v>
      </c>
      <c r="G4" s="1">
        <v>2023</v>
      </c>
    </row>
    <row r="5" spans="2:11" x14ac:dyDescent="0.25">
      <c r="C5" s="2">
        <f>+[1]FCF!H18</f>
        <v>6771.2117049730659</v>
      </c>
      <c r="D5" s="2">
        <f>+[1]FCF!I18</f>
        <v>6925.6453863146326</v>
      </c>
      <c r="E5" s="2">
        <f>+[1]FCF!J18</f>
        <v>12447.713181354244</v>
      </c>
      <c r="F5" s="2">
        <f>+[1]FCF!K18</f>
        <v>21418.192042911825</v>
      </c>
      <c r="G5" s="2">
        <f>+[1]FCF!L18</f>
        <v>35953.347302790557</v>
      </c>
    </row>
    <row r="7" spans="2:11" x14ac:dyDescent="0.25">
      <c r="B7" t="s">
        <v>1</v>
      </c>
      <c r="C7" t="s">
        <v>2</v>
      </c>
    </row>
    <row r="10" spans="2:11" x14ac:dyDescent="0.25">
      <c r="D10" s="21" t="s">
        <v>4</v>
      </c>
      <c r="E10" s="21"/>
      <c r="F10" s="21"/>
      <c r="G10" s="21"/>
      <c r="H10" s="21"/>
      <c r="I10" s="21"/>
      <c r="J10" s="21"/>
      <c r="K10" s="21"/>
    </row>
    <row r="11" spans="2:11" x14ac:dyDescent="0.25">
      <c r="D11" s="21"/>
      <c r="E11" s="21"/>
      <c r="F11" s="21"/>
      <c r="G11" s="21"/>
      <c r="H11" s="21"/>
      <c r="I11" s="21"/>
      <c r="J11" s="21"/>
      <c r="K11" s="21"/>
    </row>
    <row r="12" spans="2:11" x14ac:dyDescent="0.25">
      <c r="D12" s="21"/>
      <c r="E12" s="21"/>
      <c r="F12" s="21"/>
      <c r="G12" s="21"/>
      <c r="H12" s="21"/>
      <c r="I12" s="21"/>
      <c r="J12" s="21"/>
      <c r="K12" s="21"/>
    </row>
    <row r="13" spans="2:11" x14ac:dyDescent="0.25">
      <c r="D13" s="5"/>
      <c r="E13" s="5"/>
      <c r="F13" s="5"/>
      <c r="G13" s="5"/>
      <c r="H13" s="5"/>
      <c r="I13" s="5"/>
      <c r="J13" s="5"/>
      <c r="K13" s="5"/>
    </row>
    <row r="14" spans="2:11" x14ac:dyDescent="0.25">
      <c r="C14" t="s">
        <v>3</v>
      </c>
      <c r="D14" t="s">
        <v>5</v>
      </c>
      <c r="G14" t="s">
        <v>8</v>
      </c>
      <c r="H14" t="s">
        <v>9</v>
      </c>
    </row>
    <row r="16" spans="2:11" x14ac:dyDescent="0.25">
      <c r="D16" t="s">
        <v>6</v>
      </c>
      <c r="E16" s="4">
        <v>0.12</v>
      </c>
      <c r="G16" t="s">
        <v>10</v>
      </c>
      <c r="H16" s="4">
        <v>0.03</v>
      </c>
    </row>
    <row r="17" spans="2:11" x14ac:dyDescent="0.25">
      <c r="D17" t="s">
        <v>7</v>
      </c>
      <c r="E17" s="4">
        <v>0.34</v>
      </c>
      <c r="G17" t="s">
        <v>11</v>
      </c>
      <c r="H17" s="4">
        <f>1-E17</f>
        <v>0.65999999999999992</v>
      </c>
    </row>
    <row r="20" spans="2:11" x14ac:dyDescent="0.25">
      <c r="E20" s="7" t="s">
        <v>12</v>
      </c>
      <c r="F20" s="8">
        <f>+(E16*E17)+(H16*H17)</f>
        <v>6.0600000000000001E-2</v>
      </c>
      <c r="G20" s="6"/>
    </row>
    <row r="22" spans="2:11" x14ac:dyDescent="0.25">
      <c r="B22" t="s">
        <v>13</v>
      </c>
      <c r="C22" t="s">
        <v>14</v>
      </c>
    </row>
    <row r="24" spans="2:11" x14ac:dyDescent="0.25">
      <c r="C24" t="s">
        <v>16</v>
      </c>
      <c r="D24" s="9">
        <f>+NPV(F20,C5:G5)</f>
        <v>66692.143280803881</v>
      </c>
    </row>
    <row r="27" spans="2:11" ht="16.5" thickBot="1" x14ac:dyDescent="0.3">
      <c r="B27" t="s">
        <v>17</v>
      </c>
      <c r="C27" t="s">
        <v>18</v>
      </c>
    </row>
    <row r="28" spans="2:11" ht="16.5" thickBot="1" x14ac:dyDescent="0.3">
      <c r="F28" s="17">
        <v>3013</v>
      </c>
      <c r="G28" s="18">
        <v>3410</v>
      </c>
      <c r="H28" s="18">
        <v>3555</v>
      </c>
      <c r="I28" s="18">
        <v>3557</v>
      </c>
      <c r="J28" s="19">
        <v>3607</v>
      </c>
      <c r="K28" s="20">
        <f>+AVERAGE(F28:J28)</f>
        <v>3428.4</v>
      </c>
    </row>
    <row r="29" spans="2:11" x14ac:dyDescent="0.25">
      <c r="C29" t="s">
        <v>19</v>
      </c>
      <c r="D29" s="10">
        <v>3.4000000000000002E-2</v>
      </c>
    </row>
    <row r="31" spans="2:11" x14ac:dyDescent="0.25">
      <c r="C31" t="s">
        <v>20</v>
      </c>
      <c r="D31" s="11">
        <f>+G5/(F20-D29)</f>
        <v>1351629.5978492692</v>
      </c>
    </row>
    <row r="32" spans="2:11" x14ac:dyDescent="0.25">
      <c r="C32" t="s">
        <v>21</v>
      </c>
      <c r="D32" s="12">
        <f>+PV(F20,5,,-D31,0)</f>
        <v>1007162.5748001034</v>
      </c>
    </row>
    <row r="35" spans="2:5" x14ac:dyDescent="0.25">
      <c r="D35" s="3" t="s">
        <v>28</v>
      </c>
      <c r="E35" s="3" t="s">
        <v>29</v>
      </c>
    </row>
    <row r="36" spans="2:5" x14ac:dyDescent="0.25">
      <c r="C36" t="s">
        <v>26</v>
      </c>
      <c r="D36" s="3">
        <v>346.11</v>
      </c>
      <c r="E36" s="16">
        <f>+D37*D36</f>
        <v>59877030000</v>
      </c>
    </row>
    <row r="37" spans="2:5" x14ac:dyDescent="0.25">
      <c r="C37" t="s">
        <v>25</v>
      </c>
      <c r="D37" s="13">
        <v>173000000</v>
      </c>
      <c r="E37" s="13"/>
    </row>
    <row r="38" spans="2:5" x14ac:dyDescent="0.25">
      <c r="B38" t="s">
        <v>22</v>
      </c>
      <c r="C38" t="s">
        <v>23</v>
      </c>
      <c r="E38" s="14"/>
    </row>
    <row r="39" spans="2:5" x14ac:dyDescent="0.25">
      <c r="D39" s="11"/>
      <c r="E39" s="14"/>
    </row>
    <row r="40" spans="2:5" x14ac:dyDescent="0.25">
      <c r="C40" t="s">
        <v>24</v>
      </c>
      <c r="D40" s="12">
        <f>+(D32+D24)*100000</f>
        <v>107385471808.09073</v>
      </c>
    </row>
    <row r="41" spans="2:5" x14ac:dyDescent="0.25">
      <c r="C41" t="s">
        <v>30</v>
      </c>
      <c r="D41" s="11">
        <f>+D40/D37</f>
        <v>620.72527056699846</v>
      </c>
    </row>
    <row r="43" spans="2:5" x14ac:dyDescent="0.25">
      <c r="C43" t="s">
        <v>27</v>
      </c>
      <c r="D43" s="15">
        <f>+D41/D36</f>
        <v>1.7934335054375732</v>
      </c>
    </row>
  </sheetData>
  <mergeCells count="1">
    <mergeCell ref="D10:K12"/>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WACC - 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marco antonio rubio martinez</cp:lastModifiedBy>
  <dcterms:created xsi:type="dcterms:W3CDTF">2016-06-13T10:20:31Z</dcterms:created>
  <dcterms:modified xsi:type="dcterms:W3CDTF">2020-05-03T04:51:20Z</dcterms:modified>
</cp:coreProperties>
</file>