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rco.281922\Documents\Marco Antônio SATC\Arquitetura de Computadores\AV01 2°bimestre Marco Antônio - 1190\"/>
    </mc:Choice>
  </mc:AlternateContent>
  <xr:revisionPtr revIDLastSave="0" documentId="13_ncr:1_{58CBC141-6E1A-4FCD-897E-9AD30B33D95D}" xr6:coauthVersionLast="47" xr6:coauthVersionMax="47" xr10:uidLastSave="{00000000-0000-0000-0000-000000000000}"/>
  <bookViews>
    <workbookView xWindow="-120" yWindow="-120" windowWidth="20730" windowHeight="11160" xr2:uid="{E4255DCA-265E-477A-9596-CC5A0FB60CF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8" i="1" l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39" i="1"/>
  <c r="R40" i="1"/>
  <c r="R41" i="1"/>
  <c r="R37" i="1"/>
  <c r="R77" i="1"/>
  <c r="R78" i="1"/>
  <c r="R79" i="1"/>
  <c r="R80" i="1"/>
  <c r="R81" i="1"/>
  <c r="R82" i="1"/>
  <c r="R83" i="1"/>
  <c r="R65" i="1"/>
  <c r="R66" i="1"/>
  <c r="R67" i="1"/>
  <c r="R68" i="1"/>
  <c r="R69" i="1"/>
  <c r="R70" i="1"/>
  <c r="R71" i="1"/>
  <c r="R72" i="1"/>
  <c r="R73" i="1"/>
  <c r="R74" i="1"/>
  <c r="R75" i="1"/>
  <c r="R76" i="1"/>
  <c r="R64" i="1"/>
  <c r="F80" i="1"/>
  <c r="F79" i="1"/>
  <c r="F78" i="1"/>
  <c r="F77" i="1"/>
  <c r="F74" i="1"/>
  <c r="F75" i="1"/>
  <c r="F76" i="1"/>
  <c r="E80" i="1"/>
  <c r="E79" i="1"/>
  <c r="E78" i="1"/>
  <c r="E77" i="1"/>
  <c r="E76" i="1"/>
  <c r="E75" i="1"/>
  <c r="E74" i="1"/>
  <c r="G55" i="1"/>
  <c r="G49" i="1"/>
  <c r="G31" i="1"/>
  <c r="G19" i="1" a="1"/>
  <c r="G19" i="1" s="1"/>
  <c r="G13" i="1"/>
  <c r="G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<sst xmlns="http://schemas.openxmlformats.org/spreadsheetml/2006/main" count="228" uniqueCount="93">
  <si>
    <t>resposta</t>
  </si>
  <si>
    <t>1)</t>
  </si>
  <si>
    <t>2)</t>
  </si>
  <si>
    <t>3)</t>
  </si>
  <si>
    <t>4)</t>
  </si>
  <si>
    <t>5)</t>
  </si>
  <si>
    <t>6)</t>
  </si>
  <si>
    <t>7)</t>
  </si>
  <si>
    <t>utilizando formula, Identifique o maior valor</t>
  </si>
  <si>
    <t>8)</t>
  </si>
  <si>
    <t>utilizando formula, Identifique o menor valor</t>
  </si>
  <si>
    <t>9)</t>
  </si>
  <si>
    <t>10)</t>
  </si>
  <si>
    <t>11)</t>
  </si>
  <si>
    <t>Formate com barra de dados para representar o valor de cada celula</t>
  </si>
  <si>
    <t>12)</t>
  </si>
  <si>
    <t>Realce em amarelo os valores duplicados</t>
  </si>
  <si>
    <t>13)</t>
  </si>
  <si>
    <t>14)</t>
  </si>
  <si>
    <t>Faça uma condição de APROVADO / REPROVADO, com media igual a 6</t>
  </si>
  <si>
    <t>av1</t>
  </si>
  <si>
    <t>av2</t>
  </si>
  <si>
    <t>situação</t>
  </si>
  <si>
    <t>media</t>
  </si>
  <si>
    <t>15)</t>
  </si>
  <si>
    <t>aluno</t>
  </si>
  <si>
    <t>16)</t>
  </si>
  <si>
    <t>17)</t>
  </si>
  <si>
    <t>Processador</t>
  </si>
  <si>
    <t>Placa-mãe</t>
  </si>
  <si>
    <t>Memória RAM</t>
  </si>
  <si>
    <t>Disco Rígido (HDD)</t>
  </si>
  <si>
    <t>SSD</t>
  </si>
  <si>
    <t>Placa de Vídeo</t>
  </si>
  <si>
    <t>Fonte de Alimentação</t>
  </si>
  <si>
    <t>Gabinete</t>
  </si>
  <si>
    <t>Cooler de CPU</t>
  </si>
  <si>
    <t>Teclado</t>
  </si>
  <si>
    <t>Mouse</t>
  </si>
  <si>
    <t>Monitor</t>
  </si>
  <si>
    <t>Monitor Adicional</t>
  </si>
  <si>
    <t>Caixa de Som</t>
  </si>
  <si>
    <t>Webcam</t>
  </si>
  <si>
    <t>Roteador Wi-Fi</t>
  </si>
  <si>
    <t>Adaptador Wi-Fi</t>
  </si>
  <si>
    <t>Cabo HDMI</t>
  </si>
  <si>
    <t>SSD Externo</t>
  </si>
  <si>
    <t>Adaptador USB</t>
  </si>
  <si>
    <t>Intel Core i5-9400</t>
  </si>
  <si>
    <t>ASUS Prime B360M-A</t>
  </si>
  <si>
    <t>Corsair Vengeance LPX 8GB (2x4GB) DDR4 2666MHz</t>
  </si>
  <si>
    <t>Seagate Barracuda 1TB SATA 6Gb/s</t>
  </si>
  <si>
    <t>Samsung 860 EVO 500GB SATA III</t>
  </si>
  <si>
    <t>NVIDIA GeForce GTX 1660 Ti</t>
  </si>
  <si>
    <t>Corsair CX550M 550W 80 Plus Bronze</t>
  </si>
  <si>
    <t>NZXT H510 Compact ATX Mid-Tower</t>
  </si>
  <si>
    <t>Cooler Master Hyper 212 RGB Black Edition</t>
  </si>
  <si>
    <t>Logitech G Pro Mechanical Gaming Keyboard</t>
  </si>
  <si>
    <t>Logitech G502 HERO High Performance Gaming Mouse</t>
  </si>
  <si>
    <t>ASUS VG248QE 24" Full HD 144Hz 1ms</t>
  </si>
  <si>
    <t>Dell P2419H 24" Full HD IPS</t>
  </si>
  <si>
    <t>Logitech Z623 2.1 Channel Speaker System</t>
  </si>
  <si>
    <t>Logitech C920 HD Pro Webcam</t>
  </si>
  <si>
    <t>TP-Link Archer C7 AC1750</t>
  </si>
  <si>
    <t>TP-Link Archer T3U AC1300</t>
  </si>
  <si>
    <t>AmazonBasics High-Speed HDMI Cable 6ft</t>
  </si>
  <si>
    <t>Samsung T5 Portable SSD 1TB</t>
  </si>
  <si>
    <t>Anker 4-Port USB 3.0 Ultra Slim Data Hub</t>
  </si>
  <si>
    <t>Componentes</t>
  </si>
  <si>
    <t>Modelo</t>
  </si>
  <si>
    <t>Preço (R$)</t>
  </si>
  <si>
    <r>
      <rPr>
        <b/>
        <sz val="11"/>
        <color theme="0" tint="-0.14999847407452621"/>
        <rFont val="Aptos Narrow"/>
        <family val="2"/>
        <scheme val="minor"/>
      </rPr>
      <t>utilizando formula</t>
    </r>
    <r>
      <rPr>
        <sz val="11"/>
        <color theme="0" tint="-0.14999847407452621"/>
        <rFont val="Aptos Narrow"/>
        <family val="2"/>
        <scheme val="minor"/>
      </rPr>
      <t>, descubra a média:</t>
    </r>
  </si>
  <si>
    <t xml:space="preserve">esta é uma tabela de produtos de uma loja de informática. Use as regras de formatação aprendidas em sala de aula para melhorar a leitura dos dados. </t>
  </si>
  <si>
    <t>Todos os exercicios desta coluna são referentes a uma única tabela</t>
  </si>
  <si>
    <r>
      <t xml:space="preserve">Utilizando a tabela anterior, inclua uma célula para permitir a seleção de uma porcentagem de </t>
    </r>
    <r>
      <rPr>
        <b/>
        <sz val="11"/>
        <color theme="0"/>
        <rFont val="Aptos Narrow"/>
        <family val="2"/>
        <scheme val="minor"/>
      </rPr>
      <t>AUMENTO</t>
    </r>
    <r>
      <rPr>
        <sz val="11"/>
        <color theme="0"/>
        <rFont val="Aptos Narrow"/>
        <family val="2"/>
        <scheme val="minor"/>
      </rPr>
      <t xml:space="preserve"> sobre todos os valores.</t>
    </r>
  </si>
  <si>
    <r>
      <t xml:space="preserve">Utilizando a tabela anterior, inclua uma célula para permitir a seleção de uma porcentagem de </t>
    </r>
    <r>
      <rPr>
        <b/>
        <sz val="11"/>
        <color theme="0"/>
        <rFont val="Aptos Narrow"/>
        <family val="2"/>
        <scheme val="minor"/>
      </rPr>
      <t>DESCONTO</t>
    </r>
    <r>
      <rPr>
        <sz val="11"/>
        <color theme="0"/>
        <rFont val="Aptos Narrow"/>
        <family val="2"/>
        <scheme val="minor"/>
      </rPr>
      <t xml:space="preserve"> sobre todos os valores.</t>
    </r>
  </si>
  <si>
    <r>
      <rPr>
        <b/>
        <sz val="11"/>
        <color theme="0" tint="-0.14999847407452621"/>
        <rFont val="Aptos Narrow"/>
        <family val="2"/>
        <scheme val="minor"/>
      </rPr>
      <t>Utilizando formula</t>
    </r>
    <r>
      <rPr>
        <sz val="11"/>
        <color theme="0" tint="-0.14999847407452621"/>
        <rFont val="Aptos Narrow"/>
        <family val="2"/>
        <scheme val="minor"/>
      </rPr>
      <t>, some todas as celulas:</t>
    </r>
  </si>
  <si>
    <t>valor do Kg</t>
  </si>
  <si>
    <t>Calcule o valor final da compra:</t>
  </si>
  <si>
    <t>subtraia o total de valores vermelhos pelo total de verdes:</t>
  </si>
  <si>
    <t>TODAS AS RESPOSTAS DEVEM TER APENAS 2 CASAS APÓS A VÍRGULA</t>
  </si>
  <si>
    <t>18)</t>
  </si>
  <si>
    <t>peso em Kg na balança</t>
  </si>
  <si>
    <t xml:space="preserve">Utilizando a tabela anterior, classifique os produtos do menor  preço para o maior </t>
  </si>
  <si>
    <t xml:space="preserve">Faça um grafico de pizza representando gastos em cima de um salario de R$ 2000,00.                                                                                                                                                                                           </t>
  </si>
  <si>
    <t>onde 1/4 é para mercado,           1/5 para lazer,            1/2 para estudo           e o restante economia.</t>
  </si>
  <si>
    <t>Formate em verde os valores que forem maiores que 7</t>
  </si>
  <si>
    <t>Realce em azul os valores que estiverem entre 3 e 8</t>
  </si>
  <si>
    <t>use formaula para unir o conteúdo das duas celulas em apenas uma.</t>
  </si>
  <si>
    <r>
      <t xml:space="preserve">faça uma tabela de lucro </t>
    </r>
    <r>
      <rPr>
        <b/>
        <sz val="11"/>
        <color theme="0" tint="-0.14999847407452621"/>
        <rFont val="Aptos Narrow"/>
        <family val="2"/>
        <scheme val="minor"/>
      </rPr>
      <t>mensal</t>
    </r>
    <r>
      <rPr>
        <sz val="11"/>
        <color theme="0" tint="-0.14999847407452621"/>
        <rFont val="Aptos Narrow"/>
        <family val="2"/>
        <scheme val="minor"/>
      </rPr>
      <t xml:space="preserve"> de 2 empresas. Empresa A em </t>
    </r>
    <r>
      <rPr>
        <b/>
        <sz val="11"/>
        <color theme="0" tint="-0.14999847407452621"/>
        <rFont val="Aptos Narrow"/>
        <family val="2"/>
        <scheme val="minor"/>
      </rPr>
      <t>crecimento</t>
    </r>
    <r>
      <rPr>
        <sz val="11"/>
        <color theme="0" tint="-0.14999847407452621"/>
        <rFont val="Aptos Narrow"/>
        <family val="2"/>
        <scheme val="minor"/>
      </rPr>
      <t xml:space="preserve">e a B em </t>
    </r>
    <r>
      <rPr>
        <b/>
        <sz val="11"/>
        <color theme="0" tint="-0.14999847407452621"/>
        <rFont val="Aptos Narrow"/>
        <family val="2"/>
        <scheme val="minor"/>
      </rPr>
      <t>declíneo</t>
    </r>
    <r>
      <rPr>
        <sz val="11"/>
        <color theme="0" tint="-0.14999847407452621"/>
        <rFont val="Aptos Narrow"/>
        <family val="2"/>
        <scheme val="minor"/>
      </rPr>
      <t xml:space="preserve">, do </t>
    </r>
    <r>
      <rPr>
        <b/>
        <sz val="11"/>
        <color theme="0" tint="-0.14999847407452621"/>
        <rFont val="Aptos Narrow"/>
        <family val="2"/>
        <scheme val="minor"/>
      </rPr>
      <t>ano de 2023</t>
    </r>
    <r>
      <rPr>
        <sz val="11"/>
        <color theme="0" tint="-0.14999847407452621"/>
        <rFont val="Aptos Narrow"/>
        <family val="2"/>
        <scheme val="minor"/>
      </rPr>
      <t>. Use o grafico para compara-las.</t>
    </r>
  </si>
  <si>
    <t>Desconto (10%)</t>
  </si>
  <si>
    <t>Aumento (15%)</t>
  </si>
  <si>
    <t>Ordenado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</si>
</sst>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0.000000"/>
  </numFmts>
  <fonts count="15">
    <font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0" tint="-0.14999847407452621"/>
      <name val="Aptos Narrow"/>
      <family val="2"/>
      <scheme val="minor"/>
    </font>
    <font>
      <b/>
      <sz val="16"/>
      <color rgb="FFFF0000"/>
      <name val="Aptos Narrow"/>
      <family val="2"/>
      <scheme val="minor"/>
    </font>
    <font>
      <sz val="11"/>
      <color theme="4" tint="-0.499984740745262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b/>
      <sz val="11"/>
      <color theme="4" tint="-0.499984740745262"/>
      <name val="Aptos Narrow"/>
      <family val="2"/>
      <scheme val="minor"/>
    </font>
    <font>
      <sz val="11"/>
      <color theme="6" tint="0.3999755851924192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4" tint="-0.499984740745262"/>
      <name val="Aptos Narrow"/>
      <scheme val="minor"/>
    </font>
    <font>
      <b/>
      <sz val="11"/>
      <color theme="1"/>
      <name val="Aptos Narrow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theme="4" tint="-0.499984740745262"/>
      </top>
      <bottom/>
      <diagonal/>
    </border>
    <border>
      <left/>
      <right style="medium">
        <color theme="4" tint="-0.499984740745262"/>
      </right>
      <top style="medium">
        <color theme="4" tint="-0.499984740745262"/>
      </top>
      <bottom/>
      <diagonal/>
    </border>
    <border>
      <left style="medium">
        <color theme="4" tint="-0.499984740745262"/>
      </left>
      <right/>
      <top/>
      <bottom/>
      <diagonal/>
    </border>
    <border>
      <left/>
      <right style="medium">
        <color theme="4" tint="-0.499984740745262"/>
      </right>
      <top/>
      <bottom/>
      <diagonal/>
    </border>
    <border>
      <left style="medium">
        <color theme="4" tint="-0.499984740745262"/>
      </left>
      <right/>
      <top/>
      <bottom style="medium">
        <color theme="4" tint="-0.499984740745262"/>
      </bottom>
      <diagonal/>
    </border>
    <border>
      <left/>
      <right/>
      <top/>
      <bottom style="medium">
        <color theme="4" tint="-0.499984740745262"/>
      </bottom>
      <diagonal/>
    </border>
    <border>
      <left/>
      <right style="medium">
        <color theme="4" tint="-0.499984740745262"/>
      </right>
      <top/>
      <bottom style="medium">
        <color theme="4" tint="-0.499984740745262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 style="medium">
        <color theme="4" tint="-0.499984740745262"/>
      </bottom>
      <diagonal/>
    </border>
    <border>
      <left/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1" fillId="0" borderId="0" applyFont="0" applyFill="0" applyBorder="0" applyAlignment="0" applyProtection="0"/>
  </cellStyleXfs>
  <cellXfs count="101">
    <xf numFmtId="0" fontId="0" fillId="0" borderId="0" xfId="0"/>
    <xf numFmtId="0" fontId="6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7" fillId="0" borderId="3" xfId="0" applyFont="1" applyBorder="1"/>
    <xf numFmtId="0" fontId="7" fillId="0" borderId="0" xfId="0" applyFont="1" applyBorder="1"/>
    <xf numFmtId="0" fontId="0" fillId="0" borderId="0" xfId="0" applyBorder="1"/>
    <xf numFmtId="0" fontId="0" fillId="0" borderId="4" xfId="0" applyBorder="1"/>
    <xf numFmtId="0" fontId="7" fillId="0" borderId="5" xfId="0" applyFont="1" applyBorder="1"/>
    <xf numFmtId="0" fontId="7" fillId="0" borderId="6" xfId="0" applyFont="1" applyBorder="1"/>
    <xf numFmtId="0" fontId="5" fillId="2" borderId="10" xfId="0" applyFont="1" applyFill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7" fillId="0" borderId="4" xfId="0" applyFont="1" applyBorder="1"/>
    <xf numFmtId="0" fontId="7" fillId="0" borderId="7" xfId="0" applyFont="1" applyBorder="1"/>
    <xf numFmtId="0" fontId="0" fillId="0" borderId="10" xfId="0" applyBorder="1"/>
    <xf numFmtId="0" fontId="0" fillId="0" borderId="1" xfId="0" applyBorder="1"/>
    <xf numFmtId="0" fontId="0" fillId="0" borderId="2" xfId="0" applyBorder="1"/>
    <xf numFmtId="0" fontId="0" fillId="0" borderId="0" xfId="0" applyBorder="1" applyAlignment="1">
      <alignment horizontal="left" vertical="center"/>
    </xf>
    <xf numFmtId="0" fontId="2" fillId="2" borderId="1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5" fillId="2" borderId="10" xfId="0" applyFont="1" applyFill="1" applyBorder="1" applyAlignment="1">
      <alignment horizontal="center" vertical="center"/>
    </xf>
    <xf numFmtId="0" fontId="7" fillId="0" borderId="10" xfId="0" applyFont="1" applyBorder="1"/>
    <xf numFmtId="0" fontId="7" fillId="0" borderId="1" xfId="0" applyFont="1" applyBorder="1"/>
    <xf numFmtId="0" fontId="7" fillId="0" borderId="2" xfId="0" applyFont="1" applyBorder="1"/>
    <xf numFmtId="0" fontId="5" fillId="2" borderId="0" xfId="0" applyFont="1" applyFill="1" applyAlignment="1">
      <alignment horizontal="center" vertical="center"/>
    </xf>
    <xf numFmtId="0" fontId="10" fillId="0" borderId="0" xfId="0" applyFont="1" applyBorder="1"/>
    <xf numFmtId="0" fontId="10" fillId="0" borderId="6" xfId="0" applyFont="1" applyBorder="1"/>
    <xf numFmtId="0" fontId="3" fillId="0" borderId="0" xfId="0" applyFont="1" applyBorder="1"/>
    <xf numFmtId="0" fontId="3" fillId="0" borderId="6" xfId="0" applyFont="1" applyBorder="1"/>
    <xf numFmtId="0" fontId="7" fillId="0" borderId="4" xfId="0" applyFont="1" applyBorder="1" applyAlignment="1"/>
    <xf numFmtId="2" fontId="7" fillId="0" borderId="0" xfId="0" applyNumberFormat="1" applyFont="1" applyBorder="1"/>
    <xf numFmtId="10" fontId="7" fillId="0" borderId="6" xfId="0" applyNumberFormat="1" applyFont="1" applyBorder="1"/>
    <xf numFmtId="0" fontId="7" fillId="4" borderId="11" xfId="0" applyFont="1" applyFill="1" applyBorder="1"/>
    <xf numFmtId="0" fontId="7" fillId="5" borderId="11" xfId="0" applyFont="1" applyFill="1" applyBorder="1"/>
    <xf numFmtId="0" fontId="7" fillId="6" borderId="11" xfId="0" applyFont="1" applyFill="1" applyBorder="1" applyAlignment="1">
      <alignment horizontal="left" vertical="center"/>
    </xf>
    <xf numFmtId="0" fontId="7" fillId="0" borderId="11" xfId="0" applyFont="1" applyBorder="1"/>
    <xf numFmtId="2" fontId="7" fillId="0" borderId="11" xfId="1" applyNumberFormat="1" applyFont="1" applyBorder="1"/>
    <xf numFmtId="2" fontId="7" fillId="0" borderId="11" xfId="0" applyNumberFormat="1" applyFont="1" applyBorder="1"/>
    <xf numFmtId="0" fontId="7" fillId="0" borderId="12" xfId="0" applyFont="1" applyBorder="1"/>
    <xf numFmtId="0" fontId="7" fillId="0" borderId="13" xfId="0" applyFont="1" applyBorder="1"/>
    <xf numFmtId="0" fontId="7" fillId="0" borderId="17" xfId="0" applyFont="1" applyBorder="1"/>
    <xf numFmtId="0" fontId="7" fillId="0" borderId="18" xfId="0" applyFont="1" applyBorder="1"/>
    <xf numFmtId="0" fontId="7" fillId="0" borderId="18" xfId="0" applyFont="1" applyBorder="1" applyAlignment="1">
      <alignment horizontal="left" vertical="center"/>
    </xf>
    <xf numFmtId="0" fontId="7" fillId="0" borderId="19" xfId="0" applyFont="1" applyBorder="1"/>
    <xf numFmtId="2" fontId="7" fillId="0" borderId="11" xfId="1" applyNumberFormat="1" applyFont="1" applyBorder="1" applyAlignment="1">
      <alignment horizontal="center"/>
    </xf>
    <xf numFmtId="0" fontId="7" fillId="8" borderId="11" xfId="0" applyFont="1" applyFill="1" applyBorder="1" applyAlignment="1">
      <alignment horizontal="center"/>
    </xf>
    <xf numFmtId="2" fontId="13" fillId="0" borderId="11" xfId="0" applyNumberFormat="1" applyFont="1" applyBorder="1" applyAlignment="1">
      <alignment horizontal="center"/>
    </xf>
    <xf numFmtId="0" fontId="14" fillId="7" borderId="11" xfId="0" applyFont="1" applyFill="1" applyBorder="1" applyAlignment="1">
      <alignment horizontal="center"/>
    </xf>
    <xf numFmtId="2" fontId="14" fillId="0" borderId="11" xfId="0" applyNumberFormat="1" applyFont="1" applyBorder="1" applyAlignment="1">
      <alignment horizontal="center"/>
    </xf>
    <xf numFmtId="2" fontId="7" fillId="0" borderId="11" xfId="0" applyNumberFormat="1" applyFont="1" applyBorder="1" applyAlignment="1">
      <alignment horizontal="center"/>
    </xf>
    <xf numFmtId="2" fontId="13" fillId="3" borderId="11" xfId="0" applyNumberFormat="1" applyFont="1" applyFill="1" applyBorder="1" applyAlignment="1">
      <alignment horizontal="center"/>
    </xf>
    <xf numFmtId="0" fontId="7" fillId="6" borderId="11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/>
    </xf>
    <xf numFmtId="0" fontId="7" fillId="5" borderId="11" xfId="0" applyFont="1" applyFill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4" borderId="11" xfId="0" applyFont="1" applyFill="1" applyBorder="1" applyAlignment="1">
      <alignment horizontal="center"/>
    </xf>
    <xf numFmtId="2" fontId="9" fillId="0" borderId="5" xfId="0" applyNumberFormat="1" applyFont="1" applyBorder="1" applyAlignment="1">
      <alignment horizontal="center"/>
    </xf>
    <xf numFmtId="2" fontId="9" fillId="0" borderId="7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8" fillId="0" borderId="0" xfId="0" applyFont="1" applyAlignment="1">
      <alignment horizontal="left" vertical="center" wrapText="1"/>
    </xf>
    <xf numFmtId="0" fontId="5" fillId="2" borderId="10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2" fontId="9" fillId="0" borderId="5" xfId="1" applyNumberFormat="1" applyFont="1" applyBorder="1" applyAlignment="1">
      <alignment horizontal="center"/>
    </xf>
    <xf numFmtId="2" fontId="9" fillId="0" borderId="7" xfId="1" applyNumberFormat="1" applyFont="1" applyBorder="1" applyAlignment="1">
      <alignment horizontal="center"/>
    </xf>
    <xf numFmtId="164" fontId="9" fillId="0" borderId="5" xfId="0" applyNumberFormat="1" applyFont="1" applyBorder="1" applyAlignment="1">
      <alignment horizontal="center"/>
    </xf>
    <xf numFmtId="164" fontId="9" fillId="0" borderId="7" xfId="0" applyNumberFormat="1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4" fillId="2" borderId="15" xfId="0" applyFont="1" applyFill="1" applyBorder="1" applyAlignment="1">
      <alignment horizontal="left" vertical="top" wrapText="1"/>
    </xf>
    <xf numFmtId="0" fontId="4" fillId="2" borderId="16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4" fillId="2" borderId="13" xfId="0" applyFont="1" applyFill="1" applyBorder="1" applyAlignment="1">
      <alignment horizontal="left" vertical="top" wrapText="1"/>
    </xf>
    <xf numFmtId="0" fontId="2" fillId="2" borderId="1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</cellXfs>
  <cellStyles count="2">
    <cellStyle name="Moeda" xfId="1" builtinId="4"/>
    <cellStyle name="Normal" xfId="0" builtinId="0"/>
  </cellStyles>
  <dxfs count="17"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theme="3" tint="0.499984740745262"/>
        </patternFill>
      </fill>
    </dxf>
    <dxf>
      <font>
        <color auto="1"/>
      </font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rgb="FFDBF7BF"/>
        </patternFill>
      </fill>
    </dxf>
    <dxf>
      <font>
        <color theme="2" tint="-0.24994659260841701"/>
      </font>
    </dxf>
  </dxfs>
  <tableStyles count="0" defaultTableStyle="TableStyleMedium2" defaultPivotStyle="PivotStyleLight16"/>
  <colors>
    <mruColors>
      <color rgb="FFFF3300"/>
      <color rgb="FFDBF7BF"/>
      <color rgb="FFD65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51A6-3D13-48E3-B00F-9722B04C326B}">
  <dimension ref="A1:AN119"/>
  <sheetViews>
    <sheetView tabSelected="1" zoomScale="89" zoomScaleNormal="89" workbookViewId="0">
      <selection activeCell="AF14" sqref="AF14"/>
    </sheetView>
  </sheetViews>
  <sheetFormatPr defaultRowHeight="14.25"/>
  <cols>
    <col min="1" max="1" width="9.125" customWidth="1"/>
    <col min="3" max="5" width="9.125" customWidth="1"/>
    <col min="14" max="15" width="9.125" customWidth="1"/>
    <col min="16" max="16" width="9.125" style="2" customWidth="1"/>
    <col min="19" max="19" width="12" bestFit="1" customWidth="1"/>
    <col min="21" max="24" width="9.125" customWidth="1"/>
    <col min="25" max="25" width="9" customWidth="1"/>
    <col min="29" max="29" width="9.625" customWidth="1"/>
  </cols>
  <sheetData>
    <row r="1" spans="1:40" ht="15" customHeight="1">
      <c r="A1" s="72" t="s">
        <v>80</v>
      </c>
      <c r="B1" s="72"/>
      <c r="C1" s="72"/>
      <c r="D1" s="72"/>
      <c r="E1" s="72"/>
      <c r="F1" s="72"/>
      <c r="G1" s="72"/>
      <c r="H1" s="72"/>
      <c r="I1" s="1"/>
      <c r="J1" s="1"/>
    </row>
    <row r="2" spans="1:40" ht="15" customHeight="1">
      <c r="A2" s="72"/>
      <c r="B2" s="72"/>
      <c r="C2" s="72"/>
      <c r="D2" s="72"/>
      <c r="E2" s="72"/>
      <c r="F2" s="72"/>
      <c r="G2" s="72"/>
      <c r="H2" s="72"/>
      <c r="I2" s="1"/>
      <c r="J2" s="1"/>
    </row>
    <row r="3" spans="1:40" ht="15.75" customHeight="1" thickBot="1">
      <c r="K3" s="83" t="s">
        <v>73</v>
      </c>
      <c r="L3" s="83"/>
      <c r="M3" s="83"/>
      <c r="N3" s="83"/>
      <c r="O3" s="83"/>
      <c r="P3" s="83"/>
      <c r="Q3" s="83"/>
      <c r="R3" s="83"/>
      <c r="S3" s="83"/>
      <c r="T3" s="83"/>
    </row>
    <row r="4" spans="1:40" ht="15.75" customHeight="1">
      <c r="A4" s="9" t="s">
        <v>1</v>
      </c>
      <c r="B4" s="63" t="s">
        <v>76</v>
      </c>
      <c r="C4" s="63"/>
      <c r="D4" s="63"/>
      <c r="E4" s="63"/>
      <c r="F4" s="63"/>
      <c r="G4" s="63"/>
      <c r="H4" s="64"/>
      <c r="K4" s="83"/>
      <c r="L4" s="83"/>
      <c r="M4" s="83"/>
      <c r="N4" s="83"/>
      <c r="O4" s="83"/>
      <c r="P4" s="83"/>
      <c r="Q4" s="83"/>
      <c r="R4" s="83"/>
      <c r="S4" s="83"/>
      <c r="T4" s="83"/>
      <c r="W4" s="9" t="s">
        <v>27</v>
      </c>
      <c r="X4" s="65" t="s">
        <v>89</v>
      </c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6"/>
    </row>
    <row r="5" spans="1:40" ht="15" customHeight="1" thickBot="1">
      <c r="A5" s="10">
        <v>30</v>
      </c>
      <c r="B5" s="5">
        <v>67</v>
      </c>
      <c r="C5" s="5">
        <v>23</v>
      </c>
      <c r="D5" s="5">
        <v>91</v>
      </c>
      <c r="E5" s="5">
        <v>28</v>
      </c>
      <c r="F5" s="5">
        <v>13</v>
      </c>
      <c r="G5" s="5"/>
      <c r="H5" s="6"/>
      <c r="W5" s="3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14"/>
    </row>
    <row r="6" spans="1:40" ht="15" customHeight="1" thickBot="1">
      <c r="A6" s="10">
        <v>70</v>
      </c>
      <c r="B6" s="5">
        <v>23</v>
      </c>
      <c r="C6" s="5">
        <v>51</v>
      </c>
      <c r="D6" s="5">
        <v>96</v>
      </c>
      <c r="E6" s="5">
        <v>18</v>
      </c>
      <c r="F6" s="5">
        <v>42</v>
      </c>
      <c r="G6" s="70" t="s">
        <v>0</v>
      </c>
      <c r="H6" s="71"/>
      <c r="K6" s="88" t="s">
        <v>17</v>
      </c>
      <c r="L6" s="84" t="s">
        <v>72</v>
      </c>
      <c r="M6" s="84"/>
      <c r="N6" s="84"/>
      <c r="O6" s="84"/>
      <c r="P6" s="84"/>
      <c r="Q6" s="84"/>
      <c r="R6" s="84"/>
      <c r="S6" s="84"/>
      <c r="T6" s="85"/>
      <c r="W6" s="3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14"/>
    </row>
    <row r="7" spans="1:40" ht="15" customHeight="1" thickBot="1">
      <c r="A7" s="11">
        <v>17</v>
      </c>
      <c r="B7" s="12">
        <v>72</v>
      </c>
      <c r="C7" s="12">
        <v>6</v>
      </c>
      <c r="D7" s="12">
        <v>47</v>
      </c>
      <c r="E7" s="12">
        <v>60</v>
      </c>
      <c r="F7" s="12">
        <v>10</v>
      </c>
      <c r="G7" s="79">
        <f>SUM(A5:F7)</f>
        <v>764</v>
      </c>
      <c r="H7" s="80"/>
      <c r="K7" s="89"/>
      <c r="L7" s="86"/>
      <c r="M7" s="86"/>
      <c r="N7" s="86"/>
      <c r="O7" s="86"/>
      <c r="P7" s="86"/>
      <c r="Q7" s="86"/>
      <c r="R7" s="86"/>
      <c r="S7" s="86"/>
      <c r="T7" s="87"/>
      <c r="W7" s="3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14"/>
    </row>
    <row r="8" spans="1:40" ht="15" customHeight="1">
      <c r="K8" s="41"/>
      <c r="L8" s="4"/>
      <c r="M8" s="4"/>
      <c r="N8" s="4"/>
      <c r="O8" s="4"/>
      <c r="P8" s="21"/>
      <c r="Q8" s="4"/>
      <c r="R8" s="4"/>
      <c r="S8" s="4"/>
      <c r="T8" s="42"/>
      <c r="W8" s="3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14"/>
    </row>
    <row r="9" spans="1:40" ht="15" customHeight="1" thickBot="1">
      <c r="K9" s="60" t="s">
        <v>68</v>
      </c>
      <c r="L9" s="60"/>
      <c r="M9" s="56" t="s">
        <v>69</v>
      </c>
      <c r="N9" s="56"/>
      <c r="O9" s="56"/>
      <c r="P9" s="56"/>
      <c r="Q9" s="56"/>
      <c r="R9" s="56"/>
      <c r="S9" s="54" t="s">
        <v>70</v>
      </c>
      <c r="T9" s="54"/>
      <c r="W9" s="3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14"/>
    </row>
    <row r="10" spans="1:40" ht="15" customHeight="1">
      <c r="A10" s="9" t="s">
        <v>2</v>
      </c>
      <c r="B10" s="63" t="s">
        <v>71</v>
      </c>
      <c r="C10" s="63"/>
      <c r="D10" s="63"/>
      <c r="E10" s="63"/>
      <c r="F10" s="63"/>
      <c r="G10" s="63"/>
      <c r="H10" s="64"/>
      <c r="K10" s="55" t="s">
        <v>28</v>
      </c>
      <c r="L10" s="55"/>
      <c r="M10" s="57" t="s">
        <v>48</v>
      </c>
      <c r="N10" s="58"/>
      <c r="O10" s="58"/>
      <c r="P10" s="58"/>
      <c r="Q10" s="58"/>
      <c r="R10" s="59"/>
      <c r="S10" s="47">
        <v>920</v>
      </c>
      <c r="T10" s="47"/>
      <c r="W10" s="3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14"/>
    </row>
    <row r="11" spans="1:40" ht="15" customHeight="1" thickBot="1">
      <c r="A11" s="3">
        <v>24</v>
      </c>
      <c r="B11" s="4">
        <v>84</v>
      </c>
      <c r="C11" s="4">
        <v>28</v>
      </c>
      <c r="D11" s="4">
        <v>27</v>
      </c>
      <c r="E11" s="4">
        <v>76</v>
      </c>
      <c r="F11" s="4">
        <v>57</v>
      </c>
      <c r="G11" s="5"/>
      <c r="H11" s="6"/>
      <c r="K11" s="55" t="s">
        <v>29</v>
      </c>
      <c r="L11" s="55"/>
      <c r="M11" s="57" t="s">
        <v>49</v>
      </c>
      <c r="N11" s="58"/>
      <c r="O11" s="58"/>
      <c r="P11" s="58"/>
      <c r="Q11" s="58"/>
      <c r="R11" s="59"/>
      <c r="S11" s="47">
        <v>575</v>
      </c>
      <c r="T11" s="47"/>
      <c r="W11" s="3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14"/>
    </row>
    <row r="12" spans="1:40" ht="15" customHeight="1" thickBot="1">
      <c r="A12" s="3">
        <v>71</v>
      </c>
      <c r="B12" s="4">
        <v>59</v>
      </c>
      <c r="C12" s="4">
        <v>63</v>
      </c>
      <c r="D12" s="4">
        <v>89</v>
      </c>
      <c r="E12" s="4">
        <v>90</v>
      </c>
      <c r="F12" s="4">
        <v>48</v>
      </c>
      <c r="G12" s="70" t="s">
        <v>0</v>
      </c>
      <c r="H12" s="71"/>
      <c r="K12" s="55" t="s">
        <v>30</v>
      </c>
      <c r="L12" s="55"/>
      <c r="M12" s="57" t="s">
        <v>50</v>
      </c>
      <c r="N12" s="58"/>
      <c r="O12" s="58"/>
      <c r="P12" s="58"/>
      <c r="Q12" s="58"/>
      <c r="R12" s="59"/>
      <c r="S12" s="52">
        <v>460</v>
      </c>
      <c r="T12" s="52"/>
      <c r="W12" s="3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14"/>
    </row>
    <row r="13" spans="1:40" ht="15.75" thickBot="1">
      <c r="A13" s="7">
        <v>6</v>
      </c>
      <c r="B13" s="8">
        <v>65</v>
      </c>
      <c r="C13" s="8">
        <v>53</v>
      </c>
      <c r="D13" s="8">
        <v>68</v>
      </c>
      <c r="E13" s="8">
        <v>59</v>
      </c>
      <c r="F13" s="8">
        <v>12</v>
      </c>
      <c r="G13" s="61">
        <f>AVERAGE(A11:F13)</f>
        <v>54.388888888888886</v>
      </c>
      <c r="H13" s="62"/>
      <c r="K13" s="55" t="s">
        <v>31</v>
      </c>
      <c r="L13" s="55"/>
      <c r="M13" s="57" t="s">
        <v>51</v>
      </c>
      <c r="N13" s="58"/>
      <c r="O13" s="58"/>
      <c r="P13" s="58"/>
      <c r="Q13" s="58"/>
      <c r="R13" s="59"/>
      <c r="S13" s="52">
        <v>345</v>
      </c>
      <c r="T13" s="52"/>
      <c r="W13" s="3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14"/>
    </row>
    <row r="14" spans="1:40">
      <c r="K14" s="55" t="s">
        <v>32</v>
      </c>
      <c r="L14" s="55"/>
      <c r="M14" s="57" t="s">
        <v>52</v>
      </c>
      <c r="N14" s="58"/>
      <c r="O14" s="58"/>
      <c r="P14" s="58"/>
      <c r="Q14" s="58"/>
      <c r="R14" s="59"/>
      <c r="S14" s="52">
        <v>690</v>
      </c>
      <c r="T14" s="52"/>
      <c r="W14" s="3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14"/>
    </row>
    <row r="15" spans="1:40" ht="15" customHeight="1" thickBot="1">
      <c r="K15" s="55" t="s">
        <v>33</v>
      </c>
      <c r="L15" s="55"/>
      <c r="M15" s="57" t="s">
        <v>53</v>
      </c>
      <c r="N15" s="58"/>
      <c r="O15" s="58"/>
      <c r="P15" s="58"/>
      <c r="Q15" s="58"/>
      <c r="R15" s="59"/>
      <c r="S15" s="52">
        <v>1725</v>
      </c>
      <c r="T15" s="52"/>
      <c r="W15" s="3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14"/>
    </row>
    <row r="16" spans="1:40" ht="15" customHeight="1">
      <c r="A16" s="9" t="s">
        <v>3</v>
      </c>
      <c r="B16" s="63" t="s">
        <v>79</v>
      </c>
      <c r="C16" s="63"/>
      <c r="D16" s="63"/>
      <c r="E16" s="63"/>
      <c r="F16" s="63"/>
      <c r="G16" s="63"/>
      <c r="H16" s="64"/>
      <c r="K16" s="55" t="s">
        <v>34</v>
      </c>
      <c r="L16" s="55"/>
      <c r="M16" s="57" t="s">
        <v>54</v>
      </c>
      <c r="N16" s="58"/>
      <c r="O16" s="58"/>
      <c r="P16" s="58"/>
      <c r="Q16" s="58"/>
      <c r="R16" s="59"/>
      <c r="S16" s="52">
        <v>402.5</v>
      </c>
      <c r="T16" s="52"/>
      <c r="W16" s="3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14"/>
    </row>
    <row r="17" spans="1:40" ht="15" customHeight="1" thickBot="1">
      <c r="A17" s="3"/>
      <c r="B17" s="30">
        <v>85</v>
      </c>
      <c r="C17" s="30">
        <v>15</v>
      </c>
      <c r="D17" s="28">
        <v>21</v>
      </c>
      <c r="E17" s="28">
        <v>57</v>
      </c>
      <c r="F17" s="4"/>
      <c r="G17" s="5"/>
      <c r="H17" s="6"/>
      <c r="K17" s="55" t="s">
        <v>35</v>
      </c>
      <c r="L17" s="55"/>
      <c r="M17" s="57" t="s">
        <v>55</v>
      </c>
      <c r="N17" s="58"/>
      <c r="O17" s="58"/>
      <c r="P17" s="58"/>
      <c r="Q17" s="58"/>
      <c r="R17" s="59"/>
      <c r="S17" s="52">
        <v>460</v>
      </c>
      <c r="T17" s="52"/>
      <c r="W17" s="3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14"/>
    </row>
    <row r="18" spans="1:40" ht="15" customHeight="1" thickBot="1">
      <c r="A18" s="3"/>
      <c r="B18" s="30">
        <v>45</v>
      </c>
      <c r="C18" s="30">
        <v>99</v>
      </c>
      <c r="D18" s="28">
        <v>30</v>
      </c>
      <c r="E18" s="28">
        <v>1</v>
      </c>
      <c r="F18" s="4"/>
      <c r="G18" s="70" t="s">
        <v>0</v>
      </c>
      <c r="H18" s="71"/>
      <c r="K18" s="55" t="s">
        <v>36</v>
      </c>
      <c r="L18" s="55"/>
      <c r="M18" s="57" t="s">
        <v>56</v>
      </c>
      <c r="N18" s="58"/>
      <c r="O18" s="58"/>
      <c r="P18" s="58"/>
      <c r="Q18" s="58"/>
      <c r="R18" s="59"/>
      <c r="S18" s="52">
        <v>287.5</v>
      </c>
      <c r="T18" s="52"/>
      <c r="W18" s="3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14"/>
    </row>
    <row r="19" spans="1:40" ht="15" customHeight="1" thickBot="1">
      <c r="A19" s="7"/>
      <c r="B19" s="31">
        <v>40</v>
      </c>
      <c r="C19" s="31">
        <v>68</v>
      </c>
      <c r="D19" s="29">
        <v>18</v>
      </c>
      <c r="E19" s="29">
        <v>95</v>
      </c>
      <c r="F19" s="8"/>
      <c r="G19" s="61" cm="1">
        <f t="array" ref="G19">SUM(B17:C19-D17:E19)</f>
        <v>130</v>
      </c>
      <c r="H19" s="62"/>
      <c r="K19" s="55" t="s">
        <v>37</v>
      </c>
      <c r="L19" s="55"/>
      <c r="M19" s="57" t="s">
        <v>57</v>
      </c>
      <c r="N19" s="58"/>
      <c r="O19" s="58"/>
      <c r="P19" s="58"/>
      <c r="Q19" s="58"/>
      <c r="R19" s="59"/>
      <c r="S19" s="52">
        <v>402.5</v>
      </c>
      <c r="T19" s="52"/>
      <c r="W19" s="3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14"/>
    </row>
    <row r="20" spans="1:40" ht="15" customHeight="1">
      <c r="K20" s="55" t="s">
        <v>38</v>
      </c>
      <c r="L20" s="55"/>
      <c r="M20" s="57" t="s">
        <v>58</v>
      </c>
      <c r="N20" s="58"/>
      <c r="O20" s="58"/>
      <c r="P20" s="58"/>
      <c r="Q20" s="58"/>
      <c r="R20" s="59"/>
      <c r="S20" s="52">
        <v>345</v>
      </c>
      <c r="T20" s="52"/>
      <c r="W20" s="3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14"/>
    </row>
    <row r="21" spans="1:40" ht="15" customHeight="1" thickBot="1">
      <c r="K21" s="55" t="s">
        <v>39</v>
      </c>
      <c r="L21" s="55"/>
      <c r="M21" s="57" t="s">
        <v>59</v>
      </c>
      <c r="N21" s="58"/>
      <c r="O21" s="58"/>
      <c r="P21" s="58"/>
      <c r="Q21" s="58"/>
      <c r="R21" s="59"/>
      <c r="S21" s="52">
        <v>1380</v>
      </c>
      <c r="T21" s="52"/>
      <c r="W21" s="3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14"/>
    </row>
    <row r="22" spans="1:40" ht="15">
      <c r="A22" s="9" t="s">
        <v>4</v>
      </c>
      <c r="B22" s="63" t="s">
        <v>78</v>
      </c>
      <c r="C22" s="63"/>
      <c r="D22" s="63"/>
      <c r="E22" s="63"/>
      <c r="F22" s="63"/>
      <c r="G22" s="63"/>
      <c r="H22" s="64"/>
      <c r="K22" s="55" t="s">
        <v>40</v>
      </c>
      <c r="L22" s="55"/>
      <c r="M22" s="57" t="s">
        <v>60</v>
      </c>
      <c r="N22" s="58"/>
      <c r="O22" s="58"/>
      <c r="P22" s="58"/>
      <c r="Q22" s="58"/>
      <c r="R22" s="59"/>
      <c r="S22" s="52">
        <v>920</v>
      </c>
      <c r="T22" s="52"/>
      <c r="W22" s="3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14"/>
    </row>
    <row r="23" spans="1:40" ht="15" thickBot="1">
      <c r="A23" s="3"/>
      <c r="B23" s="4"/>
      <c r="C23" s="4"/>
      <c r="D23" s="4"/>
      <c r="E23" s="4"/>
      <c r="F23" s="4"/>
      <c r="G23" s="5"/>
      <c r="H23" s="6"/>
      <c r="K23" s="55" t="s">
        <v>41</v>
      </c>
      <c r="L23" s="55"/>
      <c r="M23" s="57" t="s">
        <v>61</v>
      </c>
      <c r="N23" s="58"/>
      <c r="O23" s="58"/>
      <c r="P23" s="58"/>
      <c r="Q23" s="58"/>
      <c r="R23" s="59"/>
      <c r="S23" s="52">
        <v>690</v>
      </c>
      <c r="T23" s="52"/>
      <c r="W23" s="7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15"/>
    </row>
    <row r="24" spans="1:40" ht="15" customHeight="1" thickBot="1">
      <c r="A24" s="75" t="s">
        <v>77</v>
      </c>
      <c r="B24" s="76"/>
      <c r="C24" s="76" t="s">
        <v>82</v>
      </c>
      <c r="D24" s="76"/>
      <c r="E24" s="76"/>
      <c r="F24" s="32"/>
      <c r="G24" s="70" t="s">
        <v>0</v>
      </c>
      <c r="H24" s="71"/>
      <c r="K24" s="55" t="s">
        <v>42</v>
      </c>
      <c r="L24" s="55"/>
      <c r="M24" s="57" t="s">
        <v>62</v>
      </c>
      <c r="N24" s="58"/>
      <c r="O24" s="58"/>
      <c r="P24" s="58"/>
      <c r="Q24" s="58"/>
      <c r="R24" s="59"/>
      <c r="S24" s="52">
        <v>402.5</v>
      </c>
      <c r="T24" s="52"/>
    </row>
    <row r="25" spans="1:40" ht="15" customHeight="1" thickBot="1">
      <c r="A25" s="77">
        <v>7.43</v>
      </c>
      <c r="B25" s="78"/>
      <c r="C25" s="78">
        <v>8.93</v>
      </c>
      <c r="D25" s="78"/>
      <c r="E25" s="78"/>
      <c r="F25" s="34"/>
      <c r="G25" s="81"/>
      <c r="H25" s="82"/>
      <c r="K25" s="55" t="s">
        <v>43</v>
      </c>
      <c r="L25" s="55"/>
      <c r="M25" s="57" t="s">
        <v>63</v>
      </c>
      <c r="N25" s="58"/>
      <c r="O25" s="58"/>
      <c r="P25" s="58"/>
      <c r="Q25" s="58"/>
      <c r="R25" s="59"/>
      <c r="S25" s="52">
        <v>287.5</v>
      </c>
      <c r="T25" s="52"/>
    </row>
    <row r="26" spans="1:40" ht="15" customHeight="1">
      <c r="K26" s="55" t="s">
        <v>44</v>
      </c>
      <c r="L26" s="55"/>
      <c r="M26" s="57" t="s">
        <v>64</v>
      </c>
      <c r="N26" s="58"/>
      <c r="O26" s="58"/>
      <c r="P26" s="58"/>
      <c r="Q26" s="58"/>
      <c r="R26" s="59"/>
      <c r="S26" s="52">
        <v>115</v>
      </c>
      <c r="T26" s="52"/>
      <c r="W26" s="73" t="s">
        <v>81</v>
      </c>
      <c r="X26" s="92" t="s">
        <v>84</v>
      </c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3"/>
    </row>
    <row r="27" spans="1:40" ht="15" thickBot="1">
      <c r="K27" s="55" t="s">
        <v>45</v>
      </c>
      <c r="L27" s="55"/>
      <c r="M27" s="57" t="s">
        <v>65</v>
      </c>
      <c r="N27" s="58"/>
      <c r="O27" s="58"/>
      <c r="P27" s="58"/>
      <c r="Q27" s="58"/>
      <c r="R27" s="59"/>
      <c r="S27" s="52">
        <v>34.5</v>
      </c>
      <c r="T27" s="52"/>
      <c r="W27" s="74"/>
      <c r="X27" s="94" t="s">
        <v>85</v>
      </c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5"/>
    </row>
    <row r="28" spans="1:40" ht="15">
      <c r="A28" s="9" t="s">
        <v>5</v>
      </c>
      <c r="B28" s="63" t="s">
        <v>88</v>
      </c>
      <c r="C28" s="63"/>
      <c r="D28" s="63"/>
      <c r="E28" s="63"/>
      <c r="F28" s="63"/>
      <c r="G28" s="63"/>
      <c r="H28" s="64"/>
      <c r="K28" s="55" t="s">
        <v>46</v>
      </c>
      <c r="L28" s="55"/>
      <c r="M28" s="57" t="s">
        <v>66</v>
      </c>
      <c r="N28" s="58"/>
      <c r="O28" s="58"/>
      <c r="P28" s="58"/>
      <c r="Q28" s="58"/>
      <c r="R28" s="59"/>
      <c r="S28" s="52">
        <v>1035</v>
      </c>
      <c r="T28" s="52"/>
      <c r="W28" s="24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6"/>
    </row>
    <row r="29" spans="1:40" ht="15" thickBot="1">
      <c r="A29" s="3"/>
      <c r="B29" s="4"/>
      <c r="C29" s="4"/>
      <c r="D29" s="4"/>
      <c r="E29" s="4"/>
      <c r="F29" s="4"/>
      <c r="G29" s="5"/>
      <c r="H29" s="6"/>
      <c r="K29" s="55" t="s">
        <v>47</v>
      </c>
      <c r="L29" s="55"/>
      <c r="M29" s="57" t="s">
        <v>67</v>
      </c>
      <c r="N29" s="58"/>
      <c r="O29" s="58"/>
      <c r="P29" s="58"/>
      <c r="Q29" s="58"/>
      <c r="R29" s="59"/>
      <c r="S29" s="52">
        <v>92</v>
      </c>
      <c r="T29" s="52"/>
      <c r="W29" s="3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14"/>
    </row>
    <row r="30" spans="1:40" ht="15.75" thickBot="1">
      <c r="A30" s="3"/>
      <c r="B30" s="4">
        <v>123</v>
      </c>
      <c r="C30" s="4"/>
      <c r="D30" s="4"/>
      <c r="E30" s="4">
        <v>456</v>
      </c>
      <c r="F30" s="4"/>
      <c r="G30" s="70" t="s">
        <v>0</v>
      </c>
      <c r="H30" s="71"/>
      <c r="K30" s="43"/>
      <c r="L30" s="44"/>
      <c r="M30" s="44"/>
      <c r="N30" s="44"/>
      <c r="O30" s="44"/>
      <c r="P30" s="45"/>
      <c r="Q30" s="44"/>
      <c r="R30" s="44"/>
      <c r="S30" s="44"/>
      <c r="T30" s="46"/>
      <c r="W30" s="3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14"/>
    </row>
    <row r="31" spans="1:40" ht="15.75" thickBot="1">
      <c r="A31" s="7"/>
      <c r="B31" s="8"/>
      <c r="C31" s="8"/>
      <c r="D31" s="8"/>
      <c r="E31" s="8"/>
      <c r="F31" s="8"/>
      <c r="G31" s="61" t="str">
        <f>CONCATENATE(B30,E30)</f>
        <v>123456</v>
      </c>
      <c r="H31" s="62"/>
      <c r="W31" s="3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14"/>
    </row>
    <row r="32" spans="1:40" ht="15" thickBot="1">
      <c r="W32" s="3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14"/>
    </row>
    <row r="33" spans="1:40" ht="15.75" customHeight="1" thickBot="1">
      <c r="K33" s="96" t="s">
        <v>18</v>
      </c>
      <c r="L33" s="98" t="s">
        <v>75</v>
      </c>
      <c r="M33" s="98"/>
      <c r="N33" s="98"/>
      <c r="O33" s="98"/>
      <c r="P33" s="98"/>
      <c r="Q33" s="98"/>
      <c r="R33" s="98"/>
      <c r="S33" s="98"/>
      <c r="T33" s="99"/>
      <c r="W33" s="3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14"/>
    </row>
    <row r="34" spans="1:40" ht="15">
      <c r="A34" s="23" t="s">
        <v>6</v>
      </c>
      <c r="B34" s="65" t="s">
        <v>14</v>
      </c>
      <c r="C34" s="65"/>
      <c r="D34" s="65"/>
      <c r="E34" s="65"/>
      <c r="F34" s="65"/>
      <c r="G34" s="65"/>
      <c r="H34" s="66"/>
      <c r="K34" s="97"/>
      <c r="L34" s="86"/>
      <c r="M34" s="86"/>
      <c r="N34" s="86"/>
      <c r="O34" s="86"/>
      <c r="P34" s="86"/>
      <c r="Q34" s="86"/>
      <c r="R34" s="86"/>
      <c r="S34" s="86"/>
      <c r="T34" s="100"/>
      <c r="W34" s="3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14"/>
    </row>
    <row r="35" spans="1:40">
      <c r="A35" s="3">
        <v>11</v>
      </c>
      <c r="B35" s="4">
        <v>9</v>
      </c>
      <c r="C35" s="4">
        <v>15</v>
      </c>
      <c r="D35" s="4">
        <v>5</v>
      </c>
      <c r="E35" s="4">
        <v>2</v>
      </c>
      <c r="F35" s="4">
        <v>4</v>
      </c>
      <c r="G35" s="4">
        <v>5</v>
      </c>
      <c r="H35" s="14">
        <v>1</v>
      </c>
      <c r="K35" s="3"/>
      <c r="L35" s="5"/>
      <c r="M35" s="5"/>
      <c r="N35" s="5"/>
      <c r="O35" s="5"/>
      <c r="P35" s="19"/>
      <c r="Q35" s="5"/>
      <c r="R35" s="5"/>
      <c r="S35" s="5"/>
      <c r="T35" s="6"/>
      <c r="W35" s="3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14"/>
    </row>
    <row r="36" spans="1:40" ht="15">
      <c r="A36" s="3">
        <v>9</v>
      </c>
      <c r="B36" s="4">
        <v>12</v>
      </c>
      <c r="C36" s="4">
        <v>13</v>
      </c>
      <c r="D36" s="4">
        <v>1</v>
      </c>
      <c r="E36" s="4">
        <v>5</v>
      </c>
      <c r="F36" s="4">
        <v>6</v>
      </c>
      <c r="G36" s="4">
        <v>2</v>
      </c>
      <c r="H36" s="14">
        <v>15</v>
      </c>
      <c r="K36" s="3"/>
      <c r="L36" s="5"/>
      <c r="M36" s="5"/>
      <c r="N36" s="35" t="s">
        <v>68</v>
      </c>
      <c r="O36" s="36" t="s">
        <v>69</v>
      </c>
      <c r="P36" s="37" t="s">
        <v>70</v>
      </c>
      <c r="Q36" s="5"/>
      <c r="R36" s="50" t="s">
        <v>90</v>
      </c>
      <c r="S36" s="50"/>
      <c r="T36" s="6"/>
      <c r="W36" s="3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14"/>
    </row>
    <row r="37" spans="1:40" ht="15.75" thickBot="1">
      <c r="A37" s="7">
        <v>4</v>
      </c>
      <c r="B37" s="8">
        <v>3</v>
      </c>
      <c r="C37" s="8">
        <v>2</v>
      </c>
      <c r="D37" s="8">
        <v>10</v>
      </c>
      <c r="E37" s="8">
        <v>9</v>
      </c>
      <c r="F37" s="8">
        <v>12</v>
      </c>
      <c r="G37" s="8">
        <v>9</v>
      </c>
      <c r="H37" s="15">
        <v>14</v>
      </c>
      <c r="K37" s="3"/>
      <c r="L37" s="4"/>
      <c r="M37" s="4"/>
      <c r="N37" s="38" t="s">
        <v>28</v>
      </c>
      <c r="O37" s="38" t="s">
        <v>48</v>
      </c>
      <c r="P37" s="39">
        <v>920</v>
      </c>
      <c r="Q37" s="4"/>
      <c r="R37" s="51">
        <f>SUM(P37) - (P37  * 0.1)</f>
        <v>828</v>
      </c>
      <c r="S37" s="51"/>
      <c r="T37" s="14"/>
      <c r="W37" s="3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14"/>
    </row>
    <row r="38" spans="1:40" ht="15">
      <c r="K38" s="3"/>
      <c r="L38" s="4"/>
      <c r="M38" s="4"/>
      <c r="N38" s="38" t="s">
        <v>29</v>
      </c>
      <c r="O38" s="38" t="s">
        <v>49</v>
      </c>
      <c r="P38" s="39">
        <v>575</v>
      </c>
      <c r="Q38" s="4"/>
      <c r="R38" s="51">
        <f>SUM(P38) - (P38  * 0.1)</f>
        <v>517.5</v>
      </c>
      <c r="S38" s="51"/>
      <c r="T38" s="14"/>
      <c r="W38" s="3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14"/>
    </row>
    <row r="39" spans="1:40" ht="15.75" thickBot="1">
      <c r="K39" s="3"/>
      <c r="L39" s="21"/>
      <c r="M39" s="21"/>
      <c r="N39" s="38" t="s">
        <v>30</v>
      </c>
      <c r="O39" s="38" t="s">
        <v>50</v>
      </c>
      <c r="P39" s="40">
        <v>460</v>
      </c>
      <c r="Q39" s="21"/>
      <c r="R39" s="51">
        <f t="shared" ref="R39:R56" si="0">SUM(P39) - (P39  * 0.1)</f>
        <v>414</v>
      </c>
      <c r="S39" s="51"/>
      <c r="T39" s="14"/>
      <c r="W39" s="3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14"/>
    </row>
    <row r="40" spans="1:40" ht="15">
      <c r="A40" s="23" t="s">
        <v>7</v>
      </c>
      <c r="B40" s="65" t="s">
        <v>87</v>
      </c>
      <c r="C40" s="65"/>
      <c r="D40" s="65"/>
      <c r="E40" s="65"/>
      <c r="F40" s="65"/>
      <c r="G40" s="65"/>
      <c r="H40" s="66"/>
      <c r="K40" s="3"/>
      <c r="L40" s="21"/>
      <c r="M40" s="21"/>
      <c r="N40" s="38" t="s">
        <v>31</v>
      </c>
      <c r="O40" s="38" t="s">
        <v>51</v>
      </c>
      <c r="P40" s="40">
        <v>345</v>
      </c>
      <c r="Q40" s="21"/>
      <c r="R40" s="51">
        <f t="shared" si="0"/>
        <v>310.5</v>
      </c>
      <c r="S40" s="51"/>
      <c r="T40" s="14"/>
      <c r="W40" s="3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14"/>
    </row>
    <row r="41" spans="1:40" ht="15">
      <c r="A41" s="3">
        <v>12</v>
      </c>
      <c r="B41" s="4">
        <v>14</v>
      </c>
      <c r="C41" s="4">
        <v>12</v>
      </c>
      <c r="D41" s="4">
        <v>8</v>
      </c>
      <c r="E41" s="4">
        <v>14</v>
      </c>
      <c r="F41" s="4">
        <v>11</v>
      </c>
      <c r="G41" s="4">
        <v>12</v>
      </c>
      <c r="H41" s="14">
        <v>15</v>
      </c>
      <c r="K41" s="3"/>
      <c r="L41" s="21"/>
      <c r="M41" s="21"/>
      <c r="N41" s="38" t="s">
        <v>32</v>
      </c>
      <c r="O41" s="38" t="s">
        <v>52</v>
      </c>
      <c r="P41" s="40">
        <v>690</v>
      </c>
      <c r="Q41" s="21"/>
      <c r="R41" s="51">
        <f t="shared" si="0"/>
        <v>621</v>
      </c>
      <c r="S41" s="51"/>
      <c r="T41" s="14"/>
      <c r="W41" s="3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14"/>
    </row>
    <row r="42" spans="1:40" ht="15">
      <c r="A42" s="3">
        <v>15</v>
      </c>
      <c r="B42" s="4">
        <v>9</v>
      </c>
      <c r="C42" s="4">
        <v>6</v>
      </c>
      <c r="D42" s="4">
        <v>4</v>
      </c>
      <c r="E42" s="4">
        <v>5</v>
      </c>
      <c r="F42" s="4">
        <v>11</v>
      </c>
      <c r="G42" s="4">
        <v>1</v>
      </c>
      <c r="H42" s="14">
        <v>13</v>
      </c>
      <c r="K42" s="3"/>
      <c r="L42" s="4"/>
      <c r="M42" s="4"/>
      <c r="N42" s="38" t="s">
        <v>33</v>
      </c>
      <c r="O42" s="38" t="s">
        <v>53</v>
      </c>
      <c r="P42" s="40">
        <v>1725</v>
      </c>
      <c r="Q42" s="4"/>
      <c r="R42" s="51">
        <f t="shared" si="0"/>
        <v>1552.5</v>
      </c>
      <c r="S42" s="51"/>
      <c r="T42" s="14"/>
      <c r="W42" s="3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14"/>
    </row>
    <row r="43" spans="1:40" ht="15.75" thickBot="1">
      <c r="A43" s="7">
        <v>11</v>
      </c>
      <c r="B43" s="8">
        <v>2</v>
      </c>
      <c r="C43" s="8">
        <v>1</v>
      </c>
      <c r="D43" s="8">
        <v>13</v>
      </c>
      <c r="E43" s="8">
        <v>12</v>
      </c>
      <c r="F43" s="8">
        <v>2</v>
      </c>
      <c r="G43" s="8">
        <v>12</v>
      </c>
      <c r="H43" s="15">
        <v>0</v>
      </c>
      <c r="K43" s="3"/>
      <c r="N43" s="38" t="s">
        <v>34</v>
      </c>
      <c r="O43" s="38" t="s">
        <v>54</v>
      </c>
      <c r="P43" s="40">
        <v>402.5</v>
      </c>
      <c r="R43" s="51">
        <f t="shared" si="0"/>
        <v>362.25</v>
      </c>
      <c r="S43" s="51"/>
      <c r="T43" s="14"/>
      <c r="W43" s="3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14"/>
    </row>
    <row r="44" spans="1:40" ht="15">
      <c r="K44" s="3"/>
      <c r="L44" s="4"/>
      <c r="M44" s="4"/>
      <c r="N44" s="38" t="s">
        <v>35</v>
      </c>
      <c r="O44" s="38" t="s">
        <v>55</v>
      </c>
      <c r="P44" s="40">
        <v>460</v>
      </c>
      <c r="Q44" s="4"/>
      <c r="R44" s="51">
        <f t="shared" si="0"/>
        <v>414</v>
      </c>
      <c r="S44" s="51"/>
      <c r="T44" s="14"/>
      <c r="W44" s="3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14"/>
    </row>
    <row r="45" spans="1:40" ht="15.75" thickBot="1">
      <c r="K45" s="3"/>
      <c r="L45" s="4"/>
      <c r="M45" s="4"/>
      <c r="N45" s="38" t="s">
        <v>36</v>
      </c>
      <c r="O45" s="38" t="s">
        <v>56</v>
      </c>
      <c r="P45" s="40">
        <v>287.5</v>
      </c>
      <c r="Q45" s="4"/>
      <c r="R45" s="51">
        <f t="shared" si="0"/>
        <v>258.75</v>
      </c>
      <c r="S45" s="51"/>
      <c r="T45" s="14"/>
      <c r="W45" s="7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15"/>
    </row>
    <row r="46" spans="1:40" ht="15">
      <c r="A46" s="9" t="s">
        <v>9</v>
      </c>
      <c r="B46" s="63" t="s">
        <v>10</v>
      </c>
      <c r="C46" s="63"/>
      <c r="D46" s="63"/>
      <c r="E46" s="63"/>
      <c r="F46" s="63"/>
      <c r="G46" s="63"/>
      <c r="H46" s="64"/>
      <c r="K46" s="3"/>
      <c r="L46" s="4"/>
      <c r="M46" s="4"/>
      <c r="N46" s="38" t="s">
        <v>37</v>
      </c>
      <c r="O46" s="38" t="s">
        <v>57</v>
      </c>
      <c r="P46" s="40">
        <v>402.5</v>
      </c>
      <c r="Q46" s="4"/>
      <c r="R46" s="51">
        <f t="shared" si="0"/>
        <v>362.25</v>
      </c>
      <c r="S46" s="51"/>
      <c r="T46" s="14"/>
    </row>
    <row r="47" spans="1:40" ht="15.75" thickBot="1">
      <c r="A47" s="3"/>
      <c r="B47" s="4">
        <v>10</v>
      </c>
      <c r="C47" s="4">
        <v>15</v>
      </c>
      <c r="D47" s="4">
        <v>7</v>
      </c>
      <c r="E47" s="4">
        <v>2</v>
      </c>
      <c r="F47" s="4">
        <v>13</v>
      </c>
      <c r="G47" s="5"/>
      <c r="H47" s="6"/>
      <c r="K47" s="3"/>
      <c r="L47" s="4"/>
      <c r="M47" s="4"/>
      <c r="N47" s="38" t="s">
        <v>38</v>
      </c>
      <c r="O47" s="38" t="s">
        <v>58</v>
      </c>
      <c r="P47" s="40">
        <v>345</v>
      </c>
      <c r="Q47" s="4"/>
      <c r="R47" s="51">
        <f t="shared" si="0"/>
        <v>310.5</v>
      </c>
      <c r="S47" s="51"/>
      <c r="T47" s="14"/>
    </row>
    <row r="48" spans="1:40" ht="15.75" thickBot="1">
      <c r="A48" s="3">
        <v>0</v>
      </c>
      <c r="B48" s="4">
        <v>7</v>
      </c>
      <c r="C48" s="4">
        <v>0</v>
      </c>
      <c r="D48" s="4">
        <v>13</v>
      </c>
      <c r="E48" s="4">
        <v>1</v>
      </c>
      <c r="F48" s="4">
        <v>2</v>
      </c>
      <c r="G48" s="70" t="s">
        <v>0</v>
      </c>
      <c r="H48" s="71"/>
      <c r="K48" s="3"/>
      <c r="L48" s="4"/>
      <c r="M48" s="4"/>
      <c r="N48" s="38" t="s">
        <v>39</v>
      </c>
      <c r="O48" s="38" t="s">
        <v>59</v>
      </c>
      <c r="P48" s="40">
        <v>1380</v>
      </c>
      <c r="Q48" s="4"/>
      <c r="R48" s="51">
        <f t="shared" si="0"/>
        <v>1242</v>
      </c>
      <c r="S48" s="51"/>
      <c r="T48" s="14"/>
    </row>
    <row r="49" spans="1:20" ht="15.75" thickBot="1">
      <c r="A49" s="7">
        <v>3</v>
      </c>
      <c r="B49" s="8">
        <v>7</v>
      </c>
      <c r="C49" s="8">
        <v>8</v>
      </c>
      <c r="D49" s="8">
        <v>8</v>
      </c>
      <c r="E49" s="8">
        <v>1</v>
      </c>
      <c r="F49" s="8">
        <v>12</v>
      </c>
      <c r="G49" s="61">
        <f>MIN(A47:F49)</f>
        <v>0</v>
      </c>
      <c r="H49" s="62"/>
      <c r="K49" s="3"/>
      <c r="L49" s="4"/>
      <c r="M49" s="4"/>
      <c r="N49" s="38" t="s">
        <v>40</v>
      </c>
      <c r="O49" s="38" t="s">
        <v>60</v>
      </c>
      <c r="P49" s="40">
        <v>920</v>
      </c>
      <c r="Q49" s="4"/>
      <c r="R49" s="51">
        <f t="shared" si="0"/>
        <v>828</v>
      </c>
      <c r="S49" s="51"/>
      <c r="T49" s="14"/>
    </row>
    <row r="50" spans="1:20" ht="15">
      <c r="K50" s="3"/>
      <c r="L50" s="4"/>
      <c r="M50" s="4"/>
      <c r="N50" s="38" t="s">
        <v>41</v>
      </c>
      <c r="O50" s="38" t="s">
        <v>61</v>
      </c>
      <c r="P50" s="40">
        <v>690</v>
      </c>
      <c r="Q50" s="4"/>
      <c r="R50" s="51">
        <f t="shared" si="0"/>
        <v>621</v>
      </c>
      <c r="S50" s="51"/>
      <c r="T50" s="14"/>
    </row>
    <row r="51" spans="1:20" ht="15.75" thickBot="1">
      <c r="K51" s="3"/>
      <c r="L51" s="4"/>
      <c r="M51" s="4"/>
      <c r="N51" s="38" t="s">
        <v>42</v>
      </c>
      <c r="O51" s="38" t="s">
        <v>62</v>
      </c>
      <c r="P51" s="40">
        <v>402.5</v>
      </c>
      <c r="Q51" s="4"/>
      <c r="R51" s="51">
        <f t="shared" si="0"/>
        <v>362.25</v>
      </c>
      <c r="S51" s="51"/>
      <c r="T51" s="14"/>
    </row>
    <row r="52" spans="1:20" ht="15">
      <c r="A52" s="9" t="s">
        <v>11</v>
      </c>
      <c r="B52" s="63" t="s">
        <v>8</v>
      </c>
      <c r="C52" s="63"/>
      <c r="D52" s="63"/>
      <c r="E52" s="63"/>
      <c r="F52" s="63"/>
      <c r="G52" s="63"/>
      <c r="H52" s="64"/>
      <c r="K52" s="3"/>
      <c r="L52" s="4"/>
      <c r="M52" s="4"/>
      <c r="N52" s="38" t="s">
        <v>43</v>
      </c>
      <c r="O52" s="38" t="s">
        <v>63</v>
      </c>
      <c r="P52" s="40">
        <v>287.5</v>
      </c>
      <c r="Q52" s="4"/>
      <c r="R52" s="51">
        <f t="shared" si="0"/>
        <v>258.75</v>
      </c>
      <c r="S52" s="51"/>
      <c r="T52" s="14"/>
    </row>
    <row r="53" spans="1:20" ht="15.75" thickBot="1">
      <c r="A53" s="3">
        <v>3</v>
      </c>
      <c r="B53" s="4">
        <v>5</v>
      </c>
      <c r="C53" s="4">
        <v>2</v>
      </c>
      <c r="D53" s="4">
        <v>6</v>
      </c>
      <c r="E53" s="4">
        <v>11</v>
      </c>
      <c r="F53" s="4">
        <v>6</v>
      </c>
      <c r="G53" s="5"/>
      <c r="H53" s="6"/>
      <c r="K53" s="3"/>
      <c r="L53" s="4"/>
      <c r="M53" s="4"/>
      <c r="N53" s="38" t="s">
        <v>44</v>
      </c>
      <c r="O53" s="38" t="s">
        <v>64</v>
      </c>
      <c r="P53" s="40">
        <v>115</v>
      </c>
      <c r="Q53" s="4"/>
      <c r="R53" s="51">
        <f t="shared" si="0"/>
        <v>103.5</v>
      </c>
      <c r="S53" s="51"/>
      <c r="T53" s="14"/>
    </row>
    <row r="54" spans="1:20" ht="15.75" thickBot="1">
      <c r="A54" s="3">
        <v>2</v>
      </c>
      <c r="B54" s="4">
        <v>10</v>
      </c>
      <c r="C54" s="4">
        <v>11</v>
      </c>
      <c r="D54" s="4">
        <v>13</v>
      </c>
      <c r="E54" s="4">
        <v>15</v>
      </c>
      <c r="F54" s="4">
        <v>11</v>
      </c>
      <c r="G54" s="70" t="s">
        <v>0</v>
      </c>
      <c r="H54" s="71"/>
      <c r="K54" s="3"/>
      <c r="L54" s="4"/>
      <c r="M54" s="4"/>
      <c r="N54" s="38" t="s">
        <v>45</v>
      </c>
      <c r="O54" s="38" t="s">
        <v>65</v>
      </c>
      <c r="P54" s="40">
        <v>34.5</v>
      </c>
      <c r="Q54" s="4"/>
      <c r="R54" s="51">
        <f t="shared" si="0"/>
        <v>31.05</v>
      </c>
      <c r="S54" s="51"/>
      <c r="T54" s="14"/>
    </row>
    <row r="55" spans="1:20" ht="15.75" thickBot="1">
      <c r="A55" s="7">
        <v>11</v>
      </c>
      <c r="B55" s="8">
        <v>5</v>
      </c>
      <c r="C55" s="8">
        <v>10</v>
      </c>
      <c r="D55" s="8">
        <v>9</v>
      </c>
      <c r="E55" s="8">
        <v>2</v>
      </c>
      <c r="F55" s="8">
        <v>15</v>
      </c>
      <c r="G55" s="61">
        <f>MAX(A53:F55)</f>
        <v>15</v>
      </c>
      <c r="H55" s="62"/>
      <c r="K55" s="3"/>
      <c r="L55" s="4"/>
      <c r="M55" s="4"/>
      <c r="N55" s="38" t="s">
        <v>46</v>
      </c>
      <c r="O55" s="38" t="s">
        <v>66</v>
      </c>
      <c r="P55" s="40">
        <v>1035</v>
      </c>
      <c r="Q55" s="4"/>
      <c r="R55" s="51">
        <f t="shared" si="0"/>
        <v>931.5</v>
      </c>
      <c r="S55" s="51"/>
      <c r="T55" s="14"/>
    </row>
    <row r="56" spans="1:20" ht="15">
      <c r="K56" s="3"/>
      <c r="L56" s="4"/>
      <c r="M56" s="4"/>
      <c r="N56" s="38" t="s">
        <v>47</v>
      </c>
      <c r="O56" s="38" t="s">
        <v>67</v>
      </c>
      <c r="P56" s="40">
        <v>92</v>
      </c>
      <c r="Q56" s="4"/>
      <c r="R56" s="51">
        <f t="shared" si="0"/>
        <v>82.8</v>
      </c>
      <c r="S56" s="51"/>
      <c r="T56" s="14"/>
    </row>
    <row r="57" spans="1:20" ht="15" thickBot="1">
      <c r="K57" s="7"/>
      <c r="L57" s="8"/>
      <c r="M57" s="8"/>
      <c r="N57" s="8"/>
      <c r="O57" s="8"/>
      <c r="P57" s="22"/>
      <c r="Q57" s="8"/>
      <c r="R57" s="8"/>
      <c r="S57" s="8"/>
      <c r="T57" s="15"/>
    </row>
    <row r="58" spans="1:20" ht="15.75" customHeight="1" thickBot="1">
      <c r="A58" s="23" t="s">
        <v>12</v>
      </c>
      <c r="B58" s="67" t="s">
        <v>86</v>
      </c>
      <c r="C58" s="67"/>
      <c r="D58" s="67"/>
      <c r="E58" s="67"/>
      <c r="F58" s="67"/>
      <c r="G58" s="67"/>
      <c r="H58" s="68"/>
    </row>
    <row r="59" spans="1:20" ht="15" customHeight="1" thickBot="1">
      <c r="A59" s="16">
        <v>9</v>
      </c>
      <c r="B59" s="17">
        <v>12</v>
      </c>
      <c r="C59" s="17">
        <v>4</v>
      </c>
      <c r="D59" s="17">
        <v>0</v>
      </c>
      <c r="E59" s="17">
        <v>8</v>
      </c>
      <c r="F59" s="17">
        <v>14</v>
      </c>
      <c r="G59" s="17">
        <v>15</v>
      </c>
      <c r="H59" s="18">
        <v>5</v>
      </c>
    </row>
    <row r="60" spans="1:20" ht="15" customHeight="1">
      <c r="A60" s="10">
        <v>1</v>
      </c>
      <c r="B60" s="5">
        <v>14</v>
      </c>
      <c r="C60" s="5">
        <v>2</v>
      </c>
      <c r="D60" s="5">
        <v>2</v>
      </c>
      <c r="E60" s="5">
        <v>14</v>
      </c>
      <c r="F60" s="5">
        <v>0</v>
      </c>
      <c r="G60" s="5">
        <v>3</v>
      </c>
      <c r="H60" s="6">
        <v>6</v>
      </c>
      <c r="K60" s="96" t="s">
        <v>24</v>
      </c>
      <c r="L60" s="98" t="s">
        <v>74</v>
      </c>
      <c r="M60" s="98"/>
      <c r="N60" s="98"/>
      <c r="O60" s="98"/>
      <c r="P60" s="98"/>
      <c r="Q60" s="98"/>
      <c r="R60" s="98"/>
      <c r="S60" s="98"/>
      <c r="T60" s="99"/>
    </row>
    <row r="61" spans="1:20" ht="15" customHeight="1" thickBot="1">
      <c r="A61" s="11">
        <v>8</v>
      </c>
      <c r="B61" s="8">
        <v>2</v>
      </c>
      <c r="C61" s="8">
        <v>1</v>
      </c>
      <c r="D61" s="8">
        <v>4</v>
      </c>
      <c r="E61" s="8">
        <v>7</v>
      </c>
      <c r="F61" s="8">
        <v>4</v>
      </c>
      <c r="G61" s="12">
        <v>0</v>
      </c>
      <c r="H61" s="13">
        <v>5</v>
      </c>
      <c r="K61" s="97"/>
      <c r="L61" s="86"/>
      <c r="M61" s="86"/>
      <c r="N61" s="86"/>
      <c r="O61" s="86"/>
      <c r="P61" s="86"/>
      <c r="Q61" s="86"/>
      <c r="R61" s="86"/>
      <c r="S61" s="86"/>
      <c r="T61" s="100"/>
    </row>
    <row r="62" spans="1:20" ht="15" customHeight="1">
      <c r="K62" s="3"/>
      <c r="L62" s="4"/>
      <c r="M62" s="4"/>
      <c r="N62" s="4"/>
      <c r="O62" s="4"/>
      <c r="P62" s="21"/>
      <c r="Q62" s="4"/>
      <c r="R62" s="4"/>
      <c r="S62" s="4"/>
      <c r="T62" s="14"/>
    </row>
    <row r="63" spans="1:20" ht="15" customHeight="1" thickBot="1">
      <c r="K63" s="3"/>
      <c r="L63" s="4"/>
      <c r="M63" s="4"/>
      <c r="N63" s="35" t="s">
        <v>68</v>
      </c>
      <c r="O63" s="36" t="s">
        <v>69</v>
      </c>
      <c r="P63" s="37" t="s">
        <v>70</v>
      </c>
      <c r="Q63" s="4"/>
      <c r="R63" s="53" t="s">
        <v>91</v>
      </c>
      <c r="S63" s="53"/>
      <c r="T63" s="14"/>
    </row>
    <row r="64" spans="1:20" ht="15" customHeight="1" thickBot="1">
      <c r="A64" s="23" t="s">
        <v>13</v>
      </c>
      <c r="B64" s="67" t="s">
        <v>16</v>
      </c>
      <c r="C64" s="67"/>
      <c r="D64" s="67"/>
      <c r="E64" s="67"/>
      <c r="F64" s="67"/>
      <c r="G64" s="67"/>
      <c r="H64" s="68"/>
      <c r="K64" s="3"/>
      <c r="L64" s="4"/>
      <c r="M64" s="4"/>
      <c r="N64" s="38" t="s">
        <v>28</v>
      </c>
      <c r="O64" s="38" t="s">
        <v>48</v>
      </c>
      <c r="P64" s="39">
        <v>920</v>
      </c>
      <c r="Q64" s="4"/>
      <c r="R64" s="49">
        <f>SUM(P64) + (P64 * 0.15)</f>
        <v>1058</v>
      </c>
      <c r="S64" s="49"/>
      <c r="T64" s="14"/>
    </row>
    <row r="65" spans="1:20" ht="15">
      <c r="A65" s="16">
        <v>1</v>
      </c>
      <c r="B65" s="17">
        <v>5</v>
      </c>
      <c r="C65" s="17">
        <v>4</v>
      </c>
      <c r="D65" s="17">
        <v>9</v>
      </c>
      <c r="E65" s="17">
        <v>7</v>
      </c>
      <c r="F65" s="17">
        <v>8</v>
      </c>
      <c r="G65" s="17">
        <v>6</v>
      </c>
      <c r="H65" s="18">
        <v>2</v>
      </c>
      <c r="K65" s="3"/>
      <c r="L65" s="4"/>
      <c r="M65" s="4"/>
      <c r="N65" s="38" t="s">
        <v>29</v>
      </c>
      <c r="O65" s="38" t="s">
        <v>49</v>
      </c>
      <c r="P65" s="39">
        <v>575</v>
      </c>
      <c r="Q65" s="4"/>
      <c r="R65" s="49">
        <f t="shared" ref="R65:R83" si="1">SUM(P65) + (P65 * 0.15)</f>
        <v>661.25</v>
      </c>
      <c r="S65" s="49"/>
      <c r="T65" s="14"/>
    </row>
    <row r="66" spans="1:20" ht="15">
      <c r="A66" s="10">
        <v>3</v>
      </c>
      <c r="B66" s="5">
        <v>15</v>
      </c>
      <c r="C66" s="5">
        <v>48</v>
      </c>
      <c r="D66" s="5">
        <v>7</v>
      </c>
      <c r="E66" s="5">
        <v>65</v>
      </c>
      <c r="F66" s="5">
        <v>48</v>
      </c>
      <c r="G66" s="5">
        <v>92</v>
      </c>
      <c r="H66" s="6">
        <v>0</v>
      </c>
      <c r="K66" s="3"/>
      <c r="L66" s="33"/>
      <c r="M66" s="33"/>
      <c r="N66" s="38" t="s">
        <v>30</v>
      </c>
      <c r="O66" s="38" t="s">
        <v>50</v>
      </c>
      <c r="P66" s="40">
        <v>460</v>
      </c>
      <c r="Q66" s="4"/>
      <c r="R66" s="49">
        <f t="shared" si="1"/>
        <v>529</v>
      </c>
      <c r="S66" s="49"/>
      <c r="T66" s="14"/>
    </row>
    <row r="67" spans="1:20" ht="15.75" thickBot="1">
      <c r="A67" s="11">
        <v>77</v>
      </c>
      <c r="B67" s="8">
        <v>89</v>
      </c>
      <c r="C67" s="8">
        <v>47</v>
      </c>
      <c r="D67" s="8">
        <v>95</v>
      </c>
      <c r="E67" s="8">
        <v>23</v>
      </c>
      <c r="F67" s="8">
        <v>16</v>
      </c>
      <c r="G67" s="12">
        <v>42</v>
      </c>
      <c r="H67" s="13">
        <v>4</v>
      </c>
      <c r="K67" s="3"/>
      <c r="L67" s="33"/>
      <c r="M67" s="33"/>
      <c r="N67" s="38" t="s">
        <v>31</v>
      </c>
      <c r="O67" s="38" t="s">
        <v>51</v>
      </c>
      <c r="P67" s="40">
        <v>345</v>
      </c>
      <c r="Q67" s="4"/>
      <c r="R67" s="49">
        <f t="shared" si="1"/>
        <v>396.75</v>
      </c>
      <c r="S67" s="49"/>
      <c r="T67" s="14"/>
    </row>
    <row r="68" spans="1:20" ht="15">
      <c r="K68" s="3"/>
      <c r="L68" s="33"/>
      <c r="M68" s="33"/>
      <c r="N68" s="38" t="s">
        <v>32</v>
      </c>
      <c r="O68" s="38" t="s">
        <v>52</v>
      </c>
      <c r="P68" s="40">
        <v>690</v>
      </c>
      <c r="Q68" s="4"/>
      <c r="R68" s="49">
        <f t="shared" si="1"/>
        <v>793.5</v>
      </c>
      <c r="S68" s="49"/>
      <c r="T68" s="14"/>
    </row>
    <row r="69" spans="1:20" ht="15" customHeight="1">
      <c r="K69" s="3"/>
      <c r="L69" s="33"/>
      <c r="M69" s="33"/>
      <c r="N69" s="38" t="s">
        <v>33</v>
      </c>
      <c r="O69" s="38" t="s">
        <v>53</v>
      </c>
      <c r="P69" s="40">
        <v>1725</v>
      </c>
      <c r="Q69" s="4"/>
      <c r="R69" s="49">
        <f t="shared" si="1"/>
        <v>1983.75</v>
      </c>
      <c r="S69" s="49"/>
      <c r="T69" s="14"/>
    </row>
    <row r="70" spans="1:20" ht="15" customHeight="1" thickBot="1">
      <c r="A70" s="27" t="s">
        <v>15</v>
      </c>
      <c r="B70" s="69" t="s">
        <v>19</v>
      </c>
      <c r="C70" s="69"/>
      <c r="D70" s="69"/>
      <c r="E70" s="69"/>
      <c r="F70" s="69"/>
      <c r="G70" s="69"/>
      <c r="H70" s="69"/>
      <c r="K70" s="3"/>
      <c r="L70" s="33"/>
      <c r="M70" s="33"/>
      <c r="N70" s="38" t="s">
        <v>34</v>
      </c>
      <c r="O70" s="38" t="s">
        <v>54</v>
      </c>
      <c r="P70" s="40">
        <v>402.5</v>
      </c>
      <c r="Q70" s="4"/>
      <c r="R70" s="49">
        <f t="shared" si="1"/>
        <v>462.875</v>
      </c>
      <c r="S70" s="49"/>
      <c r="T70" s="14"/>
    </row>
    <row r="71" spans="1:20" ht="15">
      <c r="A71" s="16"/>
      <c r="B71" s="17"/>
      <c r="C71" s="17"/>
      <c r="D71" s="17"/>
      <c r="E71" s="17"/>
      <c r="F71" s="17"/>
      <c r="G71" s="17"/>
      <c r="H71" s="18"/>
      <c r="K71" s="3"/>
      <c r="L71" s="33"/>
      <c r="M71" s="33"/>
      <c r="N71" s="38" t="s">
        <v>35</v>
      </c>
      <c r="O71" s="38" t="s">
        <v>55</v>
      </c>
      <c r="P71" s="40">
        <v>460</v>
      </c>
      <c r="Q71" s="4"/>
      <c r="R71" s="49">
        <f t="shared" si="1"/>
        <v>529</v>
      </c>
      <c r="S71" s="49"/>
      <c r="T71" s="14"/>
    </row>
    <row r="72" spans="1:20" ht="15">
      <c r="A72" s="10"/>
      <c r="B72" s="5"/>
      <c r="C72" s="5"/>
      <c r="D72" s="5"/>
      <c r="E72" s="5"/>
      <c r="F72" s="5"/>
      <c r="G72" s="5"/>
      <c r="H72" s="6"/>
      <c r="K72" s="3"/>
      <c r="L72" s="33"/>
      <c r="M72" s="33"/>
      <c r="N72" s="38" t="s">
        <v>36</v>
      </c>
      <c r="O72" s="38" t="s">
        <v>56</v>
      </c>
      <c r="P72" s="40">
        <v>287.5</v>
      </c>
      <c r="Q72" s="4"/>
      <c r="R72" s="49">
        <f t="shared" si="1"/>
        <v>330.625</v>
      </c>
      <c r="S72" s="49"/>
      <c r="T72" s="14"/>
    </row>
    <row r="73" spans="1:20" ht="15" customHeight="1">
      <c r="A73" s="10"/>
      <c r="B73" s="4" t="s">
        <v>25</v>
      </c>
      <c r="C73" s="4" t="s">
        <v>20</v>
      </c>
      <c r="D73" s="4" t="s">
        <v>21</v>
      </c>
      <c r="E73" s="4" t="s">
        <v>23</v>
      </c>
      <c r="F73" s="4" t="s">
        <v>22</v>
      </c>
      <c r="G73" s="5"/>
      <c r="H73" s="6"/>
      <c r="K73" s="3"/>
      <c r="L73" s="4"/>
      <c r="M73" s="4"/>
      <c r="N73" s="38" t="s">
        <v>37</v>
      </c>
      <c r="O73" s="38" t="s">
        <v>57</v>
      </c>
      <c r="P73" s="40">
        <v>402.5</v>
      </c>
      <c r="Q73" s="4"/>
      <c r="R73" s="49">
        <f t="shared" si="1"/>
        <v>462.875</v>
      </c>
      <c r="S73" s="49"/>
      <c r="T73" s="14"/>
    </row>
    <row r="74" spans="1:20" ht="15">
      <c r="A74" s="10"/>
      <c r="B74" s="4">
        <v>1</v>
      </c>
      <c r="C74" s="33">
        <v>8.4499999999999993</v>
      </c>
      <c r="D74" s="33">
        <v>6.25</v>
      </c>
      <c r="E74" s="33">
        <f t="shared" ref="E74:E80" si="2">AVERAGE(C74,D74)</f>
        <v>7.35</v>
      </c>
      <c r="F74" s="4" t="str">
        <f t="shared" ref="F74:F80" si="3">IF(E74 &gt;= 6, "APROVADO", "REPROVADO")</f>
        <v>APROVADO</v>
      </c>
      <c r="G74" s="5"/>
      <c r="H74" s="6"/>
      <c r="K74" s="3"/>
      <c r="L74" s="4"/>
      <c r="M74" s="4"/>
      <c r="N74" s="38" t="s">
        <v>38</v>
      </c>
      <c r="O74" s="38" t="s">
        <v>58</v>
      </c>
      <c r="P74" s="40">
        <v>345</v>
      </c>
      <c r="Q74" s="4"/>
      <c r="R74" s="49">
        <f t="shared" si="1"/>
        <v>396.75</v>
      </c>
      <c r="S74" s="49"/>
      <c r="T74" s="14"/>
    </row>
    <row r="75" spans="1:20" ht="15">
      <c r="A75" s="10"/>
      <c r="B75" s="4">
        <v>2</v>
      </c>
      <c r="C75" s="33">
        <v>4.2</v>
      </c>
      <c r="D75" s="33">
        <v>5.15</v>
      </c>
      <c r="E75" s="33">
        <f t="shared" si="2"/>
        <v>4.6750000000000007</v>
      </c>
      <c r="F75" s="4" t="str">
        <f t="shared" si="3"/>
        <v>REPROVADO</v>
      </c>
      <c r="G75" s="5"/>
      <c r="H75" s="6"/>
      <c r="K75" s="3"/>
      <c r="L75" s="4"/>
      <c r="M75" s="4"/>
      <c r="N75" s="38" t="s">
        <v>39</v>
      </c>
      <c r="O75" s="38" t="s">
        <v>59</v>
      </c>
      <c r="P75" s="40">
        <v>1380</v>
      </c>
      <c r="Q75" s="4"/>
      <c r="R75" s="49">
        <f t="shared" si="1"/>
        <v>1587</v>
      </c>
      <c r="S75" s="49"/>
      <c r="T75" s="14"/>
    </row>
    <row r="76" spans="1:20" ht="15">
      <c r="A76" s="10"/>
      <c r="B76" s="4">
        <v>3</v>
      </c>
      <c r="C76" s="33">
        <v>6.5</v>
      </c>
      <c r="D76" s="33">
        <v>5.5</v>
      </c>
      <c r="E76" s="33">
        <f t="shared" si="2"/>
        <v>6</v>
      </c>
      <c r="F76" s="4" t="str">
        <f t="shared" si="3"/>
        <v>APROVADO</v>
      </c>
      <c r="G76" s="5"/>
      <c r="H76" s="6"/>
      <c r="K76" s="3"/>
      <c r="L76" s="4"/>
      <c r="M76" s="4"/>
      <c r="N76" s="38" t="s">
        <v>40</v>
      </c>
      <c r="O76" s="38" t="s">
        <v>60</v>
      </c>
      <c r="P76" s="40">
        <v>920</v>
      </c>
      <c r="Q76" s="4"/>
      <c r="R76" s="49">
        <f t="shared" si="1"/>
        <v>1058</v>
      </c>
      <c r="S76" s="49"/>
      <c r="T76" s="14"/>
    </row>
    <row r="77" spans="1:20" ht="15">
      <c r="A77" s="10"/>
      <c r="B77" s="4">
        <v>4</v>
      </c>
      <c r="C77" s="33">
        <v>10</v>
      </c>
      <c r="D77" s="33">
        <v>4.45</v>
      </c>
      <c r="E77" s="33">
        <f t="shared" si="2"/>
        <v>7.2249999999999996</v>
      </c>
      <c r="F77" s="4" t="str">
        <f t="shared" si="3"/>
        <v>APROVADO</v>
      </c>
      <c r="G77" s="5"/>
      <c r="H77" s="6"/>
      <c r="K77" s="3"/>
      <c r="L77" s="4"/>
      <c r="M77" s="4"/>
      <c r="N77" s="38" t="s">
        <v>41</v>
      </c>
      <c r="O77" s="38" t="s">
        <v>61</v>
      </c>
      <c r="P77" s="40">
        <v>690</v>
      </c>
      <c r="Q77" s="4"/>
      <c r="R77" s="49">
        <f>SUM(P77) + (P77 * 0.15)</f>
        <v>793.5</v>
      </c>
      <c r="S77" s="49"/>
      <c r="T77" s="14"/>
    </row>
    <row r="78" spans="1:20" ht="15" customHeight="1">
      <c r="A78" s="10"/>
      <c r="B78" s="4">
        <v>5</v>
      </c>
      <c r="C78" s="33">
        <v>5</v>
      </c>
      <c r="D78" s="33">
        <v>6</v>
      </c>
      <c r="E78" s="33">
        <f t="shared" si="2"/>
        <v>5.5</v>
      </c>
      <c r="F78" s="4" t="str">
        <f t="shared" si="3"/>
        <v>REPROVADO</v>
      </c>
      <c r="G78" s="5"/>
      <c r="H78" s="6"/>
      <c r="K78" s="3"/>
      <c r="L78" s="4"/>
      <c r="M78" s="4"/>
      <c r="N78" s="38" t="s">
        <v>42</v>
      </c>
      <c r="O78" s="38" t="s">
        <v>62</v>
      </c>
      <c r="P78" s="40">
        <v>402.5</v>
      </c>
      <c r="Q78" s="4"/>
      <c r="R78" s="49">
        <f t="shared" si="1"/>
        <v>462.875</v>
      </c>
      <c r="S78" s="49"/>
      <c r="T78" s="14"/>
    </row>
    <row r="79" spans="1:20" ht="15">
      <c r="A79" s="10"/>
      <c r="B79" s="4">
        <v>6</v>
      </c>
      <c r="C79" s="33">
        <v>4</v>
      </c>
      <c r="D79" s="33">
        <v>5.5</v>
      </c>
      <c r="E79" s="33">
        <f t="shared" si="2"/>
        <v>4.75</v>
      </c>
      <c r="F79" s="4" t="str">
        <f t="shared" si="3"/>
        <v>REPROVADO</v>
      </c>
      <c r="G79" s="5"/>
      <c r="H79" s="6"/>
      <c r="K79" s="3"/>
      <c r="L79" s="4"/>
      <c r="M79" s="4"/>
      <c r="N79" s="38" t="s">
        <v>43</v>
      </c>
      <c r="O79" s="38" t="s">
        <v>63</v>
      </c>
      <c r="P79" s="40">
        <v>287.5</v>
      </c>
      <c r="Q79" s="4"/>
      <c r="R79" s="49">
        <f t="shared" si="1"/>
        <v>330.625</v>
      </c>
      <c r="S79" s="49"/>
      <c r="T79" s="14"/>
    </row>
    <row r="80" spans="1:20" ht="15">
      <c r="A80" s="10"/>
      <c r="B80" s="4">
        <v>7</v>
      </c>
      <c r="C80" s="33">
        <v>6</v>
      </c>
      <c r="D80" s="33">
        <v>3</v>
      </c>
      <c r="E80" s="33">
        <f t="shared" si="2"/>
        <v>4.5</v>
      </c>
      <c r="F80" s="4" t="str">
        <f t="shared" si="3"/>
        <v>REPROVADO</v>
      </c>
      <c r="G80" s="5"/>
      <c r="H80" s="6"/>
      <c r="K80" s="3"/>
      <c r="L80" s="4"/>
      <c r="M80" s="4"/>
      <c r="N80" s="38" t="s">
        <v>44</v>
      </c>
      <c r="O80" s="38" t="s">
        <v>64</v>
      </c>
      <c r="P80" s="40">
        <v>115</v>
      </c>
      <c r="Q80" s="4"/>
      <c r="R80" s="49">
        <f t="shared" si="1"/>
        <v>132.25</v>
      </c>
      <c r="S80" s="49"/>
      <c r="T80" s="14"/>
    </row>
    <row r="81" spans="1:20" ht="15.75" thickBot="1">
      <c r="A81" s="11"/>
      <c r="B81" s="12"/>
      <c r="C81" s="12"/>
      <c r="D81" s="12"/>
      <c r="E81" s="12"/>
      <c r="F81" s="12"/>
      <c r="G81" s="12"/>
      <c r="H81" s="13"/>
      <c r="K81" s="3"/>
      <c r="L81" s="4"/>
      <c r="M81" s="4"/>
      <c r="N81" s="38" t="s">
        <v>45</v>
      </c>
      <c r="O81" s="38" t="s">
        <v>65</v>
      </c>
      <c r="P81" s="40">
        <v>34.5</v>
      </c>
      <c r="Q81" s="4"/>
      <c r="R81" s="49">
        <f t="shared" si="1"/>
        <v>39.674999999999997</v>
      </c>
      <c r="S81" s="49"/>
      <c r="T81" s="14"/>
    </row>
    <row r="82" spans="1:20" ht="15">
      <c r="K82" s="3"/>
      <c r="L82" s="4"/>
      <c r="M82" s="4"/>
      <c r="N82" s="38" t="s">
        <v>46</v>
      </c>
      <c r="O82" s="38" t="s">
        <v>66</v>
      </c>
      <c r="P82" s="40">
        <v>1035</v>
      </c>
      <c r="Q82" s="4"/>
      <c r="R82" s="49">
        <f t="shared" si="1"/>
        <v>1190.25</v>
      </c>
      <c r="S82" s="49"/>
      <c r="T82" s="14"/>
    </row>
    <row r="83" spans="1:20" ht="15">
      <c r="K83" s="3"/>
      <c r="L83" s="4"/>
      <c r="M83" s="4"/>
      <c r="N83" s="38" t="s">
        <v>47</v>
      </c>
      <c r="O83" s="38" t="s">
        <v>67</v>
      </c>
      <c r="P83" s="40">
        <v>92</v>
      </c>
      <c r="Q83" s="4"/>
      <c r="R83" s="49">
        <f t="shared" si="1"/>
        <v>105.8</v>
      </c>
      <c r="S83" s="49"/>
      <c r="T83" s="14"/>
    </row>
    <row r="84" spans="1:20" ht="15" thickBot="1">
      <c r="K84" s="7"/>
      <c r="L84" s="8"/>
      <c r="M84" s="8"/>
      <c r="N84" s="8"/>
      <c r="O84" s="8"/>
      <c r="P84" s="22"/>
      <c r="Q84" s="8"/>
      <c r="R84" s="8"/>
      <c r="S84" s="8"/>
      <c r="T84" s="15"/>
    </row>
    <row r="86" spans="1:20" ht="15" thickBot="1"/>
    <row r="87" spans="1:20" ht="15" customHeight="1">
      <c r="K87" s="20" t="s">
        <v>26</v>
      </c>
      <c r="L87" s="90" t="s">
        <v>83</v>
      </c>
      <c r="M87" s="90"/>
      <c r="N87" s="90"/>
      <c r="O87" s="90"/>
      <c r="P87" s="90"/>
      <c r="Q87" s="90"/>
      <c r="R87" s="90"/>
      <c r="S87" s="90"/>
      <c r="T87" s="91"/>
    </row>
    <row r="88" spans="1:20">
      <c r="K88" s="3"/>
      <c r="L88" s="4"/>
      <c r="M88" s="4"/>
      <c r="N88" s="4"/>
      <c r="O88" s="4"/>
      <c r="P88" s="4"/>
      <c r="Q88" s="4"/>
      <c r="R88" s="4"/>
      <c r="S88" s="4"/>
      <c r="T88" s="14"/>
    </row>
    <row r="89" spans="1:20">
      <c r="K89" s="3"/>
      <c r="L89" s="4"/>
      <c r="M89" s="4"/>
      <c r="N89" s="35" t="s">
        <v>68</v>
      </c>
      <c r="O89" s="36" t="s">
        <v>69</v>
      </c>
      <c r="P89" s="37" t="s">
        <v>70</v>
      </c>
      <c r="Q89" s="4"/>
      <c r="R89" s="48" t="s">
        <v>92</v>
      </c>
      <c r="S89" s="48"/>
      <c r="T89" s="14"/>
    </row>
    <row r="90" spans="1:20">
      <c r="K90" s="3"/>
      <c r="L90" s="4"/>
      <c r="M90" s="4"/>
      <c r="N90" s="38" t="s">
        <v>28</v>
      </c>
      <c r="O90" s="38" t="s">
        <v>48</v>
      </c>
      <c r="P90" s="39">
        <v>920</v>
      </c>
      <c r="Q90" s="4"/>
      <c r="R90" s="47">
        <v>34.5</v>
      </c>
      <c r="S90" s="47"/>
      <c r="T90" s="14"/>
    </row>
    <row r="91" spans="1:20">
      <c r="K91" s="3"/>
      <c r="L91" s="4"/>
      <c r="M91" s="4"/>
      <c r="N91" s="38" t="s">
        <v>29</v>
      </c>
      <c r="O91" s="38" t="s">
        <v>49</v>
      </c>
      <c r="P91" s="39">
        <v>575</v>
      </c>
      <c r="Q91" s="4"/>
      <c r="R91" s="47">
        <v>92</v>
      </c>
      <c r="S91" s="47"/>
      <c r="T91" s="14"/>
    </row>
    <row r="92" spans="1:20">
      <c r="K92" s="3"/>
      <c r="L92" s="4"/>
      <c r="M92" s="4"/>
      <c r="N92" s="38" t="s">
        <v>30</v>
      </c>
      <c r="O92" s="38" t="s">
        <v>50</v>
      </c>
      <c r="P92" s="40">
        <v>460</v>
      </c>
      <c r="Q92" s="4"/>
      <c r="R92" s="47">
        <v>115</v>
      </c>
      <c r="S92" s="47"/>
      <c r="T92" s="14"/>
    </row>
    <row r="93" spans="1:20">
      <c r="K93" s="3"/>
      <c r="L93" s="4"/>
      <c r="M93" s="4"/>
      <c r="N93" s="38" t="s">
        <v>31</v>
      </c>
      <c r="O93" s="38" t="s">
        <v>51</v>
      </c>
      <c r="P93" s="40">
        <v>345</v>
      </c>
      <c r="Q93" s="4"/>
      <c r="R93" s="47">
        <v>287.5</v>
      </c>
      <c r="S93" s="47"/>
      <c r="T93" s="14"/>
    </row>
    <row r="94" spans="1:20">
      <c r="K94" s="3"/>
      <c r="L94" s="4"/>
      <c r="M94" s="4"/>
      <c r="N94" s="38" t="s">
        <v>32</v>
      </c>
      <c r="O94" s="38" t="s">
        <v>52</v>
      </c>
      <c r="P94" s="40">
        <v>690</v>
      </c>
      <c r="Q94" s="4"/>
      <c r="R94" s="47">
        <v>287.5</v>
      </c>
      <c r="S94" s="47"/>
      <c r="T94" s="14"/>
    </row>
    <row r="95" spans="1:20">
      <c r="K95" s="3"/>
      <c r="L95" s="4"/>
      <c r="M95" s="4"/>
      <c r="N95" s="38" t="s">
        <v>33</v>
      </c>
      <c r="O95" s="38" t="s">
        <v>53</v>
      </c>
      <c r="P95" s="40">
        <v>1725</v>
      </c>
      <c r="Q95" s="4"/>
      <c r="R95" s="47">
        <v>345</v>
      </c>
      <c r="S95" s="47"/>
      <c r="T95" s="14"/>
    </row>
    <row r="96" spans="1:20">
      <c r="K96" s="3"/>
      <c r="L96" s="4"/>
      <c r="M96" s="4"/>
      <c r="N96" s="38" t="s">
        <v>34</v>
      </c>
      <c r="O96" s="38" t="s">
        <v>54</v>
      </c>
      <c r="P96" s="40">
        <v>402.5</v>
      </c>
      <c r="Q96" s="4"/>
      <c r="R96" s="47">
        <v>345</v>
      </c>
      <c r="S96" s="47"/>
      <c r="T96" s="14"/>
    </row>
    <row r="97" spans="11:20">
      <c r="K97" s="3"/>
      <c r="L97" s="4"/>
      <c r="M97" s="4"/>
      <c r="N97" s="38" t="s">
        <v>35</v>
      </c>
      <c r="O97" s="38" t="s">
        <v>55</v>
      </c>
      <c r="P97" s="40">
        <v>460</v>
      </c>
      <c r="Q97" s="4"/>
      <c r="R97" s="47">
        <v>402.5</v>
      </c>
      <c r="S97" s="47"/>
      <c r="T97" s="14"/>
    </row>
    <row r="98" spans="11:20">
      <c r="K98" s="3"/>
      <c r="L98" s="4"/>
      <c r="M98" s="4"/>
      <c r="N98" s="38" t="s">
        <v>36</v>
      </c>
      <c r="O98" s="38" t="s">
        <v>56</v>
      </c>
      <c r="P98" s="40">
        <v>287.5</v>
      </c>
      <c r="Q98" s="4"/>
      <c r="R98" s="47">
        <v>402.5</v>
      </c>
      <c r="S98" s="47"/>
      <c r="T98" s="14"/>
    </row>
    <row r="99" spans="11:20">
      <c r="K99" s="3"/>
      <c r="L99" s="4"/>
      <c r="M99" s="4"/>
      <c r="N99" s="38" t="s">
        <v>37</v>
      </c>
      <c r="O99" s="38" t="s">
        <v>57</v>
      </c>
      <c r="P99" s="40">
        <v>402.5</v>
      </c>
      <c r="Q99" s="4"/>
      <c r="R99" s="47">
        <v>402.5</v>
      </c>
      <c r="S99" s="47"/>
      <c r="T99" s="14"/>
    </row>
    <row r="100" spans="11:20">
      <c r="K100" s="3"/>
      <c r="L100" s="4"/>
      <c r="M100" s="4"/>
      <c r="N100" s="38" t="s">
        <v>38</v>
      </c>
      <c r="O100" s="38" t="s">
        <v>58</v>
      </c>
      <c r="P100" s="40">
        <v>345</v>
      </c>
      <c r="Q100" s="4"/>
      <c r="R100" s="47">
        <v>460</v>
      </c>
      <c r="S100" s="47"/>
      <c r="T100" s="14"/>
    </row>
    <row r="101" spans="11:20">
      <c r="K101" s="3"/>
      <c r="L101" s="4"/>
      <c r="M101" s="4"/>
      <c r="N101" s="38" t="s">
        <v>39</v>
      </c>
      <c r="O101" s="38" t="s">
        <v>59</v>
      </c>
      <c r="P101" s="40">
        <v>1380</v>
      </c>
      <c r="Q101" s="4"/>
      <c r="R101" s="47">
        <v>460</v>
      </c>
      <c r="S101" s="47"/>
      <c r="T101" s="14"/>
    </row>
    <row r="102" spans="11:20">
      <c r="K102" s="3"/>
      <c r="L102" s="4"/>
      <c r="M102" s="4"/>
      <c r="N102" s="38" t="s">
        <v>40</v>
      </c>
      <c r="O102" s="38" t="s">
        <v>60</v>
      </c>
      <c r="P102" s="40">
        <v>920</v>
      </c>
      <c r="Q102" s="4"/>
      <c r="R102" s="47">
        <v>575</v>
      </c>
      <c r="S102" s="47"/>
      <c r="T102" s="14"/>
    </row>
    <row r="103" spans="11:20">
      <c r="K103" s="3"/>
      <c r="L103" s="4"/>
      <c r="M103" s="4"/>
      <c r="N103" s="38" t="s">
        <v>41</v>
      </c>
      <c r="O103" s="38" t="s">
        <v>61</v>
      </c>
      <c r="P103" s="40">
        <v>690</v>
      </c>
      <c r="Q103" s="4"/>
      <c r="R103" s="47">
        <v>690</v>
      </c>
      <c r="S103" s="47"/>
      <c r="T103" s="14"/>
    </row>
    <row r="104" spans="11:20">
      <c r="K104" s="3"/>
      <c r="L104" s="4"/>
      <c r="M104" s="4"/>
      <c r="N104" s="38" t="s">
        <v>42</v>
      </c>
      <c r="O104" s="38" t="s">
        <v>62</v>
      </c>
      <c r="P104" s="40">
        <v>402.5</v>
      </c>
      <c r="Q104" s="4"/>
      <c r="R104" s="47">
        <v>690</v>
      </c>
      <c r="S104" s="47"/>
      <c r="T104" s="14"/>
    </row>
    <row r="105" spans="11:20">
      <c r="K105" s="3"/>
      <c r="L105" s="4"/>
      <c r="M105" s="4"/>
      <c r="N105" s="38" t="s">
        <v>43</v>
      </c>
      <c r="O105" s="38" t="s">
        <v>63</v>
      </c>
      <c r="P105" s="40">
        <v>287.5</v>
      </c>
      <c r="Q105" s="4"/>
      <c r="R105" s="47">
        <v>920</v>
      </c>
      <c r="S105" s="47"/>
      <c r="T105" s="14"/>
    </row>
    <row r="106" spans="11:20">
      <c r="K106" s="3"/>
      <c r="L106" s="4"/>
      <c r="M106" s="4"/>
      <c r="N106" s="38" t="s">
        <v>44</v>
      </c>
      <c r="O106" s="38" t="s">
        <v>64</v>
      </c>
      <c r="P106" s="40">
        <v>115</v>
      </c>
      <c r="Q106" s="4"/>
      <c r="R106" s="47">
        <v>920</v>
      </c>
      <c r="S106" s="47"/>
      <c r="T106" s="14"/>
    </row>
    <row r="107" spans="11:20">
      <c r="K107" s="3"/>
      <c r="L107" s="4"/>
      <c r="M107" s="4"/>
      <c r="N107" s="38" t="s">
        <v>45</v>
      </c>
      <c r="O107" s="38" t="s">
        <v>65</v>
      </c>
      <c r="P107" s="40">
        <v>34.5</v>
      </c>
      <c r="Q107" s="4"/>
      <c r="R107" s="47">
        <v>1035</v>
      </c>
      <c r="S107" s="47"/>
      <c r="T107" s="14"/>
    </row>
    <row r="108" spans="11:20">
      <c r="K108" s="3"/>
      <c r="L108" s="4"/>
      <c r="M108" s="4"/>
      <c r="N108" s="38" t="s">
        <v>46</v>
      </c>
      <c r="O108" s="38" t="s">
        <v>66</v>
      </c>
      <c r="P108" s="40">
        <v>1035</v>
      </c>
      <c r="Q108" s="4"/>
      <c r="R108" s="47">
        <v>1380</v>
      </c>
      <c r="S108" s="47"/>
      <c r="T108" s="14"/>
    </row>
    <row r="109" spans="11:20">
      <c r="K109" s="3"/>
      <c r="L109" s="4"/>
      <c r="M109" s="4"/>
      <c r="N109" s="38" t="s">
        <v>47</v>
      </c>
      <c r="O109" s="38" t="s">
        <v>67</v>
      </c>
      <c r="P109" s="40">
        <v>92</v>
      </c>
      <c r="Q109" s="4"/>
      <c r="R109" s="47">
        <v>1725</v>
      </c>
      <c r="S109" s="47"/>
      <c r="T109" s="14"/>
    </row>
    <row r="110" spans="11:20">
      <c r="K110" s="3"/>
      <c r="L110" s="4"/>
      <c r="M110" s="4"/>
      <c r="N110" s="4"/>
      <c r="O110" s="4"/>
      <c r="P110" s="21"/>
      <c r="Q110" s="4"/>
      <c r="R110" s="4"/>
      <c r="S110" s="4"/>
      <c r="T110" s="14"/>
    </row>
    <row r="111" spans="11:20" ht="15" thickBot="1">
      <c r="K111" s="7"/>
      <c r="L111" s="8"/>
      <c r="M111" s="8"/>
      <c r="N111" s="8"/>
      <c r="O111" s="8"/>
      <c r="P111" s="22"/>
      <c r="Q111" s="8"/>
      <c r="R111" s="8"/>
      <c r="S111" s="8"/>
      <c r="T111" s="15"/>
    </row>
    <row r="119" ht="15" customHeight="1"/>
  </sheetData>
  <sortState xmlns:xlrd2="http://schemas.microsoft.com/office/spreadsheetml/2017/richdata2" ref="R90:S109">
    <sortCondition ref="R90:R109"/>
  </sortState>
  <mergeCells count="169">
    <mergeCell ref="K3:T4"/>
    <mergeCell ref="L6:T7"/>
    <mergeCell ref="K6:K7"/>
    <mergeCell ref="B4:H4"/>
    <mergeCell ref="X4:AN4"/>
    <mergeCell ref="C24:E24"/>
    <mergeCell ref="C25:E25"/>
    <mergeCell ref="L87:T87"/>
    <mergeCell ref="B40:H40"/>
    <mergeCell ref="X26:AN26"/>
    <mergeCell ref="X27:AN27"/>
    <mergeCell ref="K33:K34"/>
    <mergeCell ref="L60:T61"/>
    <mergeCell ref="K60:K61"/>
    <mergeCell ref="L33:T34"/>
    <mergeCell ref="B10:H10"/>
    <mergeCell ref="B16:H16"/>
    <mergeCell ref="G30:H30"/>
    <mergeCell ref="G31:H31"/>
    <mergeCell ref="B28:H28"/>
    <mergeCell ref="W26:W27"/>
    <mergeCell ref="A24:B24"/>
    <mergeCell ref="A25:B25"/>
    <mergeCell ref="G18:H18"/>
    <mergeCell ref="G19:H19"/>
    <mergeCell ref="G12:H12"/>
    <mergeCell ref="G13:H13"/>
    <mergeCell ref="G6:H6"/>
    <mergeCell ref="G7:H7"/>
    <mergeCell ref="G24:H24"/>
    <mergeCell ref="G25:H25"/>
    <mergeCell ref="B64:H64"/>
    <mergeCell ref="B70:H70"/>
    <mergeCell ref="B58:H58"/>
    <mergeCell ref="B46:H46"/>
    <mergeCell ref="B22:H22"/>
    <mergeCell ref="G48:H48"/>
    <mergeCell ref="G49:H49"/>
    <mergeCell ref="G54:H54"/>
    <mergeCell ref="A1:H2"/>
    <mergeCell ref="M25:R25"/>
    <mergeCell ref="M26:R26"/>
    <mergeCell ref="M27:R27"/>
    <mergeCell ref="M28:R28"/>
    <mergeCell ref="M29:R29"/>
    <mergeCell ref="M24:R24"/>
    <mergeCell ref="G55:H55"/>
    <mergeCell ref="B52:H52"/>
    <mergeCell ref="B34:H34"/>
    <mergeCell ref="K22:L22"/>
    <mergeCell ref="K23:L23"/>
    <mergeCell ref="K14:L14"/>
    <mergeCell ref="K15:L15"/>
    <mergeCell ref="K16:L16"/>
    <mergeCell ref="K17:L17"/>
    <mergeCell ref="K18:L18"/>
    <mergeCell ref="K10:L10"/>
    <mergeCell ref="K9:L9"/>
    <mergeCell ref="K11:L11"/>
    <mergeCell ref="K12:L12"/>
    <mergeCell ref="K13:L13"/>
    <mergeCell ref="K29:L29"/>
    <mergeCell ref="M9:R9"/>
    <mergeCell ref="M10:R10"/>
    <mergeCell ref="M11:R11"/>
    <mergeCell ref="M12:R12"/>
    <mergeCell ref="M13:R13"/>
    <mergeCell ref="M14:R14"/>
    <mergeCell ref="M15:R15"/>
    <mergeCell ref="M16:R16"/>
    <mergeCell ref="M17:R17"/>
    <mergeCell ref="M18:R18"/>
    <mergeCell ref="M19:R19"/>
    <mergeCell ref="M20:R20"/>
    <mergeCell ref="M21:R21"/>
    <mergeCell ref="M22:R22"/>
    <mergeCell ref="M23:R23"/>
    <mergeCell ref="K24:L24"/>
    <mergeCell ref="K25:L25"/>
    <mergeCell ref="K26:L26"/>
    <mergeCell ref="K27:L27"/>
    <mergeCell ref="K28:L28"/>
    <mergeCell ref="K19:L19"/>
    <mergeCell ref="K20:L20"/>
    <mergeCell ref="K21:L21"/>
    <mergeCell ref="S14:T14"/>
    <mergeCell ref="S15:T15"/>
    <mergeCell ref="S16:T16"/>
    <mergeCell ref="S17:T17"/>
    <mergeCell ref="S18:T18"/>
    <mergeCell ref="S9:T9"/>
    <mergeCell ref="S10:T10"/>
    <mergeCell ref="S11:T11"/>
    <mergeCell ref="S12:T12"/>
    <mergeCell ref="S13:T13"/>
    <mergeCell ref="S24:T24"/>
    <mergeCell ref="S25:T25"/>
    <mergeCell ref="S26:T26"/>
    <mergeCell ref="S27:T27"/>
    <mergeCell ref="S28:T28"/>
    <mergeCell ref="S19:T19"/>
    <mergeCell ref="S20:T20"/>
    <mergeCell ref="S21:T21"/>
    <mergeCell ref="S22:T22"/>
    <mergeCell ref="S23:T23"/>
    <mergeCell ref="R75:S75"/>
    <mergeCell ref="R76:S76"/>
    <mergeCell ref="R67:S67"/>
    <mergeCell ref="R68:S68"/>
    <mergeCell ref="R69:S69"/>
    <mergeCell ref="R70:S70"/>
    <mergeCell ref="R71:S71"/>
    <mergeCell ref="S29:T29"/>
    <mergeCell ref="R63:S63"/>
    <mergeCell ref="R64:S64"/>
    <mergeCell ref="R65:S65"/>
    <mergeCell ref="R66:S66"/>
    <mergeCell ref="R50:S50"/>
    <mergeCell ref="R51:S51"/>
    <mergeCell ref="R52:S52"/>
    <mergeCell ref="R53:S53"/>
    <mergeCell ref="R54:S54"/>
    <mergeCell ref="R55:S55"/>
    <mergeCell ref="R56:S56"/>
    <mergeCell ref="R82:S82"/>
    <mergeCell ref="R83:S83"/>
    <mergeCell ref="R36:S36"/>
    <mergeCell ref="R37:S37"/>
    <mergeCell ref="R38:S38"/>
    <mergeCell ref="R39:S39"/>
    <mergeCell ref="R40:S40"/>
    <mergeCell ref="R41:S41"/>
    <mergeCell ref="R42:S42"/>
    <mergeCell ref="R43:S43"/>
    <mergeCell ref="R44:S44"/>
    <mergeCell ref="R45:S45"/>
    <mergeCell ref="R46:S46"/>
    <mergeCell ref="R47:S47"/>
    <mergeCell ref="R48:S48"/>
    <mergeCell ref="R49:S49"/>
    <mergeCell ref="R77:S77"/>
    <mergeCell ref="R78:S78"/>
    <mergeCell ref="R79:S79"/>
    <mergeCell ref="R80:S80"/>
    <mergeCell ref="R81:S81"/>
    <mergeCell ref="R72:S72"/>
    <mergeCell ref="R73:S73"/>
    <mergeCell ref="R74:S74"/>
    <mergeCell ref="R94:S94"/>
    <mergeCell ref="R95:S95"/>
    <mergeCell ref="R96:S96"/>
    <mergeCell ref="R97:S97"/>
    <mergeCell ref="R98:S98"/>
    <mergeCell ref="R89:S89"/>
    <mergeCell ref="R90:S90"/>
    <mergeCell ref="R91:S91"/>
    <mergeCell ref="R92:S92"/>
    <mergeCell ref="R93:S93"/>
    <mergeCell ref="R109:S109"/>
    <mergeCell ref="R104:S104"/>
    <mergeCell ref="R105:S105"/>
    <mergeCell ref="R106:S106"/>
    <mergeCell ref="R107:S107"/>
    <mergeCell ref="R108:S108"/>
    <mergeCell ref="R99:S99"/>
    <mergeCell ref="R100:S100"/>
    <mergeCell ref="R101:S101"/>
    <mergeCell ref="R102:S102"/>
    <mergeCell ref="R103:S103"/>
  </mergeCells>
  <phoneticPr fontId="12" type="noConversion"/>
  <conditionalFormatting sqref="A36">
    <cfRule type="cellIs" dxfId="16" priority="17" operator="equal">
      <formula>9</formula>
    </cfRule>
  </conditionalFormatting>
  <conditionalFormatting sqref="A35:H37">
    <cfRule type="cellIs" dxfId="15" priority="4" operator="equal">
      <formula>14</formula>
    </cfRule>
    <cfRule type="cellIs" dxfId="14" priority="5" operator="equal">
      <formula>10</formula>
    </cfRule>
    <cfRule type="cellIs" dxfId="13" priority="6" operator="equal">
      <formula>6</formula>
    </cfRule>
    <cfRule type="cellIs" dxfId="12" priority="7" operator="equal">
      <formula>3</formula>
    </cfRule>
    <cfRule type="cellIs" dxfId="11" priority="8" operator="equal">
      <formula>13</formula>
    </cfRule>
    <cfRule type="cellIs" dxfId="10" priority="9" operator="equal">
      <formula>12</formula>
    </cfRule>
    <cfRule type="cellIs" dxfId="9" priority="10" operator="equal">
      <formula>1</formula>
    </cfRule>
    <cfRule type="cellIs" dxfId="8" priority="11" operator="equal">
      <formula>4</formula>
    </cfRule>
    <cfRule type="cellIs" dxfId="7" priority="12" operator="equal">
      <formula>2</formula>
    </cfRule>
    <cfRule type="cellIs" dxfId="6" priority="13" operator="equal">
      <formula>5</formula>
    </cfRule>
    <cfRule type="cellIs" dxfId="5" priority="14" operator="equal">
      <formula>15</formula>
    </cfRule>
    <cfRule type="cellIs" dxfId="4" priority="15" operator="equal">
      <formula>11</formula>
    </cfRule>
    <cfRule type="cellIs" dxfId="3" priority="16" operator="equal">
      <formula>9</formula>
    </cfRule>
  </conditionalFormatting>
  <conditionalFormatting sqref="A41:H43">
    <cfRule type="cellIs" dxfId="2" priority="3" operator="between">
      <formula>3</formula>
      <formula>8</formula>
    </cfRule>
  </conditionalFormatting>
  <conditionalFormatting sqref="A59:H61">
    <cfRule type="cellIs" dxfId="1" priority="2" operator="greaterThan">
      <formula>7</formula>
    </cfRule>
  </conditionalFormatting>
  <conditionalFormatting sqref="A65:H67">
    <cfRule type="duplicateValues" dxfId="0" priority="1"/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Daufenbach De Oliveira</dc:creator>
  <cp:lastModifiedBy>Marco Antonio De Freitas Gava</cp:lastModifiedBy>
  <dcterms:created xsi:type="dcterms:W3CDTF">2024-06-03T14:03:13Z</dcterms:created>
  <dcterms:modified xsi:type="dcterms:W3CDTF">2024-06-13T18:24:24Z</dcterms:modified>
</cp:coreProperties>
</file>