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2"/>
  </bookViews>
  <sheets>
    <sheet name="Gass-Seidel" sheetId="4" r:id="rId1"/>
    <sheet name="Eliminação de Gauss 4x4" sheetId="5" r:id="rId2"/>
    <sheet name="Plan1" sheetId="6" r:id="rId3"/>
  </sheets>
  <calcPr calcId="124519"/>
</workbook>
</file>

<file path=xl/calcChain.xml><?xml version="1.0" encoding="utf-8"?>
<calcChain xmlns="http://schemas.openxmlformats.org/spreadsheetml/2006/main">
  <c r="C9" i="6"/>
  <c r="D9"/>
  <c r="E9"/>
  <c r="F9"/>
  <c r="G9"/>
  <c r="H9"/>
  <c r="I9"/>
  <c r="J9"/>
  <c r="K9"/>
  <c r="L9"/>
  <c r="B9"/>
  <c r="C4"/>
  <c r="D4"/>
  <c r="E4"/>
  <c r="F4"/>
  <c r="G4"/>
  <c r="H4"/>
  <c r="I4"/>
  <c r="J4"/>
  <c r="K4"/>
  <c r="L4"/>
  <c r="C5"/>
  <c r="D5"/>
  <c r="E5"/>
  <c r="F5"/>
  <c r="G5"/>
  <c r="H5"/>
  <c r="I5"/>
  <c r="J5"/>
  <c r="K5"/>
  <c r="L5"/>
  <c r="C6"/>
  <c r="D6"/>
  <c r="E6"/>
  <c r="F6"/>
  <c r="G6"/>
  <c r="H6"/>
  <c r="I6"/>
  <c r="J6"/>
  <c r="K6"/>
  <c r="L6"/>
  <c r="C7"/>
  <c r="D7"/>
  <c r="E7"/>
  <c r="F7"/>
  <c r="G7"/>
  <c r="H7"/>
  <c r="I7"/>
  <c r="J7"/>
  <c r="K7"/>
  <c r="L7"/>
  <c r="C8"/>
  <c r="D8"/>
  <c r="E8"/>
  <c r="F8"/>
  <c r="G8"/>
  <c r="H8"/>
  <c r="I8"/>
  <c r="J8"/>
  <c r="K8"/>
  <c r="L8"/>
  <c r="B8"/>
  <c r="B7"/>
  <c r="B6"/>
  <c r="B5"/>
  <c r="B4"/>
  <c r="L3"/>
  <c r="K3"/>
  <c r="J3"/>
  <c r="I3"/>
  <c r="H3"/>
  <c r="G3"/>
  <c r="F3"/>
  <c r="E3"/>
  <c r="D3"/>
  <c r="C3"/>
  <c r="B3"/>
  <c r="B24" i="5"/>
  <c r="C24"/>
  <c r="C31" s="1"/>
  <c r="C38" s="1"/>
  <c r="C45" s="1"/>
  <c r="D24"/>
  <c r="D31" s="1"/>
  <c r="D38" s="1"/>
  <c r="D45" s="1"/>
  <c r="E24"/>
  <c r="E31" s="1"/>
  <c r="E38" s="1"/>
  <c r="E45" s="1"/>
  <c r="B31"/>
  <c r="B38" s="1"/>
  <c r="B45" s="1"/>
  <c r="B13"/>
  <c r="B20" s="1"/>
  <c r="C13"/>
  <c r="C20" s="1"/>
  <c r="D13"/>
  <c r="D20" s="1"/>
  <c r="E13"/>
  <c r="E20" s="1"/>
  <c r="A13"/>
  <c r="A20" s="1"/>
  <c r="B12"/>
  <c r="C12"/>
  <c r="D12"/>
  <c r="E12"/>
  <c r="A12"/>
  <c r="B10"/>
  <c r="B17" s="1"/>
  <c r="C10"/>
  <c r="C17" s="1"/>
  <c r="D10"/>
  <c r="D17" s="1"/>
  <c r="E10"/>
  <c r="E17" s="1"/>
  <c r="A10"/>
  <c r="A17" s="1"/>
  <c r="A24" s="1"/>
  <c r="A31" s="1"/>
  <c r="A38" s="1"/>
  <c r="A45" s="1"/>
  <c r="B19"/>
  <c r="B26" s="1"/>
  <c r="A19"/>
  <c r="A26" s="1"/>
  <c r="H4"/>
  <c r="E27" s="1"/>
  <c r="E34" s="1"/>
  <c r="H3"/>
  <c r="D19" s="1"/>
  <c r="D26" s="1"/>
  <c r="H2"/>
  <c r="D11" s="1"/>
  <c r="D18" s="1"/>
  <c r="D25" s="1"/>
  <c r="D32" s="1"/>
  <c r="D39" s="1"/>
  <c r="D46" s="1"/>
  <c r="C9" i="4"/>
  <c r="D8" s="1"/>
  <c r="C8"/>
  <c r="C10" s="1"/>
  <c r="C19" i="5" l="1"/>
  <c r="C26" s="1"/>
  <c r="E19"/>
  <c r="E26" s="1"/>
  <c r="C11"/>
  <c r="C18" s="1"/>
  <c r="C25" s="1"/>
  <c r="C32" s="1"/>
  <c r="C39" s="1"/>
  <c r="C46" s="1"/>
  <c r="A11"/>
  <c r="A18" s="1"/>
  <c r="A25" s="1"/>
  <c r="A32" s="1"/>
  <c r="A39" s="1"/>
  <c r="A46" s="1"/>
  <c r="B11"/>
  <c r="B18" s="1"/>
  <c r="B25" s="1"/>
  <c r="B32" s="1"/>
  <c r="B39" s="1"/>
  <c r="B46" s="1"/>
  <c r="E11"/>
  <c r="E18" s="1"/>
  <c r="E25" s="1"/>
  <c r="E32" s="1"/>
  <c r="E39" s="1"/>
  <c r="E46" s="1"/>
  <c r="B27"/>
  <c r="A27"/>
  <c r="A34" s="1"/>
  <c r="C27"/>
  <c r="C34" s="1"/>
  <c r="D27"/>
  <c r="D34" s="1"/>
  <c r="D9" i="4"/>
  <c r="D10"/>
  <c r="H5" i="5" l="1"/>
  <c r="E33"/>
  <c r="E40" s="1"/>
  <c r="E47" s="1"/>
  <c r="A33"/>
  <c r="A40" s="1"/>
  <c r="A47" s="1"/>
  <c r="D33"/>
  <c r="D40" s="1"/>
  <c r="D47" s="1"/>
  <c r="B34"/>
  <c r="H6"/>
  <c r="E41" s="1"/>
  <c r="B33" l="1"/>
  <c r="B40" s="1"/>
  <c r="B47" s="1"/>
  <c r="C33"/>
  <c r="C40" s="1"/>
  <c r="C47" s="1"/>
  <c r="A41"/>
  <c r="C41"/>
  <c r="D41"/>
  <c r="B41"/>
  <c r="H7" l="1"/>
  <c r="C48" s="1"/>
  <c r="B48"/>
  <c r="E48" l="1"/>
  <c r="A48"/>
  <c r="D48"/>
  <c r="B50" l="1"/>
  <c r="B51" s="1"/>
  <c r="B52"/>
  <c r="B53" s="1"/>
</calcChain>
</file>

<file path=xl/sharedStrings.xml><?xml version="1.0" encoding="utf-8"?>
<sst xmlns="http://schemas.openxmlformats.org/spreadsheetml/2006/main" count="36" uniqueCount="36">
  <si>
    <t>passo</t>
  </si>
  <si>
    <t>c1</t>
  </si>
  <si>
    <t>c2</t>
  </si>
  <si>
    <t>c3</t>
  </si>
  <si>
    <t>Fornecido manual passo 0</t>
  </si>
  <si>
    <t>Matriz 3x3</t>
  </si>
  <si>
    <t>Eliminação de Gauss 4x4</t>
  </si>
  <si>
    <t>m21</t>
  </si>
  <si>
    <t>m31</t>
  </si>
  <si>
    <t>m41</t>
  </si>
  <si>
    <t>m32</t>
  </si>
  <si>
    <t>m42</t>
  </si>
  <si>
    <t>m43</t>
  </si>
  <si>
    <t>x1</t>
  </si>
  <si>
    <t>x2</t>
  </si>
  <si>
    <t>x3</t>
  </si>
  <si>
    <t>x4</t>
  </si>
  <si>
    <t>c</t>
  </si>
  <si>
    <t>x4 =</t>
  </si>
  <si>
    <t>x2 =</t>
  </si>
  <si>
    <t>x3 =</t>
  </si>
  <si>
    <t xml:space="preserve">x1 = </t>
  </si>
  <si>
    <t>Multiplicadores</t>
  </si>
  <si>
    <t>Nova linha 2 (Zerando item da coluna 1)</t>
  </si>
  <si>
    <t>Nova linha 3  (Zerando item da  coluna 1)</t>
  </si>
  <si>
    <t>Nova linha 4  (Zerando item da  coluna 1)</t>
  </si>
  <si>
    <t>Nova linha 3  (Zerando item da  coluna 2)</t>
  </si>
  <si>
    <t>Nova linha 4 (Zerando item da  coluna 2)</t>
  </si>
  <si>
    <t>Nova linha 4 (Zerando item da coluna 3)</t>
  </si>
  <si>
    <t>a(x) = 2,02*x^5-1,28*x^4+3,06*x³-2,92*x²-5,66*x+6,08</t>
  </si>
  <si>
    <t>2,02*x^5</t>
  </si>
  <si>
    <t>1,28*x^4</t>
  </si>
  <si>
    <t>3,06*x³</t>
  </si>
  <si>
    <t>2,92*x²</t>
  </si>
  <si>
    <t>5,66*x</t>
  </si>
  <si>
    <t>a(x)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</si>
</sst>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zoomScale="145" zoomScaleNormal="145" workbookViewId="0">
      <selection activeCell="B8" sqref="B8"/>
    </sheetView>
  </sheetViews>
  <sheetFormatPr defaultRowHeight="15"/>
  <cols>
    <col min="3" max="3" width="12.85546875" customWidth="1"/>
    <col min="4" max="4" width="11.28515625" customWidth="1"/>
  </cols>
  <sheetData>
    <row r="1" spans="1:4">
      <c r="A1" t="s">
        <v>5</v>
      </c>
    </row>
    <row r="3" spans="1:4">
      <c r="A3">
        <v>17</v>
      </c>
      <c r="B3">
        <v>-2</v>
      </c>
      <c r="C3">
        <v>-3</v>
      </c>
      <c r="D3">
        <v>500</v>
      </c>
    </row>
    <row r="4" spans="1:4">
      <c r="A4">
        <v>-5</v>
      </c>
      <c r="B4">
        <v>21</v>
      </c>
      <c r="C4">
        <v>-2</v>
      </c>
      <c r="D4">
        <v>200</v>
      </c>
    </row>
    <row r="5" spans="1:4">
      <c r="A5">
        <v>-5</v>
      </c>
      <c r="B5">
        <v>-5</v>
      </c>
      <c r="C5">
        <v>22</v>
      </c>
      <c r="D5">
        <v>30</v>
      </c>
    </row>
    <row r="6" spans="1:4">
      <c r="B6" t="s">
        <v>4</v>
      </c>
    </row>
    <row r="7" spans="1:4">
      <c r="A7" t="s">
        <v>0</v>
      </c>
      <c r="B7">
        <v>0</v>
      </c>
      <c r="C7">
        <v>1</v>
      </c>
      <c r="D7">
        <v>2</v>
      </c>
    </row>
    <row r="8" spans="1:4">
      <c r="A8" t="s">
        <v>1</v>
      </c>
      <c r="B8">
        <v>34</v>
      </c>
      <c r="C8" s="1">
        <f>($D$3-$B$3*B9-$C$3*B10)/$A$3</f>
        <v>33.941176470588232</v>
      </c>
      <c r="D8" s="1">
        <f>($D$3-$B$3*C9-$C$3*C10)/$A$3</f>
        <v>33.986264024326317</v>
      </c>
    </row>
    <row r="9" spans="1:4">
      <c r="A9" t="s">
        <v>2</v>
      </c>
      <c r="B9">
        <v>19</v>
      </c>
      <c r="C9" s="1">
        <f>($D$4-$A$4*C8-$C$4*B10)/$B$4</f>
        <v>18.843137254901961</v>
      </c>
      <c r="D9" s="1">
        <f>($D$4-$A$4*D8-$C$4*C10)/$B$4</f>
        <v>18.888164891625099</v>
      </c>
    </row>
    <row r="10" spans="1:4">
      <c r="A10" t="s">
        <v>3</v>
      </c>
      <c r="B10">
        <v>13</v>
      </c>
      <c r="C10" s="1">
        <f>($D$5-$A$5*C8-$B$5*C9)/$C$5</f>
        <v>13.360071301247769</v>
      </c>
      <c r="D10" s="1">
        <f>($D$5-$A$5*D8-$B$5*D9)/$C$5</f>
        <v>13.380552026352596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3"/>
  <sheetViews>
    <sheetView topLeftCell="A49" zoomScale="130" zoomScaleNormal="130" workbookViewId="0">
      <selection activeCell="K15" sqref="K15"/>
    </sheetView>
  </sheetViews>
  <sheetFormatPr defaultRowHeight="15"/>
  <cols>
    <col min="1" max="5" width="10.140625" customWidth="1"/>
  </cols>
  <sheetData>
    <row r="1" spans="1:8">
      <c r="A1" t="s">
        <v>6</v>
      </c>
      <c r="G1" t="s">
        <v>22</v>
      </c>
    </row>
    <row r="2" spans="1:8">
      <c r="A2" t="s">
        <v>13</v>
      </c>
      <c r="B2" t="s">
        <v>14</v>
      </c>
      <c r="C2" t="s">
        <v>15</v>
      </c>
      <c r="D2" t="s">
        <v>16</v>
      </c>
      <c r="E2" s="2" t="s">
        <v>17</v>
      </c>
      <c r="G2" t="s">
        <v>7</v>
      </c>
      <c r="H2">
        <f>A4/A3</f>
        <v>6.666666666666667</v>
      </c>
    </row>
    <row r="3" spans="1:8">
      <c r="A3">
        <v>3</v>
      </c>
      <c r="B3">
        <v>4</v>
      </c>
      <c r="C3">
        <v>7</v>
      </c>
      <c r="D3">
        <v>20</v>
      </c>
      <c r="E3" s="2">
        <v>504</v>
      </c>
      <c r="G3" t="s">
        <v>8</v>
      </c>
      <c r="H3">
        <f>A5/A3</f>
        <v>3.3333333333333335</v>
      </c>
    </row>
    <row r="4" spans="1:8">
      <c r="A4">
        <v>20</v>
      </c>
      <c r="B4">
        <v>25</v>
      </c>
      <c r="C4">
        <v>40</v>
      </c>
      <c r="D4">
        <v>50</v>
      </c>
      <c r="E4" s="2">
        <v>1970</v>
      </c>
      <c r="G4" t="s">
        <v>9</v>
      </c>
      <c r="H4">
        <f>A6/A3</f>
        <v>3.3333333333333335</v>
      </c>
    </row>
    <row r="5" spans="1:8">
      <c r="A5">
        <v>10</v>
      </c>
      <c r="B5">
        <v>15</v>
      </c>
      <c r="C5">
        <v>20</v>
      </c>
      <c r="D5">
        <v>22</v>
      </c>
      <c r="E5" s="2">
        <v>970</v>
      </c>
      <c r="G5" t="s">
        <v>10</v>
      </c>
      <c r="H5">
        <f>B26/B25</f>
        <v>-0.99999999999999889</v>
      </c>
    </row>
    <row r="6" spans="1:8">
      <c r="A6">
        <v>10</v>
      </c>
      <c r="B6">
        <v>8</v>
      </c>
      <c r="C6">
        <v>10</v>
      </c>
      <c r="D6">
        <v>15</v>
      </c>
      <c r="E6" s="2">
        <v>601</v>
      </c>
      <c r="G6" t="s">
        <v>11</v>
      </c>
      <c r="H6">
        <f>B27/B25</f>
        <v>3.199999999999998</v>
      </c>
    </row>
    <row r="7" spans="1:8">
      <c r="G7" t="s">
        <v>12</v>
      </c>
      <c r="H7">
        <f>C41/C40</f>
        <v>-0.8</v>
      </c>
    </row>
    <row r="8" spans="1:8">
      <c r="A8" t="s">
        <v>23</v>
      </c>
    </row>
    <row r="10" spans="1:8">
      <c r="A10">
        <f>A3</f>
        <v>3</v>
      </c>
      <c r="B10">
        <f t="shared" ref="B10:E10" si="0">B3</f>
        <v>4</v>
      </c>
      <c r="C10">
        <f t="shared" si="0"/>
        <v>7</v>
      </c>
      <c r="D10">
        <f t="shared" si="0"/>
        <v>20</v>
      </c>
      <c r="E10" s="2">
        <f t="shared" si="0"/>
        <v>504</v>
      </c>
    </row>
    <row r="11" spans="1:8">
      <c r="A11">
        <f>A4 -($H$2*A3)</f>
        <v>0</v>
      </c>
      <c r="B11">
        <f>B4 -($H$2*B3)</f>
        <v>-1.6666666666666679</v>
      </c>
      <c r="C11">
        <f>C4 -($H$2*C3)</f>
        <v>-6.6666666666666714</v>
      </c>
      <c r="D11">
        <f>D4 -($H$2*D3)</f>
        <v>-83.333333333333343</v>
      </c>
      <c r="E11" s="2">
        <f>E4 -($H$2*E3)</f>
        <v>-1390</v>
      </c>
    </row>
    <row r="12" spans="1:8">
      <c r="A12">
        <f>A5</f>
        <v>10</v>
      </c>
      <c r="B12">
        <f t="shared" ref="B12:E12" si="1">B5</f>
        <v>15</v>
      </c>
      <c r="C12">
        <f t="shared" si="1"/>
        <v>20</v>
      </c>
      <c r="D12">
        <f t="shared" si="1"/>
        <v>22</v>
      </c>
      <c r="E12" s="2">
        <f t="shared" si="1"/>
        <v>970</v>
      </c>
    </row>
    <row r="13" spans="1:8">
      <c r="A13">
        <f>A6</f>
        <v>10</v>
      </c>
      <c r="B13">
        <f t="shared" ref="B13:E13" si="2">B6</f>
        <v>8</v>
      </c>
      <c r="C13">
        <f t="shared" si="2"/>
        <v>10</v>
      </c>
      <c r="D13">
        <f t="shared" si="2"/>
        <v>15</v>
      </c>
      <c r="E13" s="2">
        <f t="shared" si="2"/>
        <v>601</v>
      </c>
    </row>
    <row r="15" spans="1:8">
      <c r="A15" t="s">
        <v>24</v>
      </c>
      <c r="G15" s="3"/>
    </row>
    <row r="17" spans="1:5">
      <c r="A17">
        <f>A10</f>
        <v>3</v>
      </c>
      <c r="B17">
        <f t="shared" ref="B17:E17" si="3">B10</f>
        <v>4</v>
      </c>
      <c r="C17">
        <f t="shared" si="3"/>
        <v>7</v>
      </c>
      <c r="D17">
        <f t="shared" si="3"/>
        <v>20</v>
      </c>
      <c r="E17" s="2">
        <f t="shared" si="3"/>
        <v>504</v>
      </c>
    </row>
    <row r="18" spans="1:5">
      <c r="A18">
        <f>A11</f>
        <v>0</v>
      </c>
      <c r="B18">
        <f t="shared" ref="B18:E18" si="4">B11</f>
        <v>-1.6666666666666679</v>
      </c>
      <c r="C18">
        <f t="shared" si="4"/>
        <v>-6.6666666666666714</v>
      </c>
      <c r="D18">
        <f t="shared" si="4"/>
        <v>-83.333333333333343</v>
      </c>
      <c r="E18" s="2">
        <f t="shared" si="4"/>
        <v>-1390</v>
      </c>
    </row>
    <row r="19" spans="1:5">
      <c r="A19">
        <f>A5 -($H$3*A3)</f>
        <v>0</v>
      </c>
      <c r="B19">
        <f t="shared" ref="B19:E19" si="5">B5 -($H$3*B3)</f>
        <v>1.6666666666666661</v>
      </c>
      <c r="C19">
        <f t="shared" si="5"/>
        <v>-3.3333333333333357</v>
      </c>
      <c r="D19">
        <f t="shared" si="5"/>
        <v>-44.666666666666671</v>
      </c>
      <c r="E19" s="2">
        <f t="shared" si="5"/>
        <v>-710</v>
      </c>
    </row>
    <row r="20" spans="1:5">
      <c r="A20">
        <f>A13</f>
        <v>10</v>
      </c>
      <c r="B20">
        <f t="shared" ref="B20:E20" si="6">B13</f>
        <v>8</v>
      </c>
      <c r="C20">
        <f t="shared" si="6"/>
        <v>10</v>
      </c>
      <c r="D20">
        <f t="shared" si="6"/>
        <v>15</v>
      </c>
      <c r="E20" s="2">
        <f t="shared" si="6"/>
        <v>601</v>
      </c>
    </row>
    <row r="22" spans="1:5">
      <c r="A22" t="s">
        <v>25</v>
      </c>
    </row>
    <row r="24" spans="1:5">
      <c r="A24">
        <f>A17</f>
        <v>3</v>
      </c>
      <c r="B24">
        <f t="shared" ref="B24:E24" si="7">B3</f>
        <v>4</v>
      </c>
      <c r="C24">
        <f t="shared" si="7"/>
        <v>7</v>
      </c>
      <c r="D24">
        <f t="shared" si="7"/>
        <v>20</v>
      </c>
      <c r="E24" s="2">
        <f t="shared" si="7"/>
        <v>504</v>
      </c>
    </row>
    <row r="25" spans="1:5">
      <c r="A25">
        <f>A18</f>
        <v>0</v>
      </c>
      <c r="B25">
        <f t="shared" ref="B25:E25" si="8">B18</f>
        <v>-1.6666666666666679</v>
      </c>
      <c r="C25">
        <f t="shared" si="8"/>
        <v>-6.6666666666666714</v>
      </c>
      <c r="D25">
        <f t="shared" si="8"/>
        <v>-83.333333333333343</v>
      </c>
      <c r="E25" s="2">
        <f t="shared" si="8"/>
        <v>-1390</v>
      </c>
    </row>
    <row r="26" spans="1:5">
      <c r="A26">
        <f>A19</f>
        <v>0</v>
      </c>
      <c r="B26">
        <f t="shared" ref="B26:E26" si="9">B19</f>
        <v>1.6666666666666661</v>
      </c>
      <c r="C26">
        <f t="shared" si="9"/>
        <v>-3.3333333333333357</v>
      </c>
      <c r="D26">
        <f t="shared" si="9"/>
        <v>-44.666666666666671</v>
      </c>
      <c r="E26" s="2">
        <f t="shared" si="9"/>
        <v>-710</v>
      </c>
    </row>
    <row r="27" spans="1:5">
      <c r="A27">
        <f>A6-($H$4*A3)</f>
        <v>0</v>
      </c>
      <c r="B27">
        <f t="shared" ref="B27:E27" si="10">B6-($H$4*B3)</f>
        <v>-5.3333333333333339</v>
      </c>
      <c r="C27">
        <f t="shared" si="10"/>
        <v>-13.333333333333336</v>
      </c>
      <c r="D27">
        <f t="shared" si="10"/>
        <v>-51.666666666666671</v>
      </c>
      <c r="E27" s="2">
        <f t="shared" si="10"/>
        <v>-1079</v>
      </c>
    </row>
    <row r="29" spans="1:5">
      <c r="A29" t="s">
        <v>26</v>
      </c>
    </row>
    <row r="31" spans="1:5">
      <c r="A31">
        <f>A24</f>
        <v>3</v>
      </c>
      <c r="B31">
        <f t="shared" ref="B31:E31" si="11">B24</f>
        <v>4</v>
      </c>
      <c r="C31">
        <f t="shared" si="11"/>
        <v>7</v>
      </c>
      <c r="D31">
        <f t="shared" si="11"/>
        <v>20</v>
      </c>
      <c r="E31" s="2">
        <f t="shared" si="11"/>
        <v>504</v>
      </c>
    </row>
    <row r="32" spans="1:5">
      <c r="A32">
        <f>A25</f>
        <v>0</v>
      </c>
      <c r="B32">
        <f t="shared" ref="B32:E32" si="12">B25</f>
        <v>-1.6666666666666679</v>
      </c>
      <c r="C32">
        <f t="shared" si="12"/>
        <v>-6.6666666666666714</v>
      </c>
      <c r="D32">
        <f t="shared" si="12"/>
        <v>-83.333333333333343</v>
      </c>
      <c r="E32" s="2">
        <f t="shared" si="12"/>
        <v>-1390</v>
      </c>
    </row>
    <row r="33" spans="1:5">
      <c r="A33">
        <f>A26-($H$5*A25)</f>
        <v>0</v>
      </c>
      <c r="B33">
        <f>B26-($H$5*B25)</f>
        <v>0</v>
      </c>
      <c r="C33">
        <f t="shared" ref="C33:E33" si="13">C26-($H$5*C25)</f>
        <v>-10</v>
      </c>
      <c r="D33">
        <f t="shared" si="13"/>
        <v>-127.99999999999991</v>
      </c>
      <c r="E33" s="2">
        <f t="shared" si="13"/>
        <v>-2099.9999999999982</v>
      </c>
    </row>
    <row r="34" spans="1:5">
      <c r="A34">
        <f>A27</f>
        <v>0</v>
      </c>
      <c r="B34">
        <f t="shared" ref="B34:E34" si="14">B27</f>
        <v>-5.3333333333333339</v>
      </c>
      <c r="C34">
        <f t="shared" si="14"/>
        <v>-13.333333333333336</v>
      </c>
      <c r="D34">
        <f t="shared" si="14"/>
        <v>-51.666666666666671</v>
      </c>
      <c r="E34" s="2">
        <f t="shared" si="14"/>
        <v>-1079</v>
      </c>
    </row>
    <row r="36" spans="1:5">
      <c r="A36" t="s">
        <v>27</v>
      </c>
    </row>
    <row r="38" spans="1:5">
      <c r="A38">
        <f>A31</f>
        <v>3</v>
      </c>
      <c r="B38">
        <f t="shared" ref="B38:E38" si="15">B31</f>
        <v>4</v>
      </c>
      <c r="C38">
        <f t="shared" si="15"/>
        <v>7</v>
      </c>
      <c r="D38">
        <f t="shared" si="15"/>
        <v>20</v>
      </c>
      <c r="E38" s="2">
        <f t="shared" si="15"/>
        <v>504</v>
      </c>
    </row>
    <row r="39" spans="1:5">
      <c r="A39">
        <f>A32</f>
        <v>0</v>
      </c>
      <c r="B39">
        <f t="shared" ref="B39:E39" si="16">B32</f>
        <v>-1.6666666666666679</v>
      </c>
      <c r="C39">
        <f t="shared" si="16"/>
        <v>-6.6666666666666714</v>
      </c>
      <c r="D39">
        <f t="shared" si="16"/>
        <v>-83.333333333333343</v>
      </c>
      <c r="E39" s="2">
        <f t="shared" si="16"/>
        <v>-1390</v>
      </c>
    </row>
    <row r="40" spans="1:5">
      <c r="A40">
        <f>A33</f>
        <v>0</v>
      </c>
      <c r="B40">
        <f t="shared" ref="B40:E40" si="17">B33</f>
        <v>0</v>
      </c>
      <c r="C40">
        <f t="shared" si="17"/>
        <v>-10</v>
      </c>
      <c r="D40">
        <f t="shared" si="17"/>
        <v>-127.99999999999991</v>
      </c>
      <c r="E40" s="2">
        <f t="shared" si="17"/>
        <v>-2099.9999999999982</v>
      </c>
    </row>
    <row r="41" spans="1:5">
      <c r="A41">
        <f>A34-($H$6*A32)</f>
        <v>0</v>
      </c>
      <c r="B41">
        <f t="shared" ref="B41:E41" si="18">B34-($H$6*B32)</f>
        <v>0</v>
      </c>
      <c r="C41">
        <f t="shared" si="18"/>
        <v>8</v>
      </c>
      <c r="D41">
        <f t="shared" si="18"/>
        <v>214.99999999999983</v>
      </c>
      <c r="E41" s="2">
        <f t="shared" si="18"/>
        <v>3368.9999999999973</v>
      </c>
    </row>
    <row r="43" spans="1:5">
      <c r="A43" t="s">
        <v>28</v>
      </c>
    </row>
    <row r="45" spans="1:5">
      <c r="A45">
        <f>A38</f>
        <v>3</v>
      </c>
      <c r="B45">
        <f t="shared" ref="B45:E45" si="19">B38</f>
        <v>4</v>
      </c>
      <c r="C45">
        <f t="shared" si="19"/>
        <v>7</v>
      </c>
      <c r="D45">
        <f t="shared" si="19"/>
        <v>20</v>
      </c>
      <c r="E45" s="2">
        <f t="shared" si="19"/>
        <v>504</v>
      </c>
    </row>
    <row r="46" spans="1:5">
      <c r="A46">
        <f>A39</f>
        <v>0</v>
      </c>
      <c r="B46">
        <f t="shared" ref="B46:E46" si="20">B39</f>
        <v>-1.6666666666666679</v>
      </c>
      <c r="C46">
        <f t="shared" si="20"/>
        <v>-6.6666666666666714</v>
      </c>
      <c r="D46">
        <f t="shared" si="20"/>
        <v>-83.333333333333343</v>
      </c>
      <c r="E46" s="2">
        <f t="shared" si="20"/>
        <v>-1390</v>
      </c>
    </row>
    <row r="47" spans="1:5">
      <c r="A47">
        <f>A40</f>
        <v>0</v>
      </c>
      <c r="B47">
        <f t="shared" ref="B47:E47" si="21">B40</f>
        <v>0</v>
      </c>
      <c r="C47">
        <f t="shared" si="21"/>
        <v>-10</v>
      </c>
      <c r="D47">
        <f t="shared" si="21"/>
        <v>-127.99999999999991</v>
      </c>
      <c r="E47" s="2">
        <f t="shared" si="21"/>
        <v>-2099.9999999999982</v>
      </c>
    </row>
    <row r="48" spans="1:5">
      <c r="A48">
        <f>A41-($H$7*A40)</f>
        <v>0</v>
      </c>
      <c r="B48">
        <f t="shared" ref="B48:E48" si="22">B41-($H$7*B40)</f>
        <v>0</v>
      </c>
      <c r="C48">
        <f t="shared" si="22"/>
        <v>0</v>
      </c>
      <c r="D48">
        <f t="shared" si="22"/>
        <v>112.59999999999989</v>
      </c>
      <c r="E48" s="2">
        <f t="shared" si="22"/>
        <v>1688.9999999999986</v>
      </c>
    </row>
    <row r="50" spans="1:2">
      <c r="A50" t="s">
        <v>18</v>
      </c>
      <c r="B50">
        <f>E48/D48</f>
        <v>15.000000000000002</v>
      </c>
    </row>
    <row r="51" spans="1:2">
      <c r="A51" t="s">
        <v>20</v>
      </c>
      <c r="B51">
        <f>(E47-D47*B50)/C47</f>
        <v>17.999999999999932</v>
      </c>
    </row>
    <row r="52" spans="1:2">
      <c r="A52" t="s">
        <v>19</v>
      </c>
      <c r="B52">
        <f>(E46-D46*B50-C46*B51)/B46</f>
        <v>12.000000000000076</v>
      </c>
    </row>
    <row r="53" spans="1:2">
      <c r="A53" t="s">
        <v>21</v>
      </c>
      <c r="B53">
        <f>(E45-D45*B50-C45*B51-B45*B52)/A45</f>
        <v>10.000000000000036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ignoredErrors>
    <ignoredError sqref="A33:E33 A11:E11 A19:E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tabSelected="1" zoomScale="160" zoomScaleNormal="160" workbookViewId="0">
      <selection activeCell="B9" sqref="B9"/>
    </sheetView>
  </sheetViews>
  <sheetFormatPr defaultRowHeight="15"/>
  <cols>
    <col min="1" max="1" width="24.28515625" customWidth="1"/>
  </cols>
  <sheetData>
    <row r="1" spans="1:12">
      <c r="A1" t="s">
        <v>29</v>
      </c>
    </row>
    <row r="3" spans="1:12">
      <c r="B3">
        <f>-1</f>
        <v>-1</v>
      </c>
      <c r="C3">
        <f>-0.8</f>
        <v>-0.8</v>
      </c>
      <c r="D3">
        <f>-0.6</f>
        <v>-0.6</v>
      </c>
      <c r="E3">
        <f>-0.4</f>
        <v>-0.4</v>
      </c>
      <c r="F3">
        <f>-0.2</f>
        <v>-0.2</v>
      </c>
      <c r="G3">
        <f>0</f>
        <v>0</v>
      </c>
      <c r="H3">
        <f>0.2</f>
        <v>0.2</v>
      </c>
      <c r="I3">
        <f>0.4</f>
        <v>0.4</v>
      </c>
      <c r="J3">
        <f>0.6</f>
        <v>0.6</v>
      </c>
      <c r="K3">
        <f>0.8</f>
        <v>0.8</v>
      </c>
      <c r="L3">
        <f>1</f>
        <v>1</v>
      </c>
    </row>
    <row r="4" spans="1:12">
      <c r="A4" t="s">
        <v>30</v>
      </c>
      <c r="B4">
        <f>2.02*POWER(B3, 5)</f>
        <v>-2.02</v>
      </c>
      <c r="C4">
        <f t="shared" ref="C4:L4" si="0">2.02*POWER(C3, 5)</f>
        <v>-0.66191360000000043</v>
      </c>
      <c r="D4">
        <f t="shared" si="0"/>
        <v>-0.1570752</v>
      </c>
      <c r="E4">
        <f t="shared" si="0"/>
        <v>-2.0684800000000014E-2</v>
      </c>
      <c r="F4">
        <f t="shared" si="0"/>
        <v>-6.4640000000000042E-4</v>
      </c>
      <c r="G4">
        <f t="shared" si="0"/>
        <v>0</v>
      </c>
      <c r="H4">
        <f t="shared" si="0"/>
        <v>6.4640000000000042E-4</v>
      </c>
      <c r="I4">
        <f t="shared" si="0"/>
        <v>2.0684800000000014E-2</v>
      </c>
      <c r="J4">
        <f t="shared" si="0"/>
        <v>0.1570752</v>
      </c>
      <c r="K4">
        <f t="shared" si="0"/>
        <v>0.66191360000000043</v>
      </c>
      <c r="L4">
        <f t="shared" si="0"/>
        <v>2.02</v>
      </c>
    </row>
    <row r="5" spans="1:12">
      <c r="A5" t="s">
        <v>31</v>
      </c>
      <c r="B5">
        <f>1.28*POWER(B3,4)</f>
        <v>1.28</v>
      </c>
      <c r="C5">
        <f t="shared" ref="C5:L5" si="1">1.28*POWER(C3,4)</f>
        <v>0.5242880000000002</v>
      </c>
      <c r="D5">
        <f t="shared" si="1"/>
        <v>0.16588800000000001</v>
      </c>
      <c r="E5">
        <f t="shared" si="1"/>
        <v>3.2768000000000012E-2</v>
      </c>
      <c r="F5">
        <f t="shared" si="1"/>
        <v>2.0480000000000008E-3</v>
      </c>
      <c r="G5">
        <f t="shared" si="1"/>
        <v>0</v>
      </c>
      <c r="H5">
        <f t="shared" si="1"/>
        <v>2.0480000000000008E-3</v>
      </c>
      <c r="I5">
        <f t="shared" si="1"/>
        <v>3.2768000000000012E-2</v>
      </c>
      <c r="J5">
        <f t="shared" si="1"/>
        <v>0.16588800000000001</v>
      </c>
      <c r="K5">
        <f t="shared" si="1"/>
        <v>0.5242880000000002</v>
      </c>
      <c r="L5">
        <f t="shared" si="1"/>
        <v>1.28</v>
      </c>
    </row>
    <row r="6" spans="1:12">
      <c r="A6" t="s">
        <v>32</v>
      </c>
      <c r="B6">
        <f>3.06*POWER(B3,3)</f>
        <v>-3.06</v>
      </c>
      <c r="C6">
        <f t="shared" ref="C6:L6" si="2">3.06*POWER(C3,3)</f>
        <v>-1.5667200000000003</v>
      </c>
      <c r="D6">
        <f t="shared" si="2"/>
        <v>-0.66095999999999999</v>
      </c>
      <c r="E6">
        <f t="shared" si="2"/>
        <v>-0.19584000000000004</v>
      </c>
      <c r="F6">
        <f t="shared" si="2"/>
        <v>-2.4480000000000005E-2</v>
      </c>
      <c r="G6">
        <f t="shared" si="2"/>
        <v>0</v>
      </c>
      <c r="H6">
        <f t="shared" si="2"/>
        <v>2.4480000000000005E-2</v>
      </c>
      <c r="I6">
        <f t="shared" si="2"/>
        <v>0.19584000000000004</v>
      </c>
      <c r="J6">
        <f t="shared" si="2"/>
        <v>0.66095999999999999</v>
      </c>
      <c r="K6">
        <f t="shared" si="2"/>
        <v>1.5667200000000003</v>
      </c>
      <c r="L6">
        <f t="shared" si="2"/>
        <v>3.06</v>
      </c>
    </row>
    <row r="7" spans="1:12">
      <c r="A7" t="s">
        <v>33</v>
      </c>
      <c r="B7">
        <f>2.92*POWER(B3,2)</f>
        <v>2.92</v>
      </c>
      <c r="C7">
        <f t="shared" ref="C7:L7" si="3">2.92*POWER(C3,2)</f>
        <v>1.8688000000000002</v>
      </c>
      <c r="D7">
        <f t="shared" si="3"/>
        <v>1.0511999999999999</v>
      </c>
      <c r="E7">
        <f t="shared" si="3"/>
        <v>0.46720000000000006</v>
      </c>
      <c r="F7">
        <f t="shared" si="3"/>
        <v>0.11680000000000001</v>
      </c>
      <c r="G7">
        <f t="shared" si="3"/>
        <v>0</v>
      </c>
      <c r="H7">
        <f t="shared" si="3"/>
        <v>0.11680000000000001</v>
      </c>
      <c r="I7">
        <f t="shared" si="3"/>
        <v>0.46720000000000006</v>
      </c>
      <c r="J7">
        <f t="shared" si="3"/>
        <v>1.0511999999999999</v>
      </c>
      <c r="K7">
        <f t="shared" si="3"/>
        <v>1.8688000000000002</v>
      </c>
      <c r="L7">
        <f t="shared" si="3"/>
        <v>2.92</v>
      </c>
    </row>
    <row r="8" spans="1:12">
      <c r="A8" t="s">
        <v>34</v>
      </c>
      <c r="B8">
        <f>5.66*B3</f>
        <v>-5.66</v>
      </c>
      <c r="C8">
        <f t="shared" ref="C8:L8" si="4">5.66*C3</f>
        <v>-4.5280000000000005</v>
      </c>
      <c r="D8">
        <f t="shared" si="4"/>
        <v>-3.3959999999999999</v>
      </c>
      <c r="E8">
        <f t="shared" si="4"/>
        <v>-2.2640000000000002</v>
      </c>
      <c r="F8">
        <f t="shared" si="4"/>
        <v>-1.1320000000000001</v>
      </c>
      <c r="G8">
        <f t="shared" si="4"/>
        <v>0</v>
      </c>
      <c r="H8">
        <f t="shared" si="4"/>
        <v>1.1320000000000001</v>
      </c>
      <c r="I8">
        <f t="shared" si="4"/>
        <v>2.2640000000000002</v>
      </c>
      <c r="J8">
        <f t="shared" si="4"/>
        <v>3.3959999999999999</v>
      </c>
      <c r="K8">
        <f t="shared" si="4"/>
        <v>4.5280000000000005</v>
      </c>
      <c r="L8">
        <f t="shared" si="4"/>
        <v>5.66</v>
      </c>
    </row>
    <row r="9" spans="1:12">
      <c r="A9" t="s">
        <v>35</v>
      </c>
      <c r="B9">
        <f>B4-B5+B6-B7-B8+6.08</f>
        <v>2.4600000000000009</v>
      </c>
      <c r="C9">
        <f t="shared" ref="C9:L9" si="5">C4-C5+C6-C7-C8+6.08</f>
        <v>5.9862783999999998</v>
      </c>
      <c r="D9">
        <f t="shared" si="5"/>
        <v>7.4408767999999998</v>
      </c>
      <c r="E9">
        <f t="shared" si="5"/>
        <v>7.6275072000000002</v>
      </c>
      <c r="F9">
        <f t="shared" si="5"/>
        <v>7.0680256000000004</v>
      </c>
      <c r="G9">
        <f t="shared" si="5"/>
        <v>6.08</v>
      </c>
      <c r="H9">
        <f t="shared" si="5"/>
        <v>4.8542784000000001</v>
      </c>
      <c r="I9">
        <f t="shared" si="5"/>
        <v>3.5325568000000001</v>
      </c>
      <c r="J9">
        <f t="shared" si="5"/>
        <v>2.2849472000000004</v>
      </c>
      <c r="K9">
        <f t="shared" si="5"/>
        <v>1.3875456000000002</v>
      </c>
      <c r="L9">
        <f t="shared" si="5"/>
        <v>1.2999999999999998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Gass-Seidel</vt:lpstr>
      <vt:lpstr>Eliminação de Gauss 4x4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2022-09-25T19:23:28Z</dcterms:created>
  <dcterms:modified xsi:type="dcterms:W3CDTF">2022-09-29T21:25:33Z</dcterms:modified>
</cp:coreProperties>
</file>