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1600" windowHeight="9735" activeTab="1"/>
  </bookViews>
  <sheets>
    <sheet name="Teoria dos Erros" sheetId="2" r:id="rId1"/>
    <sheet name="Eliminação Gauss" sheetId="3" r:id="rId2"/>
    <sheet name="Bolzano" sheetId="4" r:id="rId3"/>
    <sheet name="Bissecção" sheetId="5" r:id="rId4"/>
    <sheet name="Newton-Raphson" sheetId="6" r:id="rId5"/>
    <sheet name="Secant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7" l="1"/>
  <c r="C7" i="7"/>
  <c r="D4" i="7"/>
  <c r="D6" i="7" s="1"/>
  <c r="D3" i="7"/>
  <c r="D5" i="7" s="1"/>
  <c r="C6" i="7"/>
  <c r="C5" i="7"/>
  <c r="C4" i="7"/>
  <c r="C3" i="7"/>
  <c r="B7" i="7"/>
  <c r="B6" i="7"/>
  <c r="B5" i="7"/>
  <c r="D3" i="6"/>
  <c r="D4" i="6"/>
  <c r="D5" i="6" s="1"/>
  <c r="C5" i="6"/>
  <c r="B5" i="6"/>
  <c r="B4" i="6"/>
  <c r="B3" i="6"/>
  <c r="E3" i="5"/>
  <c r="E2" i="5"/>
  <c r="D2" i="5"/>
  <c r="G2" i="5" s="1"/>
  <c r="F2" i="5"/>
  <c r="C2" i="5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3" i="2"/>
  <c r="D3" i="2"/>
  <c r="E3" i="2" s="1"/>
  <c r="B6" i="3"/>
  <c r="C6" i="3"/>
  <c r="C10" i="3" s="1"/>
  <c r="B10" i="3"/>
  <c r="A3" i="2"/>
  <c r="E2" i="2"/>
  <c r="D2" i="2"/>
  <c r="C2" i="2"/>
  <c r="D6" i="3"/>
  <c r="D10" i="3" s="1"/>
  <c r="I4" i="3"/>
  <c r="C8" i="3" s="1"/>
  <c r="I2" i="3"/>
  <c r="B7" i="3" s="1"/>
  <c r="A6" i="3"/>
  <c r="A10" i="3" s="1"/>
  <c r="A2" i="2"/>
  <c r="E4" i="7" l="1"/>
  <c r="E3" i="7"/>
  <c r="C2" i="6"/>
  <c r="B3" i="5"/>
  <c r="A3" i="5"/>
  <c r="D3" i="5" s="1"/>
  <c r="C7" i="3"/>
  <c r="C11" i="3" s="1"/>
  <c r="A7" i="3"/>
  <c r="A11" i="3" s="1"/>
  <c r="B8" i="3"/>
  <c r="I7" i="3" s="1"/>
  <c r="D8" i="3"/>
  <c r="D7" i="3"/>
  <c r="D11" i="3" s="1"/>
  <c r="A8" i="3"/>
  <c r="A12" i="3" s="1"/>
  <c r="B11" i="3"/>
  <c r="E6" i="7" l="1"/>
  <c r="E5" i="7"/>
  <c r="F4" i="7"/>
  <c r="C3" i="6"/>
  <c r="C4" i="6"/>
  <c r="C3" i="5"/>
  <c r="F3" i="5" s="1"/>
  <c r="G3" i="5" s="1"/>
  <c r="C12" i="3"/>
  <c r="F3" i="7" l="1"/>
  <c r="G4" i="7" s="1"/>
  <c r="F6" i="7"/>
  <c r="E7" i="7"/>
  <c r="F5" i="7"/>
  <c r="D2" i="6"/>
  <c r="A4" i="5"/>
  <c r="D4" i="5" s="1"/>
  <c r="B4" i="5"/>
  <c r="E4" i="5" s="1"/>
  <c r="D12" i="3"/>
  <c r="B16" i="3" s="1"/>
  <c r="B15" i="3" s="1"/>
  <c r="B14" i="3" s="1"/>
  <c r="B12" i="3"/>
  <c r="G6" i="7" l="1"/>
  <c r="G3" i="7"/>
  <c r="H4" i="7" s="1"/>
  <c r="F7" i="7"/>
  <c r="G5" i="7"/>
  <c r="C4" i="5"/>
  <c r="F4" i="5" s="1"/>
  <c r="G4" i="5" s="1"/>
  <c r="G7" i="7" l="1"/>
  <c r="H3" i="7" s="1"/>
  <c r="H5" i="7" s="1"/>
  <c r="H7" i="7" s="1"/>
  <c r="H6" i="7"/>
  <c r="E2" i="6"/>
  <c r="A5" i="5"/>
  <c r="B5" i="5"/>
  <c r="E5" i="5" s="1"/>
  <c r="E4" i="6" l="1"/>
  <c r="E3" i="6"/>
  <c r="E5" i="6" s="1"/>
  <c r="C5" i="5"/>
  <c r="F5" i="5" s="1"/>
  <c r="D5" i="5"/>
  <c r="F2" i="6" l="1"/>
  <c r="G5" i="5"/>
  <c r="F3" i="6" l="1"/>
  <c r="F5" i="6"/>
  <c r="F4" i="6"/>
  <c r="G2" i="6"/>
  <c r="A6" i="5"/>
  <c r="B6" i="5"/>
  <c r="E6" i="5" s="1"/>
  <c r="G4" i="6" l="1"/>
  <c r="G3" i="6"/>
  <c r="G5" i="6" s="1"/>
  <c r="H2" i="6" s="1"/>
  <c r="C6" i="5"/>
  <c r="F6" i="5" s="1"/>
  <c r="D6" i="5"/>
  <c r="H3" i="6" l="1"/>
  <c r="H5" i="6"/>
  <c r="H4" i="6"/>
  <c r="I2" i="6"/>
  <c r="G6" i="5"/>
  <c r="I4" i="6" l="1"/>
  <c r="I3" i="6"/>
  <c r="I5" i="6" s="1"/>
  <c r="J2" i="6" s="1"/>
  <c r="A7" i="5"/>
  <c r="B7" i="5"/>
  <c r="E7" i="5" s="1"/>
  <c r="J3" i="6" l="1"/>
  <c r="J5" i="6"/>
  <c r="J4" i="6"/>
  <c r="D7" i="5"/>
  <c r="C7" i="5"/>
  <c r="F7" i="5" s="1"/>
  <c r="G7" i="5" s="1"/>
  <c r="K2" i="6" l="1"/>
  <c r="B8" i="5"/>
  <c r="E8" i="5" s="1"/>
  <c r="A8" i="5"/>
  <c r="K4" i="6" l="1"/>
  <c r="K3" i="6"/>
  <c r="K5" i="6" s="1"/>
  <c r="D8" i="5"/>
  <c r="C8" i="5"/>
  <c r="F8" i="5" s="1"/>
  <c r="G8" i="5" s="1"/>
  <c r="L2" i="6" l="1"/>
  <c r="A9" i="5"/>
  <c r="B9" i="5"/>
  <c r="E9" i="5" s="1"/>
  <c r="L3" i="6" l="1"/>
  <c r="L5" i="6"/>
  <c r="L4" i="6"/>
  <c r="C9" i="5"/>
  <c r="F9" i="5" s="1"/>
  <c r="D9" i="5"/>
  <c r="G9" i="5" l="1"/>
  <c r="A10" i="5" l="1"/>
  <c r="B10" i="5"/>
  <c r="E10" i="5" s="1"/>
  <c r="C10" i="5" l="1"/>
  <c r="F10" i="5" s="1"/>
  <c r="D10" i="5"/>
  <c r="G10" i="5" l="1"/>
  <c r="B11" i="5" l="1"/>
  <c r="E11" i="5" s="1"/>
  <c r="A11" i="5"/>
  <c r="D11" i="5" l="1"/>
  <c r="C11" i="5"/>
  <c r="F11" i="5" s="1"/>
  <c r="G11" i="5" l="1"/>
  <c r="B12" i="5" l="1"/>
  <c r="E12" i="5" s="1"/>
  <c r="A12" i="5"/>
  <c r="D12" i="5" l="1"/>
  <c r="C12" i="5"/>
  <c r="F12" i="5" s="1"/>
  <c r="G12" i="5" l="1"/>
  <c r="B13" i="5" l="1"/>
  <c r="E13" i="5" s="1"/>
  <c r="A13" i="5"/>
  <c r="C13" i="5" l="1"/>
  <c r="F13" i="5" s="1"/>
  <c r="G13" i="5" s="1"/>
  <c r="D13" i="5"/>
  <c r="A14" i="5" l="1"/>
  <c r="B14" i="5"/>
  <c r="E14" i="5" s="1"/>
  <c r="C14" i="5" l="1"/>
  <c r="F14" i="5" s="1"/>
  <c r="G14" i="5" s="1"/>
  <c r="D14" i="5"/>
  <c r="B15" i="5" l="1"/>
  <c r="E15" i="5" s="1"/>
  <c r="A15" i="5"/>
  <c r="D15" i="5" l="1"/>
  <c r="C15" i="5"/>
  <c r="F15" i="5" s="1"/>
  <c r="G15" i="5" l="1"/>
  <c r="A16" i="5" l="1"/>
  <c r="B16" i="5"/>
  <c r="E16" i="5" s="1"/>
  <c r="D16" i="5" l="1"/>
  <c r="C16" i="5"/>
  <c r="F16" i="5" s="1"/>
  <c r="G16" i="5" l="1"/>
  <c r="A17" i="5" l="1"/>
  <c r="B17" i="5"/>
  <c r="E17" i="5" s="1"/>
  <c r="C17" i="5" l="1"/>
  <c r="F17" i="5" s="1"/>
  <c r="G17" i="5" s="1"/>
  <c r="D17" i="5"/>
  <c r="B18" i="5" l="1"/>
  <c r="E18" i="5" s="1"/>
  <c r="A18" i="5"/>
  <c r="C18" i="5" l="1"/>
  <c r="F18" i="5" s="1"/>
  <c r="G18" i="5" s="1"/>
  <c r="D18" i="5"/>
  <c r="A19" i="5" l="1"/>
  <c r="B19" i="5"/>
  <c r="E19" i="5" s="1"/>
  <c r="D19" i="5" l="1"/>
  <c r="C19" i="5"/>
  <c r="F19" i="5" s="1"/>
  <c r="G19" i="5" l="1"/>
  <c r="A20" i="5" l="1"/>
  <c r="B20" i="5"/>
  <c r="E20" i="5" s="1"/>
  <c r="D20" i="5" l="1"/>
  <c r="C20" i="5"/>
  <c r="F20" i="5" s="1"/>
  <c r="G20" i="5" l="1"/>
  <c r="B21" i="5" l="1"/>
  <c r="E21" i="5" s="1"/>
  <c r="A21" i="5"/>
  <c r="D21" i="5" l="1"/>
  <c r="C21" i="5"/>
  <c r="F21" i="5" s="1"/>
  <c r="G21" i="5" l="1"/>
  <c r="B22" i="5" l="1"/>
  <c r="E22" i="5" s="1"/>
  <c r="A22" i="5"/>
  <c r="D22" i="5" l="1"/>
  <c r="C22" i="5"/>
  <c r="F22" i="5" s="1"/>
  <c r="G22" i="5" l="1"/>
</calcChain>
</file>

<file path=xl/sharedStrings.xml><?xml version="1.0" encoding="utf-8"?>
<sst xmlns="http://schemas.openxmlformats.org/spreadsheetml/2006/main" count="47" uniqueCount="45">
  <si>
    <t>M21</t>
  </si>
  <si>
    <t>M31</t>
  </si>
  <si>
    <t xml:space="preserve">Valor real </t>
  </si>
  <si>
    <t>Valor aproximado</t>
  </si>
  <si>
    <t>Ea</t>
  </si>
  <si>
    <t>Er</t>
  </si>
  <si>
    <t>Ep</t>
  </si>
  <si>
    <t>M32</t>
  </si>
  <si>
    <t>f(x) = x³-9x+3</t>
  </si>
  <si>
    <t>Bolzano</t>
  </si>
  <si>
    <t>f(x) = 1-x* ln(x)</t>
  </si>
  <si>
    <t>f(x) = x - cos x</t>
  </si>
  <si>
    <t>f(x) = x³ - sen(x)</t>
  </si>
  <si>
    <t>a</t>
  </si>
  <si>
    <t>b</t>
  </si>
  <si>
    <t>m</t>
  </si>
  <si>
    <t>f(a). f(m)</t>
  </si>
  <si>
    <t>f(b)</t>
  </si>
  <si>
    <t>f(m)</t>
  </si>
  <si>
    <t>f(a)</t>
  </si>
  <si>
    <t>x</t>
  </si>
  <si>
    <t>x0</t>
  </si>
  <si>
    <t>x1</t>
  </si>
  <si>
    <t>x2</t>
  </si>
  <si>
    <t>f(x) = x³ - 9x+3</t>
  </si>
  <si>
    <t>f'(x)=3x²-9</t>
  </si>
  <si>
    <t>f iteração</t>
  </si>
  <si>
    <t>x3</t>
  </si>
  <si>
    <t>x4</t>
  </si>
  <si>
    <t>x5</t>
  </si>
  <si>
    <t>x6</t>
  </si>
  <si>
    <t>x7</t>
  </si>
  <si>
    <t>x8</t>
  </si>
  <si>
    <t>x9</t>
  </si>
  <si>
    <t>x10</t>
  </si>
  <si>
    <t>f(x) = x³ - 9x + 3</t>
  </si>
  <si>
    <t>xk</t>
  </si>
  <si>
    <t>f(xk)</t>
  </si>
  <si>
    <t>f(xk+1)</t>
  </si>
  <si>
    <t>xk-1</t>
  </si>
  <si>
    <t xml:space="preserve">Xk+1 </t>
  </si>
  <si>
    <t xml:space="preserve">X3 </t>
  </si>
  <si>
    <t>X1</t>
  </si>
  <si>
    <t>X3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</si>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</sst>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9" formatCode="0.0000"/>
    <numFmt numFmtId="171" formatCode="0.000000000"/>
    <numFmt numFmtId="179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0" borderId="0" xfId="2" applyNumberFormat="1" applyFont="1"/>
    <xf numFmtId="11" fontId="0" fillId="0" borderId="0" xfId="0" applyNumberFormat="1"/>
    <xf numFmtId="169" fontId="0" fillId="0" borderId="0" xfId="0" applyNumberFormat="1"/>
    <xf numFmtId="2" fontId="0" fillId="0" borderId="0" xfId="0" applyNumberFormat="1"/>
    <xf numFmtId="171" fontId="0" fillId="0" borderId="0" xfId="0" applyNumberFormat="1"/>
    <xf numFmtId="179" fontId="0" fillId="0" borderId="0" xfId="1" applyNumberFormat="1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2" fontId="0" fillId="0" borderId="0" xfId="0" applyNumberFormat="1"/>
    <xf numFmtId="2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:E3"/>
    </sheetView>
  </sheetViews>
  <sheetFormatPr defaultRowHeight="15" x14ac:dyDescent="0.25"/>
  <cols>
    <col min="1" max="1" width="12" bestFit="1" customWidth="1"/>
    <col min="2" max="2" width="16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f>PI()</f>
        <v>3.1415926535897931</v>
      </c>
      <c r="B2">
        <v>3.14</v>
      </c>
      <c r="C2" s="5">
        <f>ABS((B2-A2))</f>
        <v>1.5926535897929917E-3</v>
      </c>
      <c r="D2" s="5">
        <f>ABS(C2/A2)</f>
        <v>5.0695738289721279E-4</v>
      </c>
      <c r="E2" s="4">
        <f>D2*100</f>
        <v>5.0695738289721279E-2</v>
      </c>
    </row>
    <row r="3" spans="1:5" x14ac:dyDescent="0.25">
      <c r="A3" s="8">
        <f>EXP(1)</f>
        <v>2.7182818284590451</v>
      </c>
      <c r="B3" s="7">
        <v>2.718</v>
      </c>
      <c r="C3" s="5">
        <f>ABS((B3-A3))</f>
        <v>2.8182845904511922E-4</v>
      </c>
      <c r="D3" s="5">
        <f>ABS(C3/A3)</f>
        <v>1.0367889601972718E-4</v>
      </c>
      <c r="E3" s="4">
        <f>D3*100</f>
        <v>1.0367889601972718E-2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A1" t="s">
        <v>42</v>
      </c>
      <c r="B1" t="s">
        <v>44</v>
      </c>
      <c r="C1" t="s">
        <v>43</v>
      </c>
      <c r="I1" t="s">
        <v>0</v>
      </c>
    </row>
    <row r="2" spans="1:9" x14ac:dyDescent="0.25">
      <c r="A2">
        <v>1</v>
      </c>
      <c r="B2">
        <v>0</v>
      </c>
      <c r="C2">
        <v>3</v>
      </c>
      <c r="D2" s="1">
        <v>-8</v>
      </c>
      <c r="I2" s="7">
        <f>A3/A2</f>
        <v>2</v>
      </c>
    </row>
    <row r="3" spans="1:9" x14ac:dyDescent="0.25">
      <c r="A3">
        <v>2</v>
      </c>
      <c r="B3">
        <v>-4</v>
      </c>
      <c r="C3">
        <v>0</v>
      </c>
      <c r="D3" s="2">
        <v>-4</v>
      </c>
      <c r="I3" t="s">
        <v>1</v>
      </c>
    </row>
    <row r="4" spans="1:9" x14ac:dyDescent="0.25">
      <c r="A4">
        <v>3</v>
      </c>
      <c r="B4">
        <v>-2</v>
      </c>
      <c r="C4">
        <v>-5</v>
      </c>
      <c r="D4" s="3">
        <v>26</v>
      </c>
      <c r="I4" s="7">
        <f>A4/A2</f>
        <v>3</v>
      </c>
    </row>
    <row r="6" spans="1:9" x14ac:dyDescent="0.25">
      <c r="A6" s="13">
        <f>A2</f>
        <v>1</v>
      </c>
      <c r="B6" s="13">
        <f>B2</f>
        <v>0</v>
      </c>
      <c r="C6" s="13">
        <f t="shared" ref="B6:D6" si="0">C2</f>
        <v>3</v>
      </c>
      <c r="D6" s="13">
        <f t="shared" si="0"/>
        <v>-8</v>
      </c>
      <c r="I6" t="s">
        <v>7</v>
      </c>
    </row>
    <row r="7" spans="1:9" x14ac:dyDescent="0.25">
      <c r="A7" s="14">
        <f>A3-($I$2*A$2)</f>
        <v>0</v>
      </c>
      <c r="B7" s="14">
        <f>B3-($I$2*B$2)</f>
        <v>-4</v>
      </c>
      <c r="C7" s="14">
        <f>C3-($I$2*C$2)</f>
        <v>-6</v>
      </c>
      <c r="D7" s="14">
        <f>D3-($I$2*D$2)</f>
        <v>12</v>
      </c>
      <c r="I7" s="7">
        <f>(B8/B7)</f>
        <v>0.5</v>
      </c>
    </row>
    <row r="8" spans="1:9" x14ac:dyDescent="0.25">
      <c r="A8" s="14">
        <f>A4-($I$4*A$2)</f>
        <v>0</v>
      </c>
      <c r="B8" s="14">
        <f>B4-($I$4*B$2)</f>
        <v>-2</v>
      </c>
      <c r="C8" s="14">
        <f>C4-($I$4*C$2)</f>
        <v>-14</v>
      </c>
      <c r="D8" s="14">
        <f>D4-($I$4*D$2)</f>
        <v>50</v>
      </c>
    </row>
    <row r="9" spans="1:9" x14ac:dyDescent="0.25">
      <c r="A9" s="14"/>
      <c r="B9" s="14"/>
      <c r="C9" s="14"/>
      <c r="D9" s="14"/>
    </row>
    <row r="10" spans="1:9" x14ac:dyDescent="0.25">
      <c r="A10" s="14">
        <f>A6</f>
        <v>1</v>
      </c>
      <c r="B10" s="14">
        <f t="shared" ref="B10:D10" si="1">B6</f>
        <v>0</v>
      </c>
      <c r="C10" s="14">
        <f t="shared" si="1"/>
        <v>3</v>
      </c>
      <c r="D10" s="14">
        <f t="shared" si="1"/>
        <v>-8</v>
      </c>
    </row>
    <row r="11" spans="1:9" x14ac:dyDescent="0.25">
      <c r="A11" s="14">
        <f>A7</f>
        <v>0</v>
      </c>
      <c r="B11" s="14">
        <f>B7</f>
        <v>-4</v>
      </c>
      <c r="C11" s="14">
        <f t="shared" ref="B11:D11" si="2">C7</f>
        <v>-6</v>
      </c>
      <c r="D11" s="14">
        <f t="shared" si="2"/>
        <v>12</v>
      </c>
    </row>
    <row r="12" spans="1:9" x14ac:dyDescent="0.25">
      <c r="A12" s="14">
        <f>A8</f>
        <v>0</v>
      </c>
      <c r="B12" s="14">
        <f>B8-($I$7*B$7)</f>
        <v>0</v>
      </c>
      <c r="C12" s="14">
        <f>C8-($I$7*C$7)</f>
        <v>-11</v>
      </c>
      <c r="D12" s="14">
        <f>D8-($I$7*D$7)</f>
        <v>44</v>
      </c>
    </row>
    <row r="14" spans="1:9" x14ac:dyDescent="0.25">
      <c r="A14" t="s">
        <v>42</v>
      </c>
      <c r="B14" s="13">
        <f>(D10-B10*B15-C10*B16)/A10</f>
        <v>4</v>
      </c>
    </row>
    <row r="15" spans="1:9" x14ac:dyDescent="0.25">
      <c r="A15" t="s">
        <v>44</v>
      </c>
      <c r="B15" s="13">
        <f>(D11-C11*B16)/B11</f>
        <v>3</v>
      </c>
    </row>
    <row r="16" spans="1:9" x14ac:dyDescent="0.25">
      <c r="A16" t="s">
        <v>41</v>
      </c>
      <c r="B16" s="13">
        <f>D12/C12</f>
        <v>-4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K5" sqref="K5:L5"/>
    </sheetView>
  </sheetViews>
  <sheetFormatPr defaultRowHeight="15" x14ac:dyDescent="0.25"/>
  <cols>
    <col min="1" max="1" width="14.42578125" bestFit="1" customWidth="1"/>
  </cols>
  <sheetData>
    <row r="1" spans="1:18" x14ac:dyDescent="0.25">
      <c r="A1" t="s">
        <v>9</v>
      </c>
    </row>
    <row r="2" spans="1:18" x14ac:dyDescent="0.25">
      <c r="A2" t="s">
        <v>8</v>
      </c>
    </row>
    <row r="4" spans="1:18" x14ac:dyDescent="0.25">
      <c r="A4">
        <v>-10</v>
      </c>
      <c r="B4">
        <v>-9</v>
      </c>
      <c r="C4">
        <v>-8</v>
      </c>
      <c r="D4">
        <v>-7</v>
      </c>
      <c r="E4">
        <v>-6</v>
      </c>
      <c r="F4">
        <v>-5</v>
      </c>
      <c r="G4">
        <v>-4</v>
      </c>
      <c r="H4">
        <v>-3</v>
      </c>
      <c r="I4">
        <v>-2</v>
      </c>
      <c r="J4">
        <v>-1</v>
      </c>
      <c r="K4">
        <v>0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</row>
    <row r="5" spans="1:18" x14ac:dyDescent="0.25">
      <c r="A5">
        <f>(A4)^3-9*(A4)+3</f>
        <v>-907</v>
      </c>
      <c r="B5">
        <f t="shared" ref="B5:R5" si="0">(B4)^3-9*(B4)+3</f>
        <v>-645</v>
      </c>
      <c r="C5">
        <f t="shared" si="0"/>
        <v>-437</v>
      </c>
      <c r="D5">
        <f t="shared" si="0"/>
        <v>-277</v>
      </c>
      <c r="E5">
        <f t="shared" si="0"/>
        <v>-159</v>
      </c>
      <c r="F5">
        <f t="shared" si="0"/>
        <v>-77</v>
      </c>
      <c r="G5">
        <f t="shared" si="0"/>
        <v>-25</v>
      </c>
      <c r="H5">
        <f t="shared" si="0"/>
        <v>3</v>
      </c>
      <c r="I5">
        <f t="shared" si="0"/>
        <v>13</v>
      </c>
      <c r="J5">
        <f t="shared" si="0"/>
        <v>11</v>
      </c>
      <c r="K5">
        <f t="shared" si="0"/>
        <v>3</v>
      </c>
      <c r="L5">
        <f t="shared" si="0"/>
        <v>-5</v>
      </c>
      <c r="M5">
        <f t="shared" si="0"/>
        <v>-7</v>
      </c>
      <c r="N5">
        <f t="shared" si="0"/>
        <v>3</v>
      </c>
      <c r="O5">
        <f t="shared" si="0"/>
        <v>31</v>
      </c>
      <c r="P5">
        <f t="shared" si="0"/>
        <v>83</v>
      </c>
      <c r="Q5">
        <f t="shared" si="0"/>
        <v>165</v>
      </c>
      <c r="R5">
        <f t="shared" si="0"/>
        <v>283</v>
      </c>
    </row>
    <row r="7" spans="1:18" x14ac:dyDescent="0.25">
      <c r="A7" t="s">
        <v>10</v>
      </c>
    </row>
    <row r="8" spans="1:18" x14ac:dyDescent="0.25">
      <c r="A8">
        <v>-10</v>
      </c>
      <c r="B8">
        <v>-9</v>
      </c>
      <c r="C8">
        <v>-8</v>
      </c>
      <c r="D8">
        <v>-7</v>
      </c>
      <c r="E8">
        <v>-6</v>
      </c>
      <c r="F8">
        <v>-5</v>
      </c>
      <c r="G8">
        <v>-4</v>
      </c>
      <c r="H8">
        <v>-3</v>
      </c>
      <c r="I8">
        <v>-2</v>
      </c>
      <c r="J8">
        <v>-1</v>
      </c>
      <c r="K8">
        <v>0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</row>
    <row r="9" spans="1:18" x14ac:dyDescent="0.25">
      <c r="A9" s="7" t="e">
        <f>1-((A8)*LN(A8))</f>
        <v>#NUM!</v>
      </c>
      <c r="B9" s="7" t="e">
        <f t="shared" ref="B9:R9" si="1">1-((B8)*LN(B8))</f>
        <v>#NUM!</v>
      </c>
      <c r="C9" s="7" t="e">
        <f t="shared" si="1"/>
        <v>#NUM!</v>
      </c>
      <c r="D9" s="7" t="e">
        <f t="shared" si="1"/>
        <v>#NUM!</v>
      </c>
      <c r="E9" s="7" t="e">
        <f t="shared" si="1"/>
        <v>#NUM!</v>
      </c>
      <c r="F9" s="7" t="e">
        <f t="shared" si="1"/>
        <v>#NUM!</v>
      </c>
      <c r="G9" s="7" t="e">
        <f t="shared" si="1"/>
        <v>#NUM!</v>
      </c>
      <c r="H9" s="7" t="e">
        <f t="shared" si="1"/>
        <v>#NUM!</v>
      </c>
      <c r="I9" s="7" t="e">
        <f t="shared" si="1"/>
        <v>#NUM!</v>
      </c>
      <c r="J9" s="7" t="e">
        <f t="shared" si="1"/>
        <v>#NUM!</v>
      </c>
      <c r="K9" s="7" t="e">
        <f t="shared" si="1"/>
        <v>#NUM!</v>
      </c>
      <c r="L9" s="7">
        <f t="shared" si="1"/>
        <v>1</v>
      </c>
      <c r="M9" s="7">
        <f t="shared" si="1"/>
        <v>-0.38629436111989057</v>
      </c>
      <c r="N9" s="7">
        <f t="shared" si="1"/>
        <v>-2.2958368660043291</v>
      </c>
      <c r="O9" s="7">
        <f t="shared" si="1"/>
        <v>-4.5451774444795623</v>
      </c>
      <c r="P9" s="7">
        <f t="shared" si="1"/>
        <v>-7.0471895621705016</v>
      </c>
      <c r="Q9" s="7">
        <f t="shared" si="1"/>
        <v>-9.7505568153683306</v>
      </c>
      <c r="R9" s="7">
        <f t="shared" si="1"/>
        <v>-12.621371043387192</v>
      </c>
    </row>
    <row r="11" spans="1:18" x14ac:dyDescent="0.25">
      <c r="A11" t="s">
        <v>11</v>
      </c>
    </row>
    <row r="12" spans="1:18" x14ac:dyDescent="0.25">
      <c r="A12">
        <v>-10</v>
      </c>
      <c r="B12">
        <v>-9</v>
      </c>
      <c r="C12">
        <v>-8</v>
      </c>
      <c r="D12">
        <v>-7</v>
      </c>
      <c r="E12">
        <v>-6</v>
      </c>
      <c r="F12">
        <v>-5</v>
      </c>
      <c r="G12">
        <v>-4</v>
      </c>
      <c r="H12">
        <v>-3</v>
      </c>
      <c r="I12">
        <v>-2</v>
      </c>
      <c r="J12">
        <v>-1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7</v>
      </c>
    </row>
    <row r="13" spans="1:18" x14ac:dyDescent="0.25">
      <c r="A13" s="7">
        <f>(A12)-COS(A12)</f>
        <v>-9.1609284709235475</v>
      </c>
      <c r="B13" s="7">
        <f t="shared" ref="B13:R13" si="2">(B12)-COS(B12)</f>
        <v>-8.0888697381153225</v>
      </c>
      <c r="C13" s="7">
        <f t="shared" si="2"/>
        <v>-7.8544999661913861</v>
      </c>
      <c r="D13" s="7">
        <f t="shared" si="2"/>
        <v>-7.7539022543433047</v>
      </c>
      <c r="E13" s="7">
        <f t="shared" si="2"/>
        <v>-6.9601702866503663</v>
      </c>
      <c r="F13" s="7">
        <f t="shared" si="2"/>
        <v>-5.2836621854632266</v>
      </c>
      <c r="G13" s="7">
        <f t="shared" si="2"/>
        <v>-3.3463563791363882</v>
      </c>
      <c r="H13" s="7">
        <f t="shared" si="2"/>
        <v>-2.0100075033995548</v>
      </c>
      <c r="I13" s="7">
        <f t="shared" si="2"/>
        <v>-1.5838531634528576</v>
      </c>
      <c r="J13" s="7">
        <f t="shared" si="2"/>
        <v>-1.5403023058681398</v>
      </c>
      <c r="K13" s="7">
        <f t="shared" si="2"/>
        <v>-1</v>
      </c>
      <c r="L13" s="7">
        <f t="shared" si="2"/>
        <v>0.45969769413186023</v>
      </c>
      <c r="M13" s="7">
        <f t="shared" si="2"/>
        <v>2.4161468365471426</v>
      </c>
      <c r="N13" s="7">
        <f t="shared" si="2"/>
        <v>3.9899924966004452</v>
      </c>
      <c r="O13" s="7">
        <f t="shared" si="2"/>
        <v>4.6536436208636118</v>
      </c>
      <c r="P13" s="7">
        <f t="shared" si="2"/>
        <v>4.7163378145367734</v>
      </c>
      <c r="Q13" s="7">
        <f t="shared" si="2"/>
        <v>5.0398297133496337</v>
      </c>
      <c r="R13" s="7">
        <f t="shared" si="2"/>
        <v>6.2460977456566953</v>
      </c>
    </row>
    <row r="15" spans="1:18" x14ac:dyDescent="0.25">
      <c r="A15" t="s">
        <v>12</v>
      </c>
    </row>
    <row r="16" spans="1:18" x14ac:dyDescent="0.25">
      <c r="A16">
        <v>-10</v>
      </c>
      <c r="B16">
        <v>-9</v>
      </c>
      <c r="C16">
        <v>-8</v>
      </c>
      <c r="D16">
        <v>-7</v>
      </c>
      <c r="E16">
        <v>-6</v>
      </c>
      <c r="F16">
        <v>-5</v>
      </c>
      <c r="G16">
        <v>-4</v>
      </c>
      <c r="H16">
        <v>-3</v>
      </c>
      <c r="I16">
        <v>-2</v>
      </c>
      <c r="J16">
        <v>-1</v>
      </c>
      <c r="K16">
        <v>0</v>
      </c>
      <c r="L16">
        <v>1</v>
      </c>
      <c r="M16">
        <v>2</v>
      </c>
      <c r="N16">
        <v>3</v>
      </c>
      <c r="O16">
        <v>4</v>
      </c>
      <c r="P16">
        <v>5</v>
      </c>
      <c r="Q16">
        <v>6</v>
      </c>
      <c r="R16">
        <v>7</v>
      </c>
    </row>
    <row r="17" spans="1:18" x14ac:dyDescent="0.25">
      <c r="A17" s="7">
        <f>(A16)^3-SIN(A16)</f>
        <v>-1000.5440211108894</v>
      </c>
      <c r="B17" s="7">
        <f t="shared" ref="B17:R17" si="3">(B16)^3-SIN(B16)</f>
        <v>-728.58788151475824</v>
      </c>
      <c r="C17" s="7">
        <f t="shared" si="3"/>
        <v>-511.0106417533766</v>
      </c>
      <c r="D17" s="7">
        <f t="shared" si="3"/>
        <v>-342.34301340128121</v>
      </c>
      <c r="E17" s="7">
        <f t="shared" si="3"/>
        <v>-216.27941549819892</v>
      </c>
      <c r="F17" s="7">
        <f t="shared" si="3"/>
        <v>-125.95892427466313</v>
      </c>
      <c r="G17" s="7">
        <f t="shared" si="3"/>
        <v>-64.756802495307923</v>
      </c>
      <c r="H17" s="7">
        <f t="shared" si="3"/>
        <v>-26.858879991940132</v>
      </c>
      <c r="I17" s="7">
        <f t="shared" si="3"/>
        <v>-7.0907025731743181</v>
      </c>
      <c r="J17" s="7">
        <f t="shared" si="3"/>
        <v>-0.1585290151921035</v>
      </c>
      <c r="K17" s="7">
        <f t="shared" si="3"/>
        <v>0</v>
      </c>
      <c r="L17" s="7">
        <f t="shared" si="3"/>
        <v>0.1585290151921035</v>
      </c>
      <c r="M17" s="7">
        <f t="shared" si="3"/>
        <v>7.0907025731743181</v>
      </c>
      <c r="N17" s="7">
        <f t="shared" si="3"/>
        <v>26.858879991940132</v>
      </c>
      <c r="O17" s="7">
        <f t="shared" si="3"/>
        <v>64.756802495307923</v>
      </c>
      <c r="P17" s="7">
        <f t="shared" si="3"/>
        <v>125.95892427466313</v>
      </c>
      <c r="Q17" s="7">
        <f t="shared" si="3"/>
        <v>216.27941549819892</v>
      </c>
      <c r="R17" s="7">
        <f t="shared" si="3"/>
        <v>342.34301340128121</v>
      </c>
    </row>
  </sheetData>
  <conditionalFormatting sqref="A17:R17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8" sqref="I8"/>
    </sheetView>
  </sheetViews>
  <sheetFormatPr defaultRowHeight="15" x14ac:dyDescent="0.25"/>
  <sheetData>
    <row r="1" spans="1:7" x14ac:dyDescent="0.25">
      <c r="A1" s="11" t="s">
        <v>13</v>
      </c>
      <c r="B1" s="11" t="s">
        <v>14</v>
      </c>
      <c r="C1" s="11" t="s">
        <v>15</v>
      </c>
      <c r="D1" s="11" t="s">
        <v>19</v>
      </c>
      <c r="E1" s="11" t="s">
        <v>17</v>
      </c>
      <c r="F1" s="11" t="s">
        <v>18</v>
      </c>
      <c r="G1" s="11" t="s">
        <v>16</v>
      </c>
    </row>
    <row r="2" spans="1:7" x14ac:dyDescent="0.25">
      <c r="A2" s="12">
        <v>0</v>
      </c>
      <c r="B2" s="12">
        <v>1</v>
      </c>
      <c r="C2" s="12">
        <f>(A2+B2)/2</f>
        <v>0.5</v>
      </c>
      <c r="D2" s="12">
        <f>(A2)^3-9*(A2)+3</f>
        <v>3</v>
      </c>
      <c r="E2" s="12">
        <f>(B2)^3-9*(B2)+3</f>
        <v>-5</v>
      </c>
      <c r="F2" s="12">
        <f>(C2)^3-9*(C2)+3</f>
        <v>-1.375</v>
      </c>
      <c r="G2" s="12">
        <f>(F2*D2)</f>
        <v>-4.125</v>
      </c>
    </row>
    <row r="3" spans="1:7" x14ac:dyDescent="0.25">
      <c r="A3" s="10">
        <f>IF(G2&lt;0,A2,C2)</f>
        <v>0</v>
      </c>
      <c r="B3" s="10">
        <f>IF($G2&lt;0,C2,B2)</f>
        <v>0.5</v>
      </c>
      <c r="C3" s="10">
        <f>(A3+B3)/2</f>
        <v>0.25</v>
      </c>
      <c r="D3" s="10">
        <f t="shared" ref="D3:D22" si="0">(A3)^3-9*(A3)+3</f>
        <v>3</v>
      </c>
      <c r="E3" s="10">
        <f t="shared" ref="E3:E22" si="1">(B3)^3-9*(B3)+3</f>
        <v>-1.375</v>
      </c>
      <c r="F3" s="10">
        <f>(C3)^3-9*(C3)+3</f>
        <v>0.765625</v>
      </c>
      <c r="G3" s="10">
        <f>(F3*D3)</f>
        <v>2.296875</v>
      </c>
    </row>
    <row r="4" spans="1:7" x14ac:dyDescent="0.25">
      <c r="A4" s="12">
        <f t="shared" ref="A4:A22" si="2">IF(G3&lt;0,A3,C3)</f>
        <v>0.25</v>
      </c>
      <c r="B4" s="12">
        <f t="shared" ref="B4:B22" si="3">IF($G3&lt;0,C3,B3)</f>
        <v>0.5</v>
      </c>
      <c r="C4" s="12">
        <f t="shared" ref="C4:C22" si="4">(A4+B4)/2</f>
        <v>0.375</v>
      </c>
      <c r="D4" s="12">
        <f t="shared" si="0"/>
        <v>0.765625</v>
      </c>
      <c r="E4" s="12">
        <f t="shared" si="1"/>
        <v>-1.375</v>
      </c>
      <c r="F4" s="12">
        <f t="shared" ref="F4:F22" si="5">(C4)^3-9*(C4)+3</f>
        <v>-0.322265625</v>
      </c>
      <c r="G4" s="12">
        <f t="shared" ref="G4:G22" si="6">(F4*D4)</f>
        <v>-0.246734619140625</v>
      </c>
    </row>
    <row r="5" spans="1:7" x14ac:dyDescent="0.25">
      <c r="A5" s="10">
        <f t="shared" si="2"/>
        <v>0.25</v>
      </c>
      <c r="B5" s="10">
        <f t="shared" si="3"/>
        <v>0.375</v>
      </c>
      <c r="C5" s="10">
        <f t="shared" si="4"/>
        <v>0.3125</v>
      </c>
      <c r="D5" s="10">
        <f t="shared" si="0"/>
        <v>0.765625</v>
      </c>
      <c r="E5" s="10">
        <f t="shared" si="1"/>
        <v>-0.322265625</v>
      </c>
      <c r="F5" s="10">
        <f t="shared" si="5"/>
        <v>0.218017578125</v>
      </c>
      <c r="G5" s="10">
        <f t="shared" si="6"/>
        <v>0.16691970825195313</v>
      </c>
    </row>
    <row r="6" spans="1:7" x14ac:dyDescent="0.25">
      <c r="A6" s="12">
        <f t="shared" si="2"/>
        <v>0.3125</v>
      </c>
      <c r="B6" s="12">
        <f t="shared" si="3"/>
        <v>0.375</v>
      </c>
      <c r="C6" s="12">
        <f t="shared" si="4"/>
        <v>0.34375</v>
      </c>
      <c r="D6" s="12">
        <f t="shared" si="0"/>
        <v>0.218017578125</v>
      </c>
      <c r="E6" s="12">
        <f t="shared" si="1"/>
        <v>-0.322265625</v>
      </c>
      <c r="F6" s="12">
        <f t="shared" si="5"/>
        <v>-5.3131103515625E-2</v>
      </c>
      <c r="G6" s="12">
        <f t="shared" si="6"/>
        <v>-1.1583514511585236E-2</v>
      </c>
    </row>
    <row r="7" spans="1:7" x14ac:dyDescent="0.25">
      <c r="A7" s="10">
        <f t="shared" si="2"/>
        <v>0.3125</v>
      </c>
      <c r="B7" s="10">
        <f t="shared" si="3"/>
        <v>0.34375</v>
      </c>
      <c r="C7" s="10">
        <f t="shared" si="4"/>
        <v>0.328125</v>
      </c>
      <c r="D7" s="10">
        <f t="shared" si="0"/>
        <v>0.218017578125</v>
      </c>
      <c r="E7" s="10">
        <f t="shared" si="1"/>
        <v>-5.3131103515625E-2</v>
      </c>
      <c r="F7" s="10">
        <f t="shared" si="5"/>
        <v>8.2202911376953125E-2</v>
      </c>
      <c r="G7" s="10">
        <f t="shared" si="6"/>
        <v>1.7921679653227329E-2</v>
      </c>
    </row>
    <row r="8" spans="1:7" x14ac:dyDescent="0.25">
      <c r="A8" s="12">
        <f t="shared" si="2"/>
        <v>0.328125</v>
      </c>
      <c r="B8" s="12">
        <f t="shared" si="3"/>
        <v>0.34375</v>
      </c>
      <c r="C8" s="12">
        <f t="shared" si="4"/>
        <v>0.3359375</v>
      </c>
      <c r="D8" s="12">
        <f t="shared" si="0"/>
        <v>8.2202911376953125E-2</v>
      </c>
      <c r="E8" s="12">
        <f t="shared" si="1"/>
        <v>-5.3131103515625E-2</v>
      </c>
      <c r="F8" s="12">
        <f t="shared" si="5"/>
        <v>1.4474391937255859E-2</v>
      </c>
      <c r="G8" s="12">
        <f t="shared" si="6"/>
        <v>1.1898371576535283E-3</v>
      </c>
    </row>
    <row r="9" spans="1:7" x14ac:dyDescent="0.25">
      <c r="A9" s="10">
        <f t="shared" si="2"/>
        <v>0.3359375</v>
      </c>
      <c r="B9" s="10">
        <f t="shared" si="3"/>
        <v>0.34375</v>
      </c>
      <c r="C9" s="10">
        <f t="shared" si="4"/>
        <v>0.33984375</v>
      </c>
      <c r="D9" s="10">
        <f t="shared" si="0"/>
        <v>1.4474391937255859E-2</v>
      </c>
      <c r="E9" s="10">
        <f t="shared" si="1"/>
        <v>-5.3131103515625E-2</v>
      </c>
      <c r="F9" s="10">
        <f t="shared" si="5"/>
        <v>-1.9343912601470947E-2</v>
      </c>
      <c r="G9" s="10">
        <f t="shared" si="6"/>
        <v>-2.7999137259371309E-4</v>
      </c>
    </row>
    <row r="10" spans="1:7" x14ac:dyDescent="0.25">
      <c r="A10" s="12">
        <f t="shared" si="2"/>
        <v>0.3359375</v>
      </c>
      <c r="B10" s="12">
        <f t="shared" si="3"/>
        <v>0.33984375</v>
      </c>
      <c r="C10" s="12">
        <f t="shared" si="4"/>
        <v>0.337890625</v>
      </c>
      <c r="D10" s="12">
        <f t="shared" si="0"/>
        <v>1.4474391937255859E-2</v>
      </c>
      <c r="E10" s="12">
        <f t="shared" si="1"/>
        <v>-1.9343912601470947E-2</v>
      </c>
      <c r="F10" s="12">
        <f t="shared" si="5"/>
        <v>-2.4386271834373474E-3</v>
      </c>
      <c r="G10" s="12">
        <f t="shared" si="6"/>
        <v>-3.5297645641918507E-5</v>
      </c>
    </row>
    <row r="11" spans="1:7" x14ac:dyDescent="0.25">
      <c r="A11" s="10">
        <f t="shared" si="2"/>
        <v>0.3359375</v>
      </c>
      <c r="B11" s="10">
        <f t="shared" si="3"/>
        <v>0.337890625</v>
      </c>
      <c r="C11" s="10">
        <f t="shared" si="4"/>
        <v>0.3369140625</v>
      </c>
      <c r="D11" s="10">
        <f t="shared" si="0"/>
        <v>1.4474391937255859E-2</v>
      </c>
      <c r="E11" s="10">
        <f t="shared" si="1"/>
        <v>-2.4386271834373474E-3</v>
      </c>
      <c r="F11" s="10">
        <f t="shared" si="5"/>
        <v>6.016918458044529E-3</v>
      </c>
      <c r="G11" s="10">
        <f t="shared" si="6"/>
        <v>8.7091236016245688E-5</v>
      </c>
    </row>
    <row r="12" spans="1:7" x14ac:dyDescent="0.25">
      <c r="A12" s="12">
        <f t="shared" si="2"/>
        <v>0.3369140625</v>
      </c>
      <c r="B12" s="12">
        <f t="shared" si="3"/>
        <v>0.337890625</v>
      </c>
      <c r="C12" s="12">
        <f t="shared" si="4"/>
        <v>0.33740234375</v>
      </c>
      <c r="D12" s="12">
        <f t="shared" si="0"/>
        <v>6.016918458044529E-3</v>
      </c>
      <c r="E12" s="12">
        <f t="shared" si="1"/>
        <v>-2.4386271834373474E-3</v>
      </c>
      <c r="F12" s="12">
        <f t="shared" si="5"/>
        <v>1.7889043083414435E-3</v>
      </c>
      <c r="G12" s="12">
        <f t="shared" si="6"/>
        <v>1.0763691352535013E-5</v>
      </c>
    </row>
    <row r="13" spans="1:7" x14ac:dyDescent="0.25">
      <c r="A13" s="10">
        <f t="shared" si="2"/>
        <v>0.33740234375</v>
      </c>
      <c r="B13" s="10">
        <f t="shared" si="3"/>
        <v>0.337890625</v>
      </c>
      <c r="C13" s="10">
        <f t="shared" si="4"/>
        <v>0.337646484375</v>
      </c>
      <c r="D13" s="10">
        <f t="shared" si="0"/>
        <v>1.7889043083414435E-3</v>
      </c>
      <c r="E13" s="10">
        <f t="shared" si="1"/>
        <v>-2.4386271834373474E-3</v>
      </c>
      <c r="F13" s="10">
        <f t="shared" si="5"/>
        <v>-3.2492181344423443E-4</v>
      </c>
      <c r="G13" s="10">
        <f t="shared" si="6"/>
        <v>-5.8125403194450574E-7</v>
      </c>
    </row>
    <row r="14" spans="1:7" x14ac:dyDescent="0.25">
      <c r="A14" s="12">
        <f t="shared" si="2"/>
        <v>0.33740234375</v>
      </c>
      <c r="B14" s="12">
        <f t="shared" si="3"/>
        <v>0.337646484375</v>
      </c>
      <c r="C14" s="12">
        <f t="shared" si="4"/>
        <v>0.3375244140625</v>
      </c>
      <c r="D14" s="12">
        <f t="shared" si="0"/>
        <v>1.7889043083414435E-3</v>
      </c>
      <c r="E14" s="12">
        <f t="shared" si="1"/>
        <v>-3.2492181344423443E-4</v>
      </c>
      <c r="F14" s="12">
        <f t="shared" si="5"/>
        <v>7.3197615893150214E-4</v>
      </c>
      <c r="G14" s="12">
        <f t="shared" si="6"/>
        <v>1.3094353043157854E-6</v>
      </c>
    </row>
    <row r="15" spans="1:7" x14ac:dyDescent="0.25">
      <c r="A15" s="10">
        <f t="shared" si="2"/>
        <v>0.3375244140625</v>
      </c>
      <c r="B15" s="10">
        <f t="shared" si="3"/>
        <v>0.337646484375</v>
      </c>
      <c r="C15" s="10">
        <f t="shared" si="4"/>
        <v>0.33758544921875</v>
      </c>
      <c r="D15" s="10">
        <f t="shared" si="0"/>
        <v>7.3197615893150214E-4</v>
      </c>
      <c r="E15" s="10">
        <f t="shared" si="1"/>
        <v>-3.2492181344423443E-4</v>
      </c>
      <c r="F15" s="10">
        <f t="shared" si="5"/>
        <v>2.0352339993223723E-4</v>
      </c>
      <c r="G15" s="10">
        <f t="shared" si="6"/>
        <v>1.4897427653507893E-7</v>
      </c>
    </row>
    <row r="16" spans="1:7" x14ac:dyDescent="0.25">
      <c r="A16" s="12">
        <f t="shared" si="2"/>
        <v>0.33758544921875</v>
      </c>
      <c r="B16" s="12">
        <f t="shared" si="3"/>
        <v>0.337646484375</v>
      </c>
      <c r="C16" s="12">
        <f t="shared" si="4"/>
        <v>0.337615966796875</v>
      </c>
      <c r="D16" s="12">
        <f t="shared" si="0"/>
        <v>2.0352339993223723E-4</v>
      </c>
      <c r="E16" s="12">
        <f t="shared" si="1"/>
        <v>-3.2492181344423443E-4</v>
      </c>
      <c r="F16" s="12">
        <f t="shared" si="5"/>
        <v>-6.0700150044112888E-5</v>
      </c>
      <c r="G16" s="12">
        <f t="shared" si="6"/>
        <v>-1.2353900913374795E-8</v>
      </c>
    </row>
    <row r="17" spans="1:7" x14ac:dyDescent="0.25">
      <c r="A17" s="10">
        <f t="shared" si="2"/>
        <v>0.33758544921875</v>
      </c>
      <c r="B17" s="10">
        <f t="shared" si="3"/>
        <v>0.337615966796875</v>
      </c>
      <c r="C17" s="10">
        <f t="shared" si="4"/>
        <v>0.3376007080078125</v>
      </c>
      <c r="D17" s="10">
        <f t="shared" si="0"/>
        <v>2.0352339993223723E-4</v>
      </c>
      <c r="E17" s="10">
        <f t="shared" si="1"/>
        <v>-6.0700150044112888E-5</v>
      </c>
      <c r="F17" s="10">
        <f t="shared" si="5"/>
        <v>7.1411389132691738E-5</v>
      </c>
      <c r="G17" s="10">
        <f t="shared" si="6"/>
        <v>1.453388871016944E-8</v>
      </c>
    </row>
    <row r="18" spans="1:7" x14ac:dyDescent="0.25">
      <c r="A18" s="12">
        <f t="shared" si="2"/>
        <v>0.3376007080078125</v>
      </c>
      <c r="B18" s="12">
        <f t="shared" si="3"/>
        <v>0.337615966796875</v>
      </c>
      <c r="C18" s="12">
        <f t="shared" si="4"/>
        <v>0.33760833740234375</v>
      </c>
      <c r="D18" s="12">
        <f t="shared" si="0"/>
        <v>7.1411389132691738E-5</v>
      </c>
      <c r="E18" s="12">
        <f t="shared" si="1"/>
        <v>-6.0700150044112888E-5</v>
      </c>
      <c r="F18" s="12">
        <f t="shared" si="5"/>
        <v>5.3555605901145498E-6</v>
      </c>
      <c r="G18" s="12">
        <f t="shared" si="6"/>
        <v>3.8244802132437833E-10</v>
      </c>
    </row>
    <row r="19" spans="1:7" x14ac:dyDescent="0.25">
      <c r="A19" s="10">
        <f t="shared" si="2"/>
        <v>0.33760833740234375</v>
      </c>
      <c r="B19" s="10">
        <f t="shared" si="3"/>
        <v>0.337615966796875</v>
      </c>
      <c r="C19" s="10">
        <f t="shared" si="4"/>
        <v>0.33761215209960938</v>
      </c>
      <c r="D19" s="10">
        <f t="shared" si="0"/>
        <v>5.3555605901145498E-6</v>
      </c>
      <c r="E19" s="10">
        <f t="shared" si="1"/>
        <v>-6.0700150044112888E-5</v>
      </c>
      <c r="F19" s="10">
        <f t="shared" si="5"/>
        <v>-2.767230946565391E-5</v>
      </c>
      <c r="G19" s="10">
        <f t="shared" si="6"/>
        <v>-1.4820073001170989E-10</v>
      </c>
    </row>
    <row r="20" spans="1:7" x14ac:dyDescent="0.25">
      <c r="A20" s="12">
        <f t="shared" si="2"/>
        <v>0.33760833740234375</v>
      </c>
      <c r="B20" s="12">
        <f t="shared" si="3"/>
        <v>0.33761215209960938</v>
      </c>
      <c r="C20" s="12">
        <f t="shared" si="4"/>
        <v>0.33761024475097656</v>
      </c>
      <c r="D20" s="12">
        <f t="shared" si="0"/>
        <v>5.3555605901145498E-6</v>
      </c>
      <c r="E20" s="12">
        <f t="shared" si="1"/>
        <v>-2.767230946565391E-5</v>
      </c>
      <c r="F20" s="12">
        <f t="shared" si="5"/>
        <v>-1.1158378122377854E-5</v>
      </c>
      <c r="G20" s="12">
        <f t="shared" si="6"/>
        <v>-5.9759370121803218E-11</v>
      </c>
    </row>
    <row r="21" spans="1:7" x14ac:dyDescent="0.25">
      <c r="A21" s="10">
        <f t="shared" si="2"/>
        <v>0.33760833740234375</v>
      </c>
      <c r="B21" s="10">
        <f t="shared" si="3"/>
        <v>0.33761024475097656</v>
      </c>
      <c r="C21" s="10">
        <f t="shared" si="4"/>
        <v>0.33760929107666016</v>
      </c>
      <c r="D21" s="10">
        <f t="shared" si="0"/>
        <v>5.3555605901145498E-6</v>
      </c>
      <c r="E21" s="10">
        <f t="shared" si="1"/>
        <v>-1.1158378122377854E-5</v>
      </c>
      <c r="F21" s="10">
        <f t="shared" si="5"/>
        <v>-2.9014096871726736E-6</v>
      </c>
      <c r="G21" s="10">
        <f t="shared" si="6"/>
        <v>-1.5538675376398556E-11</v>
      </c>
    </row>
    <row r="22" spans="1:7" x14ac:dyDescent="0.25">
      <c r="A22" s="12">
        <f t="shared" si="2"/>
        <v>0.33760833740234375</v>
      </c>
      <c r="B22" s="12">
        <f t="shared" si="3"/>
        <v>0.33760929107666016</v>
      </c>
      <c r="C22" s="12">
        <f t="shared" si="4"/>
        <v>0.33760881423950195</v>
      </c>
      <c r="D22" s="12">
        <f t="shared" si="0"/>
        <v>5.3555605901145498E-6</v>
      </c>
      <c r="E22" s="12">
        <f t="shared" si="1"/>
        <v>-2.9014096871726736E-6</v>
      </c>
      <c r="F22" s="12">
        <f t="shared" si="5"/>
        <v>1.2270752209886382E-6</v>
      </c>
      <c r="G22" s="12">
        <f t="shared" si="6"/>
        <v>6.5716756946328524E-12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9" width="12.140625" customWidth="1"/>
  </cols>
  <sheetData>
    <row r="1" spans="1:12" x14ac:dyDescent="0.25">
      <c r="B1" t="s">
        <v>21</v>
      </c>
      <c r="C1" t="s">
        <v>22</v>
      </c>
      <c r="D1" t="s">
        <v>23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 t="s">
        <v>20</v>
      </c>
      <c r="B2">
        <v>0.2</v>
      </c>
      <c r="C2" s="6">
        <f>B5</f>
        <v>0.33603603603603605</v>
      </c>
      <c r="D2" s="6">
        <f t="shared" ref="D2:L2" si="0">C5</f>
        <v>0.33760866755114149</v>
      </c>
      <c r="E2" s="6">
        <f t="shared" si="0"/>
        <v>0.33760895596582802</v>
      </c>
      <c r="F2" s="6">
        <f t="shared" si="0"/>
        <v>0.33760895596583773</v>
      </c>
      <c r="G2" s="6">
        <f t="shared" si="0"/>
        <v>0.33760895596583773</v>
      </c>
      <c r="H2" s="6">
        <f t="shared" si="0"/>
        <v>0.33760895596583773</v>
      </c>
      <c r="I2" s="6">
        <f t="shared" si="0"/>
        <v>0.33760895596583773</v>
      </c>
      <c r="J2" s="6">
        <f t="shared" si="0"/>
        <v>0.33760895596583773</v>
      </c>
      <c r="K2" s="6">
        <f t="shared" si="0"/>
        <v>0.33760895596583773</v>
      </c>
      <c r="L2" s="6">
        <f t="shared" si="0"/>
        <v>0.33760895596583773</v>
      </c>
    </row>
    <row r="3" spans="1:12" x14ac:dyDescent="0.25">
      <c r="A3" t="s">
        <v>24</v>
      </c>
      <c r="B3" s="5">
        <f>(B2)^3-9*(B2)+3</f>
        <v>1.208</v>
      </c>
      <c r="C3" s="5">
        <f>(C2)^3-9*(C2)+3</f>
        <v>1.3620937957679935E-2</v>
      </c>
      <c r="D3" s="5">
        <f t="shared" ref="D3:L3" si="1">(D2)^3-9*(D2)+3</f>
        <v>2.4971119962913235E-6</v>
      </c>
      <c r="E3" s="5">
        <f t="shared" si="1"/>
        <v>8.3932860661661834E-14</v>
      </c>
      <c r="F3" s="5">
        <f t="shared" si="1"/>
        <v>0</v>
      </c>
      <c r="G3" s="5">
        <f t="shared" si="1"/>
        <v>0</v>
      </c>
      <c r="H3" s="5">
        <f t="shared" si="1"/>
        <v>0</v>
      </c>
      <c r="I3" s="5">
        <f t="shared" si="1"/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</row>
    <row r="4" spans="1:12" x14ac:dyDescent="0.25">
      <c r="A4" t="s">
        <v>25</v>
      </c>
      <c r="B4" s="5">
        <f>3*(B2)^2-9</f>
        <v>-8.8800000000000008</v>
      </c>
      <c r="C4" s="5">
        <f t="shared" ref="C4:L4" si="2">3*(C2)^2-9</f>
        <v>-8.6612393474555631</v>
      </c>
      <c r="D4" s="5">
        <f t="shared" ref="D4:L4" si="3">3*(D2)^2-9</f>
        <v>-8.658061162783028</v>
      </c>
      <c r="E4" s="5">
        <f t="shared" si="3"/>
        <v>-8.6580605785549913</v>
      </c>
      <c r="F4" s="5">
        <f t="shared" si="3"/>
        <v>-8.6580605785549718</v>
      </c>
      <c r="G4" s="5">
        <f t="shared" si="3"/>
        <v>-8.6580605785549718</v>
      </c>
      <c r="H4" s="5">
        <f t="shared" si="3"/>
        <v>-8.6580605785549718</v>
      </c>
      <c r="I4" s="5">
        <f t="shared" si="3"/>
        <v>-8.6580605785549718</v>
      </c>
      <c r="J4" s="5">
        <f t="shared" si="3"/>
        <v>-8.6580605785549718</v>
      </c>
      <c r="K4" s="5">
        <f t="shared" si="3"/>
        <v>-8.6580605785549718</v>
      </c>
      <c r="L4" s="5">
        <f t="shared" si="3"/>
        <v>-8.6580605785549718</v>
      </c>
    </row>
    <row r="5" spans="1:12" x14ac:dyDescent="0.25">
      <c r="A5" t="s">
        <v>26</v>
      </c>
      <c r="B5" s="9">
        <f>B2-(B3/B4)</f>
        <v>0.33603603603603605</v>
      </c>
      <c r="C5" s="9">
        <f>C2-(C3/C4)</f>
        <v>0.33760866755114149</v>
      </c>
      <c r="D5" s="9">
        <f t="shared" ref="D5:L5" si="4">D2-(D3/D4)</f>
        <v>0.33760895596582802</v>
      </c>
      <c r="E5" s="9">
        <f t="shared" si="4"/>
        <v>0.33760895596583773</v>
      </c>
      <c r="F5" s="9">
        <f t="shared" si="4"/>
        <v>0.33760895596583773</v>
      </c>
      <c r="G5" s="9">
        <f t="shared" si="4"/>
        <v>0.33760895596583773</v>
      </c>
      <c r="H5" s="9">
        <f t="shared" si="4"/>
        <v>0.33760895596583773</v>
      </c>
      <c r="I5" s="9">
        <f t="shared" si="4"/>
        <v>0.33760895596583773</v>
      </c>
      <c r="J5" s="9">
        <f t="shared" si="4"/>
        <v>0.33760895596583773</v>
      </c>
      <c r="K5" s="9">
        <f t="shared" si="4"/>
        <v>0.33760895596583773</v>
      </c>
      <c r="L5" s="9">
        <f t="shared" si="4"/>
        <v>0.33760895596583773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0" sqref="H30"/>
    </sheetView>
  </sheetViews>
  <sheetFormatPr defaultRowHeight="15" x14ac:dyDescent="0.25"/>
  <sheetData>
    <row r="1" spans="1:8" x14ac:dyDescent="0.25">
      <c r="A1" t="s">
        <v>35</v>
      </c>
    </row>
    <row r="3" spans="1:8" x14ac:dyDescent="0.25">
      <c r="A3" t="s">
        <v>36</v>
      </c>
      <c r="B3">
        <v>1</v>
      </c>
      <c r="C3" s="6">
        <f>B7</f>
        <v>0.375</v>
      </c>
      <c r="D3" s="6">
        <f>C7</f>
        <v>0.33194154488517746</v>
      </c>
      <c r="E3" s="6">
        <f>D7</f>
        <v>0.33763462072303707</v>
      </c>
      <c r="F3" s="6">
        <f>E7</f>
        <v>0.33760897287513775</v>
      </c>
      <c r="G3" s="6">
        <f>F7</f>
        <v>0.33760895596578694</v>
      </c>
      <c r="H3" s="6">
        <f>G7</f>
        <v>0.33760895596583768</v>
      </c>
    </row>
    <row r="4" spans="1:8" x14ac:dyDescent="0.25">
      <c r="A4" t="s">
        <v>39</v>
      </c>
      <c r="B4">
        <v>0</v>
      </c>
      <c r="C4">
        <f>B3</f>
        <v>1</v>
      </c>
      <c r="D4">
        <f>C3</f>
        <v>0.375</v>
      </c>
      <c r="E4">
        <f>D3</f>
        <v>0.33194154488517746</v>
      </c>
      <c r="F4">
        <f>E3</f>
        <v>0.33763462072303707</v>
      </c>
      <c r="G4">
        <f>F3</f>
        <v>0.33760897287513775</v>
      </c>
      <c r="H4">
        <f>G3</f>
        <v>0.33760895596578694</v>
      </c>
    </row>
    <row r="5" spans="1:8" x14ac:dyDescent="0.25">
      <c r="A5" t="s">
        <v>37</v>
      </c>
      <c r="B5">
        <f>(B3)^3-9*(B3)+3</f>
        <v>-5</v>
      </c>
      <c r="C5">
        <f>(C3)^3-9*(C3)+3</f>
        <v>-0.322265625</v>
      </c>
      <c r="D5">
        <f>(D3)^3-9*(D3)+3</f>
        <v>4.9101137966807151E-2</v>
      </c>
      <c r="E5">
        <f>(E3)^3-9*(E3)+3</f>
        <v>-2.2220635542025136E-4</v>
      </c>
      <c r="F5">
        <f>(F3)^3-9*(F3)+3</f>
        <v>-1.4640174361701952E-7</v>
      </c>
      <c r="G5">
        <f>(G3)^3-9*(G3)+3</f>
        <v>4.3964831775156199E-13</v>
      </c>
      <c r="H5">
        <f>(H3)^3-9*(H3)+3</f>
        <v>0</v>
      </c>
    </row>
    <row r="6" spans="1:8" x14ac:dyDescent="0.25">
      <c r="A6" t="s">
        <v>38</v>
      </c>
      <c r="B6">
        <f>(B4)^3-9*(B4)+3</f>
        <v>3</v>
      </c>
      <c r="C6">
        <f>(C4)^3-9*(C4)+3</f>
        <v>-5</v>
      </c>
      <c r="D6">
        <f>(D4)^3-9*(D4)+3</f>
        <v>-0.322265625</v>
      </c>
      <c r="E6">
        <f>(E4)^3-9*(E4)+3</f>
        <v>4.9101137966807151E-2</v>
      </c>
      <c r="F6">
        <f>(F4)^3-9*(F4)+3</f>
        <v>-2.2220635542025136E-4</v>
      </c>
      <c r="G6">
        <f>(G4)^3-9*(G4)+3</f>
        <v>-1.4640174361701952E-7</v>
      </c>
      <c r="H6">
        <f>(H4)^3-9*(H4)+3</f>
        <v>4.3964831775156199E-13</v>
      </c>
    </row>
    <row r="7" spans="1:8" x14ac:dyDescent="0.25">
      <c r="A7" t="s">
        <v>40</v>
      </c>
      <c r="B7" s="6">
        <f>(B4*B5)-(B6*B3)/(B5-B6)</f>
        <v>0.375</v>
      </c>
      <c r="C7" s="6">
        <f>((C4*C5)-(C6*C3))/(C5-C6)</f>
        <v>0.33194154488517746</v>
      </c>
      <c r="D7" s="6">
        <f t="shared" ref="D7:H7" si="0">((D4*D5)-(D6*D3))/(D5-D6)</f>
        <v>0.33763462072303707</v>
      </c>
      <c r="E7" s="6">
        <f t="shared" si="0"/>
        <v>0.33760897287513775</v>
      </c>
      <c r="F7" s="6">
        <f t="shared" si="0"/>
        <v>0.33760895596578694</v>
      </c>
      <c r="G7" s="6">
        <f t="shared" si="0"/>
        <v>0.33760895596583768</v>
      </c>
      <c r="H7" s="6">
        <f t="shared" si="0"/>
        <v>0.33760895596583768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Teoria dos Erros</vt:lpstr>
      <vt:lpstr>Eliminação Gauss</vt:lpstr>
      <vt:lpstr>Bolzano</vt:lpstr>
      <vt:lpstr>Bissecção</vt:lpstr>
      <vt:lpstr>Newton-Raphson</vt:lpstr>
      <vt:lpstr>Secante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2022-09-09T22:08:51Z</dcterms:created>
  <dcterms:modified xsi:type="dcterms:W3CDTF">2022-09-10T00:54:19Z</dcterms:modified>
</cp:coreProperties>
</file>