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4-Snowflake\SnowConvertLabs\snowconvert-lab-for-teradata-1\assets\"/>
    </mc:Choice>
  </mc:AlternateContent>
  <xr:revisionPtr revIDLastSave="0" documentId="13_ncr:1_{0F18C955-8EC7-4F9E-BAA6-A971178BE3BB}" xr6:coauthVersionLast="47" xr6:coauthVersionMax="47" xr10:uidLastSave="{00000000-0000-0000-0000-000000000000}"/>
  <bookViews>
    <workbookView xWindow="-28920" yWindow="-7440" windowWidth="29040" windowHeight="15840" xr2:uid="{7FDD6A83-2CBC-4F06-ABB5-88CA7EBD8307}"/>
  </bookViews>
  <sheets>
    <sheet name="Inventory" sheetId="4" r:id="rId1"/>
    <sheet name="Pivots" sheetId="2" r:id="rId2"/>
    <sheet name="Metrics" sheetId="5" r:id="rId3"/>
    <sheet name="Estimation" sheetId="6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5" l="1"/>
  <c r="A12" i="5"/>
  <c r="A13" i="5"/>
  <c r="A10" i="5"/>
  <c r="A9" i="5"/>
  <c r="A8" i="5"/>
  <c r="G11" i="5"/>
  <c r="G12" i="5"/>
  <c r="G13" i="5"/>
  <c r="G10" i="5"/>
  <c r="G9" i="5"/>
  <c r="G8" i="5"/>
  <c r="G32" i="5"/>
  <c r="G33" i="5"/>
  <c r="G34" i="5"/>
  <c r="A32" i="5"/>
  <c r="A33" i="5"/>
  <c r="A34" i="5"/>
  <c r="G28" i="5"/>
  <c r="G27" i="5"/>
  <c r="G26" i="5"/>
  <c r="G22" i="5"/>
  <c r="G21" i="5"/>
  <c r="G20" i="5"/>
  <c r="A23" i="5"/>
  <c r="A24" i="5"/>
  <c r="A25" i="5"/>
  <c r="A26" i="5"/>
  <c r="A28" i="5"/>
  <c r="A27" i="5"/>
  <c r="A20" i="5"/>
  <c r="C31" i="6"/>
  <c r="C4" i="6"/>
  <c r="C28" i="6"/>
  <c r="C34" i="6"/>
  <c r="C25" i="6"/>
  <c r="C22" i="6"/>
  <c r="C10" i="6"/>
  <c r="G31" i="5" l="1"/>
  <c r="G30" i="5"/>
  <c r="G29" i="5"/>
  <c r="A31" i="5"/>
  <c r="A30" i="5"/>
  <c r="A29" i="5"/>
  <c r="G25" i="5"/>
  <c r="G24" i="5"/>
  <c r="G23" i="5"/>
  <c r="A22" i="5"/>
  <c r="A21" i="5"/>
  <c r="G2" i="5"/>
  <c r="G3" i="5"/>
  <c r="G4" i="5"/>
  <c r="G5" i="5"/>
  <c r="G6" i="5"/>
  <c r="G7" i="5"/>
  <c r="G14" i="5"/>
  <c r="G15" i="5"/>
  <c r="G16" i="5"/>
  <c r="G17" i="5"/>
  <c r="G18" i="5"/>
  <c r="G19" i="5"/>
  <c r="A19" i="5"/>
  <c r="A18" i="5"/>
  <c r="A17" i="5"/>
  <c r="A16" i="5"/>
  <c r="A15" i="5"/>
  <c r="A14" i="5"/>
  <c r="A7" i="5"/>
  <c r="A6" i="5"/>
  <c r="A5" i="5"/>
  <c r="A4" i="5"/>
  <c r="A3" i="5"/>
  <c r="A2" i="5"/>
  <c r="C19" i="6"/>
  <c r="C16" i="6"/>
  <c r="C7" i="6"/>
  <c r="C13" i="6"/>
  <c r="C35" i="6" l="1"/>
</calcChain>
</file>

<file path=xl/sharedStrings.xml><?xml version="1.0" encoding="utf-8"?>
<sst xmlns="http://schemas.openxmlformats.org/spreadsheetml/2006/main" count="222" uniqueCount="70">
  <si>
    <t>LARGE</t>
  </si>
  <si>
    <t>Object_Type</t>
  </si>
  <si>
    <t>Schema_Name</t>
  </si>
  <si>
    <t>Object_Name</t>
  </si>
  <si>
    <t>Extension</t>
  </si>
  <si>
    <t>Technology</t>
  </si>
  <si>
    <t>Status</t>
  </si>
  <si>
    <t>isBinary</t>
  </si>
  <si>
    <t>Bytes</t>
  </si>
  <si>
    <t>ContentType</t>
  </si>
  <si>
    <t>ContentLines</t>
  </si>
  <si>
    <t>CommentLines</t>
  </si>
  <si>
    <t>BlankLines</t>
  </si>
  <si>
    <t>Count of Object_Name</t>
  </si>
  <si>
    <t>Column Labels</t>
  </si>
  <si>
    <t>Row Labels</t>
  </si>
  <si>
    <t>Grand Total</t>
  </si>
  <si>
    <t>Size</t>
  </si>
  <si>
    <t>SMALL</t>
  </si>
  <si>
    <t>MEDIUM</t>
  </si>
  <si>
    <t>ID</t>
  </si>
  <si>
    <t>OBJECT_TYPE</t>
  </si>
  <si>
    <t>SIZE</t>
  </si>
  <si>
    <t>EFFORT (HH)</t>
  </si>
  <si>
    <t>TABLE</t>
  </si>
  <si>
    <t>VIEW</t>
  </si>
  <si>
    <t>PROCEDURE</t>
  </si>
  <si>
    <t>FUNCTION</t>
  </si>
  <si>
    <t>Object type</t>
  </si>
  <si>
    <t>Task</t>
  </si>
  <si>
    <t>Effort HH</t>
  </si>
  <si>
    <t>Automatic Conversion</t>
  </si>
  <si>
    <t>Stabilization</t>
  </si>
  <si>
    <t>TOTAL</t>
  </si>
  <si>
    <t>Manual Effort HH</t>
  </si>
  <si>
    <t>Automatic Effort HH</t>
  </si>
  <si>
    <t>Sum of Manual Effort HH</t>
  </si>
  <si>
    <t>Sum of Automatic Effort HH</t>
  </si>
  <si>
    <t>Tables</t>
  </si>
  <si>
    <t>Views</t>
  </si>
  <si>
    <t>Manual Conversion</t>
  </si>
  <si>
    <t>Macros</t>
  </si>
  <si>
    <t>MACRO</t>
  </si>
  <si>
    <t>Procedures</t>
  </si>
  <si>
    <t>BTEQ</t>
  </si>
  <si>
    <t>TPT</t>
  </si>
  <si>
    <t>Bteqs</t>
  </si>
  <si>
    <t>TPTs</t>
  </si>
  <si>
    <t>JOIN INDEX</t>
  </si>
  <si>
    <t>FASTLOAD</t>
  </si>
  <si>
    <t>MULTILOAD</t>
  </si>
  <si>
    <t>TPUMP</t>
  </si>
  <si>
    <t>Join Index</t>
  </si>
  <si>
    <t>Functions</t>
  </si>
  <si>
    <t>TPUMPs</t>
  </si>
  <si>
    <t>MultiLoads</t>
  </si>
  <si>
    <t>FastLoads</t>
  </si>
  <si>
    <t>(blank)</t>
  </si>
  <si>
    <t>ConversionScope</t>
  </si>
  <si>
    <t>ConversionStatus</t>
  </si>
  <si>
    <t>ConversionDate</t>
  </si>
  <si>
    <t>Assigned to</t>
  </si>
  <si>
    <t>TestingStatus</t>
  </si>
  <si>
    <t>TestingDate</t>
  </si>
  <si>
    <t>ReTestingDate</t>
  </si>
  <si>
    <t>DeliveryDate</t>
  </si>
  <si>
    <t>Notes</t>
  </si>
  <si>
    <t>ErrorType</t>
  </si>
  <si>
    <t>ErrorMessage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</si>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</sst>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43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43" fontId="1" fillId="0" borderId="0" xfId="0" applyNumberFormat="1" applyFont="1"/>
    <xf numFmtId="0" fontId="0" fillId="3" borderId="1" xfId="0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4" borderId="4" xfId="0" applyFont="1" applyFill="1" applyBorder="1"/>
    <xf numFmtId="0" fontId="0" fillId="4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NumberFormat="1" applyFont="1" applyBorder="1"/>
    <xf numFmtId="0" fontId="0" fillId="4" borderId="3" xfId="0" applyNumberFormat="1" applyFont="1" applyFill="1" applyBorder="1"/>
    <xf numFmtId="0" fontId="0" fillId="0" borderId="2" xfId="0" applyFont="1" applyBorder="1"/>
    <xf numFmtId="0" fontId="0" fillId="0" borderId="6" xfId="0" applyFont="1" applyBorder="1"/>
    <xf numFmtId="0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(* #,##0.00_);_(* \(#,##0.0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[Teradata_Inventory.xlsx]Pivots!PivotTable1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-5.2830188679245327E-2"/>
              <c:y val="-1.85830429732868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-5.2830188679245327E-2"/>
              <c:y val="-8.5171296388147688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Pivots!$B$20:$B$21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DB5E-423D-8688-372035EC5A23}"/>
              </c:ext>
            </c:extLst>
          </c:dPt>
          <c:cat>
            <c:strRef>
              <c:f>Pivots!$A$22:$A$23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Pivots!$B$22:$B$23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B5E-423D-8688-372035EC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9256655"/>
        <c:axId val="469266223"/>
        <c:axId val="0"/>
      </c:bar3DChart>
      <c:catAx>
        <c:axId val="46925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6223"/>
        <c:crosses val="autoZero"/>
        <c:auto val="1"/>
        <c:lblAlgn val="ctr"/>
        <c:lblOffset val="100"/>
        <c:noMultiLvlLbl val="0"/>
      </c:catAx>
      <c:valAx>
        <c:axId val="4692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5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[Teradata_Inventory.xlsx]Pivots!PivotTable4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General</a:t>
            </a:r>
            <a:r>
              <a:rPr lang="en-US" baseline="0"/>
              <a:t> Inventory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Pivots!$A$2:$A$3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Pivots!$B$2:$B$3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B1-4BED-87D3-CD6E116E3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9293679"/>
        <c:axId val="469292015"/>
      </c:barChart>
      <c:catAx>
        <c:axId val="46929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92015"/>
        <c:crosses val="autoZero"/>
        <c:auto val="1"/>
        <c:lblAlgn val="ctr"/>
        <c:lblOffset val="100"/>
        <c:noMultiLvlLbl val="0"/>
      </c:catAx>
      <c:valAx>
        <c:axId val="4692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9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246740</xdr:colOff>
      <xdr:row>15</xdr:row>
      <xdr:rowOff>20829</xdr:rowOff>
    </xdr:from>
    <xdr:to>
      <xdr:col>14</xdr:col>
      <xdr:colOff>278627</xdr:colOff>
      <xdr:row>31</xdr:row>
      <xdr:rowOff>21782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08843E-668D-41B9-A8D9-454A612F4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491490</xdr:colOff>
      <xdr:row>0</xdr:row>
      <xdr:rowOff>16192</xdr:rowOff>
    </xdr:from>
    <xdr:to>
      <xdr:col>11</xdr:col>
      <xdr:colOff>0</xdr:colOff>
      <xdr:row>13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774D06-FBF9-4646-9605-34565155B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ia Gooden Morales" refreshedDate="44504.665194328707" missingItemsLimit="0" createdVersion="7" refreshedVersion="7" minRefreshableVersion="3" recordCount="1" xr:uid="{83E3AED4-DE8C-4872-AEC8-62DBFE69BA82}">
  <cacheSource type="worksheet">
    <worksheetSource name="Table4"/>
  </cacheSource>
  <cacheFields count="15">
    <cacheField name="Object_Type" numFmtId="0">
      <sharedItems containsNonDate="0" containsString="0" containsBlank="1" count="1">
        <m/>
      </sharedItems>
    </cacheField>
    <cacheField name="Schema_Name" numFmtId="0">
      <sharedItems containsNonDate="0" containsString="0" containsBlank="1"/>
    </cacheField>
    <cacheField name="Object_Name" numFmtId="0">
      <sharedItems containsNonDate="0" containsString="0" containsBlank="1"/>
    </cacheField>
    <cacheField name="Extension" numFmtId="0">
      <sharedItems containsNonDate="0" containsString="0" containsBlank="1"/>
    </cacheField>
    <cacheField name="Technology" numFmtId="0">
      <sharedItems containsNonDate="0" containsString="0" containsBlank="1"/>
    </cacheField>
    <cacheField name="Status" numFmtId="0">
      <sharedItems containsNonDate="0" containsString="0" containsBlank="1"/>
    </cacheField>
    <cacheField name="isBinary" numFmtId="0">
      <sharedItems containsNonDate="0" containsString="0" containsBlank="1"/>
    </cacheField>
    <cacheField name="Bytes" numFmtId="0">
      <sharedItems containsNonDate="0" containsString="0" containsBlank="1"/>
    </cacheField>
    <cacheField name="ContentType" numFmtId="0">
      <sharedItems containsNonDate="0" containsString="0" containsBlank="1"/>
    </cacheField>
    <cacheField name="ContentLines" numFmtId="0">
      <sharedItems containsNonDate="0" containsString="0" containsBlank="1"/>
    </cacheField>
    <cacheField name="CommentLines" numFmtId="0">
      <sharedItems containsNonDate="0" containsString="0" containsBlank="1"/>
    </cacheField>
    <cacheField name="BlankLines" numFmtId="0">
      <sharedItems containsNonDate="0" containsString="0" containsBlank="1"/>
    </cacheField>
    <cacheField name="Size" numFmtId="0">
      <sharedItems containsNonDate="0" containsString="0" containsBlank="1" count="1">
        <m/>
      </sharedItems>
    </cacheField>
    <cacheField name="Manual Effort HH" numFmtId="0">
      <sharedItems containsNonDate="0" containsString="0" containsBlank="1"/>
    </cacheField>
    <cacheField name="Automatic Effort HH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  <m/>
    <m/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7265E-D89C-4F89-9653-9FCD21FE6037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0:C23" firstHeaderRow="1" firstDataRow="2" firstDataCol="1"/>
  <pivotFields count="15"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</pivotFields>
  <rowFields count="1">
    <field x="0"/>
  </rowFields>
  <rowItems count="2">
    <i>
      <x/>
    </i>
    <i t="grand">
      <x/>
    </i>
  </rowItems>
  <colFields count="1">
    <field x="12"/>
  </colFields>
  <colItems count="2">
    <i>
      <x/>
    </i>
    <i t="grand">
      <x/>
    </i>
  </colItems>
  <dataFields count="1">
    <dataField name="Count of Object_Name" fld="2" subtotal="count" baseField="0" baseItem="0"/>
  </dataFields>
  <formats count="10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12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2" count="0"/>
        </references>
      </pivotArea>
    </format>
    <format dxfId="2">
      <pivotArea dataOnly="0" labelOnly="1" grandCol="1" outline="0" fieldPosition="0"/>
    </format>
  </formats>
  <chartFormats count="1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29A27-2369-4A6D-B049-B07FB0DE53CF}" name="PivotTable1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4:D36" firstHeaderRow="0" firstDataRow="1" firstDataCol="1"/>
  <pivotFields count="15">
    <pivotField axis="axisRow" showAll="0" sortType="ascending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bject_Name" fld="2" subtotal="count" baseField="0" baseItem="0"/>
    <dataField name="Sum of Manual Effort HH" fld="13" baseField="0" baseItem="5"/>
    <dataField name="Sum of Automatic Effort HH" fld="14" baseField="0" baseItem="5"/>
  </dataFields>
  <formats count="1">
    <format dxfId="12">
      <pivotArea outline="0" collapsedLevelsAreSubtotals="1" fieldPosition="0"/>
    </format>
  </formats>
  <chartFormats count="3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EB0F4-3415-4BEF-B505-033EB8430B1A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3" firstHeaderRow="1" firstDataRow="1" firstDataCol="1"/>
  <pivotFields count="15"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Object_Name" fld="2" subtotal="count" baseField="0" baseItem="0"/>
  </dataFields>
  <chartFormats count="1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38E2F4-42BA-4959-A392-5C36F693C46E}" name="Table4" displayName="Table4" ref="A1:AB2" insertRow="1" totalsRowShown="0">
  <autoFilter ref="A1:AB2" xr:uid="{AB38E2F4-42BA-4959-A392-5C36F693C46E}"/>
  <sortState xmlns:xlrd2="http://schemas.microsoft.com/office/spreadsheetml/2017/richdata2" ref="A2:O3">
    <sortCondition ref="M1:M2"/>
  </sortState>
  <tableColumns count="28">
    <tableColumn id="2" xr3:uid="{B29FA2D3-2FCE-4523-A9FB-30AE700B8885}" name="Object_Type"/>
    <tableColumn id="3" xr3:uid="{93C10CE5-CB5C-41C0-9605-F7B040F382C1}" name="Schema_Name"/>
    <tableColumn id="4" xr3:uid="{D7F22C2C-2CEE-444C-B083-50DACC885C2D}" name="Object_Name"/>
    <tableColumn id="5" xr3:uid="{A73C4240-1B89-41FE-9F22-3FA262297EEE}" name="Extension"/>
    <tableColumn id="6" xr3:uid="{41110584-680E-4A66-805C-9BE941146604}" name="Technology"/>
    <tableColumn id="7" xr3:uid="{00883FA6-75A8-4D97-A4D7-2DD71F1CB12B}" name="Status"/>
    <tableColumn id="8" xr3:uid="{378255F4-041E-4A04-B123-BF0C275FA435}" name="isBinary"/>
    <tableColumn id="9" xr3:uid="{88B7DB26-9AAD-4449-8208-51D413053BAB}" name="Bytes"/>
    <tableColumn id="10" xr3:uid="{787664E8-35C1-4E0F-94A4-8DF06520B4C7}" name="ContentType"/>
    <tableColumn id="11" xr3:uid="{93775A9B-6017-4CBE-A581-11427B402B46}" name="ContentLines"/>
    <tableColumn id="12" xr3:uid="{C85BECFD-2C11-4E24-9788-84ACBC07E5BE}" name="CommentLines"/>
    <tableColumn id="13" xr3:uid="{B92E5548-248D-4029-85A3-52B00520C65D}" name="BlankLines"/>
    <tableColumn id="14" xr3:uid="{77402EDD-701C-4F51-AFA9-8163541B823E}" name="Size" dataDxfId="13"/>
    <tableColumn id="1" xr3:uid="{C9267C11-0461-4CDF-8902-4320C30E97CC}" name="Manual Effort HH"/>
    <tableColumn id="15" xr3:uid="{DD5CA0F8-9163-43B4-9AFC-4BC3CBF4A147}" name="Automatic Effort HH"/>
    <tableColumn id="28" xr3:uid="{6D06FBDA-4D0D-4C31-954C-468862C6AFC2}" name="Priority"/>
    <tableColumn id="16" xr3:uid="{3CA1A595-8A7F-488F-A976-1B1416AA04AC}" name="ID"/>
    <tableColumn id="17" xr3:uid="{7D15A6B8-FFD9-4B41-A35A-0AC7838ED5AE}" name="ConversionScope"/>
    <tableColumn id="18" xr3:uid="{2BC4CE7B-B840-46E9-A71C-6D3EA6BA8715}" name="ConversionStatus"/>
    <tableColumn id="19" xr3:uid="{873A30C4-E8A3-4345-AC9F-46D896302D60}" name="ConversionDate"/>
    <tableColumn id="20" xr3:uid="{2E99B812-52BE-4524-BB72-D832FDE4552A}" name="Assigned to"/>
    <tableColumn id="21" xr3:uid="{50297110-CB42-472A-9455-EBF916AA12C6}" name="TestingStatus"/>
    <tableColumn id="22" xr3:uid="{279805D9-0FA5-4C55-B94C-21F91427E8FB}" name="TestingDate"/>
    <tableColumn id="23" xr3:uid="{8BBF3D3B-88BC-4763-95E6-703B3A7CB4D0}" name="ReTestingDate"/>
    <tableColumn id="24" xr3:uid="{CAF1A993-9AF3-472F-8FB8-99357C4DED64}" name="DeliveryDate"/>
    <tableColumn id="25" xr3:uid="{F6E83EED-804F-4D5D-8912-76969D10015B}" name="Notes"/>
    <tableColumn id="26" xr3:uid="{D7E054F2-0775-4CBD-9DC1-BDFD8865BAC2}" name="ErrorType"/>
    <tableColumn id="27" xr3:uid="{C16A6CC5-FF80-48C1-A66A-2E62E54D5D73}" name="ErrorMess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AA290-F65D-4A90-803A-D382147BB934}" name="Table3" displayName="Table3" ref="A1:D34" totalsRowShown="0">
  <autoFilter ref="A1:D34" xr:uid="{342AA290-F65D-4A90-803A-D382147BB934}"/>
  <tableColumns count="4">
    <tableColumn id="5" xr3:uid="{BB4CDA3B-60DF-4A43-B625-0433AECD5EB6}" name="ID" dataDxfId="1">
      <calculatedColumnFormula>_xlfn.CONCAT(Table3[[#This Row],[OBJECT_TYPE]],Table3[[#This Row],[SIZE]])</calculatedColumnFormula>
    </tableColumn>
    <tableColumn id="2" xr3:uid="{F5F730FC-BD89-4B8F-9EED-E64D478ACF60}" name="OBJECT_TYPE"/>
    <tableColumn id="3" xr3:uid="{05C397A0-13A6-4666-B960-AC91B0A56519}" name="SIZE"/>
    <tableColumn id="4" xr3:uid="{9B87D322-C913-4CE3-AC09-469517C39AA9}" name="EFFORT (HH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BB3D5-22AB-4FFA-BEFB-33B1AF41C75E}" name="Table36" displayName="Table36" ref="G1:J34" totalsRowShown="0">
  <autoFilter ref="G1:J34" xr:uid="{9ABBB3D5-22AB-4FFA-BEFB-33B1AF41C75E}"/>
  <tableColumns count="4">
    <tableColumn id="5" xr3:uid="{1E3B0162-8CD4-4440-923A-9114CA6C068F}" name="ID" dataDxfId="0">
      <calculatedColumnFormula>_xlfn.CONCAT(Table36[[#This Row],[OBJECT_TYPE]],Table36[[#This Row],[SIZE]])</calculatedColumnFormula>
    </tableColumn>
    <tableColumn id="2" xr3:uid="{F06890F3-2388-49B2-9211-5B4421590E0F}" name="OBJECT_TYPE"/>
    <tableColumn id="3" xr3:uid="{D4078DCB-A494-4CF8-9F5C-669B62D91874}" name="SIZE"/>
    <tableColumn id="4" xr3:uid="{43F57ABE-5B04-417B-B87B-BF3B07954FAF}" name="EFFORT (H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4374-F041-4595-987E-88C0D9C80748}">
  <dimension ref="A1:AB851"/>
  <sheetViews>
    <sheetView tabSelected="1" zoomScale="85" zoomScaleNormal="85" workbookViewId="0">
      <selection activeCell="P2" sqref="P2"/>
    </sheetView>
  </sheetViews>
  <sheetFormatPr defaultRowHeight="14.4" x14ac:dyDescent="0.3"/>
  <cols>
    <col min="1" max="1" width="17.21875" bestFit="1" customWidth="1"/>
    <col min="2" max="2" width="15.6640625" customWidth="1"/>
    <col min="3" max="3" width="29.5546875" customWidth="1"/>
    <col min="4" max="4" width="11.44140625" customWidth="1"/>
    <col min="5" max="5" width="12.77734375" customWidth="1"/>
    <col min="7" max="7" width="9.77734375" customWidth="1"/>
    <col min="9" max="9" width="14" customWidth="1"/>
    <col min="10" max="10" width="14.33203125" customWidth="1"/>
    <col min="11" max="11" width="15.88671875" customWidth="1"/>
    <col min="12" max="12" width="12.109375" customWidth="1"/>
    <col min="14" max="14" width="18" customWidth="1"/>
    <col min="15" max="15" width="20.5546875" bestFit="1" customWidth="1"/>
    <col min="16" max="16" width="11" customWidth="1"/>
  </cols>
  <sheetData>
    <row r="1" spans="1: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17</v>
      </c>
      <c r="N1" t="s">
        <v>34</v>
      </c>
      <c r="O1" t="s">
        <v>35</v>
      </c>
      <c r="P1" t="s">
        <v>69</v>
      </c>
      <c r="Q1" t="s">
        <v>20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</row>
    <row r="3" spans="1:28" x14ac:dyDescent="0.3">
      <c r="M3" s="3"/>
    </row>
    <row r="4" spans="1:28" x14ac:dyDescent="0.3">
      <c r="M4" s="3"/>
    </row>
    <row r="5" spans="1:28" x14ac:dyDescent="0.3">
      <c r="M5" s="3"/>
    </row>
    <row r="6" spans="1:28" x14ac:dyDescent="0.3">
      <c r="M6" s="3"/>
    </row>
    <row r="7" spans="1:28" x14ac:dyDescent="0.3">
      <c r="M7" s="3"/>
    </row>
    <row r="8" spans="1:28" x14ac:dyDescent="0.3">
      <c r="M8" s="3"/>
    </row>
    <row r="9" spans="1:28" x14ac:dyDescent="0.3">
      <c r="M9" s="3"/>
    </row>
    <row r="10" spans="1:28" x14ac:dyDescent="0.3">
      <c r="M10" s="3"/>
    </row>
    <row r="11" spans="1:28" x14ac:dyDescent="0.3">
      <c r="M11" s="3"/>
    </row>
    <row r="12" spans="1:28" x14ac:dyDescent="0.3">
      <c r="M12" s="3"/>
    </row>
    <row r="13" spans="1:28" x14ac:dyDescent="0.3">
      <c r="M13" s="3"/>
    </row>
    <row r="14" spans="1:28" x14ac:dyDescent="0.3">
      <c r="M14" s="3"/>
    </row>
    <row r="15" spans="1:28" x14ac:dyDescent="0.3">
      <c r="M15" s="3"/>
    </row>
    <row r="16" spans="1:28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  <row r="345" spans="13:13" x14ac:dyDescent="0.3">
      <c r="M345" s="3"/>
    </row>
    <row r="346" spans="13:13" x14ac:dyDescent="0.3">
      <c r="M346" s="3"/>
    </row>
    <row r="347" spans="13:13" x14ac:dyDescent="0.3">
      <c r="M347" s="3"/>
    </row>
    <row r="348" spans="13:13" x14ac:dyDescent="0.3">
      <c r="M348" s="3"/>
    </row>
    <row r="349" spans="13:13" x14ac:dyDescent="0.3">
      <c r="M349" s="3"/>
    </row>
    <row r="350" spans="13:13" x14ac:dyDescent="0.3">
      <c r="M350" s="3"/>
    </row>
    <row r="351" spans="13:13" x14ac:dyDescent="0.3">
      <c r="M351" s="3"/>
    </row>
    <row r="352" spans="13:13" x14ac:dyDescent="0.3">
      <c r="M352" s="3"/>
    </row>
    <row r="353" spans="13:13" x14ac:dyDescent="0.3">
      <c r="M353" s="3"/>
    </row>
    <row r="354" spans="13:13" x14ac:dyDescent="0.3">
      <c r="M354" s="3"/>
    </row>
    <row r="355" spans="13:13" x14ac:dyDescent="0.3">
      <c r="M355" s="3"/>
    </row>
    <row r="356" spans="13:13" x14ac:dyDescent="0.3">
      <c r="M356" s="3"/>
    </row>
    <row r="357" spans="13:13" x14ac:dyDescent="0.3">
      <c r="M357" s="3"/>
    </row>
    <row r="358" spans="13:13" x14ac:dyDescent="0.3">
      <c r="M358" s="3"/>
    </row>
    <row r="359" spans="13:13" x14ac:dyDescent="0.3">
      <c r="M359" s="3"/>
    </row>
    <row r="360" spans="13:13" x14ac:dyDescent="0.3">
      <c r="M360" s="3"/>
    </row>
    <row r="361" spans="13:13" x14ac:dyDescent="0.3">
      <c r="M361" s="3"/>
    </row>
    <row r="362" spans="13:13" x14ac:dyDescent="0.3">
      <c r="M362" s="3"/>
    </row>
    <row r="363" spans="13:13" x14ac:dyDescent="0.3">
      <c r="M363" s="3"/>
    </row>
    <row r="364" spans="13:13" x14ac:dyDescent="0.3">
      <c r="M364" s="3"/>
    </row>
    <row r="365" spans="13:13" x14ac:dyDescent="0.3">
      <c r="M365" s="3"/>
    </row>
    <row r="366" spans="13:13" x14ac:dyDescent="0.3">
      <c r="M366" s="3"/>
    </row>
    <row r="367" spans="13:13" x14ac:dyDescent="0.3">
      <c r="M367" s="3"/>
    </row>
    <row r="368" spans="13:13" x14ac:dyDescent="0.3">
      <c r="M368" s="3"/>
    </row>
    <row r="369" spans="13:13" x14ac:dyDescent="0.3">
      <c r="M369" s="3"/>
    </row>
    <row r="370" spans="13:13" x14ac:dyDescent="0.3">
      <c r="M370" s="3"/>
    </row>
    <row r="371" spans="13:13" x14ac:dyDescent="0.3">
      <c r="M371" s="3"/>
    </row>
    <row r="372" spans="13:13" x14ac:dyDescent="0.3">
      <c r="M372" s="3"/>
    </row>
    <row r="373" spans="13:13" x14ac:dyDescent="0.3">
      <c r="M373" s="3"/>
    </row>
    <row r="374" spans="13:13" x14ac:dyDescent="0.3">
      <c r="M374" s="3"/>
    </row>
    <row r="375" spans="13:13" x14ac:dyDescent="0.3">
      <c r="M375" s="3"/>
    </row>
    <row r="376" spans="13:13" x14ac:dyDescent="0.3">
      <c r="M376" s="3"/>
    </row>
    <row r="377" spans="13:13" x14ac:dyDescent="0.3">
      <c r="M377" s="3"/>
    </row>
    <row r="378" spans="13:13" x14ac:dyDescent="0.3">
      <c r="M378" s="3"/>
    </row>
    <row r="379" spans="13:13" x14ac:dyDescent="0.3">
      <c r="M379" s="3"/>
    </row>
    <row r="380" spans="13:13" x14ac:dyDescent="0.3">
      <c r="M380" s="3"/>
    </row>
    <row r="381" spans="13:13" x14ac:dyDescent="0.3">
      <c r="M381" s="3"/>
    </row>
    <row r="382" spans="13:13" x14ac:dyDescent="0.3">
      <c r="M382" s="3"/>
    </row>
    <row r="383" spans="13:13" x14ac:dyDescent="0.3">
      <c r="M383" s="3"/>
    </row>
    <row r="384" spans="13:13" x14ac:dyDescent="0.3">
      <c r="M384" s="3"/>
    </row>
    <row r="385" spans="13:13" x14ac:dyDescent="0.3">
      <c r="M385" s="3"/>
    </row>
    <row r="386" spans="13:13" x14ac:dyDescent="0.3">
      <c r="M386" s="3"/>
    </row>
    <row r="387" spans="13:13" x14ac:dyDescent="0.3">
      <c r="M387" s="3"/>
    </row>
    <row r="388" spans="13:13" x14ac:dyDescent="0.3">
      <c r="M388" s="3"/>
    </row>
    <row r="389" spans="13:13" x14ac:dyDescent="0.3">
      <c r="M389" s="3"/>
    </row>
    <row r="390" spans="13:13" x14ac:dyDescent="0.3">
      <c r="M390" s="3"/>
    </row>
    <row r="391" spans="13:13" x14ac:dyDescent="0.3">
      <c r="M391" s="3"/>
    </row>
    <row r="392" spans="13:13" x14ac:dyDescent="0.3">
      <c r="M392" s="3"/>
    </row>
    <row r="393" spans="13:13" x14ac:dyDescent="0.3">
      <c r="M393" s="3"/>
    </row>
    <row r="394" spans="13:13" x14ac:dyDescent="0.3">
      <c r="M394" s="3"/>
    </row>
    <row r="395" spans="13:13" x14ac:dyDescent="0.3">
      <c r="M395" s="3"/>
    </row>
    <row r="396" spans="13:13" x14ac:dyDescent="0.3">
      <c r="M396" s="3"/>
    </row>
    <row r="397" spans="13:13" x14ac:dyDescent="0.3">
      <c r="M397" s="3"/>
    </row>
    <row r="398" spans="13:13" x14ac:dyDescent="0.3">
      <c r="M398" s="3"/>
    </row>
    <row r="399" spans="13:13" x14ac:dyDescent="0.3">
      <c r="M399" s="3"/>
    </row>
    <row r="400" spans="13:13" x14ac:dyDescent="0.3">
      <c r="M400" s="3"/>
    </row>
    <row r="401" spans="13:13" x14ac:dyDescent="0.3">
      <c r="M401" s="3"/>
    </row>
    <row r="402" spans="13:13" x14ac:dyDescent="0.3">
      <c r="M402" s="3"/>
    </row>
    <row r="403" spans="13:13" x14ac:dyDescent="0.3">
      <c r="M403" s="3"/>
    </row>
    <row r="404" spans="13:13" x14ac:dyDescent="0.3">
      <c r="M404" s="3"/>
    </row>
    <row r="405" spans="13:13" x14ac:dyDescent="0.3">
      <c r="M405" s="3"/>
    </row>
    <row r="406" spans="13:13" x14ac:dyDescent="0.3">
      <c r="M406" s="3"/>
    </row>
    <row r="407" spans="13:13" x14ac:dyDescent="0.3">
      <c r="M407" s="3"/>
    </row>
    <row r="408" spans="13:13" x14ac:dyDescent="0.3">
      <c r="M408" s="3"/>
    </row>
    <row r="409" spans="13:13" x14ac:dyDescent="0.3">
      <c r="M409" s="3"/>
    </row>
    <row r="410" spans="13:13" x14ac:dyDescent="0.3">
      <c r="M410" s="3"/>
    </row>
    <row r="411" spans="13:13" x14ac:dyDescent="0.3">
      <c r="M411" s="3"/>
    </row>
    <row r="412" spans="13:13" x14ac:dyDescent="0.3">
      <c r="M412" s="3"/>
    </row>
    <row r="413" spans="13:13" x14ac:dyDescent="0.3">
      <c r="M413" s="3"/>
    </row>
    <row r="414" spans="13:13" x14ac:dyDescent="0.3">
      <c r="M414" s="3"/>
    </row>
    <row r="415" spans="13:13" x14ac:dyDescent="0.3">
      <c r="M415" s="3"/>
    </row>
    <row r="416" spans="13:13" x14ac:dyDescent="0.3">
      <c r="M416" s="3"/>
    </row>
    <row r="417" spans="13:13" x14ac:dyDescent="0.3">
      <c r="M417" s="3"/>
    </row>
    <row r="418" spans="13:13" x14ac:dyDescent="0.3">
      <c r="M418" s="3"/>
    </row>
    <row r="419" spans="13:13" x14ac:dyDescent="0.3">
      <c r="M419" s="3"/>
    </row>
    <row r="420" spans="13:13" x14ac:dyDescent="0.3">
      <c r="M420" s="3"/>
    </row>
    <row r="421" spans="13:13" x14ac:dyDescent="0.3">
      <c r="M421" s="3"/>
    </row>
    <row r="422" spans="13:13" x14ac:dyDescent="0.3">
      <c r="M422" s="3"/>
    </row>
    <row r="423" spans="13:13" x14ac:dyDescent="0.3">
      <c r="M423" s="3"/>
    </row>
    <row r="424" spans="13:13" x14ac:dyDescent="0.3">
      <c r="M424" s="3"/>
    </row>
    <row r="425" spans="13:13" x14ac:dyDescent="0.3">
      <c r="M425" s="3"/>
    </row>
    <row r="426" spans="13:13" x14ac:dyDescent="0.3">
      <c r="M426" s="3"/>
    </row>
    <row r="427" spans="13:13" x14ac:dyDescent="0.3">
      <c r="M427" s="3"/>
    </row>
    <row r="428" spans="13:13" x14ac:dyDescent="0.3">
      <c r="M428" s="3"/>
    </row>
    <row r="429" spans="13:13" x14ac:dyDescent="0.3">
      <c r="M429" s="3"/>
    </row>
    <row r="430" spans="13:13" x14ac:dyDescent="0.3">
      <c r="M430" s="3"/>
    </row>
    <row r="431" spans="13:13" x14ac:dyDescent="0.3">
      <c r="M431" s="3"/>
    </row>
    <row r="432" spans="13:13" x14ac:dyDescent="0.3">
      <c r="M432" s="3"/>
    </row>
    <row r="433" spans="13:13" x14ac:dyDescent="0.3">
      <c r="M433" s="3"/>
    </row>
    <row r="434" spans="13:13" x14ac:dyDescent="0.3">
      <c r="M434" s="3"/>
    </row>
    <row r="435" spans="13:13" x14ac:dyDescent="0.3">
      <c r="M435" s="3"/>
    </row>
    <row r="436" spans="13:13" x14ac:dyDescent="0.3">
      <c r="M436" s="3"/>
    </row>
    <row r="437" spans="13:13" x14ac:dyDescent="0.3">
      <c r="M437" s="3"/>
    </row>
    <row r="438" spans="13:13" x14ac:dyDescent="0.3">
      <c r="M438" s="3"/>
    </row>
    <row r="439" spans="13:13" x14ac:dyDescent="0.3">
      <c r="M439" s="3"/>
    </row>
    <row r="440" spans="13:13" x14ac:dyDescent="0.3">
      <c r="M440" s="3"/>
    </row>
    <row r="441" spans="13:13" x14ac:dyDescent="0.3">
      <c r="M441" s="3"/>
    </row>
    <row r="442" spans="13:13" x14ac:dyDescent="0.3">
      <c r="M442" s="3"/>
    </row>
    <row r="443" spans="13:13" x14ac:dyDescent="0.3">
      <c r="M443" s="3"/>
    </row>
    <row r="444" spans="13:13" x14ac:dyDescent="0.3">
      <c r="M444" s="3"/>
    </row>
    <row r="445" spans="13:13" x14ac:dyDescent="0.3">
      <c r="M445" s="3"/>
    </row>
    <row r="446" spans="13:13" x14ac:dyDescent="0.3">
      <c r="M446" s="3"/>
    </row>
    <row r="447" spans="13:13" x14ac:dyDescent="0.3">
      <c r="M447" s="3"/>
    </row>
    <row r="448" spans="13:13" x14ac:dyDescent="0.3">
      <c r="M448" s="3"/>
    </row>
    <row r="449" spans="13:13" x14ac:dyDescent="0.3">
      <c r="M449" s="3"/>
    </row>
    <row r="450" spans="13:13" x14ac:dyDescent="0.3">
      <c r="M450" s="3"/>
    </row>
    <row r="451" spans="13:13" x14ac:dyDescent="0.3">
      <c r="M451" s="3"/>
    </row>
    <row r="452" spans="13:13" x14ac:dyDescent="0.3">
      <c r="M452" s="3"/>
    </row>
    <row r="453" spans="13:13" x14ac:dyDescent="0.3">
      <c r="M453" s="3"/>
    </row>
    <row r="454" spans="13:13" x14ac:dyDescent="0.3">
      <c r="M454" s="3"/>
    </row>
    <row r="455" spans="13:13" x14ac:dyDescent="0.3">
      <c r="M455" s="3"/>
    </row>
    <row r="456" spans="13:13" x14ac:dyDescent="0.3">
      <c r="M456" s="3"/>
    </row>
    <row r="457" spans="13:13" x14ac:dyDescent="0.3">
      <c r="M457" s="3"/>
    </row>
    <row r="458" spans="13:13" x14ac:dyDescent="0.3">
      <c r="M458" s="3"/>
    </row>
    <row r="459" spans="13:13" x14ac:dyDescent="0.3">
      <c r="M459" s="3"/>
    </row>
    <row r="460" spans="13:13" x14ac:dyDescent="0.3">
      <c r="M460" s="3"/>
    </row>
    <row r="461" spans="13:13" x14ac:dyDescent="0.3">
      <c r="M461" s="3"/>
    </row>
    <row r="462" spans="13:13" x14ac:dyDescent="0.3">
      <c r="M462" s="3"/>
    </row>
    <row r="463" spans="13:13" x14ac:dyDescent="0.3">
      <c r="M463" s="3"/>
    </row>
    <row r="464" spans="13:13" x14ac:dyDescent="0.3">
      <c r="M464" s="3"/>
    </row>
    <row r="465" spans="13:13" x14ac:dyDescent="0.3">
      <c r="M465" s="3"/>
    </row>
    <row r="466" spans="13:13" x14ac:dyDescent="0.3">
      <c r="M466" s="3"/>
    </row>
    <row r="467" spans="13:13" x14ac:dyDescent="0.3">
      <c r="M467" s="3"/>
    </row>
    <row r="468" spans="13:13" x14ac:dyDescent="0.3">
      <c r="M468" s="3"/>
    </row>
    <row r="469" spans="13:13" x14ac:dyDescent="0.3">
      <c r="M469" s="3"/>
    </row>
    <row r="470" spans="13:13" x14ac:dyDescent="0.3">
      <c r="M470" s="3"/>
    </row>
    <row r="471" spans="13:13" x14ac:dyDescent="0.3">
      <c r="M471" s="3"/>
    </row>
    <row r="472" spans="13:13" x14ac:dyDescent="0.3">
      <c r="M472" s="3"/>
    </row>
    <row r="473" spans="13:13" x14ac:dyDescent="0.3">
      <c r="M473" s="3"/>
    </row>
    <row r="474" spans="13:13" x14ac:dyDescent="0.3">
      <c r="M474" s="3"/>
    </row>
    <row r="475" spans="13:13" x14ac:dyDescent="0.3">
      <c r="M475" s="3"/>
    </row>
    <row r="476" spans="13:13" x14ac:dyDescent="0.3">
      <c r="M476" s="3"/>
    </row>
    <row r="477" spans="13:13" x14ac:dyDescent="0.3">
      <c r="M477" s="3"/>
    </row>
    <row r="478" spans="13:13" x14ac:dyDescent="0.3">
      <c r="M478" s="3"/>
    </row>
    <row r="479" spans="13:13" x14ac:dyDescent="0.3">
      <c r="M479" s="3"/>
    </row>
    <row r="480" spans="13:13" x14ac:dyDescent="0.3">
      <c r="M480" s="3"/>
    </row>
    <row r="481" spans="13:13" x14ac:dyDescent="0.3">
      <c r="M481" s="3"/>
    </row>
    <row r="482" spans="13:13" x14ac:dyDescent="0.3">
      <c r="M482" s="3"/>
    </row>
    <row r="483" spans="13:13" x14ac:dyDescent="0.3">
      <c r="M483" s="3"/>
    </row>
    <row r="484" spans="13:13" x14ac:dyDescent="0.3">
      <c r="M484" s="3"/>
    </row>
    <row r="485" spans="13:13" x14ac:dyDescent="0.3">
      <c r="M485" s="3"/>
    </row>
    <row r="486" spans="13:13" x14ac:dyDescent="0.3">
      <c r="M486" s="3"/>
    </row>
    <row r="487" spans="13:13" x14ac:dyDescent="0.3">
      <c r="M487" s="3"/>
    </row>
    <row r="488" spans="13:13" x14ac:dyDescent="0.3">
      <c r="M488" s="3"/>
    </row>
    <row r="489" spans="13:13" x14ac:dyDescent="0.3">
      <c r="M489" s="3"/>
    </row>
    <row r="490" spans="13:13" x14ac:dyDescent="0.3">
      <c r="M490" s="3"/>
    </row>
    <row r="491" spans="13:13" x14ac:dyDescent="0.3">
      <c r="M491" s="3"/>
    </row>
    <row r="492" spans="13:13" x14ac:dyDescent="0.3">
      <c r="M492" s="3"/>
    </row>
    <row r="493" spans="13:13" x14ac:dyDescent="0.3">
      <c r="M493" s="3"/>
    </row>
    <row r="494" spans="13:13" x14ac:dyDescent="0.3">
      <c r="M494" s="3"/>
    </row>
    <row r="495" spans="13:13" x14ac:dyDescent="0.3">
      <c r="M495" s="3"/>
    </row>
    <row r="496" spans="13:13" x14ac:dyDescent="0.3">
      <c r="M496" s="3"/>
    </row>
    <row r="497" spans="13:13" x14ac:dyDescent="0.3">
      <c r="M497" s="3"/>
    </row>
    <row r="498" spans="13:13" x14ac:dyDescent="0.3">
      <c r="M498" s="3"/>
    </row>
    <row r="499" spans="13:13" x14ac:dyDescent="0.3">
      <c r="M499" s="3"/>
    </row>
    <row r="500" spans="13:13" x14ac:dyDescent="0.3">
      <c r="M500" s="3"/>
    </row>
    <row r="501" spans="13:13" x14ac:dyDescent="0.3">
      <c r="M501" s="3"/>
    </row>
    <row r="502" spans="13:13" x14ac:dyDescent="0.3">
      <c r="M502" s="3"/>
    </row>
    <row r="503" spans="13:13" x14ac:dyDescent="0.3">
      <c r="M503" s="3"/>
    </row>
    <row r="504" spans="13:13" x14ac:dyDescent="0.3">
      <c r="M504" s="3"/>
    </row>
    <row r="505" spans="13:13" x14ac:dyDescent="0.3">
      <c r="M505" s="3"/>
    </row>
    <row r="506" spans="13:13" x14ac:dyDescent="0.3">
      <c r="M506" s="3"/>
    </row>
    <row r="507" spans="13:13" x14ac:dyDescent="0.3">
      <c r="M507" s="3"/>
    </row>
    <row r="508" spans="13:13" x14ac:dyDescent="0.3">
      <c r="M508" s="3"/>
    </row>
    <row r="509" spans="13:13" x14ac:dyDescent="0.3">
      <c r="M509" s="3"/>
    </row>
    <row r="510" spans="13:13" x14ac:dyDescent="0.3">
      <c r="M510" s="3"/>
    </row>
    <row r="511" spans="13:13" x14ac:dyDescent="0.3">
      <c r="M511" s="3"/>
    </row>
    <row r="512" spans="13:13" x14ac:dyDescent="0.3">
      <c r="M512" s="3"/>
    </row>
    <row r="513" spans="13:13" x14ac:dyDescent="0.3">
      <c r="M513" s="3"/>
    </row>
    <row r="514" spans="13:13" x14ac:dyDescent="0.3">
      <c r="M514" s="3"/>
    </row>
    <row r="515" spans="13:13" x14ac:dyDescent="0.3">
      <c r="M515" s="3"/>
    </row>
    <row r="516" spans="13:13" x14ac:dyDescent="0.3">
      <c r="M516" s="3"/>
    </row>
    <row r="517" spans="13:13" x14ac:dyDescent="0.3">
      <c r="M517" s="3"/>
    </row>
    <row r="518" spans="13:13" x14ac:dyDescent="0.3">
      <c r="M518" s="3"/>
    </row>
    <row r="519" spans="13:13" x14ac:dyDescent="0.3">
      <c r="M519" s="3"/>
    </row>
    <row r="520" spans="13:13" x14ac:dyDescent="0.3">
      <c r="M520" s="3"/>
    </row>
    <row r="521" spans="13:13" x14ac:dyDescent="0.3">
      <c r="M521" s="3"/>
    </row>
    <row r="522" spans="13:13" x14ac:dyDescent="0.3">
      <c r="M522" s="3"/>
    </row>
    <row r="523" spans="13:13" x14ac:dyDescent="0.3">
      <c r="M523" s="3"/>
    </row>
    <row r="524" spans="13:13" x14ac:dyDescent="0.3">
      <c r="M524" s="3"/>
    </row>
    <row r="525" spans="13:13" x14ac:dyDescent="0.3">
      <c r="M525" s="3"/>
    </row>
    <row r="526" spans="13:13" x14ac:dyDescent="0.3">
      <c r="M526" s="3"/>
    </row>
    <row r="527" spans="13:13" x14ac:dyDescent="0.3">
      <c r="M527" s="3"/>
    </row>
    <row r="528" spans="13:13" x14ac:dyDescent="0.3">
      <c r="M528" s="3"/>
    </row>
    <row r="529" spans="13:13" x14ac:dyDescent="0.3">
      <c r="M529" s="3"/>
    </row>
    <row r="530" spans="13:13" x14ac:dyDescent="0.3">
      <c r="M530" s="3"/>
    </row>
    <row r="531" spans="13:13" x14ac:dyDescent="0.3">
      <c r="M531" s="3"/>
    </row>
    <row r="532" spans="13:13" x14ac:dyDescent="0.3">
      <c r="M532" s="3"/>
    </row>
    <row r="533" spans="13:13" x14ac:dyDescent="0.3">
      <c r="M533" s="3"/>
    </row>
    <row r="534" spans="13:13" x14ac:dyDescent="0.3">
      <c r="M534" s="3"/>
    </row>
    <row r="535" spans="13:13" x14ac:dyDescent="0.3">
      <c r="M535" s="3"/>
    </row>
    <row r="536" spans="13:13" x14ac:dyDescent="0.3">
      <c r="M536" s="3"/>
    </row>
    <row r="537" spans="13:13" x14ac:dyDescent="0.3">
      <c r="M537" s="3"/>
    </row>
    <row r="538" spans="13:13" x14ac:dyDescent="0.3">
      <c r="M538" s="3"/>
    </row>
    <row r="539" spans="13:13" x14ac:dyDescent="0.3">
      <c r="M539" s="3"/>
    </row>
    <row r="540" spans="13:13" x14ac:dyDescent="0.3">
      <c r="M540" s="3"/>
    </row>
    <row r="541" spans="13:13" x14ac:dyDescent="0.3">
      <c r="M541" s="3"/>
    </row>
    <row r="542" spans="13:13" x14ac:dyDescent="0.3">
      <c r="M542" s="3"/>
    </row>
    <row r="543" spans="13:13" x14ac:dyDescent="0.3">
      <c r="M543" s="3"/>
    </row>
    <row r="544" spans="13:13" x14ac:dyDescent="0.3">
      <c r="M544" s="3"/>
    </row>
    <row r="545" spans="13:13" x14ac:dyDescent="0.3">
      <c r="M545" s="3"/>
    </row>
    <row r="546" spans="13:13" x14ac:dyDescent="0.3">
      <c r="M546" s="3"/>
    </row>
    <row r="547" spans="13:13" x14ac:dyDescent="0.3">
      <c r="M547" s="3"/>
    </row>
    <row r="548" spans="13:13" x14ac:dyDescent="0.3">
      <c r="M548" s="3"/>
    </row>
    <row r="549" spans="13:13" x14ac:dyDescent="0.3">
      <c r="M549" s="3"/>
    </row>
    <row r="550" spans="13:13" x14ac:dyDescent="0.3">
      <c r="M550" s="3"/>
    </row>
    <row r="551" spans="13:13" x14ac:dyDescent="0.3">
      <c r="M551" s="3"/>
    </row>
    <row r="552" spans="13:13" x14ac:dyDescent="0.3">
      <c r="M552" s="3"/>
    </row>
    <row r="553" spans="13:13" x14ac:dyDescent="0.3">
      <c r="M553" s="3"/>
    </row>
    <row r="554" spans="13:13" x14ac:dyDescent="0.3">
      <c r="M554" s="3"/>
    </row>
    <row r="555" spans="13:13" x14ac:dyDescent="0.3">
      <c r="M555" s="3"/>
    </row>
    <row r="556" spans="13:13" x14ac:dyDescent="0.3">
      <c r="M556" s="3"/>
    </row>
    <row r="557" spans="13:13" x14ac:dyDescent="0.3">
      <c r="M557" s="3"/>
    </row>
    <row r="558" spans="13:13" x14ac:dyDescent="0.3">
      <c r="M558" s="3"/>
    </row>
    <row r="559" spans="13:13" x14ac:dyDescent="0.3">
      <c r="M559" s="3"/>
    </row>
    <row r="560" spans="13:13" x14ac:dyDescent="0.3">
      <c r="M560" s="3"/>
    </row>
    <row r="561" spans="13:13" x14ac:dyDescent="0.3">
      <c r="M561" s="3"/>
    </row>
    <row r="562" spans="13:13" x14ac:dyDescent="0.3">
      <c r="M562" s="3"/>
    </row>
    <row r="563" spans="13:13" x14ac:dyDescent="0.3">
      <c r="M563" s="3"/>
    </row>
    <row r="564" spans="13:13" x14ac:dyDescent="0.3">
      <c r="M564" s="3"/>
    </row>
    <row r="565" spans="13:13" x14ac:dyDescent="0.3">
      <c r="M565" s="3"/>
    </row>
    <row r="566" spans="13:13" x14ac:dyDescent="0.3">
      <c r="M566" s="3"/>
    </row>
    <row r="567" spans="13:13" x14ac:dyDescent="0.3">
      <c r="M567" s="3"/>
    </row>
    <row r="568" spans="13:13" x14ac:dyDescent="0.3">
      <c r="M568" s="3"/>
    </row>
    <row r="569" spans="13:13" x14ac:dyDescent="0.3">
      <c r="M569" s="3"/>
    </row>
    <row r="570" spans="13:13" x14ac:dyDescent="0.3">
      <c r="M570" s="3"/>
    </row>
    <row r="571" spans="13:13" x14ac:dyDescent="0.3">
      <c r="M571" s="3"/>
    </row>
    <row r="572" spans="13:13" x14ac:dyDescent="0.3">
      <c r="M572" s="3"/>
    </row>
    <row r="573" spans="13:13" x14ac:dyDescent="0.3">
      <c r="M573" s="3"/>
    </row>
    <row r="574" spans="13:13" x14ac:dyDescent="0.3">
      <c r="M574" s="3"/>
    </row>
    <row r="575" spans="13:13" x14ac:dyDescent="0.3">
      <c r="M575" s="3"/>
    </row>
    <row r="576" spans="13:13" x14ac:dyDescent="0.3">
      <c r="M576" s="3"/>
    </row>
    <row r="577" spans="13:13" x14ac:dyDescent="0.3">
      <c r="M577" s="3"/>
    </row>
    <row r="578" spans="13:13" x14ac:dyDescent="0.3">
      <c r="M578" s="3"/>
    </row>
    <row r="579" spans="13:13" x14ac:dyDescent="0.3">
      <c r="M579" s="3"/>
    </row>
    <row r="580" spans="13:13" x14ac:dyDescent="0.3">
      <c r="M580" s="3"/>
    </row>
    <row r="581" spans="13:13" x14ac:dyDescent="0.3">
      <c r="M581" s="3"/>
    </row>
    <row r="582" spans="13:13" x14ac:dyDescent="0.3">
      <c r="M582" s="3"/>
    </row>
    <row r="583" spans="13:13" x14ac:dyDescent="0.3">
      <c r="M583" s="3"/>
    </row>
    <row r="584" spans="13:13" x14ac:dyDescent="0.3">
      <c r="M584" s="3"/>
    </row>
    <row r="585" spans="13:13" x14ac:dyDescent="0.3">
      <c r="M585" s="3"/>
    </row>
    <row r="586" spans="13:13" x14ac:dyDescent="0.3">
      <c r="M586" s="3"/>
    </row>
    <row r="587" spans="13:13" x14ac:dyDescent="0.3">
      <c r="M587" s="3"/>
    </row>
    <row r="588" spans="13:13" x14ac:dyDescent="0.3">
      <c r="M588" s="3"/>
    </row>
    <row r="589" spans="13:13" x14ac:dyDescent="0.3">
      <c r="M589" s="3"/>
    </row>
    <row r="590" spans="13:13" x14ac:dyDescent="0.3">
      <c r="M590" s="3"/>
    </row>
    <row r="591" spans="13:13" x14ac:dyDescent="0.3">
      <c r="M591" s="3"/>
    </row>
    <row r="592" spans="13:13" x14ac:dyDescent="0.3">
      <c r="M592" s="3"/>
    </row>
    <row r="593" spans="13:13" x14ac:dyDescent="0.3">
      <c r="M593" s="3"/>
    </row>
    <row r="594" spans="13:13" x14ac:dyDescent="0.3">
      <c r="M594" s="3"/>
    </row>
    <row r="595" spans="13:13" x14ac:dyDescent="0.3">
      <c r="M595" s="3"/>
    </row>
    <row r="596" spans="13:13" x14ac:dyDescent="0.3">
      <c r="M596" s="3"/>
    </row>
    <row r="597" spans="13:13" x14ac:dyDescent="0.3">
      <c r="M597" s="3"/>
    </row>
    <row r="598" spans="13:13" x14ac:dyDescent="0.3">
      <c r="M598" s="3"/>
    </row>
    <row r="599" spans="13:13" x14ac:dyDescent="0.3">
      <c r="M599" s="3"/>
    </row>
    <row r="600" spans="13:13" x14ac:dyDescent="0.3">
      <c r="M600" s="3"/>
    </row>
    <row r="601" spans="13:13" x14ac:dyDescent="0.3">
      <c r="M601" s="3"/>
    </row>
    <row r="602" spans="13:13" x14ac:dyDescent="0.3">
      <c r="M602" s="3"/>
    </row>
    <row r="603" spans="13:13" x14ac:dyDescent="0.3">
      <c r="M603" s="3"/>
    </row>
    <row r="604" spans="13:13" x14ac:dyDescent="0.3">
      <c r="M604" s="3"/>
    </row>
    <row r="605" spans="13:13" x14ac:dyDescent="0.3">
      <c r="M605" s="3"/>
    </row>
    <row r="606" spans="13:13" x14ac:dyDescent="0.3">
      <c r="M606" s="3"/>
    </row>
    <row r="607" spans="13:13" x14ac:dyDescent="0.3">
      <c r="M607" s="3"/>
    </row>
    <row r="608" spans="13:13" x14ac:dyDescent="0.3">
      <c r="M608" s="3"/>
    </row>
    <row r="609" spans="13:13" x14ac:dyDescent="0.3">
      <c r="M609" s="3"/>
    </row>
    <row r="610" spans="13:13" x14ac:dyDescent="0.3">
      <c r="M610" s="3"/>
    </row>
    <row r="611" spans="13:13" x14ac:dyDescent="0.3">
      <c r="M611" s="3"/>
    </row>
    <row r="612" spans="13:13" x14ac:dyDescent="0.3">
      <c r="M612" s="3"/>
    </row>
    <row r="613" spans="13:13" x14ac:dyDescent="0.3">
      <c r="M613" s="3"/>
    </row>
    <row r="614" spans="13:13" x14ac:dyDescent="0.3">
      <c r="M614" s="3"/>
    </row>
    <row r="615" spans="13:13" x14ac:dyDescent="0.3">
      <c r="M615" s="3"/>
    </row>
    <row r="616" spans="13:13" x14ac:dyDescent="0.3">
      <c r="M616" s="3"/>
    </row>
    <row r="617" spans="13:13" x14ac:dyDescent="0.3">
      <c r="M617" s="3"/>
    </row>
    <row r="618" spans="13:13" x14ac:dyDescent="0.3">
      <c r="M618" s="3"/>
    </row>
    <row r="619" spans="13:13" x14ac:dyDescent="0.3">
      <c r="M619" s="3"/>
    </row>
    <row r="620" spans="13:13" x14ac:dyDescent="0.3">
      <c r="M620" s="3"/>
    </row>
    <row r="621" spans="13:13" x14ac:dyDescent="0.3">
      <c r="M621" s="3"/>
    </row>
    <row r="622" spans="13:13" x14ac:dyDescent="0.3">
      <c r="M622" s="3"/>
    </row>
    <row r="623" spans="13:13" x14ac:dyDescent="0.3">
      <c r="M623" s="3"/>
    </row>
    <row r="624" spans="13:13" x14ac:dyDescent="0.3">
      <c r="M624" s="3"/>
    </row>
    <row r="625" spans="13:13" x14ac:dyDescent="0.3">
      <c r="M625" s="3"/>
    </row>
    <row r="626" spans="13:13" x14ac:dyDescent="0.3">
      <c r="M626" s="3"/>
    </row>
    <row r="627" spans="13:13" x14ac:dyDescent="0.3">
      <c r="M627" s="3"/>
    </row>
    <row r="628" spans="13:13" x14ac:dyDescent="0.3">
      <c r="M628" s="3"/>
    </row>
    <row r="629" spans="13:13" x14ac:dyDescent="0.3">
      <c r="M629" s="3"/>
    </row>
    <row r="630" spans="13:13" x14ac:dyDescent="0.3">
      <c r="M630" s="3"/>
    </row>
    <row r="631" spans="13:13" x14ac:dyDescent="0.3">
      <c r="M631" s="3"/>
    </row>
    <row r="632" spans="13:13" x14ac:dyDescent="0.3">
      <c r="M632" s="3"/>
    </row>
    <row r="633" spans="13:13" x14ac:dyDescent="0.3">
      <c r="M633" s="3"/>
    </row>
    <row r="634" spans="13:13" x14ac:dyDescent="0.3">
      <c r="M634" s="3"/>
    </row>
    <row r="635" spans="13:13" x14ac:dyDescent="0.3">
      <c r="M635" s="3"/>
    </row>
    <row r="636" spans="13:13" x14ac:dyDescent="0.3">
      <c r="M636" s="3"/>
    </row>
    <row r="637" spans="13:13" x14ac:dyDescent="0.3">
      <c r="M637" s="3"/>
    </row>
    <row r="638" spans="13:13" x14ac:dyDescent="0.3">
      <c r="M638" s="3"/>
    </row>
    <row r="639" spans="13:13" x14ac:dyDescent="0.3">
      <c r="M639" s="3"/>
    </row>
    <row r="640" spans="13:13" x14ac:dyDescent="0.3">
      <c r="M640" s="3"/>
    </row>
    <row r="641" spans="13:13" x14ac:dyDescent="0.3">
      <c r="M641" s="3"/>
    </row>
    <row r="642" spans="13:13" x14ac:dyDescent="0.3">
      <c r="M642" s="3"/>
    </row>
    <row r="643" spans="13:13" x14ac:dyDescent="0.3">
      <c r="M643" s="3"/>
    </row>
    <row r="644" spans="13:13" x14ac:dyDescent="0.3">
      <c r="M644" s="3"/>
    </row>
    <row r="645" spans="13:13" x14ac:dyDescent="0.3">
      <c r="M645" s="3"/>
    </row>
    <row r="646" spans="13:13" x14ac:dyDescent="0.3">
      <c r="M646" s="3"/>
    </row>
    <row r="647" spans="13:13" x14ac:dyDescent="0.3">
      <c r="M647" s="3"/>
    </row>
    <row r="648" spans="13:13" x14ac:dyDescent="0.3">
      <c r="M648" s="3"/>
    </row>
    <row r="649" spans="13:13" x14ac:dyDescent="0.3">
      <c r="M649" s="3"/>
    </row>
    <row r="650" spans="13:13" x14ac:dyDescent="0.3">
      <c r="M650" s="3"/>
    </row>
    <row r="651" spans="13:13" x14ac:dyDescent="0.3">
      <c r="M651" s="3"/>
    </row>
    <row r="652" spans="13:13" x14ac:dyDescent="0.3">
      <c r="M652" s="3"/>
    </row>
    <row r="653" spans="13:13" x14ac:dyDescent="0.3">
      <c r="M653" s="3"/>
    </row>
    <row r="654" spans="13:13" x14ac:dyDescent="0.3">
      <c r="M654" s="3"/>
    </row>
    <row r="655" spans="13:13" x14ac:dyDescent="0.3">
      <c r="M655" s="3"/>
    </row>
    <row r="656" spans="13:13" x14ac:dyDescent="0.3">
      <c r="M656" s="3"/>
    </row>
    <row r="657" spans="13:13" x14ac:dyDescent="0.3">
      <c r="M657" s="3"/>
    </row>
    <row r="658" spans="13:13" x14ac:dyDescent="0.3">
      <c r="M658" s="3"/>
    </row>
    <row r="659" spans="13:13" x14ac:dyDescent="0.3">
      <c r="M659" s="3"/>
    </row>
    <row r="660" spans="13:13" x14ac:dyDescent="0.3">
      <c r="M660" s="3"/>
    </row>
    <row r="661" spans="13:13" x14ac:dyDescent="0.3">
      <c r="M661" s="3"/>
    </row>
    <row r="662" spans="13:13" x14ac:dyDescent="0.3">
      <c r="M662" s="3"/>
    </row>
    <row r="663" spans="13:13" x14ac:dyDescent="0.3">
      <c r="M663" s="3"/>
    </row>
    <row r="664" spans="13:13" x14ac:dyDescent="0.3">
      <c r="M664" s="3"/>
    </row>
    <row r="665" spans="13:13" x14ac:dyDescent="0.3">
      <c r="M665" s="3"/>
    </row>
    <row r="666" spans="13:13" x14ac:dyDescent="0.3">
      <c r="M666" s="3"/>
    </row>
    <row r="667" spans="13:13" x14ac:dyDescent="0.3">
      <c r="M667" s="3"/>
    </row>
    <row r="668" spans="13:13" x14ac:dyDescent="0.3">
      <c r="M668" s="3"/>
    </row>
    <row r="669" spans="13:13" x14ac:dyDescent="0.3">
      <c r="M669" s="3"/>
    </row>
    <row r="670" spans="13:13" x14ac:dyDescent="0.3">
      <c r="M670" s="3"/>
    </row>
    <row r="671" spans="13:13" x14ac:dyDescent="0.3">
      <c r="M671" s="3"/>
    </row>
    <row r="672" spans="13:13" x14ac:dyDescent="0.3">
      <c r="M672" s="3"/>
    </row>
    <row r="673" spans="13:13" x14ac:dyDescent="0.3">
      <c r="M673" s="3"/>
    </row>
    <row r="674" spans="13:13" x14ac:dyDescent="0.3">
      <c r="M674" s="3"/>
    </row>
    <row r="675" spans="13:13" x14ac:dyDescent="0.3">
      <c r="M675" s="3"/>
    </row>
    <row r="676" spans="13:13" x14ac:dyDescent="0.3">
      <c r="M676" s="3"/>
    </row>
    <row r="677" spans="13:13" x14ac:dyDescent="0.3">
      <c r="M677" s="3"/>
    </row>
    <row r="678" spans="13:13" x14ac:dyDescent="0.3">
      <c r="M678" s="3"/>
    </row>
    <row r="679" spans="13:13" x14ac:dyDescent="0.3">
      <c r="M679" s="3"/>
    </row>
    <row r="680" spans="13:13" x14ac:dyDescent="0.3">
      <c r="M680" s="3"/>
    </row>
    <row r="681" spans="13:13" x14ac:dyDescent="0.3">
      <c r="M681" s="3"/>
    </row>
    <row r="682" spans="13:13" x14ac:dyDescent="0.3">
      <c r="M682" s="3"/>
    </row>
    <row r="683" spans="13:13" x14ac:dyDescent="0.3">
      <c r="M683" s="3"/>
    </row>
    <row r="684" spans="13:13" x14ac:dyDescent="0.3">
      <c r="M684" s="3"/>
    </row>
    <row r="685" spans="13:13" x14ac:dyDescent="0.3">
      <c r="M685" s="3"/>
    </row>
    <row r="686" spans="13:13" x14ac:dyDescent="0.3">
      <c r="M686" s="3"/>
    </row>
    <row r="687" spans="13:13" x14ac:dyDescent="0.3">
      <c r="M687" s="3"/>
    </row>
    <row r="688" spans="13:13" x14ac:dyDescent="0.3">
      <c r="M688" s="3"/>
    </row>
    <row r="689" spans="13:13" x14ac:dyDescent="0.3">
      <c r="M689" s="3"/>
    </row>
    <row r="690" spans="13:13" x14ac:dyDescent="0.3">
      <c r="M690" s="3"/>
    </row>
    <row r="691" spans="13:13" x14ac:dyDescent="0.3">
      <c r="M691" s="3"/>
    </row>
    <row r="692" spans="13:13" x14ac:dyDescent="0.3">
      <c r="M692" s="3"/>
    </row>
    <row r="693" spans="13:13" x14ac:dyDescent="0.3">
      <c r="M693" s="3"/>
    </row>
    <row r="694" spans="13:13" x14ac:dyDescent="0.3">
      <c r="M694" s="3"/>
    </row>
    <row r="695" spans="13:13" x14ac:dyDescent="0.3">
      <c r="M695" s="3"/>
    </row>
    <row r="696" spans="13:13" x14ac:dyDescent="0.3">
      <c r="M696" s="3"/>
    </row>
    <row r="697" spans="13:13" x14ac:dyDescent="0.3">
      <c r="M697" s="3"/>
    </row>
    <row r="698" spans="13:13" x14ac:dyDescent="0.3">
      <c r="M698" s="3"/>
    </row>
    <row r="699" spans="13:13" x14ac:dyDescent="0.3">
      <c r="M699" s="3"/>
    </row>
    <row r="700" spans="13:13" x14ac:dyDescent="0.3">
      <c r="M700" s="3"/>
    </row>
    <row r="701" spans="13:13" x14ac:dyDescent="0.3">
      <c r="M701" s="3"/>
    </row>
    <row r="702" spans="13:13" x14ac:dyDescent="0.3">
      <c r="M702" s="3"/>
    </row>
    <row r="703" spans="13:13" x14ac:dyDescent="0.3">
      <c r="M703" s="3"/>
    </row>
    <row r="704" spans="13:13" x14ac:dyDescent="0.3">
      <c r="M704" s="3"/>
    </row>
    <row r="705" spans="13:13" x14ac:dyDescent="0.3">
      <c r="M705" s="3"/>
    </row>
    <row r="706" spans="13:13" x14ac:dyDescent="0.3">
      <c r="M706" s="3"/>
    </row>
    <row r="707" spans="13:13" x14ac:dyDescent="0.3">
      <c r="M707" s="3"/>
    </row>
    <row r="708" spans="13:13" x14ac:dyDescent="0.3">
      <c r="M708" s="3"/>
    </row>
    <row r="709" spans="13:13" x14ac:dyDescent="0.3">
      <c r="M709" s="3"/>
    </row>
    <row r="710" spans="13:13" x14ac:dyDescent="0.3">
      <c r="M710" s="3"/>
    </row>
    <row r="711" spans="13:13" x14ac:dyDescent="0.3">
      <c r="M711" s="3"/>
    </row>
    <row r="712" spans="13:13" x14ac:dyDescent="0.3">
      <c r="M712" s="3"/>
    </row>
    <row r="713" spans="13:13" x14ac:dyDescent="0.3">
      <c r="M713" s="3"/>
    </row>
    <row r="714" spans="13:13" x14ac:dyDescent="0.3">
      <c r="M714" s="3"/>
    </row>
    <row r="715" spans="13:13" x14ac:dyDescent="0.3">
      <c r="M715" s="3"/>
    </row>
    <row r="716" spans="13:13" x14ac:dyDescent="0.3">
      <c r="M716" s="3"/>
    </row>
    <row r="717" spans="13:13" x14ac:dyDescent="0.3">
      <c r="M717" s="3"/>
    </row>
    <row r="718" spans="13:13" x14ac:dyDescent="0.3">
      <c r="M718" s="3"/>
    </row>
    <row r="719" spans="13:13" x14ac:dyDescent="0.3">
      <c r="M719" s="3"/>
    </row>
    <row r="720" spans="13:13" x14ac:dyDescent="0.3">
      <c r="M720" s="3"/>
    </row>
    <row r="721" spans="13:13" x14ac:dyDescent="0.3">
      <c r="M721" s="3"/>
    </row>
    <row r="722" spans="13:13" x14ac:dyDescent="0.3">
      <c r="M722" s="3"/>
    </row>
    <row r="723" spans="13:13" x14ac:dyDescent="0.3">
      <c r="M723" s="3"/>
    </row>
    <row r="724" spans="13:13" x14ac:dyDescent="0.3">
      <c r="M724" s="3"/>
    </row>
    <row r="725" spans="13:13" x14ac:dyDescent="0.3">
      <c r="M725" s="3"/>
    </row>
    <row r="726" spans="13:13" x14ac:dyDescent="0.3">
      <c r="M726" s="3"/>
    </row>
    <row r="727" spans="13:13" x14ac:dyDescent="0.3">
      <c r="M727" s="3"/>
    </row>
    <row r="728" spans="13:13" x14ac:dyDescent="0.3">
      <c r="M728" s="3"/>
    </row>
    <row r="729" spans="13:13" x14ac:dyDescent="0.3">
      <c r="M729" s="3"/>
    </row>
    <row r="730" spans="13:13" x14ac:dyDescent="0.3">
      <c r="M730" s="3"/>
    </row>
    <row r="731" spans="13:13" x14ac:dyDescent="0.3">
      <c r="M731" s="3"/>
    </row>
    <row r="732" spans="13:13" x14ac:dyDescent="0.3">
      <c r="M732" s="3"/>
    </row>
    <row r="733" spans="13:13" x14ac:dyDescent="0.3">
      <c r="M733" s="3"/>
    </row>
    <row r="734" spans="13:13" x14ac:dyDescent="0.3">
      <c r="M734" s="3"/>
    </row>
    <row r="735" spans="13:13" x14ac:dyDescent="0.3">
      <c r="M735" s="3"/>
    </row>
    <row r="736" spans="13:13" x14ac:dyDescent="0.3">
      <c r="M736" s="3"/>
    </row>
    <row r="737" spans="13:13" x14ac:dyDescent="0.3">
      <c r="M737" s="3"/>
    </row>
    <row r="738" spans="13:13" x14ac:dyDescent="0.3">
      <c r="M738" s="3"/>
    </row>
    <row r="739" spans="13:13" x14ac:dyDescent="0.3">
      <c r="M739" s="3"/>
    </row>
    <row r="740" spans="13:13" x14ac:dyDescent="0.3">
      <c r="M740" s="3"/>
    </row>
    <row r="741" spans="13:13" x14ac:dyDescent="0.3">
      <c r="M741" s="3"/>
    </row>
    <row r="742" spans="13:13" x14ac:dyDescent="0.3">
      <c r="M742" s="3"/>
    </row>
    <row r="743" spans="13:13" x14ac:dyDescent="0.3">
      <c r="M743" s="3"/>
    </row>
    <row r="744" spans="13:13" x14ac:dyDescent="0.3">
      <c r="M744" s="3"/>
    </row>
    <row r="745" spans="13:13" x14ac:dyDescent="0.3">
      <c r="M745" s="3"/>
    </row>
    <row r="746" spans="13:13" x14ac:dyDescent="0.3">
      <c r="M746" s="3"/>
    </row>
    <row r="747" spans="13:13" x14ac:dyDescent="0.3">
      <c r="M747" s="3"/>
    </row>
    <row r="748" spans="13:13" x14ac:dyDescent="0.3">
      <c r="M748" s="3"/>
    </row>
    <row r="749" spans="13:13" x14ac:dyDescent="0.3">
      <c r="M749" s="3"/>
    </row>
    <row r="750" spans="13:13" x14ac:dyDescent="0.3">
      <c r="M750" s="3"/>
    </row>
    <row r="751" spans="13:13" x14ac:dyDescent="0.3">
      <c r="M751" s="3"/>
    </row>
    <row r="752" spans="13:13" x14ac:dyDescent="0.3">
      <c r="M752" s="3"/>
    </row>
    <row r="753" spans="13:13" x14ac:dyDescent="0.3">
      <c r="M753" s="3"/>
    </row>
    <row r="754" spans="13:13" x14ac:dyDescent="0.3">
      <c r="M754" s="3"/>
    </row>
    <row r="755" spans="13:13" x14ac:dyDescent="0.3">
      <c r="M755" s="3"/>
    </row>
    <row r="756" spans="13:13" x14ac:dyDescent="0.3">
      <c r="M756" s="3"/>
    </row>
    <row r="757" spans="13:13" x14ac:dyDescent="0.3">
      <c r="M757" s="3"/>
    </row>
    <row r="758" spans="13:13" x14ac:dyDescent="0.3">
      <c r="M758" s="3"/>
    </row>
    <row r="759" spans="13:13" x14ac:dyDescent="0.3">
      <c r="M759" s="3"/>
    </row>
    <row r="760" spans="13:13" x14ac:dyDescent="0.3">
      <c r="M760" s="3"/>
    </row>
    <row r="761" spans="13:13" x14ac:dyDescent="0.3">
      <c r="M761" s="3"/>
    </row>
    <row r="762" spans="13:13" x14ac:dyDescent="0.3">
      <c r="M762" s="3"/>
    </row>
    <row r="763" spans="13:13" x14ac:dyDescent="0.3">
      <c r="M763" s="3"/>
    </row>
    <row r="764" spans="13:13" x14ac:dyDescent="0.3">
      <c r="M764" s="3"/>
    </row>
    <row r="765" spans="13:13" x14ac:dyDescent="0.3">
      <c r="M765" s="3"/>
    </row>
    <row r="766" spans="13:13" x14ac:dyDescent="0.3">
      <c r="M766" s="3"/>
    </row>
    <row r="767" spans="13:13" x14ac:dyDescent="0.3">
      <c r="M767" s="3"/>
    </row>
    <row r="768" spans="13:13" x14ac:dyDescent="0.3">
      <c r="M768" s="3"/>
    </row>
    <row r="769" spans="13:13" x14ac:dyDescent="0.3">
      <c r="M769" s="3"/>
    </row>
    <row r="770" spans="13:13" x14ac:dyDescent="0.3">
      <c r="M770" s="3"/>
    </row>
    <row r="771" spans="13:13" x14ac:dyDescent="0.3">
      <c r="M771" s="3"/>
    </row>
    <row r="772" spans="13:13" x14ac:dyDescent="0.3">
      <c r="M772" s="3"/>
    </row>
    <row r="773" spans="13:13" x14ac:dyDescent="0.3">
      <c r="M773" s="3"/>
    </row>
    <row r="774" spans="13:13" x14ac:dyDescent="0.3">
      <c r="M774" s="3"/>
    </row>
    <row r="775" spans="13:13" x14ac:dyDescent="0.3">
      <c r="M775" s="3"/>
    </row>
    <row r="776" spans="13:13" x14ac:dyDescent="0.3">
      <c r="M776" s="3"/>
    </row>
    <row r="777" spans="13:13" x14ac:dyDescent="0.3">
      <c r="M777" s="3"/>
    </row>
    <row r="778" spans="13:13" x14ac:dyDescent="0.3">
      <c r="M778" s="3"/>
    </row>
    <row r="779" spans="13:13" x14ac:dyDescent="0.3">
      <c r="M779" s="3"/>
    </row>
    <row r="780" spans="13:13" x14ac:dyDescent="0.3">
      <c r="M780" s="3"/>
    </row>
    <row r="781" spans="13:13" x14ac:dyDescent="0.3">
      <c r="M781" s="3"/>
    </row>
    <row r="782" spans="13:13" x14ac:dyDescent="0.3">
      <c r="M782" s="3"/>
    </row>
    <row r="783" spans="13:13" x14ac:dyDescent="0.3">
      <c r="M783" s="3"/>
    </row>
    <row r="784" spans="13:13" x14ac:dyDescent="0.3">
      <c r="M784" s="3"/>
    </row>
    <row r="785" spans="13:13" x14ac:dyDescent="0.3">
      <c r="M785" s="3"/>
    </row>
    <row r="786" spans="13:13" x14ac:dyDescent="0.3">
      <c r="M786" s="3"/>
    </row>
    <row r="787" spans="13:13" x14ac:dyDescent="0.3">
      <c r="M787" s="3"/>
    </row>
    <row r="788" spans="13:13" x14ac:dyDescent="0.3">
      <c r="M788" s="3"/>
    </row>
    <row r="789" spans="13:13" x14ac:dyDescent="0.3">
      <c r="M789" s="3"/>
    </row>
    <row r="790" spans="13:13" x14ac:dyDescent="0.3">
      <c r="M790" s="3"/>
    </row>
    <row r="791" spans="13:13" x14ac:dyDescent="0.3">
      <c r="M791" s="3"/>
    </row>
    <row r="792" spans="13:13" x14ac:dyDescent="0.3">
      <c r="M792" s="3"/>
    </row>
    <row r="793" spans="13:13" x14ac:dyDescent="0.3">
      <c r="M793" s="3"/>
    </row>
    <row r="794" spans="13:13" x14ac:dyDescent="0.3">
      <c r="M794" s="3"/>
    </row>
    <row r="795" spans="13:13" x14ac:dyDescent="0.3">
      <c r="M795" s="3"/>
    </row>
    <row r="796" spans="13:13" x14ac:dyDescent="0.3">
      <c r="M796" s="3"/>
    </row>
    <row r="797" spans="13:13" x14ac:dyDescent="0.3">
      <c r="M797" s="3"/>
    </row>
    <row r="798" spans="13:13" x14ac:dyDescent="0.3">
      <c r="M798" s="3"/>
    </row>
    <row r="799" spans="13:13" x14ac:dyDescent="0.3">
      <c r="M799" s="3"/>
    </row>
    <row r="800" spans="13:13" x14ac:dyDescent="0.3">
      <c r="M800" s="3"/>
    </row>
    <row r="801" spans="13:13" x14ac:dyDescent="0.3">
      <c r="M801" s="3"/>
    </row>
    <row r="802" spans="13:13" x14ac:dyDescent="0.3">
      <c r="M802" s="3"/>
    </row>
    <row r="803" spans="13:13" x14ac:dyDescent="0.3">
      <c r="M803" s="3"/>
    </row>
    <row r="804" spans="13:13" x14ac:dyDescent="0.3">
      <c r="M804" s="3"/>
    </row>
    <row r="805" spans="13:13" x14ac:dyDescent="0.3">
      <c r="M805" s="3"/>
    </row>
    <row r="806" spans="13:13" x14ac:dyDescent="0.3">
      <c r="M806" s="3"/>
    </row>
    <row r="807" spans="13:13" x14ac:dyDescent="0.3">
      <c r="M807" s="3"/>
    </row>
    <row r="808" spans="13:13" x14ac:dyDescent="0.3">
      <c r="M808" s="3"/>
    </row>
    <row r="809" spans="13:13" x14ac:dyDescent="0.3">
      <c r="M809" s="3"/>
    </row>
    <row r="810" spans="13:13" x14ac:dyDescent="0.3">
      <c r="M810" s="3"/>
    </row>
    <row r="811" spans="13:13" x14ac:dyDescent="0.3">
      <c r="M811" s="3"/>
    </row>
    <row r="812" spans="13:13" x14ac:dyDescent="0.3">
      <c r="M812" s="3"/>
    </row>
    <row r="813" spans="13:13" x14ac:dyDescent="0.3">
      <c r="M813" s="3"/>
    </row>
    <row r="814" spans="13:13" x14ac:dyDescent="0.3">
      <c r="M814" s="3"/>
    </row>
    <row r="815" spans="13:13" x14ac:dyDescent="0.3">
      <c r="M815" s="3"/>
    </row>
    <row r="816" spans="13:13" x14ac:dyDescent="0.3">
      <c r="M816" s="3"/>
    </row>
    <row r="817" spans="13:13" x14ac:dyDescent="0.3">
      <c r="M817" s="3"/>
    </row>
    <row r="818" spans="13:13" x14ac:dyDescent="0.3">
      <c r="M818" s="3"/>
    </row>
    <row r="819" spans="13:13" x14ac:dyDescent="0.3">
      <c r="M819" s="3"/>
    </row>
    <row r="820" spans="13:13" x14ac:dyDescent="0.3">
      <c r="M820" s="3"/>
    </row>
    <row r="821" spans="13:13" x14ac:dyDescent="0.3">
      <c r="M821" s="3"/>
    </row>
    <row r="822" spans="13:13" x14ac:dyDescent="0.3">
      <c r="M822" s="3"/>
    </row>
    <row r="823" spans="13:13" x14ac:dyDescent="0.3">
      <c r="M823" s="3"/>
    </row>
    <row r="824" spans="13:13" x14ac:dyDescent="0.3">
      <c r="M824" s="3"/>
    </row>
    <row r="825" spans="13:13" x14ac:dyDescent="0.3">
      <c r="M825" s="3"/>
    </row>
    <row r="826" spans="13:13" x14ac:dyDescent="0.3">
      <c r="M826" s="3"/>
    </row>
    <row r="827" spans="13:13" x14ac:dyDescent="0.3">
      <c r="M827" s="3"/>
    </row>
    <row r="828" spans="13:13" x14ac:dyDescent="0.3">
      <c r="M828" s="3"/>
    </row>
    <row r="829" spans="13:13" x14ac:dyDescent="0.3">
      <c r="M829" s="3"/>
    </row>
    <row r="830" spans="13:13" x14ac:dyDescent="0.3">
      <c r="M830" s="3"/>
    </row>
    <row r="831" spans="13:13" x14ac:dyDescent="0.3">
      <c r="M831" s="3"/>
    </row>
    <row r="832" spans="13:13" x14ac:dyDescent="0.3">
      <c r="M832" s="3"/>
    </row>
    <row r="833" spans="13:13" x14ac:dyDescent="0.3">
      <c r="M833" s="3"/>
    </row>
    <row r="834" spans="13:13" x14ac:dyDescent="0.3">
      <c r="M834" s="3"/>
    </row>
    <row r="835" spans="13:13" x14ac:dyDescent="0.3">
      <c r="M835" s="3"/>
    </row>
    <row r="836" spans="13:13" x14ac:dyDescent="0.3">
      <c r="M836" s="3"/>
    </row>
    <row r="837" spans="13:13" x14ac:dyDescent="0.3">
      <c r="M837" s="3"/>
    </row>
    <row r="838" spans="13:13" x14ac:dyDescent="0.3">
      <c r="M838" s="3"/>
    </row>
    <row r="839" spans="13:13" x14ac:dyDescent="0.3">
      <c r="M839" s="3"/>
    </row>
    <row r="840" spans="13:13" x14ac:dyDescent="0.3">
      <c r="M840" s="3"/>
    </row>
    <row r="841" spans="13:13" x14ac:dyDescent="0.3">
      <c r="M841" s="3"/>
    </row>
    <row r="842" spans="13:13" x14ac:dyDescent="0.3">
      <c r="M842" s="3"/>
    </row>
    <row r="843" spans="13:13" x14ac:dyDescent="0.3">
      <c r="M843" s="3"/>
    </row>
    <row r="844" spans="13:13" x14ac:dyDescent="0.3">
      <c r="M844" s="3"/>
    </row>
    <row r="845" spans="13:13" x14ac:dyDescent="0.3">
      <c r="M845" s="3"/>
    </row>
    <row r="846" spans="13:13" x14ac:dyDescent="0.3">
      <c r="M846" s="3"/>
    </row>
    <row r="847" spans="13:13" x14ac:dyDescent="0.3">
      <c r="M847" s="3"/>
    </row>
    <row r="848" spans="13:13" x14ac:dyDescent="0.3">
      <c r="M848" s="3"/>
    </row>
    <row r="849" spans="13:13" x14ac:dyDescent="0.3">
      <c r="M849" s="3"/>
    </row>
    <row r="850" spans="13:13" x14ac:dyDescent="0.3">
      <c r="M850" s="3"/>
    </row>
    <row r="851" spans="13:13" x14ac:dyDescent="0.3">
      <c r="M85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C942-AB56-42BB-B22B-5FDF179A2904}">
  <dimension ref="A1:H48"/>
  <sheetViews>
    <sheetView topLeftCell="A28" zoomScale="115" zoomScaleNormal="115"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20.77734375" bestFit="1" customWidth="1"/>
    <col min="3" max="3" width="22.44140625" bestFit="1" customWidth="1"/>
    <col min="4" max="4" width="25" bestFit="1" customWidth="1"/>
    <col min="5" max="5" width="11" bestFit="1" customWidth="1"/>
    <col min="6" max="6" width="5.21875" bestFit="1" customWidth="1"/>
    <col min="7" max="7" width="5.109375" bestFit="1" customWidth="1"/>
    <col min="8" max="8" width="11" bestFit="1" customWidth="1"/>
    <col min="9" max="9" width="6.21875" bestFit="1" customWidth="1"/>
    <col min="10" max="10" width="6.5546875" bestFit="1" customWidth="1"/>
    <col min="11" max="11" width="10.5546875" bestFit="1" customWidth="1"/>
    <col min="12" max="12" width="11.33203125" bestFit="1" customWidth="1"/>
    <col min="13" max="13" width="9" bestFit="1" customWidth="1"/>
    <col min="14" max="14" width="5.33203125" bestFit="1" customWidth="1"/>
    <col min="15" max="15" width="8.33203125" bestFit="1" customWidth="1"/>
    <col min="16" max="16" width="10.109375" bestFit="1" customWidth="1"/>
    <col min="17" max="17" width="7.44140625" bestFit="1" customWidth="1"/>
    <col min="18" max="18" width="10.6640625" bestFit="1" customWidth="1"/>
    <col min="19" max="19" width="6.21875" bestFit="1" customWidth="1"/>
    <col min="20" max="20" width="11.6640625" bestFit="1" customWidth="1"/>
    <col min="21" max="21" width="11.77734375" bestFit="1" customWidth="1"/>
    <col min="22" max="22" width="8.44140625" bestFit="1" customWidth="1"/>
    <col min="23" max="23" width="8.6640625" bestFit="1" customWidth="1"/>
    <col min="24" max="24" width="5.109375" bestFit="1" customWidth="1"/>
    <col min="25" max="25" width="5.44140625" bestFit="1" customWidth="1"/>
    <col min="26" max="26" width="9.33203125" bestFit="1" customWidth="1"/>
    <col min="27" max="27" width="5.6640625" bestFit="1" customWidth="1"/>
    <col min="28" max="28" width="9.5546875" bestFit="1" customWidth="1"/>
    <col min="29" max="29" width="11" bestFit="1" customWidth="1"/>
  </cols>
  <sheetData>
    <row r="1" spans="1:8" x14ac:dyDescent="0.3">
      <c r="A1" s="2" t="s">
        <v>15</v>
      </c>
      <c r="B1" t="s">
        <v>13</v>
      </c>
    </row>
    <row r="2" spans="1:8" x14ac:dyDescent="0.3">
      <c r="A2" s="1" t="s">
        <v>57</v>
      </c>
      <c r="B2" s="3"/>
    </row>
    <row r="3" spans="1:8" x14ac:dyDescent="0.3">
      <c r="A3" s="1" t="s">
        <v>16</v>
      </c>
      <c r="B3" s="3"/>
    </row>
    <row r="16" spans="1:8" x14ac:dyDescent="0.3">
      <c r="A16" s="22"/>
      <c r="B16" s="22"/>
      <c r="C16" s="22"/>
      <c r="D16" s="22"/>
      <c r="E16" s="22"/>
      <c r="F16" s="22"/>
      <c r="G16" s="22"/>
      <c r="H16" s="22"/>
    </row>
    <row r="17" spans="1:8" x14ac:dyDescent="0.3">
      <c r="A17" s="22"/>
      <c r="B17" s="22"/>
      <c r="C17" s="22"/>
      <c r="D17" s="22"/>
      <c r="E17" s="22"/>
      <c r="F17" s="22"/>
      <c r="G17" s="22"/>
      <c r="H17" s="22"/>
    </row>
    <row r="18" spans="1:8" x14ac:dyDescent="0.3">
      <c r="A18" s="22"/>
      <c r="B18" s="22"/>
      <c r="C18" s="22"/>
      <c r="D18" s="22"/>
      <c r="E18" s="22"/>
      <c r="F18" s="22"/>
      <c r="G18" s="22"/>
      <c r="H18" s="22"/>
    </row>
    <row r="19" spans="1:8" x14ac:dyDescent="0.3">
      <c r="A19" s="22"/>
      <c r="B19" s="22"/>
      <c r="C19" s="22"/>
      <c r="D19" s="22"/>
      <c r="E19" s="22"/>
      <c r="F19" s="22"/>
      <c r="G19" s="22"/>
      <c r="H19" s="22"/>
    </row>
    <row r="20" spans="1:8" x14ac:dyDescent="0.3">
      <c r="A20" s="22" t="s">
        <v>13</v>
      </c>
      <c r="B20" s="22" t="s">
        <v>14</v>
      </c>
      <c r="C20" s="22"/>
      <c r="F20" s="22"/>
      <c r="G20" s="22"/>
      <c r="H20" s="22"/>
    </row>
    <row r="21" spans="1:8" x14ac:dyDescent="0.3">
      <c r="A21" s="22" t="s">
        <v>15</v>
      </c>
      <c r="B21" s="22" t="s">
        <v>57</v>
      </c>
      <c r="C21" s="22" t="s">
        <v>16</v>
      </c>
      <c r="F21" s="22"/>
      <c r="G21" s="22"/>
      <c r="H21" s="22"/>
    </row>
    <row r="22" spans="1:8" x14ac:dyDescent="0.3">
      <c r="A22" s="23" t="s">
        <v>57</v>
      </c>
      <c r="B22" s="24"/>
      <c r="C22" s="24"/>
      <c r="F22" s="22"/>
      <c r="G22" s="22"/>
      <c r="H22" s="22"/>
    </row>
    <row r="23" spans="1:8" x14ac:dyDescent="0.3">
      <c r="A23" s="23" t="s">
        <v>16</v>
      </c>
      <c r="B23" s="24"/>
      <c r="C23" s="24"/>
      <c r="F23" s="22"/>
      <c r="G23" s="22"/>
      <c r="H23" s="22"/>
    </row>
    <row r="24" spans="1:8" x14ac:dyDescent="0.3">
      <c r="F24" s="22"/>
      <c r="G24" s="22"/>
      <c r="H24" s="22"/>
    </row>
    <row r="25" spans="1:8" x14ac:dyDescent="0.3">
      <c r="F25" s="22"/>
      <c r="G25" s="22"/>
      <c r="H25" s="22"/>
    </row>
    <row r="26" spans="1:8" x14ac:dyDescent="0.3">
      <c r="F26" s="22"/>
      <c r="G26" s="22"/>
      <c r="H26" s="22"/>
    </row>
    <row r="27" spans="1:8" x14ac:dyDescent="0.3">
      <c r="F27" s="22"/>
      <c r="G27" s="22"/>
      <c r="H27" s="22"/>
    </row>
    <row r="28" spans="1:8" x14ac:dyDescent="0.3">
      <c r="F28" s="22"/>
      <c r="G28" s="22"/>
      <c r="H28" s="22"/>
    </row>
    <row r="29" spans="1:8" x14ac:dyDescent="0.3">
      <c r="A29" s="22"/>
      <c r="B29" s="22"/>
      <c r="C29" s="22"/>
      <c r="D29" s="22"/>
      <c r="E29" s="22"/>
      <c r="F29" s="22"/>
      <c r="G29" s="22"/>
      <c r="H29" s="22"/>
    </row>
    <row r="30" spans="1:8" x14ac:dyDescent="0.3">
      <c r="A30" s="22"/>
      <c r="B30" s="22"/>
      <c r="C30" s="22"/>
      <c r="D30" s="22"/>
      <c r="E30" s="22"/>
      <c r="F30" s="22"/>
      <c r="G30" s="22"/>
      <c r="H30" s="22"/>
    </row>
    <row r="31" spans="1:8" x14ac:dyDescent="0.3">
      <c r="A31" s="22"/>
      <c r="B31" s="22"/>
      <c r="C31" s="22"/>
      <c r="D31" s="22"/>
      <c r="E31" s="22"/>
      <c r="F31" s="22"/>
      <c r="G31" s="22"/>
      <c r="H31" s="22"/>
    </row>
    <row r="32" spans="1:8" x14ac:dyDescent="0.3">
      <c r="A32" s="22"/>
      <c r="B32" s="22"/>
      <c r="C32" s="22"/>
      <c r="D32" s="22"/>
      <c r="E32" s="22"/>
      <c r="F32" s="22"/>
      <c r="G32" s="22"/>
      <c r="H32" s="22"/>
    </row>
    <row r="34" spans="1:4" x14ac:dyDescent="0.3">
      <c r="A34" s="2" t="s">
        <v>15</v>
      </c>
      <c r="B34" t="s">
        <v>13</v>
      </c>
      <c r="C34" t="s">
        <v>36</v>
      </c>
      <c r="D34" t="s">
        <v>37</v>
      </c>
    </row>
    <row r="35" spans="1:4" x14ac:dyDescent="0.3">
      <c r="A35" s="1" t="s">
        <v>57</v>
      </c>
      <c r="B35" s="4"/>
      <c r="C35" s="4"/>
      <c r="D35" s="4"/>
    </row>
    <row r="36" spans="1:4" x14ac:dyDescent="0.3">
      <c r="A36" s="1" t="s">
        <v>16</v>
      </c>
      <c r="B36" s="4"/>
      <c r="C36" s="4"/>
      <c r="D36" s="4"/>
    </row>
    <row r="48" spans="1:4" x14ac:dyDescent="0.3">
      <c r="D48" s="8"/>
    </row>
  </sheetData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4B10-79EE-437C-A208-ABEA792CD8C7}">
  <dimension ref="A1:J34"/>
  <sheetViews>
    <sheetView topLeftCell="A7" zoomScale="85" zoomScaleNormal="85" workbookViewId="0">
      <selection activeCell="D38" sqref="D38"/>
    </sheetView>
  </sheetViews>
  <sheetFormatPr defaultRowHeight="14.4" x14ac:dyDescent="0.3"/>
  <cols>
    <col min="1" max="1" width="26.77734375" bestFit="1" customWidth="1"/>
    <col min="2" max="2" width="19.109375" bestFit="1" customWidth="1"/>
    <col min="3" max="3" width="8.44140625" bestFit="1" customWidth="1"/>
    <col min="4" max="4" width="13.88671875" bestFit="1" customWidth="1"/>
    <col min="7" max="7" width="23.21875" bestFit="1" customWidth="1"/>
    <col min="8" max="8" width="15.5546875" bestFit="1" customWidth="1"/>
    <col min="9" max="9" width="8.44140625" bestFit="1" customWidth="1"/>
    <col min="10" max="10" width="13.88671875" bestFit="1" customWidth="1"/>
  </cols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tr">
        <f>_xlfn.CONCAT(Table3[[#This Row],[OBJECT_TYPE]],Table3[[#This Row],[SIZE]])</f>
        <v>TABLESMALL</v>
      </c>
      <c r="B2" t="s">
        <v>24</v>
      </c>
      <c r="C2" t="s">
        <v>18</v>
      </c>
      <c r="D2">
        <v>0.1</v>
      </c>
      <c r="G2" t="str">
        <f>_xlfn.CONCAT(Table36[[#This Row],[OBJECT_TYPE]],Table36[[#This Row],[SIZE]])</f>
        <v>TABLESMALL</v>
      </c>
      <c r="H2" t="s">
        <v>24</v>
      </c>
      <c r="I2" t="s">
        <v>18</v>
      </c>
      <c r="J2">
        <v>1E-3</v>
      </c>
    </row>
    <row r="3" spans="1:10" x14ac:dyDescent="0.3">
      <c r="A3" t="str">
        <f>_xlfn.CONCAT(Table3[[#This Row],[OBJECT_TYPE]],Table3[[#This Row],[SIZE]])</f>
        <v>TABLEMEDIUM</v>
      </c>
      <c r="B3" t="s">
        <v>24</v>
      </c>
      <c r="C3" t="s">
        <v>19</v>
      </c>
      <c r="D3">
        <v>0.15</v>
      </c>
      <c r="G3" t="str">
        <f>_xlfn.CONCAT(Table36[[#This Row],[OBJECT_TYPE]],Table36[[#This Row],[SIZE]])</f>
        <v>TABLEMEDIUM</v>
      </c>
      <c r="H3" t="s">
        <v>24</v>
      </c>
      <c r="I3" t="s">
        <v>19</v>
      </c>
      <c r="J3">
        <v>1E-3</v>
      </c>
    </row>
    <row r="4" spans="1:10" x14ac:dyDescent="0.3">
      <c r="A4" t="str">
        <f>_xlfn.CONCAT(Table3[[#This Row],[OBJECT_TYPE]],Table3[[#This Row],[SIZE]])</f>
        <v>TABLELARGE</v>
      </c>
      <c r="B4" t="s">
        <v>24</v>
      </c>
      <c r="C4" t="s">
        <v>0</v>
      </c>
      <c r="D4">
        <v>0.25</v>
      </c>
      <c r="G4" t="str">
        <f>_xlfn.CONCAT(Table36[[#This Row],[OBJECT_TYPE]],Table36[[#This Row],[SIZE]])</f>
        <v>TABLELARGE</v>
      </c>
      <c r="H4" t="s">
        <v>24</v>
      </c>
      <c r="I4" t="s">
        <v>0</v>
      </c>
      <c r="J4">
        <v>1E-3</v>
      </c>
    </row>
    <row r="5" spans="1:10" x14ac:dyDescent="0.3">
      <c r="A5" t="str">
        <f>_xlfn.CONCAT(Table3[[#This Row],[OBJECT_TYPE]],Table3[[#This Row],[SIZE]])</f>
        <v>VIEWSMALL</v>
      </c>
      <c r="B5" t="s">
        <v>25</v>
      </c>
      <c r="C5" t="s">
        <v>18</v>
      </c>
      <c r="D5">
        <v>1</v>
      </c>
      <c r="G5" t="str">
        <f>_xlfn.CONCAT(Table36[[#This Row],[OBJECT_TYPE]],Table36[[#This Row],[SIZE]])</f>
        <v>VIEWSMALL</v>
      </c>
      <c r="H5" t="s">
        <v>25</v>
      </c>
      <c r="I5" t="s">
        <v>18</v>
      </c>
      <c r="J5">
        <v>0.1</v>
      </c>
    </row>
    <row r="6" spans="1:10" x14ac:dyDescent="0.3">
      <c r="A6" t="str">
        <f>_xlfn.CONCAT(Table3[[#This Row],[OBJECT_TYPE]],Table3[[#This Row],[SIZE]])</f>
        <v>VIEWMEDIUM</v>
      </c>
      <c r="B6" t="s">
        <v>25</v>
      </c>
      <c r="C6" t="s">
        <v>19</v>
      </c>
      <c r="D6">
        <v>2</v>
      </c>
      <c r="G6" t="str">
        <f>_xlfn.CONCAT(Table36[[#This Row],[OBJECT_TYPE]],Table36[[#This Row],[SIZE]])</f>
        <v>VIEWMEDIUM</v>
      </c>
      <c r="H6" t="s">
        <v>25</v>
      </c>
      <c r="I6" t="s">
        <v>19</v>
      </c>
      <c r="J6">
        <v>0.5</v>
      </c>
    </row>
    <row r="7" spans="1:10" x14ac:dyDescent="0.3">
      <c r="A7" t="str">
        <f>_xlfn.CONCAT(Table3[[#This Row],[OBJECT_TYPE]],Table3[[#This Row],[SIZE]])</f>
        <v>VIEWLARGE</v>
      </c>
      <c r="B7" t="s">
        <v>25</v>
      </c>
      <c r="C7" t="s">
        <v>0</v>
      </c>
      <c r="D7">
        <v>4</v>
      </c>
      <c r="G7" t="str">
        <f>_xlfn.CONCAT(Table36[[#This Row],[OBJECT_TYPE]],Table36[[#This Row],[SIZE]])</f>
        <v>VIEWLARGE</v>
      </c>
      <c r="H7" t="s">
        <v>25</v>
      </c>
      <c r="I7" t="s">
        <v>0</v>
      </c>
      <c r="J7">
        <v>1</v>
      </c>
    </row>
    <row r="8" spans="1:10" x14ac:dyDescent="0.3">
      <c r="A8" t="str">
        <f>_xlfn.CONCAT(Table3[[#This Row],[OBJECT_TYPE]],Table3[[#This Row],[SIZE]])</f>
        <v>JOIN INDEXSMALL</v>
      </c>
      <c r="B8" t="s">
        <v>48</v>
      </c>
      <c r="C8" t="s">
        <v>18</v>
      </c>
      <c r="D8">
        <v>1</v>
      </c>
      <c r="G8" t="str">
        <f>_xlfn.CONCAT(Table36[[#This Row],[OBJECT_TYPE]],Table36[[#This Row],[SIZE]])</f>
        <v>JOIN INDEXSMALL</v>
      </c>
      <c r="H8" t="s">
        <v>48</v>
      </c>
      <c r="I8" t="s">
        <v>18</v>
      </c>
      <c r="J8">
        <v>0.1</v>
      </c>
    </row>
    <row r="9" spans="1:10" x14ac:dyDescent="0.3">
      <c r="A9" t="str">
        <f>_xlfn.CONCAT(Table3[[#This Row],[OBJECT_TYPE]],Table3[[#This Row],[SIZE]])</f>
        <v>JOIN INDEXMEDIUM</v>
      </c>
      <c r="B9" t="s">
        <v>48</v>
      </c>
      <c r="C9" t="s">
        <v>19</v>
      </c>
      <c r="D9">
        <v>2</v>
      </c>
      <c r="G9" t="str">
        <f>_xlfn.CONCAT(Table36[[#This Row],[OBJECT_TYPE]],Table36[[#This Row],[SIZE]])</f>
        <v>JOIN INDEXMEDIUM</v>
      </c>
      <c r="H9" t="s">
        <v>48</v>
      </c>
      <c r="I9" t="s">
        <v>19</v>
      </c>
      <c r="J9">
        <v>0.5</v>
      </c>
    </row>
    <row r="10" spans="1:10" x14ac:dyDescent="0.3">
      <c r="A10" t="str">
        <f>_xlfn.CONCAT(Table3[[#This Row],[OBJECT_TYPE]],Table3[[#This Row],[SIZE]])</f>
        <v>JOIN INDEXLARGE</v>
      </c>
      <c r="B10" t="s">
        <v>48</v>
      </c>
      <c r="C10" t="s">
        <v>0</v>
      </c>
      <c r="D10">
        <v>4</v>
      </c>
      <c r="G10" t="str">
        <f>_xlfn.CONCAT(Table36[[#This Row],[OBJECT_TYPE]],Table36[[#This Row],[SIZE]])</f>
        <v>JOIN INDEXLARGE</v>
      </c>
      <c r="H10" t="s">
        <v>48</v>
      </c>
      <c r="I10" t="s">
        <v>0</v>
      </c>
      <c r="J10">
        <v>1</v>
      </c>
    </row>
    <row r="11" spans="1:10" x14ac:dyDescent="0.3">
      <c r="A11" t="str">
        <f>_xlfn.CONCAT(Table3[[#This Row],[OBJECT_TYPE]],Table3[[#This Row],[SIZE]])</f>
        <v>MACROSMALL</v>
      </c>
      <c r="B11" t="s">
        <v>42</v>
      </c>
      <c r="C11" t="s">
        <v>18</v>
      </c>
      <c r="D11">
        <v>4</v>
      </c>
      <c r="G11" t="str">
        <f>_xlfn.CONCAT(Table36[[#This Row],[OBJECT_TYPE]],Table36[[#This Row],[SIZE]])</f>
        <v>MACROSMALL</v>
      </c>
      <c r="H11" t="s">
        <v>42</v>
      </c>
      <c r="I11" t="s">
        <v>18</v>
      </c>
      <c r="J11">
        <v>0.25</v>
      </c>
    </row>
    <row r="12" spans="1:10" x14ac:dyDescent="0.3">
      <c r="A12" t="str">
        <f>_xlfn.CONCAT(Table3[[#This Row],[OBJECT_TYPE]],Table3[[#This Row],[SIZE]])</f>
        <v>MACROMEDIUM</v>
      </c>
      <c r="B12" t="s">
        <v>42</v>
      </c>
      <c r="C12" t="s">
        <v>19</v>
      </c>
      <c r="D12">
        <v>8</v>
      </c>
      <c r="G12" t="str">
        <f>_xlfn.CONCAT(Table36[[#This Row],[OBJECT_TYPE]],Table36[[#This Row],[SIZE]])</f>
        <v>MACROMEDIUM</v>
      </c>
      <c r="H12" t="s">
        <v>42</v>
      </c>
      <c r="I12" t="s">
        <v>19</v>
      </c>
      <c r="J12">
        <v>0.5</v>
      </c>
    </row>
    <row r="13" spans="1:10" x14ac:dyDescent="0.3">
      <c r="A13" t="str">
        <f>_xlfn.CONCAT(Table3[[#This Row],[OBJECT_TYPE]],Table3[[#This Row],[SIZE]])</f>
        <v>MACROLARGE</v>
      </c>
      <c r="B13" t="s">
        <v>42</v>
      </c>
      <c r="C13" t="s">
        <v>0</v>
      </c>
      <c r="D13">
        <v>12</v>
      </c>
      <c r="G13" t="str">
        <f>_xlfn.CONCAT(Table36[[#This Row],[OBJECT_TYPE]],Table36[[#This Row],[SIZE]])</f>
        <v>MACROLARGE</v>
      </c>
      <c r="H13" t="s">
        <v>42</v>
      </c>
      <c r="I13" t="s">
        <v>0</v>
      </c>
      <c r="J13">
        <v>1</v>
      </c>
    </row>
    <row r="14" spans="1:10" x14ac:dyDescent="0.3">
      <c r="A14" s="3" t="str">
        <f>_xlfn.CONCAT(Table3[[#This Row],[OBJECT_TYPE]],Table3[[#This Row],[SIZE]])</f>
        <v>PROCEDURESMALL</v>
      </c>
      <c r="B14" t="s">
        <v>26</v>
      </c>
      <c r="C14" t="s">
        <v>18</v>
      </c>
      <c r="D14">
        <v>4</v>
      </c>
      <c r="G14" s="3" t="str">
        <f>_xlfn.CONCAT(Table36[[#This Row],[OBJECT_TYPE]],Table36[[#This Row],[SIZE]])</f>
        <v>PROCEDURESMALL</v>
      </c>
      <c r="H14" t="s">
        <v>26</v>
      </c>
      <c r="I14" t="s">
        <v>18</v>
      </c>
      <c r="J14">
        <v>0.25</v>
      </c>
    </row>
    <row r="15" spans="1:10" x14ac:dyDescent="0.3">
      <c r="A15" s="3" t="str">
        <f>_xlfn.CONCAT(Table3[[#This Row],[OBJECT_TYPE]],Table3[[#This Row],[SIZE]])</f>
        <v>PROCEDUREMEDIUM</v>
      </c>
      <c r="B15" t="s">
        <v>26</v>
      </c>
      <c r="C15" t="s">
        <v>19</v>
      </c>
      <c r="D15">
        <v>8</v>
      </c>
      <c r="G15" s="3" t="str">
        <f>_xlfn.CONCAT(Table36[[#This Row],[OBJECT_TYPE]],Table36[[#This Row],[SIZE]])</f>
        <v>PROCEDUREMEDIUM</v>
      </c>
      <c r="H15" t="s">
        <v>26</v>
      </c>
      <c r="I15" t="s">
        <v>19</v>
      </c>
      <c r="J15">
        <v>0.5</v>
      </c>
    </row>
    <row r="16" spans="1:10" x14ac:dyDescent="0.3">
      <c r="A16" s="3" t="str">
        <f>_xlfn.CONCAT(Table3[[#This Row],[OBJECT_TYPE]],Table3[[#This Row],[SIZE]])</f>
        <v>PROCEDURELARGE</v>
      </c>
      <c r="B16" t="s">
        <v>26</v>
      </c>
      <c r="C16" t="s">
        <v>0</v>
      </c>
      <c r="D16">
        <v>12</v>
      </c>
      <c r="G16" s="3" t="str">
        <f>_xlfn.CONCAT(Table36[[#This Row],[OBJECT_TYPE]],Table36[[#This Row],[SIZE]])</f>
        <v>PROCEDURELARGE</v>
      </c>
      <c r="H16" t="s">
        <v>26</v>
      </c>
      <c r="I16" t="s">
        <v>0</v>
      </c>
      <c r="J16">
        <v>1</v>
      </c>
    </row>
    <row r="17" spans="1:10" x14ac:dyDescent="0.3">
      <c r="A17" s="3" t="str">
        <f>_xlfn.CONCAT(Table3[[#This Row],[OBJECT_TYPE]],Table3[[#This Row],[SIZE]])</f>
        <v>FUNCTIONSMALL</v>
      </c>
      <c r="B17" t="s">
        <v>27</v>
      </c>
      <c r="C17" t="s">
        <v>18</v>
      </c>
      <c r="D17">
        <v>2</v>
      </c>
      <c r="G17" s="3" t="str">
        <f>_xlfn.CONCAT(Table36[[#This Row],[OBJECT_TYPE]],Table36[[#This Row],[SIZE]])</f>
        <v>FUNCTIONSMALL</v>
      </c>
      <c r="H17" t="s">
        <v>27</v>
      </c>
      <c r="I17" t="s">
        <v>18</v>
      </c>
      <c r="J17">
        <v>0.25</v>
      </c>
    </row>
    <row r="18" spans="1:10" x14ac:dyDescent="0.3">
      <c r="A18" s="3" t="str">
        <f>_xlfn.CONCAT(Table3[[#This Row],[OBJECT_TYPE]],Table3[[#This Row],[SIZE]])</f>
        <v>FUNCTIONMEDIUM</v>
      </c>
      <c r="B18" t="s">
        <v>27</v>
      </c>
      <c r="C18" t="s">
        <v>19</v>
      </c>
      <c r="D18">
        <v>4</v>
      </c>
      <c r="G18" s="3" t="str">
        <f>_xlfn.CONCAT(Table36[[#This Row],[OBJECT_TYPE]],Table36[[#This Row],[SIZE]])</f>
        <v>FUNCTIONMEDIUM</v>
      </c>
      <c r="H18" t="s">
        <v>27</v>
      </c>
      <c r="I18" t="s">
        <v>19</v>
      </c>
      <c r="J18">
        <v>1.5</v>
      </c>
    </row>
    <row r="19" spans="1:10" x14ac:dyDescent="0.3">
      <c r="A19" s="3" t="str">
        <f>_xlfn.CONCAT(Table3[[#This Row],[OBJECT_TYPE]],Table3[[#This Row],[SIZE]])</f>
        <v>FUNCTIONLARGE</v>
      </c>
      <c r="B19" t="s">
        <v>27</v>
      </c>
      <c r="C19" t="s">
        <v>0</v>
      </c>
      <c r="D19">
        <v>8</v>
      </c>
      <c r="G19" s="3" t="str">
        <f>_xlfn.CONCAT(Table36[[#This Row],[OBJECT_TYPE]],Table36[[#This Row],[SIZE]])</f>
        <v>FUNCTIONLARGE</v>
      </c>
      <c r="H19" t="s">
        <v>27</v>
      </c>
      <c r="I19" t="s">
        <v>0</v>
      </c>
      <c r="J19">
        <v>2</v>
      </c>
    </row>
    <row r="20" spans="1:10" x14ac:dyDescent="0.3">
      <c r="A20" t="str">
        <f>_xlfn.CONCAT(Table3[[#This Row],[OBJECT_TYPE]],Table3[[#This Row],[SIZE]])</f>
        <v>BTEQSMALL</v>
      </c>
      <c r="B20" t="s">
        <v>44</v>
      </c>
      <c r="C20" t="s">
        <v>18</v>
      </c>
      <c r="D20">
        <v>4</v>
      </c>
      <c r="G20" t="str">
        <f>_xlfn.CONCAT(Table3[[#This Row],[OBJECT_TYPE]],Table3[[#This Row],[SIZE]])</f>
        <v>BTEQSMALL</v>
      </c>
      <c r="H20" t="s">
        <v>44</v>
      </c>
      <c r="I20" t="s">
        <v>18</v>
      </c>
      <c r="J20">
        <v>0.25</v>
      </c>
    </row>
    <row r="21" spans="1:10" x14ac:dyDescent="0.3">
      <c r="A21" t="str">
        <f>_xlfn.CONCAT(Table3[[#This Row],[OBJECT_TYPE]],Table3[[#This Row],[SIZE]])</f>
        <v>BTEQMEDIUM</v>
      </c>
      <c r="B21" t="s">
        <v>44</v>
      </c>
      <c r="C21" t="s">
        <v>19</v>
      </c>
      <c r="D21">
        <v>8</v>
      </c>
      <c r="G21" t="str">
        <f>_xlfn.CONCAT(Table3[[#This Row],[OBJECT_TYPE]],Table3[[#This Row],[SIZE]])</f>
        <v>BTEQMEDIUM</v>
      </c>
      <c r="H21" t="s">
        <v>44</v>
      </c>
      <c r="I21" t="s">
        <v>19</v>
      </c>
      <c r="J21">
        <v>1.5</v>
      </c>
    </row>
    <row r="22" spans="1:10" x14ac:dyDescent="0.3">
      <c r="A22" t="str">
        <f>_xlfn.CONCAT(Table3[[#This Row],[OBJECT_TYPE]],Table3[[#This Row],[SIZE]])</f>
        <v>BTEQLARGE</v>
      </c>
      <c r="B22" t="s">
        <v>44</v>
      </c>
      <c r="C22" t="s">
        <v>0</v>
      </c>
      <c r="D22">
        <v>12</v>
      </c>
      <c r="G22" t="str">
        <f>_xlfn.CONCAT(Table3[[#This Row],[OBJECT_TYPE]],Table3[[#This Row],[SIZE]])</f>
        <v>BTEQLARGE</v>
      </c>
      <c r="H22" t="s">
        <v>44</v>
      </c>
      <c r="I22" t="s">
        <v>0</v>
      </c>
      <c r="J22">
        <v>2</v>
      </c>
    </row>
    <row r="23" spans="1:10" x14ac:dyDescent="0.3">
      <c r="A23" t="str">
        <f>_xlfn.CONCAT(Table3[[#This Row],[OBJECT_TYPE]],Table3[[#This Row],[SIZE]])</f>
        <v>FASTLOADSMALL</v>
      </c>
      <c r="B23" t="s">
        <v>49</v>
      </c>
      <c r="C23" t="s">
        <v>18</v>
      </c>
      <c r="D23" s="16">
        <v>4</v>
      </c>
      <c r="G23" t="str">
        <f>_xlfn.CONCAT(Table3[[#This Row],[OBJECT_TYPE]],Table3[[#This Row],[SIZE]])</f>
        <v>FASTLOADSMALL</v>
      </c>
      <c r="H23" t="s">
        <v>44</v>
      </c>
      <c r="I23" t="s">
        <v>18</v>
      </c>
      <c r="J23">
        <v>0.25</v>
      </c>
    </row>
    <row r="24" spans="1:10" x14ac:dyDescent="0.3">
      <c r="A24" t="str">
        <f>_xlfn.CONCAT(Table3[[#This Row],[OBJECT_TYPE]],Table3[[#This Row],[SIZE]])</f>
        <v>FASTLOADMEDIUM</v>
      </c>
      <c r="B24" t="s">
        <v>49</v>
      </c>
      <c r="C24" t="s">
        <v>19</v>
      </c>
      <c r="D24" s="14">
        <v>8</v>
      </c>
      <c r="G24" t="str">
        <f>_xlfn.CONCAT(Table3[[#This Row],[OBJECT_TYPE]],Table3[[#This Row],[SIZE]])</f>
        <v>FASTLOADMEDIUM</v>
      </c>
      <c r="H24" t="s">
        <v>44</v>
      </c>
      <c r="I24" t="s">
        <v>19</v>
      </c>
      <c r="J24">
        <v>0.5</v>
      </c>
    </row>
    <row r="25" spans="1:10" x14ac:dyDescent="0.3">
      <c r="A25" t="str">
        <f>_xlfn.CONCAT(Table3[[#This Row],[OBJECT_TYPE]],Table3[[#This Row],[SIZE]])</f>
        <v>FASTLOADLARGE</v>
      </c>
      <c r="B25" t="s">
        <v>49</v>
      </c>
      <c r="C25" t="s">
        <v>0</v>
      </c>
      <c r="D25" s="16">
        <v>12</v>
      </c>
      <c r="G25" t="str">
        <f>_xlfn.CONCAT(Table3[[#This Row],[OBJECT_TYPE]],Table3[[#This Row],[SIZE]])</f>
        <v>FASTLOADLARGE</v>
      </c>
      <c r="H25" t="s">
        <v>44</v>
      </c>
      <c r="I25" t="s">
        <v>0</v>
      </c>
      <c r="J25">
        <v>1</v>
      </c>
    </row>
    <row r="26" spans="1:10" x14ac:dyDescent="0.3">
      <c r="A26" t="str">
        <f>_xlfn.CONCAT(Table3[[#This Row],[OBJECT_TYPE]],Table3[[#This Row],[SIZE]])</f>
        <v>MULTILOADSMALL</v>
      </c>
      <c r="B26" t="s">
        <v>50</v>
      </c>
      <c r="C26" t="s">
        <v>18</v>
      </c>
      <c r="D26" s="16">
        <v>4</v>
      </c>
      <c r="G26" t="str">
        <f>_xlfn.CONCAT(Table3[[#This Row],[OBJECT_TYPE]],Table3[[#This Row],[SIZE]])</f>
        <v>MULTILOADSMALL</v>
      </c>
      <c r="H26" t="s">
        <v>50</v>
      </c>
      <c r="I26" t="s">
        <v>18</v>
      </c>
      <c r="J26">
        <v>0.25</v>
      </c>
    </row>
    <row r="27" spans="1:10" x14ac:dyDescent="0.3">
      <c r="A27" s="3" t="str">
        <f>_xlfn.CONCAT(Table3[[#This Row],[OBJECT_TYPE]],Table3[[#This Row],[SIZE]])</f>
        <v>MULTILOADMEDIUM</v>
      </c>
      <c r="B27" t="s">
        <v>50</v>
      </c>
      <c r="C27" t="s">
        <v>19</v>
      </c>
      <c r="D27" s="16">
        <v>8</v>
      </c>
      <c r="G27" s="3" t="str">
        <f>_xlfn.CONCAT(Table3[[#This Row],[OBJECT_TYPE]],Table3[[#This Row],[SIZE]])</f>
        <v>MULTILOADMEDIUM</v>
      </c>
      <c r="H27" t="s">
        <v>50</v>
      </c>
      <c r="I27" t="s">
        <v>19</v>
      </c>
      <c r="J27">
        <v>0.5</v>
      </c>
    </row>
    <row r="28" spans="1:10" x14ac:dyDescent="0.3">
      <c r="A28" s="3" t="str">
        <f>_xlfn.CONCAT(Table3[[#This Row],[OBJECT_TYPE]],Table3[[#This Row],[SIZE]])</f>
        <v>MULTILOADLARGE</v>
      </c>
      <c r="B28" t="s">
        <v>50</v>
      </c>
      <c r="C28" t="s">
        <v>0</v>
      </c>
      <c r="D28" s="16">
        <v>12</v>
      </c>
      <c r="G28" s="3" t="str">
        <f>_xlfn.CONCAT(Table3[[#This Row],[OBJECT_TYPE]],Table3[[#This Row],[SIZE]])</f>
        <v>MULTILOADLARGE</v>
      </c>
      <c r="H28" t="s">
        <v>50</v>
      </c>
      <c r="I28" t="s">
        <v>0</v>
      </c>
      <c r="J28">
        <v>1</v>
      </c>
    </row>
    <row r="29" spans="1:10" x14ac:dyDescent="0.3">
      <c r="A29" s="17" t="str">
        <f>_xlfn.CONCAT(Table3[[#This Row],[OBJECT_TYPE]],Table3[[#This Row],[SIZE]])</f>
        <v>TPTSMALL</v>
      </c>
      <c r="B29" s="15" t="s">
        <v>45</v>
      </c>
      <c r="C29" s="15" t="s">
        <v>18</v>
      </c>
      <c r="D29" s="16">
        <v>4</v>
      </c>
      <c r="G29" s="3" t="str">
        <f>_xlfn.CONCAT(Table36[[#This Row],[OBJECT_TYPE]],Table36[[#This Row],[SIZE]])</f>
        <v>TPTSMALL</v>
      </c>
      <c r="H29" t="s">
        <v>45</v>
      </c>
      <c r="I29" t="s">
        <v>18</v>
      </c>
      <c r="J29">
        <v>0.25</v>
      </c>
    </row>
    <row r="30" spans="1:10" x14ac:dyDescent="0.3">
      <c r="A30" s="18" t="str">
        <f>_xlfn.CONCAT(Table3[[#This Row],[OBJECT_TYPE]],Table3[[#This Row],[SIZE]])</f>
        <v>TPTMEDIUM</v>
      </c>
      <c r="B30" s="13" t="s">
        <v>45</v>
      </c>
      <c r="C30" s="13" t="s">
        <v>19</v>
      </c>
      <c r="D30" s="14">
        <v>8</v>
      </c>
      <c r="G30" s="3" t="str">
        <f>_xlfn.CONCAT(Table36[[#This Row],[OBJECT_TYPE]],Table36[[#This Row],[SIZE]])</f>
        <v>TPTMEDIUM</v>
      </c>
      <c r="H30" t="s">
        <v>45</v>
      </c>
      <c r="I30" t="s">
        <v>19</v>
      </c>
      <c r="J30">
        <v>0.5</v>
      </c>
    </row>
    <row r="31" spans="1:10" x14ac:dyDescent="0.3">
      <c r="A31" s="17" t="str">
        <f>_xlfn.CONCAT(Table3[[#This Row],[OBJECT_TYPE]],Table3[[#This Row],[SIZE]])</f>
        <v>TPTLARGE</v>
      </c>
      <c r="B31" s="15" t="s">
        <v>45</v>
      </c>
      <c r="C31" s="15" t="s">
        <v>0</v>
      </c>
      <c r="D31" s="16">
        <v>12</v>
      </c>
      <c r="G31" s="3" t="str">
        <f>_xlfn.CONCAT(Table36[[#This Row],[OBJECT_TYPE]],Table36[[#This Row],[SIZE]])</f>
        <v>TPTLARGE</v>
      </c>
      <c r="H31" t="s">
        <v>45</v>
      </c>
      <c r="I31" t="s">
        <v>0</v>
      </c>
      <c r="J31">
        <v>1</v>
      </c>
    </row>
    <row r="32" spans="1:10" x14ac:dyDescent="0.3">
      <c r="A32" s="17" t="str">
        <f>_xlfn.CONCAT(Table3[[#This Row],[OBJECT_TYPE]],Table3[[#This Row],[SIZE]])</f>
        <v>TPUMPSMALL</v>
      </c>
      <c r="B32" s="15" t="s">
        <v>51</v>
      </c>
      <c r="C32" s="15" t="s">
        <v>18</v>
      </c>
      <c r="D32" s="14">
        <v>4</v>
      </c>
      <c r="G32" s="3" t="str">
        <f>_xlfn.CONCAT(Table36[[#This Row],[OBJECT_TYPE]],Table36[[#This Row],[SIZE]])</f>
        <v>TPUMPSMALL</v>
      </c>
      <c r="H32" s="15" t="s">
        <v>51</v>
      </c>
      <c r="I32" s="15" t="s">
        <v>18</v>
      </c>
      <c r="J32">
        <v>0.25</v>
      </c>
    </row>
    <row r="33" spans="1:10" x14ac:dyDescent="0.3">
      <c r="A33" s="17" t="str">
        <f>_xlfn.CONCAT(Table3[[#This Row],[OBJECT_TYPE]],Table3[[#This Row],[SIZE]])</f>
        <v>TPUMPMEDIUM</v>
      </c>
      <c r="B33" s="15" t="s">
        <v>51</v>
      </c>
      <c r="C33" s="15" t="s">
        <v>19</v>
      </c>
      <c r="D33" s="20">
        <v>8</v>
      </c>
      <c r="G33" s="3" t="str">
        <f>_xlfn.CONCAT(Table36[[#This Row],[OBJECT_TYPE]],Table36[[#This Row],[SIZE]])</f>
        <v>TPUMPMEDIUM</v>
      </c>
      <c r="H33" s="15" t="s">
        <v>51</v>
      </c>
      <c r="I33" s="15" t="s">
        <v>19</v>
      </c>
      <c r="J33">
        <v>0.5</v>
      </c>
    </row>
    <row r="34" spans="1:10" x14ac:dyDescent="0.3">
      <c r="A34" s="17" t="str">
        <f>_xlfn.CONCAT(Table3[[#This Row],[OBJECT_TYPE]],Table3[[#This Row],[SIZE]])</f>
        <v>TPUMPLARGE</v>
      </c>
      <c r="B34" s="15" t="s">
        <v>51</v>
      </c>
      <c r="C34" s="15" t="s">
        <v>0</v>
      </c>
      <c r="D34">
        <v>12</v>
      </c>
      <c r="G34" s="21" t="str">
        <f>_xlfn.CONCAT(Table36[[#This Row],[OBJECT_TYPE]],Table36[[#This Row],[SIZE]])</f>
        <v>TPUMPLARGE</v>
      </c>
      <c r="H34" s="19" t="s">
        <v>51</v>
      </c>
      <c r="I34" s="19" t="s">
        <v>0</v>
      </c>
      <c r="J34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5C60-5635-44FB-8EA1-DF52D2044879}">
  <dimension ref="A1:C35"/>
  <sheetViews>
    <sheetView workbookViewId="0">
      <selection activeCell="E36" sqref="E36"/>
    </sheetView>
  </sheetViews>
  <sheetFormatPr defaultRowHeight="14.4" x14ac:dyDescent="0.3"/>
  <cols>
    <col min="1" max="1" width="31.109375" style="7" customWidth="1"/>
    <col min="2" max="2" width="21.88671875" bestFit="1" customWidth="1"/>
    <col min="3" max="3" width="10.109375" customWidth="1"/>
  </cols>
  <sheetData>
    <row r="1" spans="1:3" x14ac:dyDescent="0.3">
      <c r="A1" s="11" t="s">
        <v>28</v>
      </c>
      <c r="B1" s="11" t="s">
        <v>29</v>
      </c>
      <c r="C1" s="11" t="s">
        <v>30</v>
      </c>
    </row>
    <row r="2" spans="1:3" x14ac:dyDescent="0.3">
      <c r="A2" s="9" t="s">
        <v>38</v>
      </c>
      <c r="B2" s="9"/>
      <c r="C2" s="9"/>
    </row>
    <row r="3" spans="1:3" x14ac:dyDescent="0.3">
      <c r="A3" s="5"/>
      <c r="B3" s="6" t="s">
        <v>31</v>
      </c>
      <c r="C3" s="6">
        <v>0</v>
      </c>
    </row>
    <row r="4" spans="1:3" x14ac:dyDescent="0.3">
      <c r="A4" s="5"/>
      <c r="B4" s="6" t="s">
        <v>32</v>
      </c>
      <c r="C4" s="6">
        <f>IFERROR(GETPIVOTDATA("Sum of Automatic Effort HH",Pivots!$A$34,"Object_Type","table"),0)</f>
        <v>0</v>
      </c>
    </row>
    <row r="5" spans="1:3" x14ac:dyDescent="0.3">
      <c r="A5" s="9" t="s">
        <v>39</v>
      </c>
      <c r="B5" s="9"/>
      <c r="C5" s="9"/>
    </row>
    <row r="6" spans="1:3" x14ac:dyDescent="0.3">
      <c r="A6" s="5"/>
      <c r="B6" s="6" t="s">
        <v>31</v>
      </c>
      <c r="C6" s="6">
        <v>0</v>
      </c>
    </row>
    <row r="7" spans="1:3" x14ac:dyDescent="0.3">
      <c r="A7" s="5"/>
      <c r="B7" s="6" t="s">
        <v>32</v>
      </c>
      <c r="C7" s="6">
        <f>IFERROR(GETPIVOTDATA("Sum of Automatic Effort HH",Pivots!$A$34,"Object_Type","view"),0)</f>
        <v>0</v>
      </c>
    </row>
    <row r="8" spans="1:3" x14ac:dyDescent="0.3">
      <c r="A8" s="9" t="s">
        <v>52</v>
      </c>
      <c r="B8" s="9"/>
      <c r="C8" s="9"/>
    </row>
    <row r="9" spans="1:3" x14ac:dyDescent="0.3">
      <c r="A9" s="5"/>
      <c r="B9" s="6" t="s">
        <v>31</v>
      </c>
      <c r="C9" s="6">
        <v>0</v>
      </c>
    </row>
    <row r="10" spans="1:3" x14ac:dyDescent="0.3">
      <c r="A10" s="5"/>
      <c r="B10" s="6" t="s">
        <v>32</v>
      </c>
      <c r="C10" s="6" t="e">
        <f>GETPIVOTDATA("Sum of Automatic Effort HH",Pivots!$A$34,"Object_Type","JOIN INDEX")</f>
        <v>#REF!</v>
      </c>
    </row>
    <row r="11" spans="1:3" x14ac:dyDescent="0.3">
      <c r="A11" s="9" t="s">
        <v>43</v>
      </c>
      <c r="B11" s="9"/>
      <c r="C11" s="9"/>
    </row>
    <row r="12" spans="1:3" x14ac:dyDescent="0.3">
      <c r="A12" s="5"/>
      <c r="B12" s="6" t="s">
        <v>31</v>
      </c>
      <c r="C12" s="6">
        <v>0</v>
      </c>
    </row>
    <row r="13" spans="1:3" x14ac:dyDescent="0.3">
      <c r="A13" s="5"/>
      <c r="B13" s="6" t="s">
        <v>32</v>
      </c>
      <c r="C13" s="6">
        <f>IFERROR(GETPIVOTDATA("Sum of Automatic Effort HH",Pivots!$A$34,"Object_Type","procedure"),0)</f>
        <v>0</v>
      </c>
    </row>
    <row r="14" spans="1:3" x14ac:dyDescent="0.3">
      <c r="A14" s="9" t="s">
        <v>53</v>
      </c>
      <c r="B14" s="9"/>
      <c r="C14" s="9"/>
    </row>
    <row r="15" spans="1:3" x14ac:dyDescent="0.3">
      <c r="A15" s="5"/>
      <c r="B15" s="6" t="s">
        <v>31</v>
      </c>
      <c r="C15" s="6">
        <v>0</v>
      </c>
    </row>
    <row r="16" spans="1:3" x14ac:dyDescent="0.3">
      <c r="A16" s="5"/>
      <c r="B16" s="6" t="s">
        <v>32</v>
      </c>
      <c r="C16" s="6">
        <f>IFERROR(GETPIVOTDATA("Sum of Automatic Effort HH",Pivots!$A$34,"Object_Type","function"),0)</f>
        <v>0</v>
      </c>
    </row>
    <row r="17" spans="1:3" x14ac:dyDescent="0.3">
      <c r="A17" s="9" t="s">
        <v>41</v>
      </c>
      <c r="B17" s="9"/>
      <c r="C17" s="9"/>
    </row>
    <row r="18" spans="1:3" x14ac:dyDescent="0.3">
      <c r="A18" s="5"/>
      <c r="B18" s="6" t="s">
        <v>31</v>
      </c>
      <c r="C18" s="6">
        <v>0</v>
      </c>
    </row>
    <row r="19" spans="1:3" x14ac:dyDescent="0.3">
      <c r="A19" s="5"/>
      <c r="B19" s="6" t="s">
        <v>32</v>
      </c>
      <c r="C19" s="6">
        <f>IFERROR(GETPIVOTDATA("Sum of Automatic Effort HH",Pivots!$A$34,"Object_Type","macro"),0)</f>
        <v>0</v>
      </c>
    </row>
    <row r="20" spans="1:3" x14ac:dyDescent="0.3">
      <c r="A20" s="10" t="s">
        <v>46</v>
      </c>
      <c r="B20" s="9"/>
      <c r="C20" s="9"/>
    </row>
    <row r="21" spans="1:3" x14ac:dyDescent="0.3">
      <c r="A21" s="5"/>
      <c r="B21" s="6" t="s">
        <v>31</v>
      </c>
      <c r="C21" s="6">
        <v>0</v>
      </c>
    </row>
    <row r="22" spans="1:3" x14ac:dyDescent="0.3">
      <c r="A22" s="5"/>
      <c r="B22" s="6" t="s">
        <v>32</v>
      </c>
      <c r="C22" s="6">
        <f>IFERROR(GETPIVOTDATA("Sum of Automatic Effort HH",Pivots!$A$34,"Object_Type","bteq"),0)</f>
        <v>0</v>
      </c>
    </row>
    <row r="23" spans="1:3" x14ac:dyDescent="0.3">
      <c r="A23" s="9" t="s">
        <v>56</v>
      </c>
      <c r="B23" s="9"/>
      <c r="C23" s="9"/>
    </row>
    <row r="24" spans="1:3" x14ac:dyDescent="0.3">
      <c r="A24" s="5"/>
      <c r="B24" s="6" t="s">
        <v>31</v>
      </c>
      <c r="C24" s="6">
        <v>0</v>
      </c>
    </row>
    <row r="25" spans="1:3" x14ac:dyDescent="0.3">
      <c r="A25" s="5"/>
      <c r="B25" s="6" t="s">
        <v>32</v>
      </c>
      <c r="C25" s="6">
        <f>IFERROR(GETPIVOTDATA("Sum of Automatic Effort HH",Pivots!$A$34,"Object_Type","fastload"),0)</f>
        <v>0</v>
      </c>
    </row>
    <row r="26" spans="1:3" x14ac:dyDescent="0.3">
      <c r="A26" s="9" t="s">
        <v>55</v>
      </c>
      <c r="B26" s="9"/>
      <c r="C26" s="9"/>
    </row>
    <row r="27" spans="1:3" x14ac:dyDescent="0.3">
      <c r="A27" s="5"/>
      <c r="B27" s="6" t="s">
        <v>31</v>
      </c>
      <c r="C27" s="6">
        <v>0</v>
      </c>
    </row>
    <row r="28" spans="1:3" x14ac:dyDescent="0.3">
      <c r="A28" s="5"/>
      <c r="B28" s="6" t="s">
        <v>32</v>
      </c>
      <c r="C28" s="6">
        <f>IFERROR(GETPIVOTDATA("Sum of Automatic Effort HH",Pivots!$A$34,"Object_Type","multiload"),0)</f>
        <v>0</v>
      </c>
    </row>
    <row r="29" spans="1:3" x14ac:dyDescent="0.3">
      <c r="A29" s="9" t="s">
        <v>47</v>
      </c>
      <c r="B29" s="9"/>
      <c r="C29" s="9"/>
    </row>
    <row r="30" spans="1:3" x14ac:dyDescent="0.3">
      <c r="A30" s="5"/>
      <c r="B30" s="6" t="s">
        <v>40</v>
      </c>
      <c r="C30" s="6">
        <v>0</v>
      </c>
    </row>
    <row r="31" spans="1:3" x14ac:dyDescent="0.3">
      <c r="A31" s="5"/>
      <c r="B31" s="6" t="s">
        <v>32</v>
      </c>
      <c r="C31" s="6">
        <f>IFERROR(GETPIVOTDATA("Sum of Automatic Effort HH",Pivots!$A$34,"Object_Type","tpt"),0)</f>
        <v>0</v>
      </c>
    </row>
    <row r="32" spans="1:3" x14ac:dyDescent="0.3">
      <c r="A32" s="9" t="s">
        <v>54</v>
      </c>
      <c r="B32" s="9"/>
      <c r="C32" s="9"/>
    </row>
    <row r="33" spans="1:3" x14ac:dyDescent="0.3">
      <c r="A33" s="5"/>
      <c r="B33" s="6" t="s">
        <v>40</v>
      </c>
      <c r="C33" s="6">
        <v>0</v>
      </c>
    </row>
    <row r="34" spans="1:3" x14ac:dyDescent="0.3">
      <c r="A34" s="5"/>
      <c r="B34" s="6" t="s">
        <v>32</v>
      </c>
      <c r="C34" s="6">
        <f>IFERROR(GETPIVOTDATA("Sum of Automatic Effort HH",Pivots!$A$34,"Object_Type","tpump"),0)</f>
        <v>0</v>
      </c>
    </row>
    <row r="35" spans="1:3" x14ac:dyDescent="0.3">
      <c r="A35" s="11"/>
      <c r="B35" s="12" t="s">
        <v>33</v>
      </c>
      <c r="C35" s="11" t="e">
        <f>ROUNDUP(SUM(C3:C31),0)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Pivots</vt:lpstr>
      <vt:lpstr>Metrics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Gooden Morales</dc:creator>
  <cp:lastModifiedBy>Tannia Gooden Morales</cp:lastModifiedBy>
  <dcterms:created xsi:type="dcterms:W3CDTF">2021-08-31T16:39:10Z</dcterms:created>
  <dcterms:modified xsi:type="dcterms:W3CDTF">2021-11-04T22:34:12Z</dcterms:modified>
</cp:coreProperties>
</file>