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1C73C42C-2D18-47C1-88B6-106FB1402F12}" xr6:coauthVersionLast="47" xr6:coauthVersionMax="47" xr10:uidLastSave="{00000000-0000-0000-0000-000000000000}"/>
  <bookViews>
    <workbookView xWindow="28680" yWindow="-120" windowWidth="29040" windowHeight="15990" activeTab="1" xr2:uid="{A697830F-4E1E-4890-B80B-891819ADD745}"/>
  </bookViews>
  <sheets>
    <sheet name="Supervised" sheetId="1" r:id="rId1"/>
    <sheet name="Unsupervis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7" i="2"/>
  <c r="I9" i="2"/>
  <c r="I11" i="2"/>
  <c r="I13" i="2"/>
  <c r="I15" i="2"/>
  <c r="I17" i="2"/>
  <c r="I19" i="2"/>
  <c r="I23" i="2"/>
  <c r="I5" i="2"/>
  <c r="K7" i="2"/>
  <c r="K9" i="2"/>
  <c r="K11" i="2"/>
  <c r="K13" i="2"/>
  <c r="K15" i="2"/>
  <c r="K17" i="2"/>
  <c r="K19" i="2"/>
  <c r="K21" i="2"/>
  <c r="K23" i="2"/>
  <c r="K5" i="2"/>
  <c r="O5" i="1"/>
  <c r="J7" i="2"/>
  <c r="J9" i="2"/>
  <c r="J11" i="2"/>
  <c r="J13" i="2"/>
  <c r="J15" i="2"/>
  <c r="J17" i="2"/>
  <c r="J19" i="2"/>
  <c r="J21" i="2"/>
  <c r="J23" i="2"/>
  <c r="J5" i="2"/>
  <c r="N9" i="1"/>
  <c r="N5" i="1"/>
  <c r="O21" i="1"/>
  <c r="O25" i="1"/>
  <c r="O29" i="1"/>
  <c r="O33" i="1"/>
  <c r="O37" i="1"/>
  <c r="O41" i="1"/>
  <c r="O17" i="1"/>
  <c r="O13" i="1"/>
  <c r="N13" i="1"/>
  <c r="N17" i="1"/>
  <c r="N21" i="1"/>
  <c r="N25" i="1"/>
  <c r="N29" i="1"/>
  <c r="N33" i="1"/>
  <c r="N37" i="1"/>
  <c r="N41" i="1"/>
  <c r="O9" i="1"/>
  <c r="M13" i="1"/>
  <c r="M17" i="1"/>
  <c r="M21" i="1"/>
  <c r="M25" i="1"/>
  <c r="M29" i="1"/>
  <c r="M33" i="1"/>
  <c r="M37" i="1"/>
  <c r="M41" i="1"/>
  <c r="M9" i="1"/>
  <c r="M5" i="1"/>
  <c r="L13" i="1"/>
  <c r="L17" i="1"/>
  <c r="L21" i="1"/>
  <c r="L25" i="1"/>
  <c r="L29" i="1"/>
  <c r="L33" i="1"/>
  <c r="L37" i="1"/>
  <c r="L41" i="1"/>
  <c r="L9" i="1"/>
  <c r="L5" i="1"/>
</calcChain>
</file>

<file path=xl/sharedStrings.xml><?xml version="1.0" encoding="utf-8"?>
<sst xmlns="http://schemas.openxmlformats.org/spreadsheetml/2006/main" count="355" uniqueCount="45">
  <si>
    <t>Tipo di dataset</t>
  </si>
  <si>
    <t>Modello</t>
  </si>
  <si>
    <t>Dim_reduction</t>
  </si>
  <si>
    <t>N_components</t>
  </si>
  <si>
    <t>Feature_selection</t>
  </si>
  <si>
    <t>K</t>
  </si>
  <si>
    <t>Normalization</t>
  </si>
  <si>
    <t>Average deviation</t>
  </si>
  <si>
    <t>D0_1</t>
  </si>
  <si>
    <t>KNN</t>
  </si>
  <si>
    <t>RF</t>
  </si>
  <si>
    <t>SVM</t>
  </si>
  <si>
    <t>XGBOOST</t>
  </si>
  <si>
    <t>StandardScaler</t>
  </si>
  <si>
    <t>Average Accuracy</t>
  </si>
  <si>
    <t>PCA</t>
  </si>
  <si>
    <t>None</t>
  </si>
  <si>
    <t>MinMax</t>
  </si>
  <si>
    <t>D0_2</t>
  </si>
  <si>
    <t>D1_1</t>
  </si>
  <si>
    <t>D1_2</t>
  </si>
  <si>
    <t>D2_1</t>
  </si>
  <si>
    <t>Yes</t>
  </si>
  <si>
    <t>D2_2</t>
  </si>
  <si>
    <t>D3_1</t>
  </si>
  <si>
    <t>AlexNetGabor</t>
  </si>
  <si>
    <t>D3_2</t>
  </si>
  <si>
    <t>GaborV6</t>
  </si>
  <si>
    <t>D4_1</t>
  </si>
  <si>
    <t>D4_2</t>
  </si>
  <si>
    <t>Numero feature</t>
  </si>
  <si>
    <t>Average Accuray x type dataset</t>
  </si>
  <si>
    <t>Average Deviation x type dataset</t>
  </si>
  <si>
    <t>Best_Acc-Model</t>
  </si>
  <si>
    <t>LBP_8</t>
  </si>
  <si>
    <t>LBP_8,12,16</t>
  </si>
  <si>
    <t>LBP+GLCM</t>
  </si>
  <si>
    <t>-</t>
  </si>
  <si>
    <t>Average Silhoutte Score</t>
  </si>
  <si>
    <t>KMEANS</t>
  </si>
  <si>
    <t>GMM</t>
  </si>
  <si>
    <t>Nope</t>
  </si>
  <si>
    <t>Noe</t>
  </si>
  <si>
    <t>Average Silhoutte Score x type dataset</t>
  </si>
  <si>
    <t>Best_Silhoutte-Model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</si>
</sst>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5E7F8"/>
        <bgColor indexed="64"/>
      </patternFill>
    </fill>
    <fill>
      <patternFill patternType="solid">
        <fgColor rgb="FFCFD9F8"/>
        <bgColor indexed="64"/>
      </patternFill>
    </fill>
    <fill>
      <patternFill patternType="solid">
        <fgColor rgb="FF9CD2E3"/>
        <bgColor indexed="64"/>
      </patternFill>
    </fill>
    <fill>
      <patternFill patternType="solid">
        <fgColor rgb="FF83C6AE"/>
        <bgColor indexed="64"/>
      </patternFill>
    </fill>
    <fill>
      <patternFill patternType="solid">
        <fgColor rgb="FF9EAD69"/>
        <bgColor indexed="64"/>
      </patternFill>
    </fill>
    <fill>
      <patternFill patternType="solid">
        <fgColor rgb="FFBF8641"/>
        <bgColor indexed="64"/>
      </patternFill>
    </fill>
    <fill>
      <patternFill patternType="solid">
        <fgColor rgb="FFC36064"/>
        <bgColor indexed="64"/>
      </patternFill>
    </fill>
    <fill>
      <patternFill patternType="solid">
        <fgColor rgb="FF9E4F9B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1" xfId="0" applyBorder="1"/>
    <xf numFmtId="0" fontId="0" fillId="6" borderId="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 wrapText="1"/>
    </xf>
    <xf numFmtId="2" fontId="0" fillId="5" borderId="7" xfId="0" applyNumberFormat="1" applyFill="1" applyBorder="1" applyAlignment="1">
      <alignment horizontal="center" vertical="center" wrapText="1"/>
    </xf>
    <xf numFmtId="2" fontId="0" fillId="5" borderId="10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 wrapText="1"/>
    </xf>
    <xf numFmtId="2" fontId="0" fillId="5" borderId="9" xfId="0" applyNumberFormat="1" applyFill="1" applyBorder="1" applyAlignment="1">
      <alignment horizontal="center" vertical="center" wrapText="1"/>
    </xf>
    <xf numFmtId="2" fontId="0" fillId="6" borderId="4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2" fontId="0" fillId="11" borderId="4" xfId="0" applyNumberFormat="1" applyFill="1" applyBorder="1" applyAlignment="1">
      <alignment horizontal="center" vertical="center"/>
    </xf>
    <xf numFmtId="2" fontId="0" fillId="11" borderId="9" xfId="0" applyNumberFormat="1" applyFill="1" applyBorder="1" applyAlignment="1">
      <alignment horizontal="center" vertical="center"/>
    </xf>
    <xf numFmtId="2" fontId="0" fillId="12" borderId="4" xfId="0" applyNumberFormat="1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9" borderId="2" xfId="0" applyNumberForma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0" borderId="2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1" borderId="2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2" borderId="2" xfId="0" applyNumberForma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ED2D3"/>
      <color rgb="FFCFD9F8"/>
      <color rgb="FFF5E7F8"/>
      <color rgb="FF9E4F9B"/>
      <color rgb="FFC36064"/>
      <color rgb="FFBF8641"/>
      <color rgb="FF9EAD69"/>
      <color rgb="FF83C6AE"/>
      <color rgb="FF9CD2E3"/>
      <color rgb="FF003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BFAD-CCE6-419B-81B9-34845A69EEC5}">
  <dimension ref="A3:O45"/>
  <sheetViews>
    <sheetView zoomScale="72" zoomScaleNormal="90" workbookViewId="0">
      <selection activeCell="L5" sqref="L5:L8"/>
    </sheetView>
  </sheetViews>
  <sheetFormatPr defaultRowHeight="14.4" x14ac:dyDescent="0.3"/>
  <cols>
    <col min="1" max="1" width="12.44140625" bestFit="1" customWidth="1"/>
    <col min="2" max="2" width="16.44140625" bestFit="1" customWidth="1"/>
    <col min="3" max="3" width="17.5546875" style="1" bestFit="1" customWidth="1"/>
    <col min="4" max="4" width="10.6640625" style="1" bestFit="1" customWidth="1"/>
    <col min="5" max="5" width="16.21875" bestFit="1" customWidth="1"/>
    <col min="6" max="6" width="16.77734375" bestFit="1" customWidth="1"/>
    <col min="7" max="7" width="19.88671875" bestFit="1" customWidth="1"/>
    <col min="9" max="9" width="15.33203125" bestFit="1" customWidth="1"/>
    <col min="10" max="10" width="19.88671875" bestFit="1" customWidth="1"/>
    <col min="11" max="11" width="23.21875" bestFit="1" customWidth="1"/>
    <col min="12" max="12" width="34.21875" bestFit="1" customWidth="1"/>
    <col min="13" max="13" width="35.33203125" bestFit="1" customWidth="1"/>
    <col min="14" max="14" width="7.109375" bestFit="1" customWidth="1"/>
    <col min="15" max="15" width="10.88671875" customWidth="1"/>
  </cols>
  <sheetData>
    <row r="3" spans="1:15" x14ac:dyDescent="0.3">
      <c r="B3" s="93" t="s">
        <v>0</v>
      </c>
      <c r="C3" s="93" t="s">
        <v>30</v>
      </c>
      <c r="D3" s="93" t="s">
        <v>1</v>
      </c>
      <c r="E3" s="96" t="s">
        <v>2</v>
      </c>
      <c r="F3" s="96" t="s">
        <v>3</v>
      </c>
      <c r="G3" s="94" t="s">
        <v>4</v>
      </c>
      <c r="H3" s="94" t="s">
        <v>5</v>
      </c>
      <c r="I3" s="96" t="s">
        <v>6</v>
      </c>
      <c r="J3" s="71" t="s">
        <v>14</v>
      </c>
      <c r="K3" s="71" t="s">
        <v>7</v>
      </c>
      <c r="L3" s="71" t="s">
        <v>31</v>
      </c>
      <c r="M3" s="71" t="s">
        <v>32</v>
      </c>
      <c r="N3" s="42" t="s">
        <v>33</v>
      </c>
      <c r="O3" s="42"/>
    </row>
    <row r="4" spans="1:15" x14ac:dyDescent="0.3">
      <c r="B4" s="93"/>
      <c r="C4" s="93"/>
      <c r="D4" s="93"/>
      <c r="E4" s="96"/>
      <c r="F4" s="96"/>
      <c r="G4" s="95"/>
      <c r="H4" s="95"/>
      <c r="I4" s="96"/>
      <c r="J4" s="71"/>
      <c r="K4" s="71"/>
      <c r="L4" s="71"/>
      <c r="M4" s="71"/>
      <c r="N4" s="42"/>
      <c r="O4" s="42"/>
    </row>
    <row r="5" spans="1:15" x14ac:dyDescent="0.3">
      <c r="A5" t="s">
        <v>34</v>
      </c>
      <c r="B5" s="2" t="s">
        <v>8</v>
      </c>
      <c r="C5" s="2">
        <v>20</v>
      </c>
      <c r="D5" s="2" t="s">
        <v>9</v>
      </c>
      <c r="E5" s="2" t="s">
        <v>16</v>
      </c>
      <c r="F5" s="2" t="s">
        <v>37</v>
      </c>
      <c r="G5" s="2" t="s">
        <v>16</v>
      </c>
      <c r="H5" s="2" t="s">
        <v>37</v>
      </c>
      <c r="I5" s="2" t="s">
        <v>13</v>
      </c>
      <c r="J5" s="3">
        <v>67.180000000000007</v>
      </c>
      <c r="K5" s="3">
        <v>2.0499999999999998</v>
      </c>
      <c r="L5" s="72">
        <f>AVERAGE(J5:J8)</f>
        <v>74.017499999999998</v>
      </c>
      <c r="M5" s="72">
        <f>AVERAGE(K5:K8)</f>
        <v>1.5375000000000001</v>
      </c>
      <c r="N5" s="43">
        <f>MAX(J5:J8)</f>
        <v>79.14</v>
      </c>
      <c r="O5" s="46" t="str">
        <f>INDEX(D5:D8, MATCH(LARGE(J5:J8,1), J5:J8, 0))</f>
        <v>SVM</v>
      </c>
    </row>
    <row r="6" spans="1:15" x14ac:dyDescent="0.3">
      <c r="B6" s="2" t="s">
        <v>8</v>
      </c>
      <c r="C6" s="2">
        <v>20</v>
      </c>
      <c r="D6" s="2" t="s">
        <v>10</v>
      </c>
      <c r="E6" s="2" t="s">
        <v>15</v>
      </c>
      <c r="F6" s="2">
        <v>15</v>
      </c>
      <c r="G6" s="2" t="s">
        <v>16</v>
      </c>
      <c r="H6" s="2" t="s">
        <v>37</v>
      </c>
      <c r="I6" s="2" t="s">
        <v>16</v>
      </c>
      <c r="J6" s="2">
        <v>75.459999999999994</v>
      </c>
      <c r="K6" s="2">
        <v>0.79</v>
      </c>
      <c r="L6" s="73"/>
      <c r="M6" s="73"/>
      <c r="N6" s="44"/>
      <c r="O6" s="47"/>
    </row>
    <row r="7" spans="1:15" x14ac:dyDescent="0.3">
      <c r="B7" s="2" t="s">
        <v>8</v>
      </c>
      <c r="C7" s="2">
        <v>20</v>
      </c>
      <c r="D7" s="2" t="s">
        <v>11</v>
      </c>
      <c r="E7" s="2" t="s">
        <v>16</v>
      </c>
      <c r="F7" s="2" t="s">
        <v>37</v>
      </c>
      <c r="G7" s="2" t="s">
        <v>16</v>
      </c>
      <c r="H7" s="2" t="s">
        <v>37</v>
      </c>
      <c r="I7" s="2" t="s">
        <v>17</v>
      </c>
      <c r="J7" s="4">
        <v>79.14</v>
      </c>
      <c r="K7" s="2">
        <v>1.98</v>
      </c>
      <c r="L7" s="73"/>
      <c r="M7" s="73"/>
      <c r="N7" s="44"/>
      <c r="O7" s="47"/>
    </row>
    <row r="8" spans="1:15" x14ac:dyDescent="0.3">
      <c r="B8" s="2" t="s">
        <v>8</v>
      </c>
      <c r="C8" s="2">
        <v>20</v>
      </c>
      <c r="D8" s="2" t="s">
        <v>12</v>
      </c>
      <c r="E8" s="2" t="s">
        <v>15</v>
      </c>
      <c r="F8" s="2">
        <v>15</v>
      </c>
      <c r="G8" s="2" t="s">
        <v>16</v>
      </c>
      <c r="H8" s="2" t="s">
        <v>37</v>
      </c>
      <c r="I8" s="2" t="s">
        <v>13</v>
      </c>
      <c r="J8" s="2">
        <v>74.290000000000006</v>
      </c>
      <c r="K8" s="2">
        <v>1.33</v>
      </c>
      <c r="L8" s="74"/>
      <c r="M8" s="74"/>
      <c r="N8" s="45"/>
      <c r="O8" s="48"/>
    </row>
    <row r="9" spans="1:15" x14ac:dyDescent="0.3">
      <c r="B9" s="5" t="s">
        <v>18</v>
      </c>
      <c r="C9" s="5">
        <v>20</v>
      </c>
      <c r="D9" s="5" t="s">
        <v>9</v>
      </c>
      <c r="E9" s="5" t="s">
        <v>15</v>
      </c>
      <c r="F9" s="5">
        <v>15</v>
      </c>
      <c r="G9" s="5" t="s">
        <v>16</v>
      </c>
      <c r="H9" s="5" t="s">
        <v>37</v>
      </c>
      <c r="I9" s="5" t="s">
        <v>17</v>
      </c>
      <c r="J9" s="5">
        <v>66.87</v>
      </c>
      <c r="K9" s="5">
        <v>1.36</v>
      </c>
      <c r="L9" s="36">
        <f>AVERAGE(J9:J12)</f>
        <v>74.392499999999998</v>
      </c>
      <c r="M9" s="36">
        <f>AVERAGE(K9:K12)</f>
        <v>1.7825</v>
      </c>
      <c r="N9" s="49">
        <f>MAX(J9:J12)</f>
        <v>80.31</v>
      </c>
      <c r="O9" s="13" t="str">
        <f>INDEX(D9:D12, MATCH(LARGE(J9:J12,1), J9:J12, 0))</f>
        <v>SVM</v>
      </c>
    </row>
    <row r="10" spans="1:15" x14ac:dyDescent="0.3">
      <c r="B10" s="5" t="s">
        <v>18</v>
      </c>
      <c r="C10" s="5">
        <v>20</v>
      </c>
      <c r="D10" s="5" t="s">
        <v>10</v>
      </c>
      <c r="E10" s="5" t="s">
        <v>15</v>
      </c>
      <c r="F10" s="5">
        <v>15</v>
      </c>
      <c r="G10" s="5" t="s">
        <v>16</v>
      </c>
      <c r="H10" s="5" t="s">
        <v>37</v>
      </c>
      <c r="I10" s="5" t="s">
        <v>13</v>
      </c>
      <c r="J10" s="5">
        <v>75.39</v>
      </c>
      <c r="K10" s="5">
        <v>1.56</v>
      </c>
      <c r="L10" s="37"/>
      <c r="M10" s="37"/>
      <c r="N10" s="50"/>
      <c r="O10" s="14"/>
    </row>
    <row r="11" spans="1:15" x14ac:dyDescent="0.3">
      <c r="B11" s="5" t="s">
        <v>18</v>
      </c>
      <c r="C11" s="5">
        <v>20</v>
      </c>
      <c r="D11" s="5" t="s">
        <v>11</v>
      </c>
      <c r="E11" s="5" t="s">
        <v>16</v>
      </c>
      <c r="F11" s="5" t="s">
        <v>37</v>
      </c>
      <c r="G11" s="5" t="s">
        <v>16</v>
      </c>
      <c r="H11" s="5" t="s">
        <v>37</v>
      </c>
      <c r="I11" s="5" t="s">
        <v>17</v>
      </c>
      <c r="J11" s="5">
        <v>80.31</v>
      </c>
      <c r="K11" s="5">
        <v>1.29</v>
      </c>
      <c r="L11" s="37"/>
      <c r="M11" s="37"/>
      <c r="N11" s="50"/>
      <c r="O11" s="14"/>
    </row>
    <row r="12" spans="1:15" x14ac:dyDescent="0.3">
      <c r="B12" s="5" t="s">
        <v>18</v>
      </c>
      <c r="C12" s="5">
        <v>20</v>
      </c>
      <c r="D12" s="5" t="s">
        <v>12</v>
      </c>
      <c r="E12" s="5" t="s">
        <v>15</v>
      </c>
      <c r="F12" s="5">
        <v>15</v>
      </c>
      <c r="G12" s="5" t="s">
        <v>16</v>
      </c>
      <c r="H12" s="5" t="s">
        <v>37</v>
      </c>
      <c r="I12" s="5" t="s">
        <v>13</v>
      </c>
      <c r="J12" s="5">
        <v>75</v>
      </c>
      <c r="K12" s="5">
        <v>2.92</v>
      </c>
      <c r="L12" s="38"/>
      <c r="M12" s="38"/>
      <c r="N12" s="51"/>
      <c r="O12" s="15"/>
    </row>
    <row r="13" spans="1:15" x14ac:dyDescent="0.3">
      <c r="A13" t="s">
        <v>35</v>
      </c>
      <c r="B13" s="6" t="s">
        <v>19</v>
      </c>
      <c r="C13" s="6">
        <v>84</v>
      </c>
      <c r="D13" s="6" t="s">
        <v>9</v>
      </c>
      <c r="E13" s="6" t="s">
        <v>15</v>
      </c>
      <c r="F13" s="6">
        <v>50</v>
      </c>
      <c r="G13" s="6" t="s">
        <v>16</v>
      </c>
      <c r="H13" s="6" t="s">
        <v>37</v>
      </c>
      <c r="I13" s="6" t="s">
        <v>17</v>
      </c>
      <c r="J13" s="6">
        <v>68.510000000000005</v>
      </c>
      <c r="K13" s="6">
        <v>1.7</v>
      </c>
      <c r="L13" s="75">
        <f t="shared" ref="L13:M13" si="0">AVERAGE(J13:J16)</f>
        <v>79.112500000000011</v>
      </c>
      <c r="M13" s="75">
        <f t="shared" si="0"/>
        <v>1.345</v>
      </c>
      <c r="N13" s="52">
        <f t="shared" ref="N13" si="1">MAX(J13:J16)</f>
        <v>86.4</v>
      </c>
      <c r="O13" s="55" t="str">
        <f>INDEX(D13:D16, MATCH(LARGE(J13:J16,1), J13:J16, 0))</f>
        <v>SVM</v>
      </c>
    </row>
    <row r="14" spans="1:15" x14ac:dyDescent="0.3">
      <c r="B14" s="6" t="s">
        <v>19</v>
      </c>
      <c r="C14" s="6">
        <v>84</v>
      </c>
      <c r="D14" s="6" t="s">
        <v>10</v>
      </c>
      <c r="E14" s="6" t="s">
        <v>15</v>
      </c>
      <c r="F14" s="6">
        <v>30</v>
      </c>
      <c r="G14" s="6" t="s">
        <v>16</v>
      </c>
      <c r="H14" s="6" t="s">
        <v>37</v>
      </c>
      <c r="I14" s="6" t="s">
        <v>16</v>
      </c>
      <c r="J14" s="6">
        <v>79.760000000000005</v>
      </c>
      <c r="K14" s="6">
        <v>1.08</v>
      </c>
      <c r="L14" s="76"/>
      <c r="M14" s="76"/>
      <c r="N14" s="53"/>
      <c r="O14" s="56"/>
    </row>
    <row r="15" spans="1:15" x14ac:dyDescent="0.3">
      <c r="B15" s="6" t="s">
        <v>19</v>
      </c>
      <c r="C15" s="6">
        <v>84</v>
      </c>
      <c r="D15" s="6" t="s">
        <v>11</v>
      </c>
      <c r="E15" s="6" t="s">
        <v>16</v>
      </c>
      <c r="F15" s="6" t="s">
        <v>37</v>
      </c>
      <c r="G15" s="6" t="s">
        <v>16</v>
      </c>
      <c r="H15" s="6" t="s">
        <v>37</v>
      </c>
      <c r="I15" s="6" t="s">
        <v>17</v>
      </c>
      <c r="J15" s="6">
        <v>86.4</v>
      </c>
      <c r="K15" s="6">
        <v>0.67</v>
      </c>
      <c r="L15" s="76"/>
      <c r="M15" s="76"/>
      <c r="N15" s="53"/>
      <c r="O15" s="56"/>
    </row>
    <row r="16" spans="1:15" x14ac:dyDescent="0.3">
      <c r="B16" s="6" t="s">
        <v>19</v>
      </c>
      <c r="C16" s="6">
        <v>84</v>
      </c>
      <c r="D16" s="6" t="s">
        <v>12</v>
      </c>
      <c r="E16" s="6" t="s">
        <v>15</v>
      </c>
      <c r="F16" s="6">
        <v>30</v>
      </c>
      <c r="G16" s="6" t="s">
        <v>16</v>
      </c>
      <c r="H16" s="6" t="s">
        <v>37</v>
      </c>
      <c r="I16" s="6" t="s">
        <v>16</v>
      </c>
      <c r="J16" s="6">
        <v>81.78</v>
      </c>
      <c r="K16" s="6">
        <v>1.93</v>
      </c>
      <c r="L16" s="77"/>
      <c r="M16" s="77"/>
      <c r="N16" s="54"/>
      <c r="O16" s="57"/>
    </row>
    <row r="17" spans="1:15" x14ac:dyDescent="0.3">
      <c r="B17" s="7" t="s">
        <v>20</v>
      </c>
      <c r="C17" s="7">
        <v>84</v>
      </c>
      <c r="D17" s="7" t="s">
        <v>9</v>
      </c>
      <c r="E17" s="7" t="s">
        <v>15</v>
      </c>
      <c r="F17" s="7">
        <v>50</v>
      </c>
      <c r="G17" s="7" t="s">
        <v>16</v>
      </c>
      <c r="H17" s="7" t="s">
        <v>37</v>
      </c>
      <c r="I17" s="7" t="s">
        <v>13</v>
      </c>
      <c r="J17" s="7">
        <v>67.569999999999993</v>
      </c>
      <c r="K17" s="7">
        <v>1.99</v>
      </c>
      <c r="L17" s="78">
        <f t="shared" ref="L17:M17" si="2">AVERAGE(J17:J20)</f>
        <v>78.194999999999993</v>
      </c>
      <c r="M17" s="78">
        <f t="shared" si="2"/>
        <v>1.4475</v>
      </c>
      <c r="N17" s="58">
        <f t="shared" ref="N17" si="3">MAX(J17:J20)</f>
        <v>83.82</v>
      </c>
      <c r="O17" s="61" t="str">
        <f>INDEX(D17:D20, MATCH(LARGE(J17:J20,1), J17:J20, 0))</f>
        <v>SVM</v>
      </c>
    </row>
    <row r="18" spans="1:15" x14ac:dyDescent="0.3">
      <c r="B18" s="7" t="s">
        <v>20</v>
      </c>
      <c r="C18" s="7">
        <v>84</v>
      </c>
      <c r="D18" s="7" t="s">
        <v>10</v>
      </c>
      <c r="E18" s="7" t="s">
        <v>15</v>
      </c>
      <c r="F18" s="7">
        <v>30</v>
      </c>
      <c r="G18" s="7" t="s">
        <v>16</v>
      </c>
      <c r="H18" s="7" t="s">
        <v>37</v>
      </c>
      <c r="I18" s="7" t="s">
        <v>16</v>
      </c>
      <c r="J18" s="7">
        <v>79.680000000000007</v>
      </c>
      <c r="K18" s="7">
        <v>0.65</v>
      </c>
      <c r="L18" s="79"/>
      <c r="M18" s="79"/>
      <c r="N18" s="59"/>
      <c r="O18" s="62"/>
    </row>
    <row r="19" spans="1:15" x14ac:dyDescent="0.3">
      <c r="B19" s="7" t="s">
        <v>20</v>
      </c>
      <c r="C19" s="7">
        <v>84</v>
      </c>
      <c r="D19" s="7" t="s">
        <v>11</v>
      </c>
      <c r="E19" s="7" t="s">
        <v>16</v>
      </c>
      <c r="F19" s="7" t="s">
        <v>37</v>
      </c>
      <c r="G19" s="7" t="s">
        <v>16</v>
      </c>
      <c r="H19" s="7" t="s">
        <v>37</v>
      </c>
      <c r="I19" s="7" t="s">
        <v>13</v>
      </c>
      <c r="J19" s="7">
        <v>83.82</v>
      </c>
      <c r="K19" s="7">
        <v>2.04</v>
      </c>
      <c r="L19" s="79"/>
      <c r="M19" s="79"/>
      <c r="N19" s="59"/>
      <c r="O19" s="62"/>
    </row>
    <row r="20" spans="1:15" x14ac:dyDescent="0.3">
      <c r="B20" s="7" t="s">
        <v>20</v>
      </c>
      <c r="C20" s="7">
        <v>84</v>
      </c>
      <c r="D20" s="7" t="s">
        <v>12</v>
      </c>
      <c r="E20" s="7" t="s">
        <v>15</v>
      </c>
      <c r="F20" s="7">
        <v>50</v>
      </c>
      <c r="G20" s="7" t="s">
        <v>16</v>
      </c>
      <c r="H20" s="7" t="s">
        <v>37</v>
      </c>
      <c r="I20" s="7" t="s">
        <v>16</v>
      </c>
      <c r="J20" s="7">
        <v>81.709999999999994</v>
      </c>
      <c r="K20" s="7">
        <v>1.1100000000000001</v>
      </c>
      <c r="L20" s="80"/>
      <c r="M20" s="80"/>
      <c r="N20" s="60"/>
      <c r="O20" s="63"/>
    </row>
    <row r="21" spans="1:15" x14ac:dyDescent="0.3">
      <c r="A21" t="s">
        <v>36</v>
      </c>
      <c r="B21" s="8" t="s">
        <v>21</v>
      </c>
      <c r="C21" s="8">
        <v>102</v>
      </c>
      <c r="D21" s="8" t="s">
        <v>9</v>
      </c>
      <c r="E21" s="8" t="s">
        <v>15</v>
      </c>
      <c r="F21" s="8">
        <v>30</v>
      </c>
      <c r="G21" s="8" t="s">
        <v>16</v>
      </c>
      <c r="H21" s="8" t="s">
        <v>37</v>
      </c>
      <c r="I21" s="8" t="s">
        <v>13</v>
      </c>
      <c r="J21" s="8">
        <v>70.78</v>
      </c>
      <c r="K21" s="8">
        <v>1.82</v>
      </c>
      <c r="L21" s="81">
        <f t="shared" ref="L21:M21" si="4">AVERAGE(J21:J24)</f>
        <v>82.69</v>
      </c>
      <c r="M21" s="81">
        <f t="shared" si="4"/>
        <v>1.4400000000000002</v>
      </c>
      <c r="N21" s="64">
        <f t="shared" ref="N21" si="5">MAX(J21:J24)</f>
        <v>88.43</v>
      </c>
      <c r="O21" s="67" t="str">
        <f t="shared" ref="O21" si="6">INDEX(D21:D24, MATCH(LARGE(J21:J24,1), J21:J24, 0))</f>
        <v>XGBOOST</v>
      </c>
    </row>
    <row r="22" spans="1:15" x14ac:dyDescent="0.3">
      <c r="B22" s="8" t="s">
        <v>21</v>
      </c>
      <c r="C22" s="8">
        <v>102</v>
      </c>
      <c r="D22" s="8" t="s">
        <v>10</v>
      </c>
      <c r="E22" s="8" t="s">
        <v>15</v>
      </c>
      <c r="F22" s="8">
        <v>70</v>
      </c>
      <c r="G22" s="8" t="s">
        <v>16</v>
      </c>
      <c r="H22" s="8" t="s">
        <v>37</v>
      </c>
      <c r="I22" s="8" t="s">
        <v>16</v>
      </c>
      <c r="J22" s="8">
        <v>83.9</v>
      </c>
      <c r="K22" s="8">
        <v>1.08</v>
      </c>
      <c r="L22" s="82"/>
      <c r="M22" s="82"/>
      <c r="N22" s="65"/>
      <c r="O22" s="68"/>
    </row>
    <row r="23" spans="1:15" x14ac:dyDescent="0.3">
      <c r="B23" s="8" t="s">
        <v>21</v>
      </c>
      <c r="C23" s="8">
        <v>102</v>
      </c>
      <c r="D23" s="8" t="s">
        <v>11</v>
      </c>
      <c r="E23" s="8" t="s">
        <v>16</v>
      </c>
      <c r="F23" s="8" t="s">
        <v>37</v>
      </c>
      <c r="G23" s="8" t="s">
        <v>22</v>
      </c>
      <c r="H23" s="8">
        <v>90</v>
      </c>
      <c r="I23" s="8" t="s">
        <v>13</v>
      </c>
      <c r="J23" s="8">
        <v>87.65</v>
      </c>
      <c r="K23" s="8">
        <v>1.25</v>
      </c>
      <c r="L23" s="82"/>
      <c r="M23" s="82"/>
      <c r="N23" s="65"/>
      <c r="O23" s="68"/>
    </row>
    <row r="24" spans="1:15" x14ac:dyDescent="0.3">
      <c r="B24" s="8" t="s">
        <v>21</v>
      </c>
      <c r="C24" s="8">
        <v>102</v>
      </c>
      <c r="D24" s="8" t="s">
        <v>12</v>
      </c>
      <c r="E24" s="8" t="s">
        <v>15</v>
      </c>
      <c r="F24" s="8">
        <v>70</v>
      </c>
      <c r="G24" s="8" t="s">
        <v>16</v>
      </c>
      <c r="H24" s="8" t="s">
        <v>37</v>
      </c>
      <c r="I24" s="8" t="s">
        <v>16</v>
      </c>
      <c r="J24" s="8">
        <v>88.43</v>
      </c>
      <c r="K24" s="8">
        <v>1.61</v>
      </c>
      <c r="L24" s="83"/>
      <c r="M24" s="83"/>
      <c r="N24" s="66"/>
      <c r="O24" s="69"/>
    </row>
    <row r="25" spans="1:15" x14ac:dyDescent="0.3">
      <c r="B25" s="9" t="s">
        <v>23</v>
      </c>
      <c r="C25" s="9">
        <v>102</v>
      </c>
      <c r="D25" s="9" t="s">
        <v>9</v>
      </c>
      <c r="E25" s="9" t="s">
        <v>15</v>
      </c>
      <c r="F25" s="9">
        <v>70</v>
      </c>
      <c r="G25" s="9" t="s">
        <v>16</v>
      </c>
      <c r="H25" s="9" t="s">
        <v>37</v>
      </c>
      <c r="I25" s="9" t="s">
        <v>13</v>
      </c>
      <c r="J25" s="9">
        <v>73.819999999999993</v>
      </c>
      <c r="K25" s="9">
        <v>1.62</v>
      </c>
      <c r="L25" s="84">
        <f t="shared" ref="L25:M25" si="7">AVERAGE(J25:J28)</f>
        <v>83.607500000000002</v>
      </c>
      <c r="M25" s="85">
        <f t="shared" si="7"/>
        <v>1.1949999999999998</v>
      </c>
      <c r="N25" s="39">
        <f t="shared" ref="N25" si="8">MAX(J25:J28)</f>
        <v>88.82</v>
      </c>
      <c r="O25" s="40" t="str">
        <f t="shared" ref="O25" si="9">INDEX(D25:D28, MATCH(LARGE(J25:J28,1), J25:J28, 0))</f>
        <v>XGBOOST</v>
      </c>
    </row>
    <row r="26" spans="1:15" x14ac:dyDescent="0.3">
      <c r="B26" s="9" t="s">
        <v>23</v>
      </c>
      <c r="C26" s="9">
        <v>102</v>
      </c>
      <c r="D26" s="9" t="s">
        <v>10</v>
      </c>
      <c r="E26" s="9" t="s">
        <v>15</v>
      </c>
      <c r="F26" s="9">
        <v>50</v>
      </c>
      <c r="G26" s="9" t="s">
        <v>16</v>
      </c>
      <c r="H26" s="9"/>
      <c r="I26" s="9" t="s">
        <v>16</v>
      </c>
      <c r="J26" s="9">
        <v>84.84</v>
      </c>
      <c r="K26" s="9">
        <v>1.05</v>
      </c>
      <c r="L26" s="85"/>
      <c r="M26" s="85"/>
      <c r="N26" s="39"/>
      <c r="O26" s="40"/>
    </row>
    <row r="27" spans="1:15" x14ac:dyDescent="0.3">
      <c r="B27" s="9" t="s">
        <v>23</v>
      </c>
      <c r="C27" s="9">
        <v>102</v>
      </c>
      <c r="D27" s="9" t="s">
        <v>11</v>
      </c>
      <c r="E27" s="9" t="s">
        <v>16</v>
      </c>
      <c r="F27" s="9"/>
      <c r="G27" s="9" t="s">
        <v>22</v>
      </c>
      <c r="H27" s="9">
        <v>90</v>
      </c>
      <c r="I27" s="9" t="s">
        <v>17</v>
      </c>
      <c r="J27" s="9">
        <v>86.95</v>
      </c>
      <c r="K27" s="9">
        <v>1.72</v>
      </c>
      <c r="L27" s="85"/>
      <c r="M27" s="85"/>
      <c r="N27" s="39"/>
      <c r="O27" s="40"/>
    </row>
    <row r="28" spans="1:15" x14ac:dyDescent="0.3">
      <c r="B28" s="9" t="s">
        <v>23</v>
      </c>
      <c r="C28" s="9">
        <v>102</v>
      </c>
      <c r="D28" s="9" t="s">
        <v>12</v>
      </c>
      <c r="E28" s="9" t="s">
        <v>15</v>
      </c>
      <c r="F28" s="9">
        <v>50</v>
      </c>
      <c r="G28" s="9" t="s">
        <v>16</v>
      </c>
      <c r="H28" s="9" t="s">
        <v>37</v>
      </c>
      <c r="I28" s="9" t="s">
        <v>16</v>
      </c>
      <c r="J28" s="9">
        <v>88.82</v>
      </c>
      <c r="K28" s="9">
        <v>0.39</v>
      </c>
      <c r="L28" s="86"/>
      <c r="M28" s="86"/>
      <c r="N28" s="39"/>
      <c r="O28" s="41"/>
    </row>
    <row r="29" spans="1:15" x14ac:dyDescent="0.3">
      <c r="A29" t="s">
        <v>25</v>
      </c>
      <c r="B29" s="10" t="s">
        <v>24</v>
      </c>
      <c r="C29" s="10">
        <v>183</v>
      </c>
      <c r="D29" s="10" t="s">
        <v>9</v>
      </c>
      <c r="E29" s="10" t="s">
        <v>16</v>
      </c>
      <c r="F29" s="10" t="s">
        <v>37</v>
      </c>
      <c r="G29" s="10" t="s">
        <v>22</v>
      </c>
      <c r="H29" s="10">
        <v>160</v>
      </c>
      <c r="I29" s="10" t="s">
        <v>13</v>
      </c>
      <c r="J29" s="10">
        <v>84.37</v>
      </c>
      <c r="K29" s="10">
        <v>1.83</v>
      </c>
      <c r="L29" s="87">
        <f t="shared" ref="L29:M29" si="10">AVERAGE(J29:J32)</f>
        <v>91.500000000000014</v>
      </c>
      <c r="M29" s="87">
        <f t="shared" si="10"/>
        <v>1.7199999999999998</v>
      </c>
      <c r="N29" s="16">
        <f t="shared" ref="N29" si="11">MAX(J29:J32)</f>
        <v>96.17</v>
      </c>
      <c r="O29" s="19" t="str">
        <f t="shared" ref="O29" si="12">INDEX(D29:D32, MATCH(LARGE(J29:J32,1), J29:J32, 0))</f>
        <v>XGBOOST</v>
      </c>
    </row>
    <row r="30" spans="1:15" x14ac:dyDescent="0.3">
      <c r="B30" s="10" t="s">
        <v>24</v>
      </c>
      <c r="C30" s="10">
        <v>183</v>
      </c>
      <c r="D30" s="10" t="s">
        <v>10</v>
      </c>
      <c r="E30" s="10" t="s">
        <v>15</v>
      </c>
      <c r="F30" s="10">
        <v>80</v>
      </c>
      <c r="G30" s="10" t="s">
        <v>16</v>
      </c>
      <c r="H30" s="10" t="s">
        <v>37</v>
      </c>
      <c r="I30" s="10" t="s">
        <v>17</v>
      </c>
      <c r="J30" s="10">
        <v>90.15</v>
      </c>
      <c r="K30" s="10">
        <v>2.0499999999999998</v>
      </c>
      <c r="L30" s="88"/>
      <c r="M30" s="88"/>
      <c r="N30" s="17"/>
      <c r="O30" s="20"/>
    </row>
    <row r="31" spans="1:15" x14ac:dyDescent="0.3">
      <c r="B31" s="10" t="s">
        <v>24</v>
      </c>
      <c r="C31" s="10">
        <v>183</v>
      </c>
      <c r="D31" s="10" t="s">
        <v>11</v>
      </c>
      <c r="E31" s="10" t="s">
        <v>16</v>
      </c>
      <c r="F31" s="10" t="s">
        <v>37</v>
      </c>
      <c r="G31" s="10" t="s">
        <v>22</v>
      </c>
      <c r="H31" s="10">
        <v>180</v>
      </c>
      <c r="I31" s="10" t="s">
        <v>13</v>
      </c>
      <c r="J31" s="10">
        <v>95.31</v>
      </c>
      <c r="K31" s="10">
        <v>1.81</v>
      </c>
      <c r="L31" s="88"/>
      <c r="M31" s="88"/>
      <c r="N31" s="17"/>
      <c r="O31" s="20"/>
    </row>
    <row r="32" spans="1:15" x14ac:dyDescent="0.3">
      <c r="B32" s="10" t="s">
        <v>24</v>
      </c>
      <c r="C32" s="10">
        <v>183</v>
      </c>
      <c r="D32" s="10" t="s">
        <v>12</v>
      </c>
      <c r="E32" s="10" t="s">
        <v>15</v>
      </c>
      <c r="F32" s="10">
        <v>180</v>
      </c>
      <c r="G32" s="10" t="s">
        <v>16</v>
      </c>
      <c r="H32" s="10" t="s">
        <v>37</v>
      </c>
      <c r="I32" s="10" t="s">
        <v>16</v>
      </c>
      <c r="J32" s="10">
        <v>96.17</v>
      </c>
      <c r="K32" s="10">
        <v>1.19</v>
      </c>
      <c r="L32" s="89"/>
      <c r="M32" s="89"/>
      <c r="N32" s="18"/>
      <c r="O32" s="21"/>
    </row>
    <row r="33" spans="1:15" x14ac:dyDescent="0.3">
      <c r="B33" s="11" t="s">
        <v>26</v>
      </c>
      <c r="C33" s="11">
        <v>183</v>
      </c>
      <c r="D33" s="11" t="s">
        <v>9</v>
      </c>
      <c r="E33" s="11" t="s">
        <v>15</v>
      </c>
      <c r="F33" s="11">
        <v>80</v>
      </c>
      <c r="G33" s="11" t="s">
        <v>16</v>
      </c>
      <c r="H33" s="11" t="s">
        <v>37</v>
      </c>
      <c r="I33" s="11" t="s">
        <v>13</v>
      </c>
      <c r="J33" s="11">
        <v>78.36</v>
      </c>
      <c r="K33" s="11">
        <v>3.44</v>
      </c>
      <c r="L33" s="90">
        <f t="shared" ref="L33:M33" si="13">AVERAGE(J33:J36)</f>
        <v>86.015000000000015</v>
      </c>
      <c r="M33" s="90">
        <f t="shared" si="13"/>
        <v>2.0124999999999997</v>
      </c>
      <c r="N33" s="22">
        <f t="shared" ref="N33" si="14">MAX(J33:J36)</f>
        <v>91.8</v>
      </c>
      <c r="O33" s="24" t="str">
        <f t="shared" ref="O33" si="15">INDEX(D33:D36, MATCH(LARGE(J33:J36,1), J33:J36, 0))</f>
        <v>SVM</v>
      </c>
    </row>
    <row r="34" spans="1:15" x14ac:dyDescent="0.3">
      <c r="B34" s="11" t="s">
        <v>26</v>
      </c>
      <c r="C34" s="11">
        <v>183</v>
      </c>
      <c r="D34" s="11" t="s">
        <v>10</v>
      </c>
      <c r="E34" s="11" t="s">
        <v>15</v>
      </c>
      <c r="F34" s="11">
        <v>100</v>
      </c>
      <c r="G34" s="11" t="s">
        <v>16</v>
      </c>
      <c r="H34" s="11" t="s">
        <v>37</v>
      </c>
      <c r="I34" s="11" t="s">
        <v>13</v>
      </c>
      <c r="J34" s="11">
        <v>83.75</v>
      </c>
      <c r="K34" s="11">
        <v>1.32</v>
      </c>
      <c r="L34" s="91"/>
      <c r="M34" s="91"/>
      <c r="N34" s="23"/>
      <c r="O34" s="25"/>
    </row>
    <row r="35" spans="1:15" x14ac:dyDescent="0.3">
      <c r="B35" s="11" t="s">
        <v>26</v>
      </c>
      <c r="C35" s="11">
        <v>183</v>
      </c>
      <c r="D35" s="11" t="s">
        <v>11</v>
      </c>
      <c r="E35" s="11" t="s">
        <v>16</v>
      </c>
      <c r="F35" s="11" t="s">
        <v>37</v>
      </c>
      <c r="G35" s="11" t="s">
        <v>22</v>
      </c>
      <c r="H35" s="11">
        <v>180</v>
      </c>
      <c r="I35" s="11" t="s">
        <v>13</v>
      </c>
      <c r="J35" s="11">
        <v>91.8</v>
      </c>
      <c r="K35" s="11">
        <v>1.69</v>
      </c>
      <c r="L35" s="91"/>
      <c r="M35" s="91"/>
      <c r="N35" s="23"/>
      <c r="O35" s="25"/>
    </row>
    <row r="36" spans="1:15" x14ac:dyDescent="0.3">
      <c r="B36" s="11" t="s">
        <v>26</v>
      </c>
      <c r="C36" s="11">
        <v>183</v>
      </c>
      <c r="D36" s="11" t="s">
        <v>12</v>
      </c>
      <c r="E36" s="11" t="s">
        <v>16</v>
      </c>
      <c r="F36" s="11" t="s">
        <v>37</v>
      </c>
      <c r="G36" s="11" t="s">
        <v>22</v>
      </c>
      <c r="H36" s="11">
        <v>180</v>
      </c>
      <c r="I36" s="11" t="s">
        <v>13</v>
      </c>
      <c r="J36" s="11">
        <v>90.15</v>
      </c>
      <c r="K36" s="11">
        <v>1.6</v>
      </c>
      <c r="L36" s="92"/>
      <c r="M36" s="92"/>
      <c r="N36" s="23"/>
      <c r="O36" s="26"/>
    </row>
    <row r="37" spans="1:15" x14ac:dyDescent="0.3">
      <c r="A37" t="s">
        <v>27</v>
      </c>
      <c r="B37" s="2" t="s">
        <v>28</v>
      </c>
      <c r="C37" s="2">
        <v>183</v>
      </c>
      <c r="D37" s="2" t="s">
        <v>9</v>
      </c>
      <c r="E37" s="2" t="s">
        <v>15</v>
      </c>
      <c r="F37" s="2">
        <v>100</v>
      </c>
      <c r="G37" s="2" t="s">
        <v>16</v>
      </c>
      <c r="H37" s="2" t="s">
        <v>37</v>
      </c>
      <c r="I37" s="2" t="s">
        <v>17</v>
      </c>
      <c r="J37" s="2">
        <v>73.12</v>
      </c>
      <c r="K37" s="2">
        <v>3.28</v>
      </c>
      <c r="L37" s="33">
        <f t="shared" ref="L37:M37" si="16">AVERAGE(J37:J40)</f>
        <v>83.199999999999989</v>
      </c>
      <c r="M37" s="33">
        <f t="shared" si="16"/>
        <v>2.4150000000000005</v>
      </c>
      <c r="N37" s="27">
        <f t="shared" ref="N37" si="17">MAX(J37:J40)</f>
        <v>88.51</v>
      </c>
      <c r="O37" s="30" t="str">
        <f t="shared" ref="O37" si="18">INDEX(D37:D40, MATCH(LARGE(J37:J40,1), J37:J40, 0))</f>
        <v>SVM</v>
      </c>
    </row>
    <row r="38" spans="1:15" x14ac:dyDescent="0.3">
      <c r="B38" s="2" t="s">
        <v>28</v>
      </c>
      <c r="C38" s="2">
        <v>183</v>
      </c>
      <c r="D38" s="2" t="s">
        <v>10</v>
      </c>
      <c r="E38" s="2" t="s">
        <v>15</v>
      </c>
      <c r="F38" s="2">
        <v>80</v>
      </c>
      <c r="G38" s="2" t="s">
        <v>16</v>
      </c>
      <c r="H38" s="2" t="s">
        <v>37</v>
      </c>
      <c r="I38" s="2" t="s">
        <v>16</v>
      </c>
      <c r="J38" s="2">
        <v>82.89</v>
      </c>
      <c r="K38" s="2">
        <v>2.62</v>
      </c>
      <c r="L38" s="34"/>
      <c r="M38" s="34"/>
      <c r="N38" s="28"/>
      <c r="O38" s="31"/>
    </row>
    <row r="39" spans="1:15" x14ac:dyDescent="0.3">
      <c r="B39" s="2" t="s">
        <v>28</v>
      </c>
      <c r="C39" s="2">
        <v>183</v>
      </c>
      <c r="D39" s="2" t="s">
        <v>11</v>
      </c>
      <c r="E39" s="2" t="s">
        <v>16</v>
      </c>
      <c r="F39" s="2" t="s">
        <v>37</v>
      </c>
      <c r="G39" s="2" t="s">
        <v>22</v>
      </c>
      <c r="H39" s="2">
        <v>180</v>
      </c>
      <c r="I39" s="2" t="s">
        <v>17</v>
      </c>
      <c r="J39" s="2">
        <v>88.51</v>
      </c>
      <c r="K39" s="2">
        <v>2.4500000000000002</v>
      </c>
      <c r="L39" s="34"/>
      <c r="M39" s="34"/>
      <c r="N39" s="28"/>
      <c r="O39" s="31"/>
    </row>
    <row r="40" spans="1:15" x14ac:dyDescent="0.3">
      <c r="B40" s="2" t="s">
        <v>28</v>
      </c>
      <c r="C40" s="2">
        <v>183</v>
      </c>
      <c r="D40" s="2" t="s">
        <v>12</v>
      </c>
      <c r="E40" s="2" t="s">
        <v>15</v>
      </c>
      <c r="F40" s="2">
        <v>80</v>
      </c>
      <c r="G40" s="2" t="s">
        <v>16</v>
      </c>
      <c r="H40" s="2" t="s">
        <v>37</v>
      </c>
      <c r="I40" s="2" t="s">
        <v>16</v>
      </c>
      <c r="J40" s="2">
        <v>88.28</v>
      </c>
      <c r="K40" s="2">
        <v>1.31</v>
      </c>
      <c r="L40" s="35"/>
      <c r="M40" s="35"/>
      <c r="N40" s="29"/>
      <c r="O40" s="32"/>
    </row>
    <row r="41" spans="1:15" x14ac:dyDescent="0.3">
      <c r="B41" s="5" t="s">
        <v>29</v>
      </c>
      <c r="C41" s="5">
        <v>183</v>
      </c>
      <c r="D41" s="5" t="s">
        <v>9</v>
      </c>
      <c r="E41" s="5" t="s">
        <v>16</v>
      </c>
      <c r="F41" s="5" t="s">
        <v>37</v>
      </c>
      <c r="G41" s="5" t="s">
        <v>22</v>
      </c>
      <c r="H41" s="5">
        <v>160</v>
      </c>
      <c r="I41" s="5" t="s">
        <v>17</v>
      </c>
      <c r="J41" s="5">
        <v>80.55</v>
      </c>
      <c r="K41" s="5">
        <v>2.11</v>
      </c>
      <c r="L41" s="36">
        <f t="shared" ref="L41:M41" si="19">AVERAGE(J41:J44)</f>
        <v>88.282499999999999</v>
      </c>
      <c r="M41" s="36">
        <f t="shared" si="19"/>
        <v>1.4074999999999998</v>
      </c>
      <c r="N41" s="70">
        <f t="shared" ref="N41" si="20">MAX(J41:J44)</f>
        <v>93.05</v>
      </c>
      <c r="O41" s="13" t="str">
        <f t="shared" ref="O41" si="21">INDEX(D41:D44, MATCH(LARGE(J41:J44,1), J41:J44, 0))</f>
        <v>SVM</v>
      </c>
    </row>
    <row r="42" spans="1:15" x14ac:dyDescent="0.3">
      <c r="B42" s="5" t="s">
        <v>29</v>
      </c>
      <c r="C42" s="5">
        <v>183</v>
      </c>
      <c r="D42" s="5" t="s">
        <v>10</v>
      </c>
      <c r="E42" s="5" t="s">
        <v>15</v>
      </c>
      <c r="F42" s="5">
        <v>100</v>
      </c>
      <c r="G42" s="5" t="s">
        <v>16</v>
      </c>
      <c r="H42" s="5" t="s">
        <v>37</v>
      </c>
      <c r="I42" s="5" t="s">
        <v>16</v>
      </c>
      <c r="J42" s="5">
        <v>87.81</v>
      </c>
      <c r="K42" s="5">
        <v>1.24</v>
      </c>
      <c r="L42" s="37"/>
      <c r="M42" s="37"/>
      <c r="N42" s="70"/>
      <c r="O42" s="14"/>
    </row>
    <row r="43" spans="1:15" x14ac:dyDescent="0.3">
      <c r="B43" s="5" t="s">
        <v>29</v>
      </c>
      <c r="C43" s="5">
        <v>183</v>
      </c>
      <c r="D43" s="5" t="s">
        <v>11</v>
      </c>
      <c r="E43" s="5" t="s">
        <v>16</v>
      </c>
      <c r="F43" s="5" t="s">
        <v>37</v>
      </c>
      <c r="G43" s="5" t="s">
        <v>22</v>
      </c>
      <c r="H43" s="5">
        <v>160</v>
      </c>
      <c r="I43" s="5" t="s">
        <v>13</v>
      </c>
      <c r="J43" s="5">
        <v>93.05</v>
      </c>
      <c r="K43" s="5">
        <v>1.22</v>
      </c>
      <c r="L43" s="37"/>
      <c r="M43" s="37"/>
      <c r="N43" s="70"/>
      <c r="O43" s="14"/>
    </row>
    <row r="44" spans="1:15" x14ac:dyDescent="0.3">
      <c r="B44" s="5" t="s">
        <v>29</v>
      </c>
      <c r="C44" s="5">
        <v>183</v>
      </c>
      <c r="D44" s="5" t="s">
        <v>12</v>
      </c>
      <c r="E44" s="5" t="s">
        <v>15</v>
      </c>
      <c r="F44" s="5">
        <v>100</v>
      </c>
      <c r="G44" s="5" t="s">
        <v>16</v>
      </c>
      <c r="H44" s="5" t="s">
        <v>37</v>
      </c>
      <c r="I44" s="5" t="s">
        <v>16</v>
      </c>
      <c r="J44" s="5">
        <v>91.72</v>
      </c>
      <c r="K44" s="5">
        <v>1.06</v>
      </c>
      <c r="L44" s="38"/>
      <c r="M44" s="38"/>
      <c r="N44" s="70"/>
      <c r="O44" s="15"/>
    </row>
    <row r="45" spans="1:15" x14ac:dyDescent="0.3">
      <c r="N45" s="12"/>
    </row>
  </sheetData>
  <mergeCells count="53">
    <mergeCell ref="B3:B4"/>
    <mergeCell ref="D3:D4"/>
    <mergeCell ref="E3:E4"/>
    <mergeCell ref="F3:F4"/>
    <mergeCell ref="G3:G4"/>
    <mergeCell ref="L37:L40"/>
    <mergeCell ref="L41:L44"/>
    <mergeCell ref="C3:C4"/>
    <mergeCell ref="L3:L4"/>
    <mergeCell ref="L5:L8"/>
    <mergeCell ref="L9:L12"/>
    <mergeCell ref="L13:L16"/>
    <mergeCell ref="L17:L20"/>
    <mergeCell ref="H3:H4"/>
    <mergeCell ref="I3:I4"/>
    <mergeCell ref="J3:J4"/>
    <mergeCell ref="K3:K4"/>
    <mergeCell ref="M21:M24"/>
    <mergeCell ref="L21:L24"/>
    <mergeCell ref="L25:L28"/>
    <mergeCell ref="L29:L32"/>
    <mergeCell ref="L33:L36"/>
    <mergeCell ref="M25:M28"/>
    <mergeCell ref="M29:M32"/>
    <mergeCell ref="M33:M36"/>
    <mergeCell ref="M3:M4"/>
    <mergeCell ref="M5:M8"/>
    <mergeCell ref="M9:M12"/>
    <mergeCell ref="M13:M16"/>
    <mergeCell ref="M17:M20"/>
    <mergeCell ref="M37:M40"/>
    <mergeCell ref="M41:M44"/>
    <mergeCell ref="N25:N28"/>
    <mergeCell ref="O25:O28"/>
    <mergeCell ref="N3:O4"/>
    <mergeCell ref="N5:N8"/>
    <mergeCell ref="O5:O8"/>
    <mergeCell ref="N9:N12"/>
    <mergeCell ref="O9:O12"/>
    <mergeCell ref="N13:N16"/>
    <mergeCell ref="O13:O16"/>
    <mergeCell ref="N17:N20"/>
    <mergeCell ref="O17:O20"/>
    <mergeCell ref="N21:N24"/>
    <mergeCell ref="O21:O24"/>
    <mergeCell ref="N41:N44"/>
    <mergeCell ref="O41:O44"/>
    <mergeCell ref="N29:N32"/>
    <mergeCell ref="O29:O32"/>
    <mergeCell ref="N33:N36"/>
    <mergeCell ref="O33:O36"/>
    <mergeCell ref="N37:N40"/>
    <mergeCell ref="O37:O4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4F1B-E62C-47F4-AB06-97FC2802B342}">
  <dimension ref="A3:N24"/>
  <sheetViews>
    <sheetView tabSelected="1" zoomScale="97" zoomScaleNormal="85" workbookViewId="0">
      <selection activeCell="M32" sqref="M32"/>
    </sheetView>
  </sheetViews>
  <sheetFormatPr defaultRowHeight="14.4" x14ac:dyDescent="0.3"/>
  <cols>
    <col min="1" max="1" width="13.33203125" bestFit="1" customWidth="1"/>
    <col min="2" max="2" width="13.77734375" bestFit="1" customWidth="1"/>
    <col min="3" max="3" width="15" bestFit="1" customWidth="1"/>
    <col min="4" max="4" width="9.109375" bestFit="1" customWidth="1"/>
    <col min="5" max="5" width="13.88671875" bestFit="1" customWidth="1"/>
    <col min="6" max="6" width="14.109375" bestFit="1" customWidth="1"/>
    <col min="7" max="7" width="13.88671875" bestFit="1" customWidth="1"/>
    <col min="8" max="8" width="21.33203125" bestFit="1" customWidth="1"/>
    <col min="9" max="9" width="34.44140625" bestFit="1" customWidth="1"/>
    <col min="10" max="10" width="12.44140625" customWidth="1"/>
  </cols>
  <sheetData>
    <row r="3" spans="1:14" x14ac:dyDescent="0.3">
      <c r="B3" s="93" t="s">
        <v>0</v>
      </c>
      <c r="C3" s="93" t="s">
        <v>30</v>
      </c>
      <c r="D3" s="93" t="s">
        <v>1</v>
      </c>
      <c r="E3" s="96" t="s">
        <v>2</v>
      </c>
      <c r="F3" s="96" t="s">
        <v>3</v>
      </c>
      <c r="G3" s="96" t="s">
        <v>6</v>
      </c>
      <c r="H3" s="71" t="s">
        <v>38</v>
      </c>
      <c r="I3" s="71" t="s">
        <v>43</v>
      </c>
      <c r="J3" s="42" t="s">
        <v>44</v>
      </c>
      <c r="K3" s="42"/>
    </row>
    <row r="4" spans="1:14" x14ac:dyDescent="0.3">
      <c r="B4" s="93"/>
      <c r="C4" s="93"/>
      <c r="D4" s="93"/>
      <c r="E4" s="96"/>
      <c r="F4" s="96"/>
      <c r="G4" s="96"/>
      <c r="H4" s="71"/>
      <c r="I4" s="71"/>
      <c r="J4" s="42"/>
      <c r="K4" s="42"/>
      <c r="N4" s="133"/>
    </row>
    <row r="5" spans="1:14" x14ac:dyDescent="0.3">
      <c r="A5" t="s">
        <v>34</v>
      </c>
      <c r="B5" s="2" t="s">
        <v>8</v>
      </c>
      <c r="C5" s="2">
        <v>20</v>
      </c>
      <c r="D5" s="2" t="s">
        <v>39</v>
      </c>
      <c r="E5" s="2" t="s">
        <v>15</v>
      </c>
      <c r="F5" s="2">
        <v>5</v>
      </c>
      <c r="G5" s="2" t="s">
        <v>41</v>
      </c>
      <c r="H5" s="3">
        <v>0.28000000000000003</v>
      </c>
      <c r="I5" s="72">
        <f>AVERAGE(H5:H6)</f>
        <v>0.26</v>
      </c>
      <c r="J5" s="97">
        <f>MAX(H5:H6)</f>
        <v>0.28000000000000003</v>
      </c>
      <c r="K5" s="115" t="str">
        <f>INDEX(D5:D6, MATCH(LARGE(H5:H6,1), H5:H6, 0))</f>
        <v>KMEANS</v>
      </c>
      <c r="N5" s="133"/>
    </row>
    <row r="6" spans="1:14" x14ac:dyDescent="0.3">
      <c r="B6" s="2" t="s">
        <v>8</v>
      </c>
      <c r="C6" s="2">
        <v>20</v>
      </c>
      <c r="D6" s="2" t="s">
        <v>40</v>
      </c>
      <c r="E6" s="2" t="s">
        <v>15</v>
      </c>
      <c r="F6" s="2">
        <v>5</v>
      </c>
      <c r="G6" s="2" t="s">
        <v>41</v>
      </c>
      <c r="H6" s="2">
        <v>0.24</v>
      </c>
      <c r="I6" s="73"/>
      <c r="J6" s="98"/>
      <c r="K6" s="116"/>
      <c r="N6" s="134"/>
    </row>
    <row r="7" spans="1:14" x14ac:dyDescent="0.3">
      <c r="B7" s="5" t="s">
        <v>18</v>
      </c>
      <c r="C7" s="5">
        <v>20</v>
      </c>
      <c r="D7" s="5" t="s">
        <v>39</v>
      </c>
      <c r="E7" s="5" t="s">
        <v>15</v>
      </c>
      <c r="F7" s="5">
        <v>15</v>
      </c>
      <c r="G7" s="5" t="s">
        <v>16</v>
      </c>
      <c r="H7" s="5">
        <v>0.26</v>
      </c>
      <c r="I7" s="36">
        <f t="shared" ref="I7" si="0">AVERAGE(H7:H8)</f>
        <v>0.27500000000000002</v>
      </c>
      <c r="J7" s="99">
        <f t="shared" ref="J7:J24" si="1">MAX(H7:H8)</f>
        <v>0.28999999999999998</v>
      </c>
      <c r="K7" s="117" t="str">
        <f t="shared" ref="K7:K24" si="2">INDEX(D7:D8, MATCH(LARGE(H7:H8,1), H7:H8, 0))</f>
        <v>GMM</v>
      </c>
      <c r="N7" s="134"/>
    </row>
    <row r="8" spans="1:14" x14ac:dyDescent="0.3">
      <c r="B8" s="5" t="s">
        <v>18</v>
      </c>
      <c r="C8" s="5">
        <v>20</v>
      </c>
      <c r="D8" s="5" t="s">
        <v>40</v>
      </c>
      <c r="E8" s="5" t="s">
        <v>15</v>
      </c>
      <c r="F8" s="5">
        <v>5</v>
      </c>
      <c r="G8" s="5" t="s">
        <v>16</v>
      </c>
      <c r="H8" s="5">
        <v>0.28999999999999998</v>
      </c>
      <c r="I8" s="37"/>
      <c r="J8" s="100"/>
      <c r="K8" s="118"/>
      <c r="N8" s="134"/>
    </row>
    <row r="9" spans="1:14" x14ac:dyDescent="0.3">
      <c r="A9" t="s">
        <v>35</v>
      </c>
      <c r="B9" s="6" t="s">
        <v>19</v>
      </c>
      <c r="C9" s="6">
        <v>84</v>
      </c>
      <c r="D9" s="6" t="s">
        <v>39</v>
      </c>
      <c r="E9" s="6" t="s">
        <v>15</v>
      </c>
      <c r="F9" s="6">
        <v>10</v>
      </c>
      <c r="G9" s="6" t="s">
        <v>42</v>
      </c>
      <c r="H9" s="6">
        <v>0.3</v>
      </c>
      <c r="I9" s="75">
        <f t="shared" ref="I9" si="3">AVERAGE(H9:H10)</f>
        <v>0.29000000000000004</v>
      </c>
      <c r="J9" s="101">
        <f t="shared" ref="J9:J24" si="4">MAX(H9:H10)</f>
        <v>0.3</v>
      </c>
      <c r="K9" s="119" t="str">
        <f t="shared" ref="K9:K24" si="5">INDEX(D9:D10, MATCH(LARGE(H9:H10,1), H9:H10, 0))</f>
        <v>KMEANS</v>
      </c>
      <c r="N9" s="134"/>
    </row>
    <row r="10" spans="1:14" x14ac:dyDescent="0.3">
      <c r="B10" s="6" t="s">
        <v>19</v>
      </c>
      <c r="C10" s="6">
        <v>84</v>
      </c>
      <c r="D10" s="6" t="s">
        <v>40</v>
      </c>
      <c r="E10" s="6" t="s">
        <v>15</v>
      </c>
      <c r="F10" s="6">
        <v>10</v>
      </c>
      <c r="G10" s="6" t="s">
        <v>16</v>
      </c>
      <c r="H10" s="6">
        <v>0.28000000000000003</v>
      </c>
      <c r="I10" s="76"/>
      <c r="J10" s="102"/>
      <c r="K10" s="120"/>
      <c r="N10" s="134"/>
    </row>
    <row r="11" spans="1:14" x14ac:dyDescent="0.3">
      <c r="B11" s="7" t="s">
        <v>20</v>
      </c>
      <c r="C11" s="7">
        <v>84</v>
      </c>
      <c r="D11" s="7" t="s">
        <v>39</v>
      </c>
      <c r="E11" s="7" t="s">
        <v>15</v>
      </c>
      <c r="F11" s="7">
        <v>10</v>
      </c>
      <c r="G11" s="7" t="s">
        <v>16</v>
      </c>
      <c r="H11" s="7">
        <v>0.28999999999999998</v>
      </c>
      <c r="I11" s="78">
        <f t="shared" ref="I11" si="6">AVERAGE(H11:H12)</f>
        <v>0.28999999999999998</v>
      </c>
      <c r="J11" s="103">
        <f t="shared" ref="J11:J24" si="7">MAX(H11:H12)</f>
        <v>0.28999999999999998</v>
      </c>
      <c r="K11" s="121" t="str">
        <f t="shared" ref="K11:K24" si="8">INDEX(D11:D12, MATCH(LARGE(H11:H12,1), H11:H12, 0))</f>
        <v>KMEANS</v>
      </c>
      <c r="N11" s="134"/>
    </row>
    <row r="12" spans="1:14" x14ac:dyDescent="0.3">
      <c r="B12" s="7" t="s">
        <v>20</v>
      </c>
      <c r="C12" s="7">
        <v>84</v>
      </c>
      <c r="D12" s="7" t="s">
        <v>40</v>
      </c>
      <c r="E12" s="7" t="s">
        <v>15</v>
      </c>
      <c r="F12" s="7">
        <v>10</v>
      </c>
      <c r="G12" s="7" t="s">
        <v>16</v>
      </c>
      <c r="H12" s="7">
        <v>0.28999999999999998</v>
      </c>
      <c r="I12" s="79"/>
      <c r="J12" s="104"/>
      <c r="K12" s="122"/>
      <c r="N12" s="134"/>
    </row>
    <row r="13" spans="1:14" x14ac:dyDescent="0.3">
      <c r="A13" t="s">
        <v>36</v>
      </c>
      <c r="B13" s="8" t="s">
        <v>21</v>
      </c>
      <c r="C13" s="8">
        <v>102</v>
      </c>
      <c r="D13" s="8" t="s">
        <v>39</v>
      </c>
      <c r="E13" s="8" t="s">
        <v>15</v>
      </c>
      <c r="F13" s="8">
        <v>30</v>
      </c>
      <c r="G13" s="8" t="s">
        <v>16</v>
      </c>
      <c r="H13" s="8">
        <v>0.47</v>
      </c>
      <c r="I13" s="81">
        <f t="shared" ref="I13" si="9">AVERAGE(H13:H14)</f>
        <v>0.46499999999999997</v>
      </c>
      <c r="J13" s="105">
        <f t="shared" ref="J13:J24" si="10">MAX(H13:H14)</f>
        <v>0.47</v>
      </c>
      <c r="K13" s="123" t="str">
        <f t="shared" ref="K13:K24" si="11">INDEX(D13:D14, MATCH(LARGE(H13:H14,1), H13:H14, 0))</f>
        <v>KMEANS</v>
      </c>
      <c r="N13" s="134"/>
    </row>
    <row r="14" spans="1:14" x14ac:dyDescent="0.3">
      <c r="B14" s="8" t="s">
        <v>21</v>
      </c>
      <c r="C14" s="8">
        <v>102</v>
      </c>
      <c r="D14" s="8" t="s">
        <v>40</v>
      </c>
      <c r="E14" s="8" t="s">
        <v>15</v>
      </c>
      <c r="F14" s="8">
        <v>70</v>
      </c>
      <c r="G14" s="8" t="s">
        <v>16</v>
      </c>
      <c r="H14" s="8">
        <v>0.46</v>
      </c>
      <c r="I14" s="82"/>
      <c r="J14" s="106"/>
      <c r="K14" s="124"/>
      <c r="N14" s="134"/>
    </row>
    <row r="15" spans="1:14" x14ac:dyDescent="0.3">
      <c r="B15" s="9" t="s">
        <v>23</v>
      </c>
      <c r="C15" s="9">
        <v>102</v>
      </c>
      <c r="D15" s="9" t="s">
        <v>39</v>
      </c>
      <c r="E15" s="9" t="s">
        <v>15</v>
      </c>
      <c r="F15" s="9">
        <v>30</v>
      </c>
      <c r="G15" s="9" t="s">
        <v>16</v>
      </c>
      <c r="H15" s="9">
        <v>0.47</v>
      </c>
      <c r="I15" s="84">
        <f t="shared" ref="I15" si="12">AVERAGE(H15:H16)</f>
        <v>0.46499999999999997</v>
      </c>
      <c r="J15" s="107">
        <f t="shared" ref="J15:J24" si="13">MAX(H15:H16)</f>
        <v>0.47</v>
      </c>
      <c r="K15" s="125" t="str">
        <f t="shared" ref="K15:K24" si="14">INDEX(D15:D16, MATCH(LARGE(H15:H16,1), H15:H16, 0))</f>
        <v>KMEANS</v>
      </c>
      <c r="N15" s="134"/>
    </row>
    <row r="16" spans="1:14" x14ac:dyDescent="0.3">
      <c r="B16" s="9" t="s">
        <v>23</v>
      </c>
      <c r="C16" s="9">
        <v>102</v>
      </c>
      <c r="D16" s="9" t="s">
        <v>40</v>
      </c>
      <c r="E16" s="9" t="s">
        <v>15</v>
      </c>
      <c r="F16" s="9">
        <v>30</v>
      </c>
      <c r="G16" s="9" t="s">
        <v>16</v>
      </c>
      <c r="H16" s="9">
        <v>0.46</v>
      </c>
      <c r="I16" s="85"/>
      <c r="J16" s="107"/>
      <c r="K16" s="126"/>
      <c r="N16" s="134"/>
    </row>
    <row r="17" spans="1:14" x14ac:dyDescent="0.3">
      <c r="A17" t="s">
        <v>25</v>
      </c>
      <c r="B17" s="10" t="s">
        <v>24</v>
      </c>
      <c r="C17" s="10">
        <v>183</v>
      </c>
      <c r="D17" s="10" t="s">
        <v>39</v>
      </c>
      <c r="E17" s="10" t="s">
        <v>15</v>
      </c>
      <c r="F17" s="10">
        <v>80</v>
      </c>
      <c r="G17" s="10" t="s">
        <v>16</v>
      </c>
      <c r="H17" s="10">
        <v>0.47</v>
      </c>
      <c r="I17" s="87">
        <f t="shared" ref="I17" si="15">AVERAGE(H17:H18)</f>
        <v>0.46499999999999997</v>
      </c>
      <c r="J17" s="108">
        <f t="shared" ref="J17:J24" si="16">MAX(H17:H18)</f>
        <v>0.47</v>
      </c>
      <c r="K17" s="127" t="str">
        <f t="shared" ref="K17:K24" si="17">INDEX(D17:D18, MATCH(LARGE(H17:H18,1), H17:H18, 0))</f>
        <v>KMEANS</v>
      </c>
      <c r="N17" s="134"/>
    </row>
    <row r="18" spans="1:14" x14ac:dyDescent="0.3">
      <c r="B18" s="10" t="s">
        <v>24</v>
      </c>
      <c r="C18" s="10">
        <v>183</v>
      </c>
      <c r="D18" s="10" t="s">
        <v>40</v>
      </c>
      <c r="E18" s="10" t="s">
        <v>15</v>
      </c>
      <c r="F18" s="10">
        <v>100</v>
      </c>
      <c r="G18" s="10" t="s">
        <v>16</v>
      </c>
      <c r="H18" s="10">
        <v>0.46</v>
      </c>
      <c r="I18" s="88"/>
      <c r="J18" s="109"/>
      <c r="K18" s="128"/>
      <c r="N18" s="134"/>
    </row>
    <row r="19" spans="1:14" x14ac:dyDescent="0.3">
      <c r="B19" s="11" t="s">
        <v>26</v>
      </c>
      <c r="C19" s="11">
        <v>183</v>
      </c>
      <c r="D19" s="11" t="s">
        <v>39</v>
      </c>
      <c r="E19" s="11" t="s">
        <v>15</v>
      </c>
      <c r="F19" s="11">
        <v>80</v>
      </c>
      <c r="G19" s="11" t="s">
        <v>16</v>
      </c>
      <c r="H19" s="11">
        <v>0.46</v>
      </c>
      <c r="I19" s="90">
        <f t="shared" ref="I19" si="18">AVERAGE(H19:H20)</f>
        <v>0.45500000000000002</v>
      </c>
      <c r="J19" s="110">
        <f t="shared" ref="J19:J24" si="19">MAX(H19:H20)</f>
        <v>0.46</v>
      </c>
      <c r="K19" s="129" t="str">
        <f t="shared" ref="K19:K24" si="20">INDEX(D19:D20, MATCH(LARGE(H19:H20,1), H19:H20, 0))</f>
        <v>KMEANS</v>
      </c>
      <c r="N19" s="134"/>
    </row>
    <row r="20" spans="1:14" x14ac:dyDescent="0.3">
      <c r="B20" s="11" t="s">
        <v>26</v>
      </c>
      <c r="C20" s="11">
        <v>183</v>
      </c>
      <c r="D20" s="11" t="s">
        <v>40</v>
      </c>
      <c r="E20" s="11" t="s">
        <v>15</v>
      </c>
      <c r="F20" s="11">
        <v>80</v>
      </c>
      <c r="G20" s="11" t="s">
        <v>16</v>
      </c>
      <c r="H20" s="11">
        <v>0.45</v>
      </c>
      <c r="I20" s="91"/>
      <c r="J20" s="111"/>
      <c r="K20" s="130"/>
      <c r="N20" s="134"/>
    </row>
    <row r="21" spans="1:14" x14ac:dyDescent="0.3">
      <c r="A21" t="s">
        <v>27</v>
      </c>
      <c r="B21" s="2" t="s">
        <v>28</v>
      </c>
      <c r="C21" s="2">
        <v>183</v>
      </c>
      <c r="D21" s="2" t="s">
        <v>39</v>
      </c>
      <c r="E21" s="2" t="s">
        <v>15</v>
      </c>
      <c r="F21" s="2">
        <v>80</v>
      </c>
      <c r="G21" s="2" t="s">
        <v>16</v>
      </c>
      <c r="H21" s="2">
        <v>0.47</v>
      </c>
      <c r="I21" s="33">
        <f>AVERAGE(H21:H22)</f>
        <v>0.46499999999999997</v>
      </c>
      <c r="J21" s="112">
        <f t="shared" ref="J21:J24" si="21">MAX(H21:H22)</f>
        <v>0.47</v>
      </c>
      <c r="K21" s="115" t="str">
        <f t="shared" ref="K21:K24" si="22">INDEX(D21:D22, MATCH(LARGE(H21:H22,1), H21:H22, 0))</f>
        <v>KMEANS</v>
      </c>
      <c r="N21" s="134"/>
    </row>
    <row r="22" spans="1:14" x14ac:dyDescent="0.3">
      <c r="B22" s="2" t="s">
        <v>28</v>
      </c>
      <c r="C22" s="2">
        <v>183</v>
      </c>
      <c r="D22" s="2" t="s">
        <v>40</v>
      </c>
      <c r="E22" s="2" t="s">
        <v>15</v>
      </c>
      <c r="F22" s="2">
        <v>80</v>
      </c>
      <c r="G22" s="2" t="s">
        <v>16</v>
      </c>
      <c r="H22" s="2">
        <v>0.46</v>
      </c>
      <c r="I22" s="34"/>
      <c r="J22" s="113"/>
      <c r="K22" s="116"/>
      <c r="N22" s="135"/>
    </row>
    <row r="23" spans="1:14" x14ac:dyDescent="0.3">
      <c r="B23" s="5" t="s">
        <v>29</v>
      </c>
      <c r="C23" s="5">
        <v>183</v>
      </c>
      <c r="D23" s="5" t="s">
        <v>39</v>
      </c>
      <c r="E23" s="5" t="s">
        <v>15</v>
      </c>
      <c r="F23" s="5">
        <v>80</v>
      </c>
      <c r="G23" s="5" t="s">
        <v>16</v>
      </c>
      <c r="H23" s="5">
        <v>0.47</v>
      </c>
      <c r="I23" s="36">
        <f t="shared" ref="I23" si="23">AVERAGE(H23:H24)</f>
        <v>0.46499999999999997</v>
      </c>
      <c r="J23" s="99">
        <f t="shared" ref="J23:J24" si="24">MAX(H23:H24)</f>
        <v>0.47</v>
      </c>
      <c r="K23" s="117" t="str">
        <f t="shared" ref="K23:K24" si="25">INDEX(D23:D24, MATCH(LARGE(H23:H24,1), H23:H24, 0))</f>
        <v>KMEANS</v>
      </c>
      <c r="N23" s="135"/>
    </row>
    <row r="24" spans="1:14" x14ac:dyDescent="0.3">
      <c r="B24" s="5" t="s">
        <v>29</v>
      </c>
      <c r="C24" s="5">
        <v>183</v>
      </c>
      <c r="D24" s="5" t="s">
        <v>40</v>
      </c>
      <c r="E24" s="5" t="s">
        <v>15</v>
      </c>
      <c r="F24" s="5">
        <v>160</v>
      </c>
      <c r="G24" s="5" t="s">
        <v>16</v>
      </c>
      <c r="H24" s="5">
        <v>0.46</v>
      </c>
      <c r="I24" s="38"/>
      <c r="J24" s="114"/>
      <c r="K24" s="131"/>
      <c r="N24" s="132"/>
    </row>
  </sheetData>
  <mergeCells count="39">
    <mergeCell ref="I21:I22"/>
    <mergeCell ref="J21:J22"/>
    <mergeCell ref="K21:K22"/>
    <mergeCell ref="I23:I24"/>
    <mergeCell ref="J23:J24"/>
    <mergeCell ref="K23:K24"/>
    <mergeCell ref="I17:I18"/>
    <mergeCell ref="J17:J18"/>
    <mergeCell ref="K17:K18"/>
    <mergeCell ref="I19:I20"/>
    <mergeCell ref="J19:J20"/>
    <mergeCell ref="K19:K20"/>
    <mergeCell ref="I13:I14"/>
    <mergeCell ref="J13:J14"/>
    <mergeCell ref="K13:K14"/>
    <mergeCell ref="I15:I16"/>
    <mergeCell ref="J15:J16"/>
    <mergeCell ref="K15:K16"/>
    <mergeCell ref="I9:I10"/>
    <mergeCell ref="J9:J10"/>
    <mergeCell ref="K9:K10"/>
    <mergeCell ref="I11:I12"/>
    <mergeCell ref="J11:J12"/>
    <mergeCell ref="K11:K12"/>
    <mergeCell ref="J3:K4"/>
    <mergeCell ref="I5:I6"/>
    <mergeCell ref="J5:J6"/>
    <mergeCell ref="K5:K6"/>
    <mergeCell ref="I7:I8"/>
    <mergeCell ref="J7:J8"/>
    <mergeCell ref="K7:K8"/>
    <mergeCell ref="G3:G4"/>
    <mergeCell ref="H3:H4"/>
    <mergeCell ref="I3:I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Supervised</vt:lpstr>
      <vt:lpstr>Unsupervised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Caruso</dc:creator>
  <cp:lastModifiedBy>Marco Caruso</cp:lastModifiedBy>
  <dcterms:created xsi:type="dcterms:W3CDTF">2025-05-24T13:38:37Z</dcterms:created>
  <dcterms:modified xsi:type="dcterms:W3CDTF">2025-05-26T16:26:47Z</dcterms:modified>
</cp:coreProperties>
</file>