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\Desktop\AI\Projects\2° SVM\"/>
    </mc:Choice>
  </mc:AlternateContent>
  <bookViews>
    <workbookView xWindow="0" yWindow="45" windowWidth="10215" windowHeight="4605"/>
  </bookViews>
  <sheets>
    <sheet name="test rudità 3" sheetId="2" r:id="rId1"/>
    <sheet name="Foglio3" sheetId="3" r:id="rId2"/>
  </sheets>
  <calcPr calcId="152511"/>
</workbook>
</file>

<file path=xl/calcChain.xml><?xml version="1.0" encoding="utf-8"?>
<calcChain xmlns="http://schemas.openxmlformats.org/spreadsheetml/2006/main">
  <c r="I7" i="2" l="1"/>
  <c r="I6" i="2"/>
  <c r="H6" i="2"/>
  <c r="F44" i="2" l="1"/>
  <c r="D45" i="2"/>
  <c r="D46" i="2"/>
  <c r="D47" i="2"/>
  <c r="D48" i="2"/>
  <c r="D49" i="2"/>
  <c r="D50" i="2"/>
  <c r="D51" i="2"/>
  <c r="D52" i="2"/>
  <c r="D53" i="2"/>
  <c r="D44" i="2"/>
  <c r="D18" i="2" l="1"/>
  <c r="C18" i="2"/>
  <c r="D17" i="2"/>
  <c r="C17" i="2"/>
  <c r="G9" i="2" l="1"/>
  <c r="G8" i="2" s="1"/>
  <c r="G7" i="2" s="1"/>
  <c r="G6" i="2" s="1"/>
  <c r="G12" i="2"/>
  <c r="G13" i="2" s="1"/>
  <c r="G14" i="2" s="1"/>
  <c r="G15" i="2" s="1"/>
  <c r="F12" i="2"/>
  <c r="F13" i="2" s="1"/>
  <c r="F14" i="2" s="1"/>
  <c r="F9" i="2"/>
  <c r="F8" i="2" s="1"/>
  <c r="F7" i="2" s="1"/>
  <c r="F15" i="2" l="1"/>
  <c r="F6" i="2"/>
  <c r="K7" i="2"/>
  <c r="K8" i="2"/>
  <c r="K9" i="2"/>
  <c r="K10" i="2"/>
  <c r="K11" i="2"/>
  <c r="K12" i="2"/>
  <c r="K13" i="2"/>
  <c r="K14" i="2"/>
  <c r="K15" i="2"/>
  <c r="K6" i="2"/>
  <c r="J7" i="2"/>
  <c r="J8" i="2"/>
  <c r="J9" i="2"/>
  <c r="J10" i="2"/>
  <c r="J11" i="2"/>
  <c r="J12" i="2"/>
  <c r="J13" i="2"/>
  <c r="J14" i="2"/>
  <c r="J15" i="2"/>
  <c r="J6" i="2" l="1"/>
  <c r="H13" i="2" l="1"/>
  <c r="H10" i="2"/>
  <c r="H11" i="2"/>
  <c r="H12" i="2"/>
  <c r="H9" i="2"/>
  <c r="H7" i="2"/>
  <c r="H14" i="2"/>
  <c r="H8" i="2"/>
  <c r="I8" i="2"/>
  <c r="I12" i="2"/>
  <c r="I9" i="2"/>
  <c r="I13" i="2"/>
  <c r="I10" i="2"/>
  <c r="I14" i="2"/>
  <c r="I11" i="2"/>
  <c r="I15" i="2"/>
  <c r="H15" i="2"/>
</calcChain>
</file>

<file path=xl/sharedStrings.xml><?xml version="1.0" encoding="utf-8"?>
<sst xmlns="http://schemas.openxmlformats.org/spreadsheetml/2006/main" count="33" uniqueCount="29">
  <si>
    <t>N. Istanze</t>
  </si>
  <si>
    <t>SVM</t>
  </si>
  <si>
    <t>MLP</t>
  </si>
  <si>
    <t>RANK</t>
  </si>
  <si>
    <t>RANK-</t>
  </si>
  <si>
    <t>RANK MINIMO</t>
  </si>
  <si>
    <t>-</t>
  </si>
  <si>
    <t>N=9</t>
  </si>
  <si>
    <t>Medie</t>
  </si>
  <si>
    <t>Dev. Std.</t>
  </si>
  <si>
    <t>Z-score SVM</t>
  </si>
  <si>
    <t>CDF SVM</t>
  </si>
  <si>
    <t>CDF MLP</t>
  </si>
  <si>
    <t>Z-score MLP</t>
  </si>
  <si>
    <t>Valori Normali SVM</t>
  </si>
  <si>
    <t>Valori Normali MLP</t>
  </si>
  <si>
    <t>DIFFRENZA</t>
  </si>
  <si>
    <t>SVM-MLP</t>
  </si>
  <si>
    <t>ignora</t>
  </si>
  <si>
    <t>RANK+</t>
  </si>
  <si>
    <t xml:space="preserve">NUMERO DIFFERENZE </t>
  </si>
  <si>
    <t>DIVERSE DA ZERO</t>
  </si>
  <si>
    <t>N</t>
  </si>
  <si>
    <t>TABELLA DEI VALORI CRITICI</t>
  </si>
  <si>
    <t>PROCEDO CON WINCOXSON</t>
  </si>
  <si>
    <t>Confronti valori normali e dati MLP</t>
  </si>
  <si>
    <t>Confronti valori normali e dati SVM</t>
  </si>
  <si>
    <t>Con rank minimo uguale 8, i due gruppi non sono significativamente diversi, i due algoritmi hanno un efficacia equivalente</t>
  </si>
  <si>
    <t>SVM IONOSPHERE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</si>
</sst>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€-410]&quot; &quot;#,##0.00;[Red]&quot;-&quot;[$€-410]&quot; 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</cellStyleXfs>
  <cellXfs count="16">
    <xf numFmtId="0" fontId="0" fillId="0" borderId="0" xfId="0"/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1" fillId="0" borderId="0" xfId="1"/>
    <xf numFmtId="9" fontId="0" fillId="0" borderId="0" xfId="0" applyNumberFormat="1"/>
    <xf numFmtId="0" fontId="0" fillId="2" borderId="0" xfId="0" applyFill="1"/>
    <xf numFmtId="0" fontId="5" fillId="0" borderId="0" xfId="1" applyFont="1"/>
    <xf numFmtId="0" fontId="4" fillId="0" borderId="0" xfId="0" applyFont="1"/>
    <xf numFmtId="0" fontId="5" fillId="0" borderId="0" xfId="0" applyFont="1"/>
    <xf numFmtId="0" fontId="5" fillId="0" borderId="0" xfId="1" applyFont="1" applyFill="1"/>
    <xf numFmtId="0" fontId="1" fillId="0" borderId="0" xfId="1" applyFill="1"/>
    <xf numFmtId="9" fontId="4" fillId="0" borderId="0" xfId="0" applyNumberFormat="1" applyFont="1"/>
    <xf numFmtId="0" fontId="1" fillId="0" borderId="0" xfId="0" applyFont="1"/>
    <xf numFmtId="0" fontId="4" fillId="0" borderId="0" xfId="0" applyFont="1" applyAlignment="1">
      <alignment horizontal="right"/>
    </xf>
    <xf numFmtId="9" fontId="1" fillId="0" borderId="0" xfId="1" applyNumberFormat="1" applyAlignment="1">
      <alignment horizontal="left"/>
    </xf>
    <xf numFmtId="0" fontId="6" fillId="0" borderId="0" xfId="1" applyFont="1" applyAlignment="1">
      <alignment horizontal="left"/>
    </xf>
  </cellXfs>
  <cellStyles count="6">
    <cellStyle name="Heading" xfId="2"/>
    <cellStyle name="Heading1" xfId="3"/>
    <cellStyle name="Normal" xfId="0" builtinId="0"/>
    <cellStyle name="Normale 2" xfId="1"/>
    <cellStyle name="Result" xfId="4"/>
    <cellStyle name="Result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Confronto</a:t>
            </a:r>
            <a:r>
              <a:rPr lang="it-IT" baseline="0"/>
              <a:t> SVM</a:t>
            </a:r>
            <a:endParaRPr lang="it-IT"/>
          </a:p>
        </c:rich>
      </c:tx>
      <c:layout>
        <c:manualLayout>
          <c:xMode val="edge"/>
          <c:yMode val="edge"/>
          <c:x val="0.3459374453193350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Dati SVM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rudità 3'!$J$6:$J$15</c:f>
              <c:numCache>
                <c:formatCode>General</c:formatCode>
                <c:ptCount val="10"/>
                <c:pt idx="0">
                  <c:v>-1.2815515655446008</c:v>
                </c:pt>
                <c:pt idx="1">
                  <c:v>-0.84162123357291341</c:v>
                </c:pt>
                <c:pt idx="2">
                  <c:v>-0.52440051270804078</c:v>
                </c:pt>
                <c:pt idx="3">
                  <c:v>-0.25334710313579978</c:v>
                </c:pt>
                <c:pt idx="4">
                  <c:v>0</c:v>
                </c:pt>
                <c:pt idx="5">
                  <c:v>0</c:v>
                </c:pt>
                <c:pt idx="6">
                  <c:v>0.25334710313579978</c:v>
                </c:pt>
                <c:pt idx="7">
                  <c:v>0.52440051270804078</c:v>
                </c:pt>
                <c:pt idx="8">
                  <c:v>0.84162123357291341</c:v>
                </c:pt>
                <c:pt idx="9">
                  <c:v>1.2815515655445999</c:v>
                </c:pt>
              </c:numCache>
            </c:numRef>
          </c:xVal>
          <c:yVal>
            <c:numRef>
              <c:f>'test rudità 3'!$C$6:$C$15</c:f>
              <c:numCache>
                <c:formatCode>General</c:formatCode>
                <c:ptCount val="10"/>
                <c:pt idx="0">
                  <c:v>84.493700000000004</c:v>
                </c:pt>
                <c:pt idx="1">
                  <c:v>90.035600000000002</c:v>
                </c:pt>
                <c:pt idx="2">
                  <c:v>86.585400000000007</c:v>
                </c:pt>
                <c:pt idx="3">
                  <c:v>89.573499999999996</c:v>
                </c:pt>
                <c:pt idx="4">
                  <c:v>90.285700000000006</c:v>
                </c:pt>
                <c:pt idx="5">
                  <c:v>90.714299999999994</c:v>
                </c:pt>
                <c:pt idx="6">
                  <c:v>90.476200000000006</c:v>
                </c:pt>
                <c:pt idx="7">
                  <c:v>87.142899999999997</c:v>
                </c:pt>
                <c:pt idx="8">
                  <c:v>85.714299999999994</c:v>
                </c:pt>
                <c:pt idx="9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v>Valori normali 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rudità 3'!$J$6:$J$15</c:f>
              <c:numCache>
                <c:formatCode>General</c:formatCode>
                <c:ptCount val="10"/>
                <c:pt idx="0">
                  <c:v>-1.2815515655446008</c:v>
                </c:pt>
                <c:pt idx="1">
                  <c:v>-0.84162123357291341</c:v>
                </c:pt>
                <c:pt idx="2">
                  <c:v>-0.52440051270804078</c:v>
                </c:pt>
                <c:pt idx="3">
                  <c:v>-0.25334710313579978</c:v>
                </c:pt>
                <c:pt idx="4">
                  <c:v>0</c:v>
                </c:pt>
                <c:pt idx="5">
                  <c:v>0</c:v>
                </c:pt>
                <c:pt idx="6">
                  <c:v>0.25334710313579978</c:v>
                </c:pt>
                <c:pt idx="7">
                  <c:v>0.52440051270804078</c:v>
                </c:pt>
                <c:pt idx="8">
                  <c:v>0.84162123357291341</c:v>
                </c:pt>
                <c:pt idx="9">
                  <c:v>1.2815515655445999</c:v>
                </c:pt>
              </c:numCache>
            </c:numRef>
          </c:xVal>
          <c:yVal>
            <c:numRef>
              <c:f>'test rudità 3'!$H$6:$H$15</c:f>
              <c:numCache>
                <c:formatCode>General</c:formatCode>
                <c:ptCount val="10"/>
                <c:pt idx="0">
                  <c:v>83.981192223093956</c:v>
                </c:pt>
                <c:pt idx="1">
                  <c:v>85.876427071382821</c:v>
                </c:pt>
                <c:pt idx="2">
                  <c:v>87.243024737172121</c:v>
                </c:pt>
                <c:pt idx="3">
                  <c:v>88.41073205407038</c:v>
                </c:pt>
                <c:pt idx="4">
                  <c:v>89.502160000000018</c:v>
                </c:pt>
                <c:pt idx="5">
                  <c:v>89.502160000000018</c:v>
                </c:pt>
                <c:pt idx="6">
                  <c:v>90.593587945929656</c:v>
                </c:pt>
                <c:pt idx="7">
                  <c:v>91.761295262827915</c:v>
                </c:pt>
                <c:pt idx="8">
                  <c:v>93.127892928617214</c:v>
                </c:pt>
                <c:pt idx="9">
                  <c:v>95.02312777690608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067856"/>
        <c:axId val="1035058064"/>
      </c:scatterChart>
      <c:valAx>
        <c:axId val="103506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58064"/>
        <c:crosses val="autoZero"/>
        <c:crossBetween val="midCat"/>
      </c:valAx>
      <c:valAx>
        <c:axId val="10350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6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Confronto</a:t>
            </a:r>
            <a:r>
              <a:rPr lang="it-IT" baseline="0"/>
              <a:t> MLP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94444444444444E-2"/>
          <c:y val="0.14856481481481484"/>
          <c:w val="0.90349300087489059"/>
          <c:h val="0.61498432487605714"/>
        </c:manualLayout>
      </c:layout>
      <c:scatterChart>
        <c:scatterStyle val="smoothMarker"/>
        <c:varyColors val="0"/>
        <c:ser>
          <c:idx val="0"/>
          <c:order val="0"/>
          <c:tx>
            <c:v>Dati MLP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rudità 3'!$K$6:$K$15</c:f>
              <c:numCache>
                <c:formatCode>General</c:formatCode>
                <c:ptCount val="10"/>
                <c:pt idx="0">
                  <c:v>-1.2815515655446008</c:v>
                </c:pt>
                <c:pt idx="1">
                  <c:v>-0.84162123357291341</c:v>
                </c:pt>
                <c:pt idx="2">
                  <c:v>-0.52440051270804078</c:v>
                </c:pt>
                <c:pt idx="3">
                  <c:v>-0.25334710313579978</c:v>
                </c:pt>
                <c:pt idx="4">
                  <c:v>0</c:v>
                </c:pt>
                <c:pt idx="5">
                  <c:v>0</c:v>
                </c:pt>
                <c:pt idx="6">
                  <c:v>0.25334710313579978</c:v>
                </c:pt>
                <c:pt idx="7">
                  <c:v>0.52440051270804078</c:v>
                </c:pt>
                <c:pt idx="8">
                  <c:v>0.84162123357291341</c:v>
                </c:pt>
                <c:pt idx="9">
                  <c:v>1.2815515655445999</c:v>
                </c:pt>
              </c:numCache>
            </c:numRef>
          </c:xVal>
          <c:yVal>
            <c:numRef>
              <c:f>'test rudità 3'!$D$6:$D$15</c:f>
              <c:numCache>
                <c:formatCode>General</c:formatCode>
                <c:ptCount val="10"/>
                <c:pt idx="0">
                  <c:v>83.544300000000007</c:v>
                </c:pt>
                <c:pt idx="1">
                  <c:v>85.053399999999996</c:v>
                </c:pt>
                <c:pt idx="2">
                  <c:v>84.959299999999999</c:v>
                </c:pt>
                <c:pt idx="3">
                  <c:v>84.360200000000006</c:v>
                </c:pt>
                <c:pt idx="4">
                  <c:v>79.428600000000003</c:v>
                </c:pt>
                <c:pt idx="5">
                  <c:v>83.571399999999997</c:v>
                </c:pt>
                <c:pt idx="6">
                  <c:v>89.523799999999994</c:v>
                </c:pt>
                <c:pt idx="7">
                  <c:v>84.285700000000006</c:v>
                </c:pt>
                <c:pt idx="8">
                  <c:v>94.285700000000006</c:v>
                </c:pt>
                <c:pt idx="9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v>Valori normali 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rudità 3'!$K$6:$K$15</c:f>
              <c:numCache>
                <c:formatCode>General</c:formatCode>
                <c:ptCount val="10"/>
                <c:pt idx="0">
                  <c:v>-1.2815515655446008</c:v>
                </c:pt>
                <c:pt idx="1">
                  <c:v>-0.84162123357291341</c:v>
                </c:pt>
                <c:pt idx="2">
                  <c:v>-0.52440051270804078</c:v>
                </c:pt>
                <c:pt idx="3">
                  <c:v>-0.25334710313579978</c:v>
                </c:pt>
                <c:pt idx="4">
                  <c:v>0</c:v>
                </c:pt>
                <c:pt idx="5">
                  <c:v>0</c:v>
                </c:pt>
                <c:pt idx="6">
                  <c:v>0.25334710313579978</c:v>
                </c:pt>
                <c:pt idx="7">
                  <c:v>0.52440051270804078</c:v>
                </c:pt>
                <c:pt idx="8">
                  <c:v>0.84162123357291341</c:v>
                </c:pt>
                <c:pt idx="9">
                  <c:v>1.2815515655445999</c:v>
                </c:pt>
              </c:numCache>
            </c:numRef>
          </c:xVal>
          <c:yVal>
            <c:numRef>
              <c:f>'test rudità 3'!$I$6:$I$15</c:f>
              <c:numCache>
                <c:formatCode>General</c:formatCode>
                <c:ptCount val="10"/>
                <c:pt idx="0">
                  <c:v>79.121491402272753</c:v>
                </c:pt>
                <c:pt idx="1">
                  <c:v>81.79211931555534</c:v>
                </c:pt>
                <c:pt idx="2">
                  <c:v>83.717829934362769</c:v>
                </c:pt>
                <c:pt idx="3">
                  <c:v>85.363278654276527</c:v>
                </c:pt>
                <c:pt idx="4">
                  <c:v>86.901240000000001</c:v>
                </c:pt>
                <c:pt idx="5">
                  <c:v>86.901240000000001</c:v>
                </c:pt>
                <c:pt idx="6">
                  <c:v>88.439201345723475</c:v>
                </c:pt>
                <c:pt idx="7">
                  <c:v>90.084650065637234</c:v>
                </c:pt>
                <c:pt idx="8">
                  <c:v>92.010360684444663</c:v>
                </c:pt>
                <c:pt idx="9">
                  <c:v>94.68098859772725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060784"/>
        <c:axId val="1035057520"/>
      </c:scatterChart>
      <c:valAx>
        <c:axId val="103506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57520"/>
        <c:crosses val="autoZero"/>
        <c:crossBetween val="midCat"/>
      </c:valAx>
      <c:valAx>
        <c:axId val="10350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6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250032</xdr:colOff>
      <xdr:row>21</xdr:row>
      <xdr:rowOff>3571</xdr:rowOff>
    </xdr:from>
    <xdr:to>
      <xdr:col>7</xdr:col>
      <xdr:colOff>333376</xdr:colOff>
      <xdr:row>35</xdr:row>
      <xdr:rowOff>79771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125015</xdr:colOff>
      <xdr:row>21</xdr:row>
      <xdr:rowOff>3571</xdr:rowOff>
    </xdr:from>
    <xdr:to>
      <xdr:col>14</xdr:col>
      <xdr:colOff>410765</xdr:colOff>
      <xdr:row>35</xdr:row>
      <xdr:rowOff>79771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abSelected="1" zoomScale="80" zoomScaleNormal="80" workbookViewId="0">
      <selection activeCell="C3" sqref="C3"/>
    </sheetView>
  </sheetViews>
  <sheetFormatPr defaultRowHeight="15" x14ac:dyDescent="0.25"/>
  <cols>
    <col min="1" max="1" width="11.140625" customWidth="1"/>
    <col min="2" max="2" width="11.5703125" customWidth="1"/>
    <col min="3" max="3" width="10" customWidth="1"/>
    <col min="4" max="4" width="10.5703125" customWidth="1"/>
    <col min="5" max="5" width="12.7109375" customWidth="1"/>
    <col min="6" max="6" width="11.85546875" customWidth="1"/>
    <col min="7" max="7" width="10.7109375" customWidth="1"/>
    <col min="8" max="9" width="22.28515625" customWidth="1"/>
    <col min="10" max="10" width="14" customWidth="1"/>
    <col min="11" max="11" width="14.140625" customWidth="1"/>
    <col min="12" max="12" width="13.7109375" customWidth="1"/>
    <col min="13" max="13" width="13.42578125" customWidth="1"/>
    <col min="14" max="14" width="10.140625" customWidth="1"/>
  </cols>
  <sheetData>
    <row r="1" spans="1:11" x14ac:dyDescent="0.25">
      <c r="A1" s="6" t="s">
        <v>28</v>
      </c>
      <c r="B1" s="3"/>
      <c r="C1" s="3"/>
      <c r="D1" s="3"/>
    </row>
    <row r="2" spans="1:11" x14ac:dyDescent="0.25">
      <c r="C2" s="8"/>
    </row>
    <row r="3" spans="1:11" x14ac:dyDescent="0.25">
      <c r="C3" s="15"/>
    </row>
    <row r="4" spans="1:11" x14ac:dyDescent="0.25">
      <c r="A4" s="3"/>
      <c r="B4" s="1"/>
      <c r="C4" s="12"/>
      <c r="D4" s="3"/>
    </row>
    <row r="5" spans="1:11" x14ac:dyDescent="0.25">
      <c r="A5" s="6" t="s">
        <v>0</v>
      </c>
      <c r="B5" s="3"/>
      <c r="C5" s="6" t="s">
        <v>1</v>
      </c>
      <c r="D5" s="6" t="s">
        <v>2</v>
      </c>
      <c r="F5" s="9" t="s">
        <v>11</v>
      </c>
      <c r="G5" s="9" t="s">
        <v>12</v>
      </c>
      <c r="H5" s="9" t="s">
        <v>14</v>
      </c>
      <c r="I5" s="9" t="s">
        <v>15</v>
      </c>
      <c r="J5" s="9" t="s">
        <v>10</v>
      </c>
      <c r="K5" s="9" t="s">
        <v>13</v>
      </c>
    </row>
    <row r="6" spans="1:11" x14ac:dyDescent="0.25">
      <c r="A6" s="14">
        <v>0.1</v>
      </c>
      <c r="B6" s="3"/>
      <c r="C6" s="3">
        <v>84.493700000000004</v>
      </c>
      <c r="D6" s="3">
        <v>83.544300000000007</v>
      </c>
      <c r="F6" s="10">
        <f t="shared" ref="F6:G8" si="0">F7-1/10</f>
        <v>0.10000000000000003</v>
      </c>
      <c r="G6" s="10">
        <f t="shared" si="0"/>
        <v>0.10000000000000003</v>
      </c>
      <c r="H6">
        <f>_xlfn.NORM.INV(F6,$C$17,$C$18)</f>
        <v>83.981192223093956</v>
      </c>
      <c r="I6">
        <f>_xlfn.NORM.INV(G6,$D$17,$D$18)</f>
        <v>79.121491402272753</v>
      </c>
      <c r="J6">
        <f>_xlfn.NORM.S.INV(F6)</f>
        <v>-1.2815515655446008</v>
      </c>
      <c r="K6">
        <f>_xlfn.NORM.S.INV(G6)</f>
        <v>-1.2815515655446008</v>
      </c>
    </row>
    <row r="7" spans="1:11" x14ac:dyDescent="0.25">
      <c r="A7" s="14">
        <v>0.2</v>
      </c>
      <c r="B7" s="3"/>
      <c r="C7" s="3">
        <v>90.035600000000002</v>
      </c>
      <c r="D7" s="3">
        <v>85.053399999999996</v>
      </c>
      <c r="F7" s="10">
        <f t="shared" si="0"/>
        <v>0.20000000000000004</v>
      </c>
      <c r="G7" s="10">
        <f t="shared" si="0"/>
        <v>0.20000000000000004</v>
      </c>
      <c r="H7">
        <f t="shared" ref="H7:H15" si="1">_xlfn.NORM.INV(F7,$C$17,$C$18)</f>
        <v>85.876427071382821</v>
      </c>
      <c r="I7">
        <f>_xlfn.NORM.INV(G7,$D$17,$D$18)</f>
        <v>81.79211931555534</v>
      </c>
      <c r="J7">
        <f t="shared" ref="J7:J15" si="2">_xlfn.NORM.S.INV(F7)</f>
        <v>-0.84162123357291341</v>
      </c>
      <c r="K7">
        <f t="shared" ref="K7:K15" si="3">_xlfn.NORM.S.INV(G7)</f>
        <v>-0.84162123357291341</v>
      </c>
    </row>
    <row r="8" spans="1:11" x14ac:dyDescent="0.25">
      <c r="A8" s="14">
        <v>0.3</v>
      </c>
      <c r="B8" s="3"/>
      <c r="C8" s="3">
        <v>86.585400000000007</v>
      </c>
      <c r="D8" s="3">
        <v>84.959299999999999</v>
      </c>
      <c r="F8" s="10">
        <f t="shared" si="0"/>
        <v>0.30000000000000004</v>
      </c>
      <c r="G8" s="10">
        <f t="shared" si="0"/>
        <v>0.30000000000000004</v>
      </c>
      <c r="H8">
        <f t="shared" si="1"/>
        <v>87.243024737172121</v>
      </c>
      <c r="I8">
        <f t="shared" ref="I8:I15" si="4">_xlfn.NORM.INV(G8,$D$17,$D$18)</f>
        <v>83.717829934362769</v>
      </c>
      <c r="J8">
        <f t="shared" si="2"/>
        <v>-0.52440051270804078</v>
      </c>
      <c r="K8">
        <f t="shared" si="3"/>
        <v>-0.52440051270804078</v>
      </c>
    </row>
    <row r="9" spans="1:11" x14ac:dyDescent="0.25">
      <c r="A9" s="14">
        <v>0.4</v>
      </c>
      <c r="B9" s="3"/>
      <c r="C9" s="3">
        <v>89.573499999999996</v>
      </c>
      <c r="D9" s="3">
        <v>84.360200000000006</v>
      </c>
      <c r="F9" s="10">
        <f>F10-1/10</f>
        <v>0.4</v>
      </c>
      <c r="G9" s="10">
        <f>G10-1/10</f>
        <v>0.4</v>
      </c>
      <c r="H9">
        <f t="shared" si="1"/>
        <v>88.41073205407038</v>
      </c>
      <c r="I9">
        <f t="shared" si="4"/>
        <v>85.363278654276527</v>
      </c>
      <c r="J9">
        <f t="shared" si="2"/>
        <v>-0.25334710313579978</v>
      </c>
      <c r="K9">
        <f t="shared" si="3"/>
        <v>-0.25334710313579978</v>
      </c>
    </row>
    <row r="10" spans="1:11" x14ac:dyDescent="0.25">
      <c r="A10" s="14">
        <v>0.5</v>
      </c>
      <c r="B10" s="3"/>
      <c r="C10" s="3">
        <v>90.285700000000006</v>
      </c>
      <c r="D10" s="3">
        <v>79.428600000000003</v>
      </c>
      <c r="F10" s="10">
        <v>0.5</v>
      </c>
      <c r="G10" s="10">
        <v>0.5</v>
      </c>
      <c r="H10">
        <f t="shared" si="1"/>
        <v>89.502160000000018</v>
      </c>
      <c r="I10">
        <f t="shared" si="4"/>
        <v>86.901240000000001</v>
      </c>
      <c r="J10">
        <f t="shared" si="2"/>
        <v>0</v>
      </c>
      <c r="K10">
        <f t="shared" si="3"/>
        <v>0</v>
      </c>
    </row>
    <row r="11" spans="1:11" x14ac:dyDescent="0.25">
      <c r="A11" s="14">
        <v>0.6</v>
      </c>
      <c r="B11" s="3"/>
      <c r="C11" s="3">
        <v>90.714299999999994</v>
      </c>
      <c r="D11" s="3">
        <v>83.571399999999997</v>
      </c>
      <c r="F11" s="10">
        <v>0.5</v>
      </c>
      <c r="G11" s="10">
        <v>0.5</v>
      </c>
      <c r="H11">
        <f t="shared" si="1"/>
        <v>89.502160000000018</v>
      </c>
      <c r="I11">
        <f t="shared" si="4"/>
        <v>86.901240000000001</v>
      </c>
      <c r="J11">
        <f t="shared" si="2"/>
        <v>0</v>
      </c>
      <c r="K11">
        <f t="shared" si="3"/>
        <v>0</v>
      </c>
    </row>
    <row r="12" spans="1:11" x14ac:dyDescent="0.25">
      <c r="A12" s="14">
        <v>0.7</v>
      </c>
      <c r="B12" s="3"/>
      <c r="C12" s="3">
        <v>90.476200000000006</v>
      </c>
      <c r="D12" s="3">
        <v>89.523799999999994</v>
      </c>
      <c r="F12" s="10">
        <f>F11+1/10</f>
        <v>0.6</v>
      </c>
      <c r="G12" s="10">
        <f>G11+1/10</f>
        <v>0.6</v>
      </c>
      <c r="H12">
        <f t="shared" si="1"/>
        <v>90.593587945929656</v>
      </c>
      <c r="I12">
        <f t="shared" si="4"/>
        <v>88.439201345723475</v>
      </c>
      <c r="J12">
        <f t="shared" si="2"/>
        <v>0.25334710313579978</v>
      </c>
      <c r="K12">
        <f t="shared" si="3"/>
        <v>0.25334710313579978</v>
      </c>
    </row>
    <row r="13" spans="1:11" x14ac:dyDescent="0.25">
      <c r="A13" s="14">
        <v>0.8</v>
      </c>
      <c r="B13" s="3"/>
      <c r="C13" s="3">
        <v>87.142899999999997</v>
      </c>
      <c r="D13" s="3">
        <v>84.285700000000006</v>
      </c>
      <c r="F13" s="10">
        <f t="shared" ref="F13:G15" si="5">F12+1/10</f>
        <v>0.7</v>
      </c>
      <c r="G13" s="10">
        <f t="shared" si="5"/>
        <v>0.7</v>
      </c>
      <c r="H13">
        <f t="shared" si="1"/>
        <v>91.761295262827915</v>
      </c>
      <c r="I13">
        <f t="shared" si="4"/>
        <v>90.084650065637234</v>
      </c>
      <c r="J13">
        <f t="shared" si="2"/>
        <v>0.52440051270804078</v>
      </c>
      <c r="K13">
        <f t="shared" si="3"/>
        <v>0.52440051270804078</v>
      </c>
    </row>
    <row r="14" spans="1:11" x14ac:dyDescent="0.25">
      <c r="A14" s="14">
        <v>0.9</v>
      </c>
      <c r="B14" s="3"/>
      <c r="C14" s="3">
        <v>85.714299999999994</v>
      </c>
      <c r="D14" s="3">
        <v>94.285700000000006</v>
      </c>
      <c r="F14" s="10">
        <f t="shared" si="5"/>
        <v>0.79999999999999993</v>
      </c>
      <c r="G14" s="10">
        <f t="shared" si="5"/>
        <v>0.79999999999999993</v>
      </c>
      <c r="H14">
        <f t="shared" si="1"/>
        <v>93.127892928617214</v>
      </c>
      <c r="I14">
        <f t="shared" si="4"/>
        <v>92.010360684444663</v>
      </c>
      <c r="J14">
        <f t="shared" si="2"/>
        <v>0.84162123357291341</v>
      </c>
      <c r="K14">
        <f t="shared" si="3"/>
        <v>0.84162123357291341</v>
      </c>
    </row>
    <row r="15" spans="1:11" x14ac:dyDescent="0.25">
      <c r="A15" s="14">
        <v>0.99</v>
      </c>
      <c r="B15" s="3"/>
      <c r="C15" s="3">
        <v>100</v>
      </c>
      <c r="D15" s="3">
        <v>100</v>
      </c>
      <c r="F15" s="10">
        <f t="shared" si="5"/>
        <v>0.89999999999999991</v>
      </c>
      <c r="G15" s="10">
        <f t="shared" si="5"/>
        <v>0.89999999999999991</v>
      </c>
      <c r="H15">
        <f t="shared" si="1"/>
        <v>95.02312777690608</v>
      </c>
      <c r="I15">
        <f t="shared" si="4"/>
        <v>94.68098859772725</v>
      </c>
      <c r="J15">
        <f t="shared" si="2"/>
        <v>1.2815515655445999</v>
      </c>
      <c r="K15">
        <f t="shared" si="3"/>
        <v>1.2815515655445999</v>
      </c>
    </row>
    <row r="17" spans="2:11" x14ac:dyDescent="0.25">
      <c r="B17" s="7" t="s">
        <v>8</v>
      </c>
      <c r="C17">
        <f>AVERAGE(C6:C15)</f>
        <v>89.502160000000018</v>
      </c>
      <c r="D17">
        <f>AVERAGE(D6:D15)</f>
        <v>86.901240000000001</v>
      </c>
    </row>
    <row r="18" spans="2:11" x14ac:dyDescent="0.25">
      <c r="B18" s="7" t="s">
        <v>9</v>
      </c>
      <c r="C18">
        <f>_xlfn.STDEV.S(C6:C15)</f>
        <v>4.3080340466518035</v>
      </c>
      <c r="D18">
        <f>_xlfn.STDEV.S(D6:D15)</f>
        <v>6.0705700862073524</v>
      </c>
    </row>
    <row r="20" spans="2:11" x14ac:dyDescent="0.25">
      <c r="B20" t="s">
        <v>26</v>
      </c>
      <c r="K20" t="s">
        <v>25</v>
      </c>
    </row>
    <row r="38" spans="2:13" x14ac:dyDescent="0.25">
      <c r="H38" s="7" t="s">
        <v>24</v>
      </c>
      <c r="I38" s="7"/>
    </row>
    <row r="42" spans="2:13" x14ac:dyDescent="0.25">
      <c r="B42" s="9"/>
      <c r="D42" s="7" t="s">
        <v>16</v>
      </c>
      <c r="I42" s="7" t="s">
        <v>20</v>
      </c>
    </row>
    <row r="43" spans="2:13" x14ac:dyDescent="0.25">
      <c r="B43" s="6" t="s">
        <v>1</v>
      </c>
      <c r="C43" s="6" t="s">
        <v>2</v>
      </c>
      <c r="D43" s="7" t="s">
        <v>17</v>
      </c>
      <c r="E43" s="7" t="s">
        <v>3</v>
      </c>
      <c r="F43" s="7" t="s">
        <v>19</v>
      </c>
      <c r="G43" s="7" t="s">
        <v>4</v>
      </c>
      <c r="H43" s="7" t="s">
        <v>5</v>
      </c>
      <c r="I43" s="7" t="s">
        <v>21</v>
      </c>
      <c r="L43" s="6"/>
      <c r="M43" s="6"/>
    </row>
    <row r="44" spans="2:13" x14ac:dyDescent="0.25">
      <c r="B44" s="3">
        <v>84.493700000000004</v>
      </c>
      <c r="C44" s="3">
        <v>83.544300000000007</v>
      </c>
      <c r="D44">
        <f>B44-C44</f>
        <v>0.94939999999999714</v>
      </c>
      <c r="E44">
        <v>1</v>
      </c>
      <c r="F44">
        <f>SUM(E44:E51)</f>
        <v>37</v>
      </c>
      <c r="G44">
        <v>8</v>
      </c>
      <c r="H44">
        <v>8</v>
      </c>
      <c r="I44">
        <v>9</v>
      </c>
    </row>
    <row r="45" spans="2:13" x14ac:dyDescent="0.25">
      <c r="B45" s="3">
        <v>90.035600000000002</v>
      </c>
      <c r="C45" s="3">
        <v>85.053399999999996</v>
      </c>
      <c r="D45">
        <f t="shared" ref="D45:D53" si="6">B45-C45</f>
        <v>4.982200000000006</v>
      </c>
      <c r="E45">
        <v>5</v>
      </c>
    </row>
    <row r="46" spans="2:13" x14ac:dyDescent="0.25">
      <c r="B46" s="3">
        <v>86.585400000000007</v>
      </c>
      <c r="C46" s="3">
        <v>84.959299999999999</v>
      </c>
      <c r="D46">
        <f t="shared" si="6"/>
        <v>1.6261000000000081</v>
      </c>
      <c r="E46">
        <v>3</v>
      </c>
    </row>
    <row r="47" spans="2:13" x14ac:dyDescent="0.25">
      <c r="B47" s="3">
        <v>89.573499999999996</v>
      </c>
      <c r="C47" s="3">
        <v>84.360200000000006</v>
      </c>
      <c r="D47">
        <f t="shared" si="6"/>
        <v>5.2132999999999896</v>
      </c>
      <c r="E47">
        <v>6</v>
      </c>
    </row>
    <row r="48" spans="2:13" x14ac:dyDescent="0.25">
      <c r="B48" s="3">
        <v>90.285700000000006</v>
      </c>
      <c r="C48" s="3">
        <v>79.428600000000003</v>
      </c>
      <c r="D48">
        <f t="shared" si="6"/>
        <v>10.857100000000003</v>
      </c>
      <c r="E48">
        <v>9</v>
      </c>
    </row>
    <row r="49" spans="2:8" x14ac:dyDescent="0.25">
      <c r="B49" s="3">
        <v>90.714299999999994</v>
      </c>
      <c r="C49" s="3">
        <v>83.571399999999997</v>
      </c>
      <c r="D49">
        <f t="shared" si="6"/>
        <v>7.1428999999999974</v>
      </c>
      <c r="E49">
        <v>7</v>
      </c>
    </row>
    <row r="50" spans="2:8" x14ac:dyDescent="0.25">
      <c r="B50" s="3">
        <v>90.476200000000006</v>
      </c>
      <c r="C50" s="3">
        <v>89.523799999999994</v>
      </c>
      <c r="D50">
        <f t="shared" si="6"/>
        <v>0.95240000000001146</v>
      </c>
      <c r="E50">
        <v>2</v>
      </c>
    </row>
    <row r="51" spans="2:8" x14ac:dyDescent="0.25">
      <c r="B51" s="3">
        <v>87.142899999999997</v>
      </c>
      <c r="C51" s="3">
        <v>84.285700000000006</v>
      </c>
      <c r="D51">
        <f t="shared" si="6"/>
        <v>2.8571999999999917</v>
      </c>
      <c r="E51">
        <v>4</v>
      </c>
    </row>
    <row r="52" spans="2:8" x14ac:dyDescent="0.25">
      <c r="B52" s="3">
        <v>85.714299999999994</v>
      </c>
      <c r="C52" s="3">
        <v>94.285700000000006</v>
      </c>
      <c r="D52">
        <f t="shared" si="6"/>
        <v>-8.5714000000000112</v>
      </c>
      <c r="E52">
        <v>8</v>
      </c>
    </row>
    <row r="53" spans="2:8" x14ac:dyDescent="0.25">
      <c r="B53" s="3">
        <v>100</v>
      </c>
      <c r="C53" s="3">
        <v>100</v>
      </c>
      <c r="D53">
        <f t="shared" si="6"/>
        <v>0</v>
      </c>
      <c r="E53" t="s">
        <v>18</v>
      </c>
    </row>
    <row r="56" spans="2:8" x14ac:dyDescent="0.25">
      <c r="B56" s="7" t="s">
        <v>23</v>
      </c>
    </row>
    <row r="57" spans="2:8" x14ac:dyDescent="0.25">
      <c r="H57" t="s">
        <v>27</v>
      </c>
    </row>
    <row r="58" spans="2:8" x14ac:dyDescent="0.25">
      <c r="B58" s="13" t="s">
        <v>22</v>
      </c>
      <c r="C58" s="11">
        <v>0.05</v>
      </c>
      <c r="D58" s="11">
        <v>0.02</v>
      </c>
      <c r="E58" s="11">
        <v>0.01</v>
      </c>
      <c r="H58" s="4"/>
    </row>
    <row r="59" spans="2:8" x14ac:dyDescent="0.25">
      <c r="B59">
        <v>6</v>
      </c>
      <c r="C59">
        <v>0</v>
      </c>
      <c r="D59" t="s">
        <v>6</v>
      </c>
      <c r="E59" t="s">
        <v>6</v>
      </c>
    </row>
    <row r="60" spans="2:8" x14ac:dyDescent="0.25">
      <c r="B60">
        <v>7</v>
      </c>
      <c r="C60">
        <v>2</v>
      </c>
      <c r="D60">
        <v>0</v>
      </c>
      <c r="E60" t="s">
        <v>6</v>
      </c>
    </row>
    <row r="61" spans="2:8" x14ac:dyDescent="0.25">
      <c r="B61">
        <v>8</v>
      </c>
      <c r="C61">
        <v>4</v>
      </c>
      <c r="D61">
        <v>2</v>
      </c>
      <c r="E61">
        <v>0</v>
      </c>
    </row>
    <row r="62" spans="2:8" x14ac:dyDescent="0.25">
      <c r="B62" s="5">
        <v>9</v>
      </c>
      <c r="C62" s="5">
        <v>6</v>
      </c>
      <c r="D62" s="5">
        <v>3</v>
      </c>
      <c r="E62" s="5">
        <v>2</v>
      </c>
      <c r="F62" s="5"/>
      <c r="G62" s="5" t="s">
        <v>7</v>
      </c>
    </row>
    <row r="63" spans="2:8" x14ac:dyDescent="0.25">
      <c r="B63">
        <v>10</v>
      </c>
      <c r="C63">
        <v>8</v>
      </c>
      <c r="D63">
        <v>5</v>
      </c>
      <c r="E63">
        <v>3</v>
      </c>
    </row>
    <row r="64" spans="2:8" x14ac:dyDescent="0.25">
      <c r="B64">
        <v>11</v>
      </c>
      <c r="C64">
        <v>11</v>
      </c>
      <c r="D64">
        <v>7</v>
      </c>
      <c r="E64">
        <v>5</v>
      </c>
    </row>
    <row r="65" spans="2:5" x14ac:dyDescent="0.25">
      <c r="B65">
        <v>12</v>
      </c>
      <c r="C65">
        <v>14</v>
      </c>
      <c r="D65">
        <v>10</v>
      </c>
      <c r="E65">
        <v>7</v>
      </c>
    </row>
    <row r="66" spans="2:5" x14ac:dyDescent="0.25">
      <c r="B66">
        <v>13</v>
      </c>
      <c r="C66">
        <v>17</v>
      </c>
      <c r="D66">
        <v>13</v>
      </c>
      <c r="E66">
        <v>10</v>
      </c>
    </row>
    <row r="67" spans="2:5" x14ac:dyDescent="0.25">
      <c r="B67">
        <v>14</v>
      </c>
      <c r="C67">
        <v>21</v>
      </c>
      <c r="D67">
        <v>16</v>
      </c>
      <c r="E67">
        <v>13</v>
      </c>
    </row>
    <row r="68" spans="2:5" x14ac:dyDescent="0.25">
      <c r="B68">
        <v>15</v>
      </c>
      <c r="C68">
        <v>25</v>
      </c>
      <c r="D68">
        <v>20</v>
      </c>
      <c r="E68">
        <v>16</v>
      </c>
    </row>
    <row r="69" spans="2:5" x14ac:dyDescent="0.25">
      <c r="B69">
        <v>16</v>
      </c>
      <c r="C69">
        <v>30</v>
      </c>
      <c r="D69">
        <v>24</v>
      </c>
      <c r="E69">
        <v>20</v>
      </c>
    </row>
    <row r="70" spans="2:5" x14ac:dyDescent="0.25">
      <c r="B70">
        <v>17</v>
      </c>
      <c r="C70">
        <v>35</v>
      </c>
      <c r="D70">
        <v>28</v>
      </c>
      <c r="E70">
        <v>23</v>
      </c>
    </row>
    <row r="71" spans="2:5" x14ac:dyDescent="0.25">
      <c r="B71">
        <v>18</v>
      </c>
      <c r="C71">
        <v>40</v>
      </c>
      <c r="D71">
        <v>33</v>
      </c>
      <c r="E71">
        <v>28</v>
      </c>
    </row>
    <row r="72" spans="2:5" x14ac:dyDescent="0.25">
      <c r="B72">
        <v>19</v>
      </c>
      <c r="C72">
        <v>46</v>
      </c>
      <c r="D72">
        <v>38</v>
      </c>
      <c r="E72">
        <v>32</v>
      </c>
    </row>
    <row r="73" spans="2:5" x14ac:dyDescent="0.25">
      <c r="B73">
        <v>20</v>
      </c>
      <c r="C73">
        <v>52</v>
      </c>
      <c r="D73">
        <v>43</v>
      </c>
      <c r="E73">
        <v>38</v>
      </c>
    </row>
    <row r="74" spans="2:5" x14ac:dyDescent="0.25">
      <c r="B74">
        <v>21</v>
      </c>
      <c r="C74">
        <v>59</v>
      </c>
      <c r="D74">
        <v>49</v>
      </c>
      <c r="E74">
        <v>43</v>
      </c>
    </row>
    <row r="75" spans="2:5" x14ac:dyDescent="0.25">
      <c r="B75">
        <v>22</v>
      </c>
      <c r="C75">
        <v>66</v>
      </c>
      <c r="D75">
        <v>56</v>
      </c>
      <c r="E75">
        <v>49</v>
      </c>
    </row>
    <row r="76" spans="2:5" x14ac:dyDescent="0.25">
      <c r="B76">
        <v>23</v>
      </c>
      <c r="C76">
        <v>73</v>
      </c>
      <c r="D76">
        <v>62</v>
      </c>
      <c r="E76">
        <v>55</v>
      </c>
    </row>
    <row r="77" spans="2:5" x14ac:dyDescent="0.25">
      <c r="B77">
        <v>24</v>
      </c>
      <c r="C77">
        <v>81</v>
      </c>
      <c r="D77">
        <v>69</v>
      </c>
      <c r="E77">
        <v>61</v>
      </c>
    </row>
    <row r="78" spans="2:5" x14ac:dyDescent="0.25">
      <c r="B78">
        <v>25</v>
      </c>
      <c r="C78">
        <v>89</v>
      </c>
      <c r="D78">
        <v>77</v>
      </c>
      <c r="E78">
        <v>68</v>
      </c>
    </row>
  </sheetData>
  <sortState ref="C44:C53">
    <sortCondition ref="C44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workbookViewId="0">
      <selection activeCell="F9" sqref="F9"/>
    </sheetView>
  </sheetViews>
  <sheetFormatPr defaultRowHeight="15" x14ac:dyDescent="0.25"/>
  <sheetData>
    <row r="1" spans="2:12" x14ac:dyDescent="0.25">
      <c r="B1" s="3"/>
      <c r="C1" s="1"/>
      <c r="E1" s="3"/>
    </row>
    <row r="2" spans="2:12" x14ac:dyDescent="0.25">
      <c r="B2" s="6"/>
      <c r="C2" s="3"/>
      <c r="D2" s="6"/>
      <c r="E2" s="6"/>
      <c r="G2" s="9"/>
      <c r="H2" s="9"/>
      <c r="I2" s="9"/>
      <c r="J2" s="9"/>
      <c r="K2" s="9"/>
      <c r="L2" s="9"/>
    </row>
    <row r="3" spans="2:12" x14ac:dyDescent="0.25">
      <c r="B3" s="2"/>
      <c r="C3" s="3"/>
      <c r="D3" s="3"/>
      <c r="E3" s="3"/>
      <c r="G3" s="10"/>
      <c r="H3" s="10"/>
    </row>
    <row r="4" spans="2:12" x14ac:dyDescent="0.25">
      <c r="B4" s="2"/>
      <c r="C4" s="3"/>
      <c r="D4" s="3"/>
      <c r="E4" s="3"/>
      <c r="G4" s="10"/>
      <c r="H4" s="10"/>
    </row>
    <row r="5" spans="2:12" x14ac:dyDescent="0.25">
      <c r="B5" s="2"/>
      <c r="C5" s="3"/>
      <c r="D5" s="3"/>
      <c r="E5" s="3"/>
      <c r="G5" s="10"/>
      <c r="H5" s="10"/>
    </row>
    <row r="6" spans="2:12" x14ac:dyDescent="0.25">
      <c r="B6" s="2"/>
      <c r="C6" s="3"/>
      <c r="D6" s="3"/>
      <c r="E6" s="3"/>
      <c r="G6" s="10"/>
      <c r="H6" s="10"/>
    </row>
    <row r="7" spans="2:12" x14ac:dyDescent="0.25">
      <c r="B7" s="2"/>
      <c r="C7" s="3"/>
      <c r="D7" s="3"/>
      <c r="E7" s="3"/>
      <c r="G7" s="10"/>
      <c r="H7" s="10"/>
    </row>
    <row r="8" spans="2:12" x14ac:dyDescent="0.25">
      <c r="B8" s="2"/>
      <c r="C8" s="3"/>
      <c r="D8" s="3"/>
      <c r="E8" s="3"/>
      <c r="G8" s="10"/>
      <c r="H8" s="10"/>
    </row>
    <row r="9" spans="2:12" x14ac:dyDescent="0.25">
      <c r="B9" s="2"/>
      <c r="C9" s="3"/>
      <c r="D9" s="3"/>
      <c r="E9" s="3"/>
      <c r="G9" s="10"/>
      <c r="H9" s="10"/>
    </row>
    <row r="10" spans="2:12" x14ac:dyDescent="0.25">
      <c r="B10" s="2"/>
      <c r="C10" s="3"/>
      <c r="D10" s="3"/>
      <c r="E10" s="3"/>
      <c r="G10" s="10"/>
      <c r="H10" s="10"/>
    </row>
    <row r="11" spans="2:12" x14ac:dyDescent="0.25">
      <c r="B11" s="2"/>
      <c r="C11" s="3"/>
      <c r="D11" s="3"/>
      <c r="E11" s="3"/>
      <c r="G11" s="10"/>
      <c r="H11" s="10"/>
    </row>
    <row r="12" spans="2:12" x14ac:dyDescent="0.25">
      <c r="B12" s="2"/>
      <c r="C12" s="3"/>
      <c r="D12" s="3"/>
      <c r="E12" s="3"/>
      <c r="G12" s="10"/>
      <c r="H12" s="10"/>
    </row>
    <row r="14" spans="2:12" x14ac:dyDescent="0.25">
      <c r="C14" s="7"/>
    </row>
    <row r="15" spans="2:12" x14ac:dyDescent="0.25">
      <c r="C1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rudità 3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Cavalazzi</dc:creator>
  <cp:lastModifiedBy>welcome back Ironman</cp:lastModifiedBy>
  <dcterms:created xsi:type="dcterms:W3CDTF">2013-07-15T18:37:02Z</dcterms:created>
  <dcterms:modified xsi:type="dcterms:W3CDTF">2018-01-17T09:09:49Z</dcterms:modified>
</cp:coreProperties>
</file>