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arco\Downloads\"/>
    </mc:Choice>
  </mc:AlternateContent>
  <xr:revisionPtr revIDLastSave="0" documentId="13_ncr:1_{572CA4A8-FE15-426C-B83E-3316D085F2FA}" xr6:coauthVersionLast="47" xr6:coauthVersionMax="47" xr10:uidLastSave="{00000000-0000-0000-0000-000000000000}"/>
  <bookViews>
    <workbookView xWindow="1560" yWindow="1560" windowWidth="21600" windowHeight="11295" activeTab="4" xr2:uid="{E81566D1-C3AF-47D9-9C77-9E8B960BE799}"/>
  </bookViews>
  <sheets>
    <sheet name="Istruzioni Consultazione" sheetId="5" r:id="rId1"/>
    <sheet name="Clienti" sheetId="1" r:id="rId2"/>
    <sheet name="Volumi" sheetId="2" r:id="rId3"/>
    <sheet name="Dipendenti" sheetId="3" r:id="rId4"/>
    <sheet name="Gestionale"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4" l="1"/>
  <c r="A5" i="4" s="1"/>
  <c r="A6" i="4" s="1"/>
  <c r="A7" i="4" s="1"/>
  <c r="A8" i="4" s="1"/>
  <c r="A9" i="4" s="1"/>
  <c r="A10" i="4" s="1"/>
  <c r="A11" i="4" s="1"/>
  <c r="A12" i="4" s="1"/>
  <c r="J11" i="4"/>
  <c r="L11" i="4" s="1"/>
  <c r="J6" i="4"/>
  <c r="L6" i="4" s="1"/>
  <c r="J10" i="4"/>
  <c r="L10" i="4" s="1"/>
  <c r="J3" i="4"/>
  <c r="L3" i="4" s="1"/>
  <c r="J12" i="4"/>
  <c r="L12" i="4" s="1"/>
  <c r="J5" i="4"/>
  <c r="L5" i="4" s="1"/>
  <c r="J8" i="4"/>
  <c r="L8" i="4" s="1"/>
  <c r="J7" i="4"/>
  <c r="L7" i="4" s="1"/>
  <c r="J9" i="4"/>
  <c r="L9" i="4" s="1"/>
  <c r="J4" i="4"/>
  <c r="L4" i="4" s="1"/>
  <c r="C11" i="4"/>
  <c r="C6" i="4"/>
  <c r="C10" i="4"/>
  <c r="C3" i="4"/>
  <c r="C12" i="4"/>
  <c r="C5" i="4"/>
  <c r="C8" i="4"/>
  <c r="C7" i="4"/>
  <c r="C9" i="4"/>
  <c r="C4" i="4"/>
  <c r="G11" i="4"/>
  <c r="G6" i="4"/>
  <c r="G10" i="4"/>
  <c r="G3" i="4"/>
  <c r="G12" i="4"/>
  <c r="G5" i="4"/>
  <c r="G8" i="4"/>
  <c r="G7" i="4"/>
  <c r="G9" i="4"/>
  <c r="G4" i="4"/>
  <c r="F11" i="4"/>
  <c r="F6" i="4"/>
  <c r="F10" i="4"/>
  <c r="F3" i="4"/>
  <c r="F12" i="4"/>
  <c r="F5" i="4"/>
  <c r="F8" i="4"/>
  <c r="F7" i="4"/>
  <c r="F9" i="4"/>
  <c r="F4" i="4"/>
  <c r="E11" i="4"/>
  <c r="E6" i="4"/>
  <c r="E10" i="4"/>
  <c r="E3" i="4"/>
  <c r="E12" i="4"/>
  <c r="E5" i="4"/>
  <c r="E8" i="4"/>
  <c r="E7" i="4"/>
  <c r="E9" i="4"/>
  <c r="E4" i="4"/>
  <c r="D11" i="4"/>
  <c r="D6" i="4"/>
  <c r="D10" i="4"/>
  <c r="D3" i="4"/>
  <c r="D12" i="4"/>
  <c r="D5" i="4"/>
  <c r="D8" i="4"/>
  <c r="D7" i="4"/>
  <c r="D9" i="4"/>
  <c r="D4" i="4"/>
</calcChain>
</file>

<file path=xl/sharedStrings.xml><?xml version="1.0" encoding="utf-8"?>
<sst xmlns="http://schemas.openxmlformats.org/spreadsheetml/2006/main" count="282" uniqueCount="198">
  <si>
    <t>Nome</t>
  </si>
  <si>
    <t>Cognome</t>
  </si>
  <si>
    <t>Domicilio</t>
  </si>
  <si>
    <t>ISBN</t>
  </si>
  <si>
    <t>Titolo</t>
  </si>
  <si>
    <t>Nome Autore</t>
  </si>
  <si>
    <t>Cognome Autore</t>
  </si>
  <si>
    <t>Casa Editrice</t>
  </si>
  <si>
    <t>Genere</t>
  </si>
  <si>
    <t>Anno di pubblicazione</t>
  </si>
  <si>
    <t>Scaffale</t>
  </si>
  <si>
    <t>Lingua</t>
  </si>
  <si>
    <t>Numero di copie</t>
  </si>
  <si>
    <t>Edizione</t>
  </si>
  <si>
    <t>Piano</t>
  </si>
  <si>
    <t>Disponibile?</t>
  </si>
  <si>
    <t>Data di nascita</t>
  </si>
  <si>
    <t>Indirizzo</t>
  </si>
  <si>
    <t>Indirizzo email</t>
  </si>
  <si>
    <t>Professione</t>
  </si>
  <si>
    <t>Data di Nascita</t>
  </si>
  <si>
    <t>Ruolo</t>
  </si>
  <si>
    <t>Data di Assunzione</t>
  </si>
  <si>
    <t>ID Risorsa</t>
  </si>
  <si>
    <t>Recapito Telefonico</t>
  </si>
  <si>
    <t>Indirizzo E-mail</t>
  </si>
  <si>
    <t>Prestiti Totali</t>
  </si>
  <si>
    <t>Transazioni: Prestiti Effettuati</t>
  </si>
  <si>
    <t>ID Cliente</t>
  </si>
  <si>
    <t>Data Inizio Prestito</t>
  </si>
  <si>
    <t>Data Fine Prestito</t>
  </si>
  <si>
    <t>Prestito in Ritardo?</t>
  </si>
  <si>
    <t>Operazione effettuata da [ID Risorsa]</t>
  </si>
  <si>
    <t>ID Transazione</t>
  </si>
  <si>
    <t>Mario</t>
  </si>
  <si>
    <t>Rossi</t>
  </si>
  <si>
    <t>mario.rossi@example.com</t>
  </si>
  <si>
    <t>Insegnante</t>
  </si>
  <si>
    <t>Romanzi</t>
  </si>
  <si>
    <t>Laura</t>
  </si>
  <si>
    <t>Bianchi</t>
  </si>
  <si>
    <t>laura.bianchi@example.com</t>
  </si>
  <si>
    <t>Avvocato</t>
  </si>
  <si>
    <t>Luca</t>
  </si>
  <si>
    <t>Architetto</t>
  </si>
  <si>
    <t>Arte</t>
  </si>
  <si>
    <t>Sofia</t>
  </si>
  <si>
    <t>Romano</t>
  </si>
  <si>
    <t>Studente</t>
  </si>
  <si>
    <t>Fantascienza</t>
  </si>
  <si>
    <t>Alessio</t>
  </si>
  <si>
    <t>Conti</t>
  </si>
  <si>
    <t>Medico</t>
  </si>
  <si>
    <t>Giulia</t>
  </si>
  <si>
    <t>Ingegnere</t>
  </si>
  <si>
    <t>Marco</t>
  </si>
  <si>
    <t>Storia</t>
  </si>
  <si>
    <t>Chiara</t>
  </si>
  <si>
    <t>Moretti</t>
  </si>
  <si>
    <t>Musicista</t>
  </si>
  <si>
    <t>Musica</t>
  </si>
  <si>
    <t>Sara</t>
  </si>
  <si>
    <t>Via Roma 10</t>
  </si>
  <si>
    <t>Via Garibaldi 20</t>
  </si>
  <si>
    <t>Saggi</t>
  </si>
  <si>
    <t>Verdi</t>
  </si>
  <si>
    <t>luca.verdi@example.com</t>
  </si>
  <si>
    <t>Via Leonardo da Vinci 5</t>
  </si>
  <si>
    <t>Russo</t>
  </si>
  <si>
    <t>giulia.russo@example.com</t>
  </si>
  <si>
    <t>Piazza Santa Croce 15</t>
  </si>
  <si>
    <t>Via dei Mille 8</t>
  </si>
  <si>
    <t>Narrativa</t>
  </si>
  <si>
    <t>Via degli Artisti 12</t>
  </si>
  <si>
    <t>Medicina</t>
  </si>
  <si>
    <t>Anna</t>
  </si>
  <si>
    <t>anna.conti@example.com</t>
  </si>
  <si>
    <t>Via del Corso 25</t>
  </si>
  <si>
    <t>Marchi</t>
  </si>
  <si>
    <t>alessio.marchi@example.com</t>
  </si>
  <si>
    <t>Via San Lorenzo 30</t>
  </si>
  <si>
    <t>Marta</t>
  </si>
  <si>
    <t>Giuliani</t>
  </si>
  <si>
    <t>marta.giuliani@example.com</t>
  </si>
  <si>
    <t>Piazza Duomo 1</t>
  </si>
  <si>
    <t>Architettura</t>
  </si>
  <si>
    <t>sara.romano@example.com</t>
  </si>
  <si>
    <t>Viale dei Fiori 6</t>
  </si>
  <si>
    <t>Città</t>
  </si>
  <si>
    <t>Firenze</t>
  </si>
  <si>
    <t>Prato</t>
  </si>
  <si>
    <t>Pistoia</t>
  </si>
  <si>
    <t>Empoli</t>
  </si>
  <si>
    <t>Vinci</t>
  </si>
  <si>
    <t>Castel Fiorentino</t>
  </si>
  <si>
    <t>Galli</t>
  </si>
  <si>
    <t>marco.galli@example.com</t>
  </si>
  <si>
    <t>Rinaldi</t>
  </si>
  <si>
    <t>sofia.rinaldi@example.com</t>
  </si>
  <si>
    <t>Genere Letterario Preferito</t>
  </si>
  <si>
    <t>Giallo</t>
  </si>
  <si>
    <t>Il Signore degli Anelli</t>
  </si>
  <si>
    <t>J.R.R.</t>
  </si>
  <si>
    <t>Tolkien</t>
  </si>
  <si>
    <t>Bompiani</t>
  </si>
  <si>
    <t>Fantasy</t>
  </si>
  <si>
    <t>Prima</t>
  </si>
  <si>
    <t>A-001</t>
  </si>
  <si>
    <t>Italiano</t>
  </si>
  <si>
    <t>Sì</t>
  </si>
  <si>
    <t>Harry Potter e la Pietra Filosofale</t>
  </si>
  <si>
    <t>J.K.</t>
  </si>
  <si>
    <t>Rowling</t>
  </si>
  <si>
    <t>Salani</t>
  </si>
  <si>
    <t>B-002</t>
  </si>
  <si>
    <t>George</t>
  </si>
  <si>
    <t>Orwell</t>
  </si>
  <si>
    <t>Mondadori</t>
  </si>
  <si>
    <t>Distopia</t>
  </si>
  <si>
    <t>Terza</t>
  </si>
  <si>
    <t>C-003</t>
  </si>
  <si>
    <t>Orgoglio e pregiudizio</t>
  </si>
  <si>
    <t>Jane</t>
  </si>
  <si>
    <t>Austen</t>
  </si>
  <si>
    <t>Newton Compton</t>
  </si>
  <si>
    <t>Romanzo</t>
  </si>
  <si>
    <t>Seconda</t>
  </si>
  <si>
    <t>D-004</t>
  </si>
  <si>
    <t>No</t>
  </si>
  <si>
    <t>The Great Gatsby</t>
  </si>
  <si>
    <t>F. Scott</t>
  </si>
  <si>
    <t>Fitzgerald</t>
  </si>
  <si>
    <t>E-005</t>
  </si>
  <si>
    <t>Inglese</t>
  </si>
  <si>
    <t>La Metamorfosi</t>
  </si>
  <si>
    <t>Franz</t>
  </si>
  <si>
    <t>Kafka</t>
  </si>
  <si>
    <t>Feltrinelli</t>
  </si>
  <si>
    <t>F-006</t>
  </si>
  <si>
    <t>To Kill a Mockingbird</t>
  </si>
  <si>
    <t>Harper</t>
  </si>
  <si>
    <t>G-007</t>
  </si>
  <si>
    <t>Fahrenheit 451</t>
  </si>
  <si>
    <t>Ray</t>
  </si>
  <si>
    <t>Bradbury</t>
  </si>
  <si>
    <t>H-008</t>
  </si>
  <si>
    <t>Pride and Prejudice</t>
  </si>
  <si>
    <t>Penguin</t>
  </si>
  <si>
    <t>Quarta</t>
  </si>
  <si>
    <t>I-009</t>
  </si>
  <si>
    <t>L'isola del tesoro</t>
  </si>
  <si>
    <t>Robert Louis</t>
  </si>
  <si>
    <t>Stevenson</t>
  </si>
  <si>
    <t>Giunti</t>
  </si>
  <si>
    <t>Avventura</t>
  </si>
  <si>
    <t>J-010</t>
  </si>
  <si>
    <t>Lee</t>
  </si>
  <si>
    <t>Garzanti</t>
  </si>
  <si>
    <t>Chiave primaria</t>
  </si>
  <si>
    <t>Via Roma, 123</t>
  </si>
  <si>
    <t>mario.rossi@email.com</t>
  </si>
  <si>
    <t>Bibliotecario</t>
  </si>
  <si>
    <t>Via Verdi, 45</t>
  </si>
  <si>
    <t>laura.bianchi@email.com</t>
  </si>
  <si>
    <t>Via Milano, 78</t>
  </si>
  <si>
    <t>Via Dante, 56</t>
  </si>
  <si>
    <t>chiara.russo@email.com</t>
  </si>
  <si>
    <t>Via Garibaldi, 9</t>
  </si>
  <si>
    <t>marco.romano@email.com</t>
  </si>
  <si>
    <t>Assistente</t>
  </si>
  <si>
    <t>Via Vespucci, 27</t>
  </si>
  <si>
    <t>sara.conti@email.com</t>
  </si>
  <si>
    <t>Barbieri</t>
  </si>
  <si>
    <t>Via Carducci, 63</t>
  </si>
  <si>
    <t>alessio.barbieri@email.com</t>
  </si>
  <si>
    <t>Elena</t>
  </si>
  <si>
    <t>Via Manzoni, 15</t>
  </si>
  <si>
    <t>elena.moretti@email.com</t>
  </si>
  <si>
    <t>Davide</t>
  </si>
  <si>
    <t>Marchetti</t>
  </si>
  <si>
    <t>Via Leopardi, 32</t>
  </si>
  <si>
    <t>davide.marchetti@email.com</t>
  </si>
  <si>
    <t>De Luca</t>
  </si>
  <si>
    <t>Via Michelangelo, 4</t>
  </si>
  <si>
    <t>sofia.deluca@email.com</t>
  </si>
  <si>
    <t>Per scongiurare la possibilità che nelle diverse tab ci fossero righe identiche, ho utilizzato la formattazione condizionale per rilevare immediatamente eventuali duplicati (utilizzata in particolare per gli identificativi - solitamente le prime colonne di ogni tab - che rappresentano le chiavi primarie).</t>
  </si>
  <si>
    <t>Benelli</t>
  </si>
  <si>
    <t>luca.benelli@email.com</t>
  </si>
  <si>
    <t>Riconsegnato?</t>
  </si>
  <si>
    <t>Chiave esterna</t>
  </si>
  <si>
    <t>Ho indicato per ogni tab quali fossero le chiavi primarie, e le chiavi esterne (in particolare nel tab "Gestionale").</t>
  </si>
  <si>
    <t>Nel tab "Gestionale" ho usato "Convalida Dati" in combinazione con il Cerca Verticale per popolare automaticamente vari campi del tab; per gli ID Transazione, partendo da un ID iniziale (scelto casualmente), ho utilizzato la notazione "=[cella di riferimento]+1" per aggiungere automaticamente un'unità man mano che si scende di riga, generando automaticamente gli ID delle diverse transazioni e scongiurando la possibilità di righe uguali.</t>
  </si>
  <si>
    <t>Per quanto riguarda le date di fine prestito e la possibilità di indicare se il prestito fosse o meno in ritardo, ho usato la formattazione condizionale in abbinamento ad una formula nidificata per far sì che eventuali ritardi nella riconsegna possano essere facilmente individuati. Il dipendente dovrà solo indicare se il volume è stato restituito o meno e l'eventuale ritardo verrà evidenziato.</t>
  </si>
  <si>
    <t>Formattando come tabella i set di dati dei vari tab inseriti, ho fatto sì che ci fossero dei comodi filtri all'interno di ogni tab per poter effettuare ricerche di varia natura in modo facile ed efficace.</t>
  </si>
  <si>
    <t>All'interno del tab "Gestionale" ho evidenziato con colori differenti alcune colonne affinché sia più facile capire quali dati vanno inseriti manualmente, quali sfruttano la convalida dati per permettere una selezione, e così via - come indicato nella legenda.</t>
  </si>
  <si>
    <t>Legenda</t>
  </si>
  <si>
    <t>Cella arancione = dati da inserire a mano</t>
  </si>
  <si>
    <t>Cella grigia = scelta da elenco ( tramite convalida dati)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</si>
</sst>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2"/>
      <color theme="1"/>
      <name val="Calibri"/>
      <family val="2"/>
      <scheme val="minor"/>
    </font>
    <font>
      <b/>
      <i/>
      <sz val="16"/>
      <color theme="1"/>
      <name val="Calibri"/>
      <family val="2"/>
      <scheme val="minor"/>
    </font>
    <font>
      <b/>
      <sz val="12"/>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rgb="FFFFFF00"/>
        <bgColor indexed="64"/>
      </patternFill>
    </fill>
  </fills>
  <borders count="8">
    <border>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3">
    <xf numFmtId="0" fontId="0" fillId="0" borderId="0" xfId="0"/>
    <xf numFmtId="0" fontId="0" fillId="0" borderId="0" xfId="0" applyAlignment="1">
      <alignment horizontal="center"/>
    </xf>
    <xf numFmtId="14" fontId="0" fillId="0" borderId="0" xfId="0" applyNumberFormat="1"/>
    <xf numFmtId="14" fontId="0" fillId="0" borderId="0" xfId="0" applyNumberFormat="1" applyAlignment="1">
      <alignment horizontal="center"/>
    </xf>
    <xf numFmtId="0" fontId="1" fillId="0" borderId="0" xfId="0" applyFont="1" applyAlignment="1">
      <alignment horizontal="center" vertical="center" wrapText="1"/>
    </xf>
    <xf numFmtId="0" fontId="0" fillId="0" borderId="0" xfId="0" applyAlignment="1">
      <alignment wrapText="1"/>
    </xf>
    <xf numFmtId="0" fontId="0" fillId="0" borderId="0" xfId="0" applyAlignment="1">
      <alignment vertical="center" wrapText="1"/>
    </xf>
    <xf numFmtId="0" fontId="2" fillId="0" borderId="0" xfId="0" applyFont="1" applyAlignment="1">
      <alignment horizontal="center" vertical="center" wrapText="1"/>
    </xf>
    <xf numFmtId="14" fontId="1" fillId="0" borderId="0" xfId="0" applyNumberFormat="1" applyFont="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2" fillId="0" borderId="0" xfId="0" applyFont="1" applyAlignment="1">
      <alignment horizontal="center"/>
    </xf>
    <xf numFmtId="0" fontId="1" fillId="2" borderId="0" xfId="0" applyFont="1" applyFill="1" applyAlignment="1">
      <alignment horizontal="center" vertical="center" wrapText="1"/>
    </xf>
    <xf numFmtId="14" fontId="1" fillId="3" borderId="0" xfId="0" applyNumberFormat="1" applyFont="1" applyFill="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4" fillId="4" borderId="2" xfId="0" applyFont="1" applyFill="1" applyBorder="1" applyAlignment="1">
      <alignment horizontal="center" vertical="center"/>
    </xf>
    <xf numFmtId="0" fontId="4" fillId="4" borderId="4" xfId="0" applyFont="1" applyFill="1" applyBorder="1" applyAlignment="1">
      <alignment horizontal="center" vertical="center"/>
    </xf>
  </cellXfs>
  <cellStyles count="1">
    <cellStyle name="Normale" xfId="0" builtinId="0"/>
  </cellStyles>
  <dxfs count="65">
    <dxf>
      <font>
        <strike val="0"/>
        <outline val="0"/>
        <shadow val="0"/>
        <u val="none"/>
        <vertAlign val="baseline"/>
        <sz val="12"/>
        <color theme="1"/>
        <name val="Calibri"/>
        <family val="2"/>
        <scheme val="minor"/>
      </font>
      <fill>
        <patternFill patternType="solid">
          <fgColor indexed="64"/>
          <bgColor theme="0" tint="-0.14999847407452621"/>
        </patternFill>
      </fill>
      <alignment horizontal="center" vertical="center" textRotation="0" wrapText="1" indent="0" justifyLastLine="0" shrinkToFit="0" readingOrder="0"/>
    </dxf>
    <dxf>
      <font>
        <strike val="0"/>
        <outline val="0"/>
        <shadow val="0"/>
        <u val="none"/>
        <vertAlign val="baseline"/>
        <sz val="12"/>
        <color theme="1"/>
        <name val="Calibri"/>
        <family val="2"/>
        <scheme val="minor"/>
      </font>
      <numFmt numFmtId="19" formatCode="dd/mm/yyyy"/>
      <alignment horizontal="center" vertical="center" textRotation="0" wrapText="1" indent="0" justifyLastLine="0" shrinkToFit="0" readingOrder="0"/>
    </dxf>
    <dxf>
      <font>
        <strike val="0"/>
        <outline val="0"/>
        <shadow val="0"/>
        <u val="none"/>
        <vertAlign val="baseline"/>
        <sz val="12"/>
        <color theme="1"/>
        <name val="Calibri"/>
        <family val="2"/>
        <scheme val="minor"/>
      </font>
      <numFmt numFmtId="19" formatCode="dd/mm/yyyy"/>
      <fill>
        <patternFill patternType="solid">
          <fgColor indexed="64"/>
          <bgColor theme="5" tint="0.79998168889431442"/>
        </patternFill>
      </fill>
      <alignment horizontal="center" vertical="center" textRotation="0" wrapText="1" indent="0" justifyLastLine="0" shrinkToFit="0" readingOrder="0"/>
    </dxf>
    <dxf>
      <font>
        <strike val="0"/>
        <outline val="0"/>
        <shadow val="0"/>
        <u val="none"/>
        <vertAlign val="baseline"/>
        <sz val="12"/>
        <color theme="1"/>
        <name val="Calibri"/>
        <family val="2"/>
        <scheme val="minor"/>
      </font>
      <numFmt numFmtId="19" formatCode="dd/mm/yyyy"/>
      <alignment horizontal="center" vertical="center" textRotation="0" wrapText="1" indent="0" justifyLastLine="0" shrinkToFit="0" readingOrder="0"/>
    </dxf>
    <dxf>
      <font>
        <strike val="0"/>
        <outline val="0"/>
        <shadow val="0"/>
        <u val="none"/>
        <vertAlign val="baseline"/>
        <sz val="12"/>
        <color theme="1"/>
        <name val="Calibri"/>
        <family val="2"/>
        <scheme val="minor"/>
      </font>
      <numFmt numFmtId="19" formatCode="dd/mm/yyyy"/>
      <fill>
        <patternFill patternType="solid">
          <fgColor indexed="64"/>
          <bgColor theme="5" tint="0.79998168889431442"/>
        </patternFill>
      </fill>
      <alignment horizontal="center" vertical="center" textRotation="0" wrapText="1" indent="0" justifyLastLine="0" shrinkToFit="0" readingOrder="0"/>
    </dxf>
    <dxf>
      <font>
        <strike val="0"/>
        <outline val="0"/>
        <shadow val="0"/>
        <u val="none"/>
        <vertAlign val="baseline"/>
        <sz val="12"/>
        <color theme="1"/>
        <name val="Calibri"/>
        <family val="2"/>
        <scheme val="minor"/>
      </font>
      <fill>
        <patternFill patternType="solid">
          <fgColor indexed="64"/>
          <bgColor theme="0" tint="-0.14999847407452621"/>
        </patternFill>
      </fill>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fill>
        <patternFill patternType="solid">
          <fgColor indexed="64"/>
          <bgColor theme="0" tint="-0.14999847407452621"/>
        </patternFill>
      </fill>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2"/>
        <color theme="1"/>
        <name val="Calibri"/>
        <family val="2"/>
        <scheme val="minor"/>
      </font>
      <numFmt numFmtId="19" formatCode="dd/mm/yyyy"/>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9" formatCode="dd/mm/yyyy"/>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9" formatCode="dd/mm/yyyy"/>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9ED2C7-A8B8-4672-B65E-66C811D46178}" name="Tabella1" displayName="Tabella1" ref="A1:K11" totalsRowShown="0" headerRowDxfId="62" dataDxfId="61" tableBorderDxfId="60">
  <autoFilter ref="A1:K11" xr:uid="{819ED2C7-A8B8-4672-B65E-66C811D46178}"/>
  <tableColumns count="11">
    <tableColumn id="1" xr3:uid="{846E8181-01A3-4905-81B0-8D2AF0CF5985}" name="ID Cliente" dataDxfId="59"/>
    <tableColumn id="2" xr3:uid="{FD1B7BF5-E596-4515-9C0C-5B48F22A332D}" name="Nome" dataDxfId="58"/>
    <tableColumn id="3" xr3:uid="{B05D3DDB-F012-45D8-BD66-BD74D40DCBBD}" name="Cognome" dataDxfId="57"/>
    <tableColumn id="4" xr3:uid="{17915EDA-09D9-4C55-A5D3-991941FB3B8E}" name="Data di nascita" dataDxfId="56"/>
    <tableColumn id="5" xr3:uid="{7D82A32B-C2DF-437C-99A4-B1DE4AAB3FCC}" name="Indirizzo email" dataDxfId="55"/>
    <tableColumn id="6" xr3:uid="{D51A8DB5-9AC8-4BC1-97F5-3A8971E6CB22}" name="Domicilio" dataDxfId="54"/>
    <tableColumn id="7" xr3:uid="{CEB91EBB-E6F2-433B-AA34-B49FD5F499AA}" name="Città" dataDxfId="53"/>
    <tableColumn id="8" xr3:uid="{8E04B027-2ACD-44D2-83C4-2059C1CB7AE6}" name="Recapito Telefonico" dataDxfId="52"/>
    <tableColumn id="9" xr3:uid="{5EC8E76C-AC51-4D61-B5D9-5D8D32B0134E}" name="Prestiti Totali" dataDxfId="51"/>
    <tableColumn id="10" xr3:uid="{A463F272-20CF-4ACC-AF11-055536041D31}" name="Professione" dataDxfId="50"/>
    <tableColumn id="11" xr3:uid="{783A94BA-22A8-463F-BC48-326C6AFEF193}" name="Genere Letterario Preferito" dataDxfId="49"/>
  </tableColumns>
  <tableStyleInfo name="TableStyleLight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FA67CA-408D-4B7A-B8A1-55F95BE2F812}" name="Tabella2" displayName="Tabella2" ref="A1:M11" totalsRowShown="0" headerRowDxfId="47" dataDxfId="46" tableBorderDxfId="45">
  <autoFilter ref="A1:M11" xr:uid="{72FA67CA-408D-4B7A-B8A1-55F95BE2F812}"/>
  <tableColumns count="13">
    <tableColumn id="1" xr3:uid="{ECA8C2D1-B605-477A-B6BE-7F17C26EE5A9}" name="ISBN" dataDxfId="44"/>
    <tableColumn id="2" xr3:uid="{958F4FA3-7917-4E11-B7DB-416C2E505B32}" name="Titolo" dataDxfId="43"/>
    <tableColumn id="3" xr3:uid="{AF1E20EC-81AE-423C-948B-78CC58C30924}" name="Nome Autore" dataDxfId="42"/>
    <tableColumn id="4" xr3:uid="{3DAAAF16-6152-4F0B-9372-AAB3891A5029}" name="Cognome Autore" dataDxfId="41"/>
    <tableColumn id="5" xr3:uid="{E6271691-2699-4B11-8D9B-7C3205A3929A}" name="Casa Editrice" dataDxfId="40"/>
    <tableColumn id="6" xr3:uid="{6B32EEC1-30AA-45FC-B56C-F86D09A5B5DE}" name="Genere" dataDxfId="39"/>
    <tableColumn id="7" xr3:uid="{C8C1C50A-DE02-402C-8DD1-3694121F0440}" name="Anno di pubblicazione" dataDxfId="38"/>
    <tableColumn id="8" xr3:uid="{E3A34B4D-B402-45E0-9BB9-741E8F1CFF8A}" name="Edizione" dataDxfId="37"/>
    <tableColumn id="9" xr3:uid="{28AB46CC-B54D-4D05-93F2-E5495B0FA3B3}" name="Scaffale" dataDxfId="36"/>
    <tableColumn id="10" xr3:uid="{4018B1F7-17A1-4D95-A2AD-C757A8BB39A4}" name="Piano" dataDxfId="35"/>
    <tableColumn id="11" xr3:uid="{7C4DECFA-F7E7-40DB-A5EA-3DC89FF96E2B}" name="Lingua" dataDxfId="34"/>
    <tableColumn id="12" xr3:uid="{4BDB331C-B705-4A67-92A3-A0F726368F96}" name="Disponibile?" dataDxfId="33"/>
    <tableColumn id="13" xr3:uid="{9949F312-93CF-42BF-BEDF-15D3EDEED1DB}" name="Numero di copie" dataDxfId="32"/>
  </tableColumns>
  <tableStyleInfo name="TableStyleLight1"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67AB2C8-2C8E-4ECB-ABFD-E5A80D7506CD}" name="Tabella3" displayName="Tabella3" ref="A1:I11" totalsRowShown="0" headerRowDxfId="28" dataDxfId="27" tableBorderDxfId="26">
  <autoFilter ref="A1:I11" xr:uid="{A67AB2C8-2C8E-4ECB-ABFD-E5A80D7506CD}"/>
  <tableColumns count="9">
    <tableColumn id="1" xr3:uid="{B8EAA3FA-E9F3-4ABC-A478-EC32FA619A8C}" name="ID Risorsa" dataDxfId="25"/>
    <tableColumn id="2" xr3:uid="{62E06130-CE02-4AF3-97B4-2D4E0516B4D6}" name="Nome" dataDxfId="24"/>
    <tableColumn id="3" xr3:uid="{A856F642-A1BF-4DC3-8E75-3CF1678217D1}" name="Cognome" dataDxfId="23"/>
    <tableColumn id="4" xr3:uid="{0914BB5C-51BF-41EA-A36F-372B72521A6C}" name="Data di Nascita" dataDxfId="22"/>
    <tableColumn id="5" xr3:uid="{ACA687BA-98D5-4885-B427-BC3AB48BCD95}" name="Indirizzo" dataDxfId="21"/>
    <tableColumn id="6" xr3:uid="{BF1D9740-E429-4312-AEF0-94C8A4FD0650}" name="Recapito Telefonico" dataDxfId="20"/>
    <tableColumn id="7" xr3:uid="{07786C5F-F42A-4F0A-A6D4-00C748C3FE96}" name="Indirizzo E-mail" dataDxfId="19"/>
    <tableColumn id="8" xr3:uid="{7E0E9EC8-E088-4ADE-B533-B8A2ADAAD45A}" name="Ruolo" dataDxfId="18"/>
    <tableColumn id="9" xr3:uid="{BD996ADC-FB5C-4B82-A0C6-58959E2BAADD}" name="Data di Assunzione" dataDxfId="17"/>
  </tableColumns>
  <tableStyleInfo name="TableStyleLight1"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CD9675-620F-4B34-99BF-B106593B5949}" name="Tabella4" displayName="Tabella4" ref="A2:M12" totalsRowShown="0" headerRowDxfId="15" dataDxfId="14" tableBorderDxfId="13">
  <autoFilter ref="A2:M12" xr:uid="{A3CD9675-620F-4B34-99BF-B106593B5949}"/>
  <sortState xmlns:xlrd2="http://schemas.microsoft.com/office/spreadsheetml/2017/richdata2" ref="A3:M12">
    <sortCondition ref="I2:I12"/>
  </sortState>
  <tableColumns count="13">
    <tableColumn id="1" xr3:uid="{4EE0A023-1D0F-4C69-A7EF-427B43BCE390}" name="ID Transazione" dataDxfId="12"/>
    <tableColumn id="2" xr3:uid="{94A9B881-ADBB-4E9C-A11F-F1DEEA81449C}" name="ISBN" dataDxfId="11"/>
    <tableColumn id="3" xr3:uid="{2DF62EED-15D8-4B23-816B-35EDD7133FEF}" name="Titolo" dataDxfId="10">
      <calculatedColumnFormula>VLOOKUP(B3,Volumi!A:B,2,0)</calculatedColumnFormula>
    </tableColumn>
    <tableColumn id="4" xr3:uid="{03AF638C-9DDF-4B86-B1FE-027AFB3CE14C}" name="Nome Autore" dataDxfId="9">
      <calculatedColumnFormula>VLOOKUP(B3,Volumi!A:C,3,0)</calculatedColumnFormula>
    </tableColumn>
    <tableColumn id="5" xr3:uid="{D282A9F4-2DDC-4521-9117-7BA252D3B9A9}" name="Cognome Autore" dataDxfId="8">
      <calculatedColumnFormula>VLOOKUP(B3,Volumi!A:D,4,0)</calculatedColumnFormula>
    </tableColumn>
    <tableColumn id="6" xr3:uid="{0897EF55-BA09-4E44-9211-FC4B4D5B93DC}" name="Casa Editrice" dataDxfId="7">
      <calculatedColumnFormula>VLOOKUP(B3,Volumi!A:E,5,0)</calculatedColumnFormula>
    </tableColumn>
    <tableColumn id="7" xr3:uid="{1061BF2B-41D1-4769-B5EA-C8689DEE048A}" name="Genere" dataDxfId="6">
      <calculatedColumnFormula>VLOOKUP(B3,Volumi!A:F,6,0)</calculatedColumnFormula>
    </tableColumn>
    <tableColumn id="8" xr3:uid="{C7AA8711-BCEC-4C69-A0FF-7B0AB6B190FA}" name="ID Cliente" dataDxfId="5"/>
    <tableColumn id="9" xr3:uid="{B324B2A2-7A1E-4DD1-B2AE-3C6A589D6617}" name="Data Inizio Prestito" dataDxfId="4"/>
    <tableColumn id="10" xr3:uid="{061F6A3B-3FCD-48FA-9674-A4F67F89E7E1}" name="Data Fine Prestito" dataDxfId="3">
      <calculatedColumnFormula>I3+30</calculatedColumnFormula>
    </tableColumn>
    <tableColumn id="11" xr3:uid="{B9878CC0-D8C0-4DE9-8554-B38884243211}" name="Riconsegnato?" dataDxfId="2"/>
    <tableColumn id="12" xr3:uid="{D1F9D6A8-73AC-4402-890D-4714E2F26D0D}" name="Prestito in Ritardo?" dataDxfId="1">
      <calculatedColumnFormula>IF(AND(K3="No",TODAY()&gt;J3),"Sì","No")</calculatedColumnFormula>
    </tableColumn>
    <tableColumn id="13" xr3:uid="{FF36A8E6-DA12-4448-A956-813F4ECBD056}" name="Operazione effettuata da [ID Risorsa]" dataDxfId="0"/>
  </tableColumns>
  <tableStyleInfo name="TableStyleLight1" showFirstColumn="0" showLastColumn="0" showRowStripes="0"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mailto:sofia.rinaldi@example.com" TargetMode="External"/><Relationship Id="rId1" Type="http://schemas.openxmlformats.org/officeDocument/2006/relationships/hyperlink" Target="mailto:marco.galli@example.com"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mailto:luca.benelli@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66B52-F6C0-476B-ABA3-7863DC5836EB}">
  <sheetPr>
    <tabColor rgb="FFFFC000"/>
  </sheetPr>
  <dimension ref="A1:A11"/>
  <sheetViews>
    <sheetView workbookViewId="0"/>
  </sheetViews>
  <sheetFormatPr defaultRowHeight="15" x14ac:dyDescent="0.25"/>
  <cols>
    <col min="1" max="1" width="75.7109375" style="9" customWidth="1"/>
  </cols>
  <sheetData>
    <row r="1" spans="1:1" s="5" customFormat="1" ht="63" x14ac:dyDescent="0.25">
      <c r="A1" s="4" t="s">
        <v>185</v>
      </c>
    </row>
    <row r="2" spans="1:1" ht="15.75" x14ac:dyDescent="0.25">
      <c r="A2" s="10"/>
    </row>
    <row r="3" spans="1:1" ht="31.5" x14ac:dyDescent="0.25">
      <c r="A3" s="4" t="s">
        <v>190</v>
      </c>
    </row>
    <row r="4" spans="1:1" ht="15.75" x14ac:dyDescent="0.25">
      <c r="A4" s="10"/>
    </row>
    <row r="5" spans="1:1" ht="94.5" x14ac:dyDescent="0.25">
      <c r="A5" s="4" t="s">
        <v>191</v>
      </c>
    </row>
    <row r="6" spans="1:1" ht="15.75" x14ac:dyDescent="0.25">
      <c r="A6" s="10"/>
    </row>
    <row r="7" spans="1:1" ht="94.5" x14ac:dyDescent="0.25">
      <c r="A7" s="4" t="s">
        <v>192</v>
      </c>
    </row>
    <row r="8" spans="1:1" ht="15.75" x14ac:dyDescent="0.25">
      <c r="A8" s="10"/>
    </row>
    <row r="9" spans="1:1" ht="47.25" x14ac:dyDescent="0.25">
      <c r="A9" s="4" t="s">
        <v>193</v>
      </c>
    </row>
    <row r="10" spans="1:1" ht="15.75" x14ac:dyDescent="0.25">
      <c r="A10" s="10"/>
    </row>
    <row r="11" spans="1:1" ht="63" x14ac:dyDescent="0.25">
      <c r="A11" s="4" t="s">
        <v>194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91BDB-FF2F-46A1-9D9E-FE77D8247EA6}">
  <sheetPr>
    <tabColor rgb="FF00B0F0"/>
  </sheetPr>
  <dimension ref="A1:K13"/>
  <sheetViews>
    <sheetView workbookViewId="0">
      <pane ySplit="1" topLeftCell="A2" activePane="bottomLeft" state="frozen"/>
      <selection pane="bottomLeft"/>
    </sheetView>
  </sheetViews>
  <sheetFormatPr defaultRowHeight="15" x14ac:dyDescent="0.25"/>
  <cols>
    <col min="1" max="7" width="20.7109375" customWidth="1"/>
    <col min="8" max="8" width="22.42578125" customWidth="1"/>
    <col min="9" max="10" width="20.7109375" customWidth="1"/>
    <col min="11" max="11" width="29.7109375" customWidth="1"/>
  </cols>
  <sheetData>
    <row r="1" spans="1:11" ht="30" customHeight="1" x14ac:dyDescent="0.25">
      <c r="A1" s="7" t="s">
        <v>28</v>
      </c>
      <c r="B1" s="7" t="s">
        <v>0</v>
      </c>
      <c r="C1" s="7" t="s">
        <v>1</v>
      </c>
      <c r="D1" s="7" t="s">
        <v>16</v>
      </c>
      <c r="E1" s="7" t="s">
        <v>18</v>
      </c>
      <c r="F1" s="7" t="s">
        <v>2</v>
      </c>
      <c r="G1" s="7" t="s">
        <v>88</v>
      </c>
      <c r="H1" s="7" t="s">
        <v>24</v>
      </c>
      <c r="I1" s="7" t="s">
        <v>26</v>
      </c>
      <c r="J1" s="7" t="s">
        <v>19</v>
      </c>
      <c r="K1" s="7" t="s">
        <v>99</v>
      </c>
    </row>
    <row r="2" spans="1:11" ht="30" customHeight="1" x14ac:dyDescent="0.25">
      <c r="A2" s="4">
        <v>54328947</v>
      </c>
      <c r="B2" s="4" t="s">
        <v>34</v>
      </c>
      <c r="C2" s="4" t="s">
        <v>35</v>
      </c>
      <c r="D2" s="8">
        <v>31093</v>
      </c>
      <c r="E2" s="4" t="s">
        <v>36</v>
      </c>
      <c r="F2" s="4" t="s">
        <v>62</v>
      </c>
      <c r="G2" s="4" t="s">
        <v>89</v>
      </c>
      <c r="H2" s="4">
        <v>3331234567</v>
      </c>
      <c r="I2" s="4">
        <v>5</v>
      </c>
      <c r="J2" s="4" t="s">
        <v>54</v>
      </c>
      <c r="K2" s="4" t="s">
        <v>38</v>
      </c>
    </row>
    <row r="3" spans="1:11" ht="30" customHeight="1" x14ac:dyDescent="0.25">
      <c r="A3" s="4">
        <v>87655321</v>
      </c>
      <c r="B3" s="4" t="s">
        <v>39</v>
      </c>
      <c r="C3" s="4" t="s">
        <v>40</v>
      </c>
      <c r="D3" s="8">
        <v>33057</v>
      </c>
      <c r="E3" s="4" t="s">
        <v>41</v>
      </c>
      <c r="F3" s="4" t="s">
        <v>63</v>
      </c>
      <c r="G3" s="4" t="s">
        <v>90</v>
      </c>
      <c r="H3" s="4">
        <v>3339876543</v>
      </c>
      <c r="I3" s="4">
        <v>8</v>
      </c>
      <c r="J3" s="4" t="s">
        <v>42</v>
      </c>
      <c r="K3" s="4" t="s">
        <v>64</v>
      </c>
    </row>
    <row r="4" spans="1:11" ht="30" customHeight="1" x14ac:dyDescent="0.25">
      <c r="A4" s="4">
        <v>12345678</v>
      </c>
      <c r="B4" s="4" t="s">
        <v>43</v>
      </c>
      <c r="C4" s="4" t="s">
        <v>65</v>
      </c>
      <c r="D4" s="8">
        <v>28755</v>
      </c>
      <c r="E4" s="4" t="s">
        <v>66</v>
      </c>
      <c r="F4" s="4" t="s">
        <v>67</v>
      </c>
      <c r="G4" s="4" t="s">
        <v>91</v>
      </c>
      <c r="H4" s="4">
        <v>3334567890</v>
      </c>
      <c r="I4" s="4">
        <v>3</v>
      </c>
      <c r="J4" s="4" t="s">
        <v>37</v>
      </c>
      <c r="K4" s="4" t="s">
        <v>56</v>
      </c>
    </row>
    <row r="5" spans="1:11" ht="30" customHeight="1" x14ac:dyDescent="0.25">
      <c r="A5" s="4">
        <v>98715432</v>
      </c>
      <c r="B5" s="4" t="s">
        <v>53</v>
      </c>
      <c r="C5" s="4" t="s">
        <v>68</v>
      </c>
      <c r="D5" s="8">
        <v>32822</v>
      </c>
      <c r="E5" s="4" t="s">
        <v>69</v>
      </c>
      <c r="F5" s="4" t="s">
        <v>70</v>
      </c>
      <c r="G5" s="4" t="s">
        <v>89</v>
      </c>
      <c r="H5" s="4">
        <v>3332345678</v>
      </c>
      <c r="I5" s="4">
        <v>12</v>
      </c>
      <c r="J5" s="4" t="s">
        <v>44</v>
      </c>
      <c r="K5" s="4" t="s">
        <v>45</v>
      </c>
    </row>
    <row r="6" spans="1:11" ht="30" customHeight="1" x14ac:dyDescent="0.25">
      <c r="A6" s="4">
        <v>34567890</v>
      </c>
      <c r="B6" s="4" t="s">
        <v>55</v>
      </c>
      <c r="C6" s="4" t="s">
        <v>95</v>
      </c>
      <c r="D6" s="8">
        <v>34816</v>
      </c>
      <c r="E6" s="4" t="s">
        <v>96</v>
      </c>
      <c r="F6" s="4" t="s">
        <v>71</v>
      </c>
      <c r="G6" s="4" t="s">
        <v>89</v>
      </c>
      <c r="H6" s="4">
        <v>3338765432</v>
      </c>
      <c r="I6" s="4">
        <v>6</v>
      </c>
      <c r="J6" s="4" t="s">
        <v>48</v>
      </c>
      <c r="K6" s="4" t="s">
        <v>72</v>
      </c>
    </row>
    <row r="7" spans="1:11" ht="30" customHeight="1" x14ac:dyDescent="0.25">
      <c r="A7" s="4">
        <v>67890123</v>
      </c>
      <c r="B7" s="4" t="s">
        <v>46</v>
      </c>
      <c r="C7" s="4" t="s">
        <v>97</v>
      </c>
      <c r="D7" s="8">
        <v>30182</v>
      </c>
      <c r="E7" s="4" t="s">
        <v>98</v>
      </c>
      <c r="F7" s="4" t="s">
        <v>73</v>
      </c>
      <c r="G7" s="4" t="s">
        <v>92</v>
      </c>
      <c r="H7" s="4">
        <v>3337654321</v>
      </c>
      <c r="I7" s="4">
        <v>2</v>
      </c>
      <c r="J7" s="4" t="s">
        <v>52</v>
      </c>
      <c r="K7" s="4" t="s">
        <v>74</v>
      </c>
    </row>
    <row r="8" spans="1:11" ht="30" customHeight="1" x14ac:dyDescent="0.25">
      <c r="A8" s="4">
        <v>43210987</v>
      </c>
      <c r="B8" s="4" t="s">
        <v>75</v>
      </c>
      <c r="C8" s="4" t="s">
        <v>51</v>
      </c>
      <c r="D8" s="8">
        <v>34035</v>
      </c>
      <c r="E8" s="4" t="s">
        <v>76</v>
      </c>
      <c r="F8" s="4" t="s">
        <v>77</v>
      </c>
      <c r="G8" s="4" t="s">
        <v>93</v>
      </c>
      <c r="H8" s="4">
        <v>3335432109</v>
      </c>
      <c r="I8" s="4">
        <v>10</v>
      </c>
      <c r="J8" s="4" t="s">
        <v>54</v>
      </c>
      <c r="K8" s="4" t="s">
        <v>49</v>
      </c>
    </row>
    <row r="9" spans="1:11" ht="30" customHeight="1" x14ac:dyDescent="0.25">
      <c r="A9" s="4">
        <v>87654321</v>
      </c>
      <c r="B9" s="4" t="s">
        <v>50</v>
      </c>
      <c r="C9" s="4" t="s">
        <v>78</v>
      </c>
      <c r="D9" s="8">
        <v>31940</v>
      </c>
      <c r="E9" s="4" t="s">
        <v>79</v>
      </c>
      <c r="F9" s="4" t="s">
        <v>80</v>
      </c>
      <c r="G9" s="4" t="s">
        <v>89</v>
      </c>
      <c r="H9" s="4">
        <v>3338901234</v>
      </c>
      <c r="I9" s="4">
        <v>7</v>
      </c>
      <c r="J9" s="4" t="s">
        <v>59</v>
      </c>
      <c r="K9" s="4" t="s">
        <v>60</v>
      </c>
    </row>
    <row r="10" spans="1:11" ht="30" customHeight="1" x14ac:dyDescent="0.25">
      <c r="A10" s="4">
        <v>98765432</v>
      </c>
      <c r="B10" s="4" t="s">
        <v>81</v>
      </c>
      <c r="C10" s="4" t="s">
        <v>82</v>
      </c>
      <c r="D10" s="8">
        <v>35082</v>
      </c>
      <c r="E10" s="4" t="s">
        <v>83</v>
      </c>
      <c r="F10" s="4" t="s">
        <v>84</v>
      </c>
      <c r="G10" s="4" t="s">
        <v>89</v>
      </c>
      <c r="H10" s="4">
        <v>3336789012</v>
      </c>
      <c r="I10" s="4">
        <v>4</v>
      </c>
      <c r="J10" s="4" t="s">
        <v>44</v>
      </c>
      <c r="K10" s="4" t="s">
        <v>85</v>
      </c>
    </row>
    <row r="11" spans="1:11" ht="30" customHeight="1" x14ac:dyDescent="0.25">
      <c r="A11" s="4">
        <v>21098765</v>
      </c>
      <c r="B11" s="4" t="s">
        <v>61</v>
      </c>
      <c r="C11" s="4" t="s">
        <v>47</v>
      </c>
      <c r="D11" s="8">
        <v>33485</v>
      </c>
      <c r="E11" s="4" t="s">
        <v>86</v>
      </c>
      <c r="F11" s="4" t="s">
        <v>87</v>
      </c>
      <c r="G11" s="4" t="s">
        <v>94</v>
      </c>
      <c r="H11" s="4">
        <v>3333210987</v>
      </c>
      <c r="I11" s="4">
        <v>9</v>
      </c>
      <c r="J11" s="4" t="s">
        <v>42</v>
      </c>
      <c r="K11" s="4" t="s">
        <v>100</v>
      </c>
    </row>
    <row r="13" spans="1:11" ht="15.75" x14ac:dyDescent="0.25">
      <c r="A13" s="11" t="s">
        <v>158</v>
      </c>
    </row>
  </sheetData>
  <conditionalFormatting sqref="A2:A11">
    <cfRule type="duplicateValues" dxfId="64" priority="2"/>
  </conditionalFormatting>
  <conditionalFormatting sqref="H2:H11">
    <cfRule type="duplicateValues" dxfId="63" priority="1"/>
  </conditionalFormatting>
  <hyperlinks>
    <hyperlink ref="E6" r:id="rId1" xr:uid="{4E0655B3-F1FA-492D-8799-697ED5B29145}"/>
    <hyperlink ref="E7" r:id="rId2" xr:uid="{E619428F-4F74-432D-A72C-04A184DF092D}"/>
  </hyperlinks>
  <pageMargins left="0.7" right="0.7" top="0.75" bottom="0.75" header="0.3" footer="0.3"/>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7FC88-CDFC-4D71-BD36-BB344ED0C26B}">
  <sheetPr>
    <tabColor rgb="FF00B050"/>
  </sheetPr>
  <dimension ref="A1:M26"/>
  <sheetViews>
    <sheetView workbookViewId="0">
      <pane ySplit="1" topLeftCell="A2" activePane="bottomLeft" state="frozen"/>
      <selection pane="bottomLeft"/>
    </sheetView>
  </sheetViews>
  <sheetFormatPr defaultRowHeight="15" x14ac:dyDescent="0.25"/>
  <cols>
    <col min="1" max="6" width="20.7109375" customWidth="1"/>
    <col min="7" max="7" width="25" customWidth="1"/>
    <col min="8" max="13" width="20.7109375" customWidth="1"/>
  </cols>
  <sheetData>
    <row r="1" spans="1:13" s="6" customFormat="1" ht="30" customHeight="1" x14ac:dyDescent="0.25">
      <c r="A1" s="7" t="s">
        <v>3</v>
      </c>
      <c r="B1" s="7" t="s">
        <v>4</v>
      </c>
      <c r="C1" s="7" t="s">
        <v>5</v>
      </c>
      <c r="D1" s="7" t="s">
        <v>6</v>
      </c>
      <c r="E1" s="7" t="s">
        <v>7</v>
      </c>
      <c r="F1" s="7" t="s">
        <v>8</v>
      </c>
      <c r="G1" s="7" t="s">
        <v>9</v>
      </c>
      <c r="H1" s="7" t="s">
        <v>13</v>
      </c>
      <c r="I1" s="7" t="s">
        <v>10</v>
      </c>
      <c r="J1" s="7" t="s">
        <v>14</v>
      </c>
      <c r="K1" s="7" t="s">
        <v>11</v>
      </c>
      <c r="L1" s="7" t="s">
        <v>15</v>
      </c>
      <c r="M1" s="7" t="s">
        <v>12</v>
      </c>
    </row>
    <row r="2" spans="1:13" s="6" customFormat="1" ht="30" customHeight="1" x14ac:dyDescent="0.25">
      <c r="A2" s="4">
        <v>9781234567</v>
      </c>
      <c r="B2" s="4" t="s">
        <v>101</v>
      </c>
      <c r="C2" s="4" t="s">
        <v>102</v>
      </c>
      <c r="D2" s="4" t="s">
        <v>103</v>
      </c>
      <c r="E2" s="4" t="s">
        <v>104</v>
      </c>
      <c r="F2" s="4" t="s">
        <v>105</v>
      </c>
      <c r="G2" s="4">
        <v>1954</v>
      </c>
      <c r="H2" s="4" t="s">
        <v>106</v>
      </c>
      <c r="I2" s="4" t="s">
        <v>107</v>
      </c>
      <c r="J2" s="4">
        <v>2</v>
      </c>
      <c r="K2" s="4" t="s">
        <v>108</v>
      </c>
      <c r="L2" s="4" t="s">
        <v>109</v>
      </c>
      <c r="M2" s="4">
        <v>1</v>
      </c>
    </row>
    <row r="3" spans="1:13" s="6" customFormat="1" ht="30" customHeight="1" x14ac:dyDescent="0.25">
      <c r="A3" s="4">
        <v>9782345678</v>
      </c>
      <c r="B3" s="4" t="s">
        <v>110</v>
      </c>
      <c r="C3" s="4" t="s">
        <v>111</v>
      </c>
      <c r="D3" s="4" t="s">
        <v>112</v>
      </c>
      <c r="E3" s="4" t="s">
        <v>113</v>
      </c>
      <c r="F3" s="4" t="s">
        <v>105</v>
      </c>
      <c r="G3" s="4">
        <v>1997</v>
      </c>
      <c r="H3" s="4" t="s">
        <v>106</v>
      </c>
      <c r="I3" s="4" t="s">
        <v>114</v>
      </c>
      <c r="J3" s="4">
        <v>2</v>
      </c>
      <c r="K3" s="4" t="s">
        <v>108</v>
      </c>
      <c r="L3" s="4" t="s">
        <v>109</v>
      </c>
      <c r="M3" s="4">
        <v>1</v>
      </c>
    </row>
    <row r="4" spans="1:13" s="6" customFormat="1" ht="30" customHeight="1" x14ac:dyDescent="0.25">
      <c r="A4" s="4">
        <v>9783456789</v>
      </c>
      <c r="B4" s="4">
        <v>1984</v>
      </c>
      <c r="C4" s="4" t="s">
        <v>115</v>
      </c>
      <c r="D4" s="4" t="s">
        <v>116</v>
      </c>
      <c r="E4" s="4" t="s">
        <v>117</v>
      </c>
      <c r="F4" s="4" t="s">
        <v>118</v>
      </c>
      <c r="G4" s="4">
        <v>1949</v>
      </c>
      <c r="H4" s="4" t="s">
        <v>119</v>
      </c>
      <c r="I4" s="4" t="s">
        <v>120</v>
      </c>
      <c r="J4" s="4">
        <v>1</v>
      </c>
      <c r="K4" s="4" t="s">
        <v>108</v>
      </c>
      <c r="L4" s="4" t="s">
        <v>109</v>
      </c>
      <c r="M4" s="4">
        <v>1</v>
      </c>
    </row>
    <row r="5" spans="1:13" s="6" customFormat="1" ht="30" customHeight="1" x14ac:dyDescent="0.25">
      <c r="A5" s="4">
        <v>9784567890</v>
      </c>
      <c r="B5" s="4" t="s">
        <v>121</v>
      </c>
      <c r="C5" s="4" t="s">
        <v>122</v>
      </c>
      <c r="D5" s="4" t="s">
        <v>123</v>
      </c>
      <c r="E5" s="4" t="s">
        <v>124</v>
      </c>
      <c r="F5" s="4" t="s">
        <v>125</v>
      </c>
      <c r="G5" s="4">
        <v>1813</v>
      </c>
      <c r="H5" s="4" t="s">
        <v>126</v>
      </c>
      <c r="I5" s="4" t="s">
        <v>127</v>
      </c>
      <c r="J5" s="4">
        <v>2</v>
      </c>
      <c r="K5" s="4" t="s">
        <v>108</v>
      </c>
      <c r="L5" s="4" t="s">
        <v>128</v>
      </c>
      <c r="M5" s="4">
        <v>1</v>
      </c>
    </row>
    <row r="6" spans="1:13" s="6" customFormat="1" ht="30" customHeight="1" x14ac:dyDescent="0.25">
      <c r="A6" s="4">
        <v>9785678901</v>
      </c>
      <c r="B6" s="4" t="s">
        <v>129</v>
      </c>
      <c r="C6" s="4" t="s">
        <v>130</v>
      </c>
      <c r="D6" s="4" t="s">
        <v>131</v>
      </c>
      <c r="E6" s="4" t="s">
        <v>157</v>
      </c>
      <c r="F6" s="4" t="s">
        <v>125</v>
      </c>
      <c r="G6" s="4">
        <v>1925</v>
      </c>
      <c r="H6" s="4" t="s">
        <v>106</v>
      </c>
      <c r="I6" s="4" t="s">
        <v>132</v>
      </c>
      <c r="J6" s="4">
        <v>1</v>
      </c>
      <c r="K6" s="4" t="s">
        <v>133</v>
      </c>
      <c r="L6" s="4" t="s">
        <v>109</v>
      </c>
      <c r="M6" s="4">
        <v>1</v>
      </c>
    </row>
    <row r="7" spans="1:13" s="6" customFormat="1" ht="30" customHeight="1" x14ac:dyDescent="0.25">
      <c r="A7" s="4">
        <v>9786789012</v>
      </c>
      <c r="B7" s="4" t="s">
        <v>134</v>
      </c>
      <c r="C7" s="4" t="s">
        <v>135</v>
      </c>
      <c r="D7" s="4" t="s">
        <v>136</v>
      </c>
      <c r="E7" s="4" t="s">
        <v>137</v>
      </c>
      <c r="F7" s="4" t="s">
        <v>125</v>
      </c>
      <c r="G7" s="4">
        <v>1915</v>
      </c>
      <c r="H7" s="4" t="s">
        <v>106</v>
      </c>
      <c r="I7" s="4" t="s">
        <v>138</v>
      </c>
      <c r="J7" s="4">
        <v>1</v>
      </c>
      <c r="K7" s="4" t="s">
        <v>108</v>
      </c>
      <c r="L7" s="4" t="s">
        <v>128</v>
      </c>
      <c r="M7" s="4">
        <v>1</v>
      </c>
    </row>
    <row r="8" spans="1:13" s="6" customFormat="1" ht="30" customHeight="1" x14ac:dyDescent="0.25">
      <c r="A8" s="4">
        <v>9787890123</v>
      </c>
      <c r="B8" s="4" t="s">
        <v>139</v>
      </c>
      <c r="C8" s="4" t="s">
        <v>140</v>
      </c>
      <c r="D8" s="4" t="s">
        <v>156</v>
      </c>
      <c r="E8" s="4" t="s">
        <v>140</v>
      </c>
      <c r="F8" s="4" t="s">
        <v>125</v>
      </c>
      <c r="G8" s="4">
        <v>1960</v>
      </c>
      <c r="H8" s="4" t="s">
        <v>106</v>
      </c>
      <c r="I8" s="4" t="s">
        <v>141</v>
      </c>
      <c r="J8" s="4">
        <v>2</v>
      </c>
      <c r="K8" s="4" t="s">
        <v>133</v>
      </c>
      <c r="L8" s="4" t="s">
        <v>109</v>
      </c>
      <c r="M8" s="4">
        <v>1</v>
      </c>
    </row>
    <row r="9" spans="1:13" s="6" customFormat="1" ht="30" customHeight="1" x14ac:dyDescent="0.25">
      <c r="A9" s="4">
        <v>9788901234</v>
      </c>
      <c r="B9" s="4" t="s">
        <v>142</v>
      </c>
      <c r="C9" s="4" t="s">
        <v>143</v>
      </c>
      <c r="D9" s="4" t="s">
        <v>144</v>
      </c>
      <c r="E9" s="4" t="s">
        <v>117</v>
      </c>
      <c r="F9" s="4" t="s">
        <v>118</v>
      </c>
      <c r="G9" s="4">
        <v>1953</v>
      </c>
      <c r="H9" s="4" t="s">
        <v>119</v>
      </c>
      <c r="I9" s="4" t="s">
        <v>145</v>
      </c>
      <c r="J9" s="4">
        <v>1</v>
      </c>
      <c r="K9" s="4" t="s">
        <v>108</v>
      </c>
      <c r="L9" s="4" t="s">
        <v>109</v>
      </c>
      <c r="M9" s="4">
        <v>1</v>
      </c>
    </row>
    <row r="10" spans="1:13" s="6" customFormat="1" ht="30" customHeight="1" x14ac:dyDescent="0.25">
      <c r="A10" s="4">
        <v>9789012345</v>
      </c>
      <c r="B10" s="4" t="s">
        <v>146</v>
      </c>
      <c r="C10" s="4" t="s">
        <v>122</v>
      </c>
      <c r="D10" s="4" t="s">
        <v>123</v>
      </c>
      <c r="E10" s="4" t="s">
        <v>147</v>
      </c>
      <c r="F10" s="4" t="s">
        <v>125</v>
      </c>
      <c r="G10" s="4">
        <v>1813</v>
      </c>
      <c r="H10" s="4" t="s">
        <v>148</v>
      </c>
      <c r="I10" s="4" t="s">
        <v>149</v>
      </c>
      <c r="J10" s="4">
        <v>2</v>
      </c>
      <c r="K10" s="4" t="s">
        <v>133</v>
      </c>
      <c r="L10" s="4" t="s">
        <v>109</v>
      </c>
      <c r="M10" s="4">
        <v>1</v>
      </c>
    </row>
    <row r="11" spans="1:13" s="6" customFormat="1" ht="30" customHeight="1" x14ac:dyDescent="0.25">
      <c r="A11" s="4">
        <v>9780123456</v>
      </c>
      <c r="B11" s="4" t="s">
        <v>150</v>
      </c>
      <c r="C11" s="4" t="s">
        <v>151</v>
      </c>
      <c r="D11" s="4" t="s">
        <v>152</v>
      </c>
      <c r="E11" s="4" t="s">
        <v>153</v>
      </c>
      <c r="F11" s="4" t="s">
        <v>154</v>
      </c>
      <c r="G11" s="4">
        <v>1883</v>
      </c>
      <c r="H11" s="4" t="s">
        <v>126</v>
      </c>
      <c r="I11" s="4" t="s">
        <v>155</v>
      </c>
      <c r="J11" s="4">
        <v>1</v>
      </c>
      <c r="K11" s="4" t="s">
        <v>108</v>
      </c>
      <c r="L11" s="4" t="s">
        <v>128</v>
      </c>
      <c r="M11" s="4">
        <v>1</v>
      </c>
    </row>
    <row r="13" spans="1:13" ht="15.75" x14ac:dyDescent="0.25">
      <c r="A13" s="11" t="s">
        <v>158</v>
      </c>
    </row>
    <row r="14" spans="1:13" x14ac:dyDescent="0.25">
      <c r="E14" s="1"/>
    </row>
    <row r="15" spans="1:13" x14ac:dyDescent="0.25">
      <c r="E15" s="1"/>
    </row>
    <row r="16" spans="1:13" x14ac:dyDescent="0.25">
      <c r="E16" s="1"/>
    </row>
    <row r="17" spans="5:5" x14ac:dyDescent="0.25">
      <c r="E17" s="1"/>
    </row>
    <row r="18" spans="5:5" x14ac:dyDescent="0.25">
      <c r="E18" s="1"/>
    </row>
    <row r="19" spans="5:5" x14ac:dyDescent="0.25">
      <c r="E19" s="1"/>
    </row>
    <row r="20" spans="5:5" x14ac:dyDescent="0.25">
      <c r="E20" s="1"/>
    </row>
    <row r="21" spans="5:5" x14ac:dyDescent="0.25">
      <c r="E21" s="1"/>
    </row>
    <row r="22" spans="5:5" x14ac:dyDescent="0.25">
      <c r="E22" s="1"/>
    </row>
    <row r="23" spans="5:5" x14ac:dyDescent="0.25">
      <c r="E23" s="1"/>
    </row>
    <row r="24" spans="5:5" x14ac:dyDescent="0.25">
      <c r="E24" s="1"/>
    </row>
    <row r="25" spans="5:5" x14ac:dyDescent="0.25">
      <c r="E25" s="1"/>
    </row>
    <row r="26" spans="5:5" x14ac:dyDescent="0.25">
      <c r="E26" s="1"/>
    </row>
  </sheetData>
  <conditionalFormatting sqref="A2:A11">
    <cfRule type="duplicateValues" dxfId="48" priority="1"/>
  </conditionalFormatting>
  <pageMargins left="0.7" right="0.7" top="0.75" bottom="0.75" header="0.3" footer="0.3"/>
  <pageSetup paperSize="9" orientation="portrait" horizontalDpi="360" verticalDpi="36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07A18-876A-4F2F-9F1B-B4731386AEF1}">
  <sheetPr>
    <tabColor rgb="FFFF0000"/>
  </sheetPr>
  <dimension ref="A1:K13"/>
  <sheetViews>
    <sheetView workbookViewId="0">
      <pane ySplit="1" topLeftCell="A2" activePane="bottomLeft" state="frozen"/>
      <selection pane="bottomLeft"/>
    </sheetView>
  </sheetViews>
  <sheetFormatPr defaultRowHeight="15" x14ac:dyDescent="0.25"/>
  <cols>
    <col min="1" max="5" width="20.7109375" customWidth="1"/>
    <col min="6" max="6" width="22.42578125" customWidth="1"/>
    <col min="7" max="8" width="20.7109375" customWidth="1"/>
    <col min="9" max="9" width="21.5703125" customWidth="1"/>
  </cols>
  <sheetData>
    <row r="1" spans="1:11" ht="30" customHeight="1" x14ac:dyDescent="0.25">
      <c r="A1" s="7" t="s">
        <v>23</v>
      </c>
      <c r="B1" s="7" t="s">
        <v>0</v>
      </c>
      <c r="C1" s="7" t="s">
        <v>1</v>
      </c>
      <c r="D1" s="7" t="s">
        <v>20</v>
      </c>
      <c r="E1" s="7" t="s">
        <v>17</v>
      </c>
      <c r="F1" s="7" t="s">
        <v>24</v>
      </c>
      <c r="G1" s="7" t="s">
        <v>25</v>
      </c>
      <c r="H1" s="7" t="s">
        <v>21</v>
      </c>
      <c r="I1" s="7" t="s">
        <v>22</v>
      </c>
      <c r="K1" s="1"/>
    </row>
    <row r="2" spans="1:11" ht="30" customHeight="1" x14ac:dyDescent="0.25">
      <c r="A2" s="4">
        <v>12345678</v>
      </c>
      <c r="B2" s="4" t="s">
        <v>34</v>
      </c>
      <c r="C2" s="4" t="s">
        <v>35</v>
      </c>
      <c r="D2" s="8">
        <v>31121</v>
      </c>
      <c r="E2" s="4" t="s">
        <v>159</v>
      </c>
      <c r="F2" s="4">
        <v>3331234567</v>
      </c>
      <c r="G2" s="4" t="s">
        <v>160</v>
      </c>
      <c r="H2" s="4" t="s">
        <v>161</v>
      </c>
      <c r="I2" s="8">
        <v>40299</v>
      </c>
      <c r="K2" s="1"/>
    </row>
    <row r="3" spans="1:11" ht="30" customHeight="1" x14ac:dyDescent="0.25">
      <c r="A3" s="4">
        <v>87654321</v>
      </c>
      <c r="B3" s="4" t="s">
        <v>39</v>
      </c>
      <c r="C3" s="4" t="s">
        <v>40</v>
      </c>
      <c r="D3" s="8">
        <v>33064</v>
      </c>
      <c r="E3" s="4" t="s">
        <v>162</v>
      </c>
      <c r="F3" s="4">
        <v>3339876543</v>
      </c>
      <c r="G3" s="4" t="s">
        <v>163</v>
      </c>
      <c r="H3" s="4" t="s">
        <v>161</v>
      </c>
      <c r="I3" s="8">
        <v>42262</v>
      </c>
      <c r="K3" s="1"/>
    </row>
    <row r="4" spans="1:11" ht="30" customHeight="1" x14ac:dyDescent="0.25">
      <c r="A4" s="4">
        <v>98765432</v>
      </c>
      <c r="B4" s="4" t="s">
        <v>43</v>
      </c>
      <c r="C4" s="4" t="s">
        <v>186</v>
      </c>
      <c r="D4" s="8">
        <v>30277</v>
      </c>
      <c r="E4" s="4" t="s">
        <v>164</v>
      </c>
      <c r="F4" s="4">
        <v>3332468136</v>
      </c>
      <c r="G4" s="4" t="s">
        <v>187</v>
      </c>
      <c r="H4" s="4" t="s">
        <v>161</v>
      </c>
      <c r="I4" s="8">
        <v>39481</v>
      </c>
      <c r="K4" s="1"/>
    </row>
    <row r="5" spans="1:11" ht="30" customHeight="1" x14ac:dyDescent="0.25">
      <c r="A5" s="4">
        <v>23456789</v>
      </c>
      <c r="B5" s="4" t="s">
        <v>57</v>
      </c>
      <c r="C5" s="4" t="s">
        <v>68</v>
      </c>
      <c r="D5" s="8">
        <v>34123</v>
      </c>
      <c r="E5" s="4" t="s">
        <v>165</v>
      </c>
      <c r="F5" s="4">
        <v>3335792463</v>
      </c>
      <c r="G5" s="4" t="s">
        <v>166</v>
      </c>
      <c r="H5" s="4" t="s">
        <v>161</v>
      </c>
      <c r="I5" s="8">
        <v>41253</v>
      </c>
      <c r="K5" s="1"/>
    </row>
    <row r="6" spans="1:11" ht="30" customHeight="1" x14ac:dyDescent="0.25">
      <c r="A6" s="4">
        <v>45678901</v>
      </c>
      <c r="B6" s="4" t="s">
        <v>55</v>
      </c>
      <c r="C6" s="4" t="s">
        <v>47</v>
      </c>
      <c r="D6" s="8">
        <v>32032</v>
      </c>
      <c r="E6" s="4" t="s">
        <v>167</v>
      </c>
      <c r="F6" s="4">
        <v>3331357922</v>
      </c>
      <c r="G6" s="4" t="s">
        <v>168</v>
      </c>
      <c r="H6" s="4" t="s">
        <v>169</v>
      </c>
      <c r="I6" s="8">
        <v>43636</v>
      </c>
      <c r="K6" s="1"/>
    </row>
    <row r="7" spans="1:11" ht="30" customHeight="1" x14ac:dyDescent="0.25">
      <c r="A7" s="4">
        <v>67890123</v>
      </c>
      <c r="B7" s="4" t="s">
        <v>61</v>
      </c>
      <c r="C7" s="4" t="s">
        <v>51</v>
      </c>
      <c r="D7" s="8">
        <v>33297</v>
      </c>
      <c r="E7" s="4" t="s">
        <v>170</v>
      </c>
      <c r="F7" s="4">
        <v>3334681351</v>
      </c>
      <c r="G7" s="4" t="s">
        <v>171</v>
      </c>
      <c r="H7" s="4" t="s">
        <v>169</v>
      </c>
      <c r="I7" s="8">
        <v>43044</v>
      </c>
      <c r="K7" s="1"/>
    </row>
    <row r="8" spans="1:11" ht="30" customHeight="1" x14ac:dyDescent="0.25">
      <c r="A8" s="4">
        <v>34567890</v>
      </c>
      <c r="B8" s="4" t="s">
        <v>50</v>
      </c>
      <c r="C8" s="4" t="s">
        <v>172</v>
      </c>
      <c r="D8" s="8">
        <v>30821</v>
      </c>
      <c r="E8" s="4" t="s">
        <v>173</v>
      </c>
      <c r="F8" s="4">
        <v>3332468135</v>
      </c>
      <c r="G8" s="4" t="s">
        <v>174</v>
      </c>
      <c r="H8" s="4" t="s">
        <v>161</v>
      </c>
      <c r="I8" s="8">
        <v>40603</v>
      </c>
      <c r="K8" s="1"/>
    </row>
    <row r="9" spans="1:11" ht="30" customHeight="1" x14ac:dyDescent="0.25">
      <c r="A9" s="4">
        <v>78901234</v>
      </c>
      <c r="B9" s="4" t="s">
        <v>175</v>
      </c>
      <c r="C9" s="4" t="s">
        <v>58</v>
      </c>
      <c r="D9" s="8">
        <v>35284</v>
      </c>
      <c r="E9" s="4" t="s">
        <v>176</v>
      </c>
      <c r="F9" s="4">
        <v>3335792468</v>
      </c>
      <c r="G9" s="4" t="s">
        <v>177</v>
      </c>
      <c r="H9" s="4" t="s">
        <v>169</v>
      </c>
      <c r="I9" s="8">
        <v>44024</v>
      </c>
      <c r="K9" s="1"/>
    </row>
    <row r="10" spans="1:11" ht="30" customHeight="1" x14ac:dyDescent="0.25">
      <c r="A10" s="4">
        <v>56789012</v>
      </c>
      <c r="B10" s="4" t="s">
        <v>178</v>
      </c>
      <c r="C10" s="4" t="s">
        <v>179</v>
      </c>
      <c r="D10" s="8">
        <v>32532</v>
      </c>
      <c r="E10" s="4" t="s">
        <v>180</v>
      </c>
      <c r="F10" s="4">
        <v>3331357924</v>
      </c>
      <c r="G10" s="4" t="s">
        <v>181</v>
      </c>
      <c r="H10" s="4" t="s">
        <v>161</v>
      </c>
      <c r="I10" s="8">
        <v>41525</v>
      </c>
    </row>
    <row r="11" spans="1:11" ht="30" customHeight="1" x14ac:dyDescent="0.25">
      <c r="A11" s="4">
        <v>90123456</v>
      </c>
      <c r="B11" s="4" t="s">
        <v>46</v>
      </c>
      <c r="C11" s="4" t="s">
        <v>182</v>
      </c>
      <c r="D11" s="8">
        <v>34454</v>
      </c>
      <c r="E11" s="4" t="s">
        <v>183</v>
      </c>
      <c r="F11" s="4">
        <v>3334681357</v>
      </c>
      <c r="G11" s="4" t="s">
        <v>184</v>
      </c>
      <c r="H11" s="4" t="s">
        <v>169</v>
      </c>
      <c r="I11" s="8">
        <v>43145</v>
      </c>
    </row>
    <row r="13" spans="1:11" ht="15.75" x14ac:dyDescent="0.25">
      <c r="A13" s="11" t="s">
        <v>158</v>
      </c>
    </row>
  </sheetData>
  <conditionalFormatting sqref="A2:A11">
    <cfRule type="duplicateValues" dxfId="31" priority="3"/>
  </conditionalFormatting>
  <conditionalFormatting sqref="D2:D11">
    <cfRule type="duplicateValues" dxfId="30" priority="2"/>
  </conditionalFormatting>
  <conditionalFormatting sqref="F2:F11">
    <cfRule type="duplicateValues" dxfId="29" priority="1"/>
  </conditionalFormatting>
  <hyperlinks>
    <hyperlink ref="G4" r:id="rId1" xr:uid="{374A4BEB-482A-49A3-8DDF-2EEAB95EDEBE}"/>
  </hyperlinks>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0756-F41C-443E-94A7-013F9D0F18BA}">
  <sheetPr>
    <tabColor rgb="FFFFFF00"/>
  </sheetPr>
  <dimension ref="A1:M24"/>
  <sheetViews>
    <sheetView tabSelected="1" workbookViewId="0">
      <selection activeCell="A2" sqref="A2"/>
    </sheetView>
  </sheetViews>
  <sheetFormatPr defaultRowHeight="15" x14ac:dyDescent="0.25"/>
  <cols>
    <col min="1" max="12" width="20.7109375" customWidth="1"/>
    <col min="13" max="13" width="35.85546875" customWidth="1"/>
  </cols>
  <sheetData>
    <row r="1" spans="1:13" ht="30" customHeight="1" x14ac:dyDescent="0.25">
      <c r="A1" s="14" t="s">
        <v>27</v>
      </c>
      <c r="B1" s="15"/>
      <c r="C1" s="15"/>
      <c r="D1" s="15"/>
      <c r="E1" s="15"/>
      <c r="F1" s="15"/>
      <c r="G1" s="15"/>
      <c r="H1" s="15"/>
      <c r="I1" s="15"/>
      <c r="J1" s="15"/>
      <c r="K1" s="15"/>
      <c r="L1" s="15"/>
      <c r="M1" s="16"/>
    </row>
    <row r="2" spans="1:13" ht="30" customHeight="1" x14ac:dyDescent="0.25">
      <c r="A2" s="4" t="s">
        <v>33</v>
      </c>
      <c r="B2" s="4" t="s">
        <v>3</v>
      </c>
      <c r="C2" s="4" t="s">
        <v>4</v>
      </c>
      <c r="D2" s="4" t="s">
        <v>5</v>
      </c>
      <c r="E2" s="4" t="s">
        <v>6</v>
      </c>
      <c r="F2" s="4" t="s">
        <v>7</v>
      </c>
      <c r="G2" s="4" t="s">
        <v>8</v>
      </c>
      <c r="H2" s="4" t="s">
        <v>28</v>
      </c>
      <c r="I2" s="4" t="s">
        <v>29</v>
      </c>
      <c r="J2" s="4" t="s">
        <v>30</v>
      </c>
      <c r="K2" s="4" t="s">
        <v>188</v>
      </c>
      <c r="L2" s="4" t="s">
        <v>31</v>
      </c>
      <c r="M2" s="4" t="s">
        <v>32</v>
      </c>
    </row>
    <row r="3" spans="1:13" ht="30" customHeight="1" x14ac:dyDescent="0.25">
      <c r="A3" s="4">
        <v>46921602</v>
      </c>
      <c r="B3" s="12">
        <v>9785678901</v>
      </c>
      <c r="C3" s="4" t="str">
        <f>VLOOKUP(B3,Volumi!A:B,2,0)</f>
        <v>The Great Gatsby</v>
      </c>
      <c r="D3" s="4" t="str">
        <f>VLOOKUP(B3,Volumi!A:C,3,0)</f>
        <v>F. Scott</v>
      </c>
      <c r="E3" s="4" t="str">
        <f>VLOOKUP(B3,Volumi!A:D,4,0)</f>
        <v>Fitzgerald</v>
      </c>
      <c r="F3" s="4" t="str">
        <f>VLOOKUP(B3,Volumi!A:E,5,0)</f>
        <v>Garzanti</v>
      </c>
      <c r="G3" s="4" t="str">
        <f>VLOOKUP(B3,Volumi!A:F,6,0)</f>
        <v>Romanzo</v>
      </c>
      <c r="H3" s="12">
        <v>34567890</v>
      </c>
      <c r="I3" s="13">
        <v>44589</v>
      </c>
      <c r="J3" s="8">
        <f t="shared" ref="J3:J12" si="0">I3+30</f>
        <v>44619</v>
      </c>
      <c r="K3" s="13" t="s">
        <v>109</v>
      </c>
      <c r="L3" s="8" t="str">
        <f t="shared" ref="L3:L12" ca="1" si="1">IF(AND(K3="No",TODAY()&gt;J3),"Sì","No")</f>
        <v>No</v>
      </c>
      <c r="M3" s="12">
        <v>45678901</v>
      </c>
    </row>
    <row r="4" spans="1:13" ht="30" customHeight="1" x14ac:dyDescent="0.25">
      <c r="A4" s="4">
        <f>A3+1</f>
        <v>46921603</v>
      </c>
      <c r="B4" s="12">
        <v>9781234567</v>
      </c>
      <c r="C4" s="4" t="str">
        <f>VLOOKUP(B4,Volumi!A:B,2,0)</f>
        <v>Il Signore degli Anelli</v>
      </c>
      <c r="D4" s="4" t="str">
        <f>VLOOKUP(B4,Volumi!A:C,3,0)</f>
        <v>J.R.R.</v>
      </c>
      <c r="E4" s="4" t="str">
        <f>VLOOKUP(B4,Volumi!A:D,4,0)</f>
        <v>Tolkien</v>
      </c>
      <c r="F4" s="4" t="str">
        <f>VLOOKUP(B4,Volumi!A:E,5,0)</f>
        <v>Bompiani</v>
      </c>
      <c r="G4" s="4" t="str">
        <f>VLOOKUP(B4,Volumi!A:F,6,0)</f>
        <v>Fantasy</v>
      </c>
      <c r="H4" s="12">
        <v>54328947</v>
      </c>
      <c r="I4" s="13">
        <v>44607</v>
      </c>
      <c r="J4" s="8">
        <f t="shared" si="0"/>
        <v>44637</v>
      </c>
      <c r="K4" s="13" t="s">
        <v>109</v>
      </c>
      <c r="L4" s="8" t="str">
        <f t="shared" ca="1" si="1"/>
        <v>No</v>
      </c>
      <c r="M4" s="12">
        <v>12345678</v>
      </c>
    </row>
    <row r="5" spans="1:13" ht="30" customHeight="1" x14ac:dyDescent="0.25">
      <c r="A5" s="4">
        <f t="shared" ref="A5:A12" si="2">A4+1</f>
        <v>46921604</v>
      </c>
      <c r="B5" s="12">
        <v>9787890123</v>
      </c>
      <c r="C5" s="4" t="str">
        <f>VLOOKUP(B5,Volumi!A:B,2,0)</f>
        <v>To Kill a Mockingbird</v>
      </c>
      <c r="D5" s="4" t="str">
        <f>VLOOKUP(B5,Volumi!A:C,3,0)</f>
        <v>Harper</v>
      </c>
      <c r="E5" s="4" t="str">
        <f>VLOOKUP(B5,Volumi!A:D,4,0)</f>
        <v>Lee</v>
      </c>
      <c r="F5" s="4" t="str">
        <f>VLOOKUP(B5,Volumi!A:E,5,0)</f>
        <v>Harper</v>
      </c>
      <c r="G5" s="4" t="str">
        <f>VLOOKUP(B5,Volumi!A:F,6,0)</f>
        <v>Romanzo</v>
      </c>
      <c r="H5" s="12">
        <v>43210987</v>
      </c>
      <c r="I5" s="13">
        <v>44638</v>
      </c>
      <c r="J5" s="8">
        <f t="shared" si="0"/>
        <v>44668</v>
      </c>
      <c r="K5" s="13" t="s">
        <v>109</v>
      </c>
      <c r="L5" s="8" t="str">
        <f t="shared" ca="1" si="1"/>
        <v>No</v>
      </c>
      <c r="M5" s="12">
        <v>34567890</v>
      </c>
    </row>
    <row r="6" spans="1:13" ht="30" customHeight="1" x14ac:dyDescent="0.25">
      <c r="A6" s="4">
        <f t="shared" si="2"/>
        <v>46921605</v>
      </c>
      <c r="B6" s="12">
        <v>9783456789</v>
      </c>
      <c r="C6" s="4">
        <f>VLOOKUP(B6,Volumi!A:B,2,0)</f>
        <v>1984</v>
      </c>
      <c r="D6" s="4" t="str">
        <f>VLOOKUP(B6,Volumi!A:C,3,0)</f>
        <v>George</v>
      </c>
      <c r="E6" s="4" t="str">
        <f>VLOOKUP(B6,Volumi!A:D,4,0)</f>
        <v>Orwell</v>
      </c>
      <c r="F6" s="4" t="str">
        <f>VLOOKUP(B6,Volumi!A:E,5,0)</f>
        <v>Mondadori</v>
      </c>
      <c r="G6" s="4" t="str">
        <f>VLOOKUP(B6,Volumi!A:F,6,0)</f>
        <v>Distopia</v>
      </c>
      <c r="H6" s="12">
        <v>12345678</v>
      </c>
      <c r="I6" s="13">
        <v>44703</v>
      </c>
      <c r="J6" s="8">
        <f t="shared" si="0"/>
        <v>44733</v>
      </c>
      <c r="K6" s="13" t="s">
        <v>109</v>
      </c>
      <c r="L6" s="8" t="str">
        <f t="shared" ca="1" si="1"/>
        <v>No</v>
      </c>
      <c r="M6" s="12">
        <v>98765432</v>
      </c>
    </row>
    <row r="7" spans="1:13" ht="30" customHeight="1" x14ac:dyDescent="0.25">
      <c r="A7" s="4">
        <f t="shared" si="2"/>
        <v>46921606</v>
      </c>
      <c r="B7" s="12">
        <v>9780123456</v>
      </c>
      <c r="C7" s="4" t="str">
        <f>VLOOKUP(B7,Volumi!A:B,2,0)</f>
        <v>L'isola del tesoro</v>
      </c>
      <c r="D7" s="4" t="str">
        <f>VLOOKUP(B7,Volumi!A:C,3,0)</f>
        <v>Robert Louis</v>
      </c>
      <c r="E7" s="4" t="str">
        <f>VLOOKUP(B7,Volumi!A:D,4,0)</f>
        <v>Stevenson</v>
      </c>
      <c r="F7" s="4" t="str">
        <f>VLOOKUP(B7,Volumi!A:E,5,0)</f>
        <v>Giunti</v>
      </c>
      <c r="G7" s="4" t="str">
        <f>VLOOKUP(B7,Volumi!A:F,6,0)</f>
        <v>Avventura</v>
      </c>
      <c r="H7" s="12">
        <v>98765432</v>
      </c>
      <c r="I7" s="13">
        <v>44720</v>
      </c>
      <c r="J7" s="8">
        <f t="shared" si="0"/>
        <v>44750</v>
      </c>
      <c r="K7" s="13" t="s">
        <v>128</v>
      </c>
      <c r="L7" s="8" t="str">
        <f t="shared" ca="1" si="1"/>
        <v>Sì</v>
      </c>
      <c r="M7" s="12">
        <v>56789012</v>
      </c>
    </row>
    <row r="8" spans="1:13" ht="30" customHeight="1" x14ac:dyDescent="0.25">
      <c r="A8" s="4">
        <f t="shared" si="2"/>
        <v>46921607</v>
      </c>
      <c r="B8" s="12">
        <v>9788901234</v>
      </c>
      <c r="C8" s="4" t="str">
        <f>VLOOKUP(B8,Volumi!A:B,2,0)</f>
        <v>Fahrenheit 451</v>
      </c>
      <c r="D8" s="4" t="str">
        <f>VLOOKUP(B8,Volumi!A:C,3,0)</f>
        <v>Ray</v>
      </c>
      <c r="E8" s="4" t="str">
        <f>VLOOKUP(B8,Volumi!A:D,4,0)</f>
        <v>Bradbury</v>
      </c>
      <c r="F8" s="4" t="str">
        <f>VLOOKUP(B8,Volumi!A:E,5,0)</f>
        <v>Mondadori</v>
      </c>
      <c r="G8" s="4" t="str">
        <f>VLOOKUP(B8,Volumi!A:F,6,0)</f>
        <v>Distopia</v>
      </c>
      <c r="H8" s="12">
        <v>87654321</v>
      </c>
      <c r="I8" s="13">
        <v>44938</v>
      </c>
      <c r="J8" s="8">
        <f t="shared" si="0"/>
        <v>44968</v>
      </c>
      <c r="K8" s="13" t="s">
        <v>109</v>
      </c>
      <c r="L8" s="8" t="str">
        <f t="shared" ca="1" si="1"/>
        <v>No</v>
      </c>
      <c r="M8" s="12">
        <v>78901234</v>
      </c>
    </row>
    <row r="9" spans="1:13" ht="30" customHeight="1" x14ac:dyDescent="0.25">
      <c r="A9" s="4">
        <f t="shared" si="2"/>
        <v>46921608</v>
      </c>
      <c r="B9" s="12">
        <v>9789012345</v>
      </c>
      <c r="C9" s="4" t="str">
        <f>VLOOKUP(B9,Volumi!A:B,2,0)</f>
        <v>Pride and Prejudice</v>
      </c>
      <c r="D9" s="4" t="str">
        <f>VLOOKUP(B9,Volumi!A:C,3,0)</f>
        <v>Jane</v>
      </c>
      <c r="E9" s="4" t="str">
        <f>VLOOKUP(B9,Volumi!A:D,4,0)</f>
        <v>Austen</v>
      </c>
      <c r="F9" s="4" t="str">
        <f>VLOOKUP(B9,Volumi!A:E,5,0)</f>
        <v>Penguin</v>
      </c>
      <c r="G9" s="4" t="str">
        <f>VLOOKUP(B9,Volumi!A:F,6,0)</f>
        <v>Romanzo</v>
      </c>
      <c r="H9" s="12">
        <v>21098765</v>
      </c>
      <c r="I9" s="13">
        <v>44962</v>
      </c>
      <c r="J9" s="8">
        <f t="shared" si="0"/>
        <v>44992</v>
      </c>
      <c r="K9" s="13" t="s">
        <v>128</v>
      </c>
      <c r="L9" s="8" t="str">
        <f t="shared" ca="1" si="1"/>
        <v>Sì</v>
      </c>
      <c r="M9" s="12">
        <v>90123456</v>
      </c>
    </row>
    <row r="10" spans="1:13" ht="30" customHeight="1" x14ac:dyDescent="0.25">
      <c r="A10" s="4">
        <f t="shared" si="2"/>
        <v>46921609</v>
      </c>
      <c r="B10" s="12">
        <v>9784567890</v>
      </c>
      <c r="C10" s="4" t="str">
        <f>VLOOKUP(B10,Volumi!A:B,2,0)</f>
        <v>Orgoglio e pregiudizio</v>
      </c>
      <c r="D10" s="4" t="str">
        <f>VLOOKUP(B10,Volumi!A:C,3,0)</f>
        <v>Jane</v>
      </c>
      <c r="E10" s="4" t="str">
        <f>VLOOKUP(B10,Volumi!A:D,4,0)</f>
        <v>Austen</v>
      </c>
      <c r="F10" s="4" t="str">
        <f>VLOOKUP(B10,Volumi!A:E,5,0)</f>
        <v>Newton Compton</v>
      </c>
      <c r="G10" s="4" t="str">
        <f>VLOOKUP(B10,Volumi!A:F,6,0)</f>
        <v>Romanzo</v>
      </c>
      <c r="H10" s="12">
        <v>98715432</v>
      </c>
      <c r="I10" s="13">
        <v>44995</v>
      </c>
      <c r="J10" s="8">
        <f t="shared" si="0"/>
        <v>45025</v>
      </c>
      <c r="K10" s="13" t="s">
        <v>109</v>
      </c>
      <c r="L10" s="8" t="str">
        <f t="shared" ca="1" si="1"/>
        <v>No</v>
      </c>
      <c r="M10" s="12">
        <v>23456789</v>
      </c>
    </row>
    <row r="11" spans="1:13" ht="30" customHeight="1" x14ac:dyDescent="0.25">
      <c r="A11" s="4">
        <f t="shared" si="2"/>
        <v>46921610</v>
      </c>
      <c r="B11" s="12">
        <v>9782345678</v>
      </c>
      <c r="C11" s="4" t="str">
        <f>VLOOKUP(B11,Volumi!A:B,2,0)</f>
        <v>Harry Potter e la Pietra Filosofale</v>
      </c>
      <c r="D11" s="4" t="str">
        <f>VLOOKUP(B11,Volumi!A:C,3,0)</f>
        <v>J.K.</v>
      </c>
      <c r="E11" s="4" t="str">
        <f>VLOOKUP(B11,Volumi!A:D,4,0)</f>
        <v>Rowling</v>
      </c>
      <c r="F11" s="4" t="str">
        <f>VLOOKUP(B11,Volumi!A:E,5,0)</f>
        <v>Salani</v>
      </c>
      <c r="G11" s="4" t="str">
        <f>VLOOKUP(B11,Volumi!A:F,6,0)</f>
        <v>Fantasy</v>
      </c>
      <c r="H11" s="12">
        <v>87655321</v>
      </c>
      <c r="I11" s="13">
        <v>45023</v>
      </c>
      <c r="J11" s="8">
        <f t="shared" si="0"/>
        <v>45053</v>
      </c>
      <c r="K11" s="13" t="s">
        <v>128</v>
      </c>
      <c r="L11" s="8" t="str">
        <f t="shared" ca="1" si="1"/>
        <v>Sì</v>
      </c>
      <c r="M11" s="12">
        <v>87654321</v>
      </c>
    </row>
    <row r="12" spans="1:13" ht="30" customHeight="1" x14ac:dyDescent="0.25">
      <c r="A12" s="4">
        <f t="shared" si="2"/>
        <v>46921611</v>
      </c>
      <c r="B12" s="12">
        <v>9786789012</v>
      </c>
      <c r="C12" s="4" t="str">
        <f>VLOOKUP(B12,Volumi!A:B,2,0)</f>
        <v>La Metamorfosi</v>
      </c>
      <c r="D12" s="4" t="str">
        <f>VLOOKUP(B12,Volumi!A:C,3,0)</f>
        <v>Franz</v>
      </c>
      <c r="E12" s="4" t="str">
        <f>VLOOKUP(B12,Volumi!A:D,4,0)</f>
        <v>Kafka</v>
      </c>
      <c r="F12" s="4" t="str">
        <f>VLOOKUP(B12,Volumi!A:E,5,0)</f>
        <v>Feltrinelli</v>
      </c>
      <c r="G12" s="4" t="str">
        <f>VLOOKUP(B12,Volumi!A:F,6,0)</f>
        <v>Romanzo</v>
      </c>
      <c r="H12" s="12">
        <v>67890123</v>
      </c>
      <c r="I12" s="13">
        <v>45078</v>
      </c>
      <c r="J12" s="8">
        <f t="shared" si="0"/>
        <v>45108</v>
      </c>
      <c r="K12" s="13" t="s">
        <v>128</v>
      </c>
      <c r="L12" s="8" t="str">
        <f t="shared" ca="1" si="1"/>
        <v>No</v>
      </c>
      <c r="M12" s="12">
        <v>67890123</v>
      </c>
    </row>
    <row r="13" spans="1:13" x14ac:dyDescent="0.25">
      <c r="K13" s="3"/>
    </row>
    <row r="14" spans="1:13" s="1" customFormat="1" ht="15.75" x14ac:dyDescent="0.25">
      <c r="A14" s="11" t="s">
        <v>158</v>
      </c>
      <c r="B14" s="11" t="s">
        <v>189</v>
      </c>
      <c r="H14" s="11" t="s">
        <v>189</v>
      </c>
      <c r="K14" s="3"/>
      <c r="M14" s="11" t="s">
        <v>189</v>
      </c>
    </row>
    <row r="16" spans="1:13" x14ac:dyDescent="0.25">
      <c r="I16" s="2"/>
    </row>
    <row r="17" spans="3:9" ht="15.75" x14ac:dyDescent="0.25">
      <c r="C17" s="21" t="s">
        <v>195</v>
      </c>
      <c r="D17" s="22"/>
      <c r="I17" s="2"/>
    </row>
    <row r="18" spans="3:9" ht="30" customHeight="1" x14ac:dyDescent="0.25">
      <c r="C18" s="17" t="s">
        <v>197</v>
      </c>
      <c r="D18" s="18"/>
      <c r="I18" s="2"/>
    </row>
    <row r="19" spans="3:9" ht="30" customHeight="1" x14ac:dyDescent="0.25">
      <c r="C19" s="19" t="s">
        <v>196</v>
      </c>
      <c r="D19" s="20"/>
      <c r="I19" s="2"/>
    </row>
    <row r="20" spans="3:9" x14ac:dyDescent="0.25">
      <c r="I20" s="2"/>
    </row>
    <row r="21" spans="3:9" x14ac:dyDescent="0.25">
      <c r="I21" s="2"/>
    </row>
    <row r="22" spans="3:9" x14ac:dyDescent="0.25">
      <c r="I22" s="2"/>
    </row>
    <row r="23" spans="3:9" x14ac:dyDescent="0.25">
      <c r="I23" s="2"/>
    </row>
    <row r="24" spans="3:9" x14ac:dyDescent="0.25">
      <c r="I24" s="2"/>
    </row>
  </sheetData>
  <mergeCells count="4">
    <mergeCell ref="A1:M1"/>
    <mergeCell ref="C18:D18"/>
    <mergeCell ref="C19:D19"/>
    <mergeCell ref="C17:D17"/>
  </mergeCells>
  <conditionalFormatting sqref="L3:L12">
    <cfRule type="containsText" dxfId="16" priority="7" operator="containsText" text="Sì">
      <formula>NOT(ISERROR(SEARCH("Sì",L3)))</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E2588637-B3B7-45CF-BA7C-EDCF1BFA64EB}">
          <x14:formula1>
            <xm:f>Volumi!$A$2:$A$11</xm:f>
          </x14:formula1>
          <xm:sqref>B3:B12</xm:sqref>
        </x14:dataValidation>
        <x14:dataValidation type="list" allowBlank="1" showInputMessage="1" showErrorMessage="1" xr:uid="{3990E848-5DA4-439D-82EC-B9CB94016F5A}">
          <x14:formula1>
            <xm:f>Clienti!$A$2:$A$11</xm:f>
          </x14:formula1>
          <xm:sqref>H3:H12</xm:sqref>
        </x14:dataValidation>
        <x14:dataValidation type="list" allowBlank="1" showInputMessage="1" showErrorMessage="1" xr:uid="{615C09C6-0CDA-4F13-B921-7FF38DC61B70}">
          <x14:formula1>
            <xm:f>Dipendenti!$A$2:$A$11</xm:f>
          </x14:formula1>
          <xm:sqref>M3:M12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Istruzioni Consultazione</vt:lpstr>
      <vt:lpstr>Clienti</vt:lpstr>
      <vt:lpstr>Volumi</vt:lpstr>
      <vt:lpstr>Dipendenti</vt:lpstr>
      <vt:lpstr>Gestionale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Ferracci</dc:creator>
  <cp:lastModifiedBy>Marco Ferracci</cp:lastModifiedBy>
  <dcterms:created xsi:type="dcterms:W3CDTF">2023-06-17T19:20:47Z</dcterms:created>
  <dcterms:modified xsi:type="dcterms:W3CDTF">2023-06-17T22:08:21Z</dcterms:modified>
</cp:coreProperties>
</file>