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78906809-CD2E-432A-BF7A-BA7EA7C5E793}" xr6:coauthVersionLast="47" xr6:coauthVersionMax="47" xr10:uidLastSave="{00000000-0000-0000-0000-000000000000}"/>
  <bookViews>
    <workbookView xWindow="-108" yWindow="-108" windowWidth="23256" windowHeight="12456" xr2:uid="{9F1E42A8-5BE9-4B21-BAA9-E267B1070961}"/>
  </bookViews>
  <sheets>
    <sheet name="WBS" sheetId="3" r:id="rId1"/>
    <sheet name="RACI" sheetId="2" r:id="rId2"/>
    <sheet name="planificacion detallada" sheetId="4" r:id="rId3"/>
    <sheet name="calendarizacion semanal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J28" i="4"/>
  <c r="D69" i="4"/>
  <c r="E69" i="4"/>
  <c r="F69" i="4"/>
  <c r="G69" i="4"/>
  <c r="H69" i="4"/>
  <c r="I69" i="4"/>
  <c r="L5" i="5"/>
  <c r="L6" i="5"/>
  <c r="L7" i="5"/>
  <c r="L8" i="5"/>
  <c r="L9" i="5"/>
  <c r="L10" i="5"/>
  <c r="L11" i="5"/>
  <c r="L4" i="5"/>
  <c r="L3" i="5"/>
  <c r="K5" i="5"/>
  <c r="K6" i="5"/>
  <c r="K7" i="5"/>
  <c r="K8" i="5"/>
  <c r="K9" i="5"/>
  <c r="K10" i="5"/>
  <c r="K11" i="5"/>
  <c r="K4" i="5"/>
  <c r="K3" i="5"/>
  <c r="J5" i="5"/>
  <c r="J6" i="5"/>
  <c r="J7" i="5"/>
  <c r="J8" i="5"/>
  <c r="J9" i="5"/>
  <c r="J10" i="5"/>
  <c r="J11" i="5"/>
  <c r="J4" i="5"/>
  <c r="J3" i="5"/>
  <c r="I4" i="5"/>
  <c r="I5" i="5"/>
  <c r="I6" i="5"/>
  <c r="I7" i="5"/>
  <c r="I8" i="5"/>
  <c r="I9" i="5"/>
  <c r="I10" i="5"/>
  <c r="I11" i="5"/>
  <c r="I3" i="5"/>
  <c r="H4" i="5"/>
  <c r="H5" i="5"/>
  <c r="H6" i="5"/>
  <c r="H7" i="5"/>
  <c r="H8" i="5"/>
  <c r="H9" i="5"/>
  <c r="H10" i="5"/>
  <c r="H11" i="5"/>
  <c r="H3" i="5"/>
  <c r="G4" i="5"/>
  <c r="G5" i="5"/>
  <c r="G6" i="5"/>
  <c r="G7" i="5"/>
  <c r="G8" i="5"/>
  <c r="G9" i="5"/>
  <c r="G10" i="5"/>
  <c r="G11" i="5"/>
  <c r="G3" i="5"/>
  <c r="D3" i="5"/>
  <c r="L69" i="4"/>
  <c r="I68" i="4"/>
  <c r="I50" i="4"/>
  <c r="I53" i="4"/>
  <c r="I47" i="4"/>
  <c r="I60" i="4"/>
  <c r="I43" i="4"/>
  <c r="I63" i="4"/>
  <c r="I26" i="4"/>
  <c r="I11" i="4"/>
  <c r="I62" i="4"/>
  <c r="I29" i="4"/>
  <c r="I23" i="4"/>
  <c r="I7" i="4"/>
  <c r="I8" i="4"/>
  <c r="I9" i="4"/>
  <c r="I10" i="4"/>
  <c r="I14" i="4"/>
  <c r="I15" i="4"/>
  <c r="I16" i="4"/>
  <c r="I17" i="4"/>
  <c r="I18" i="4"/>
  <c r="I21" i="4"/>
  <c r="I22" i="4"/>
  <c r="I24" i="4"/>
  <c r="I25" i="4"/>
  <c r="I31" i="4"/>
  <c r="I32" i="4"/>
  <c r="I33" i="4"/>
  <c r="I34" i="4"/>
  <c r="I35" i="4"/>
  <c r="I38" i="4"/>
  <c r="I39" i="4"/>
  <c r="I40" i="4"/>
  <c r="I41" i="4"/>
  <c r="I42" i="4"/>
  <c r="I45" i="4"/>
  <c r="I46" i="4"/>
  <c r="I48" i="4"/>
  <c r="I49" i="4"/>
  <c r="I51" i="4"/>
  <c r="I52" i="4"/>
  <c r="I55" i="4"/>
  <c r="I56" i="4"/>
  <c r="I57" i="4"/>
  <c r="I58" i="4"/>
  <c r="I59" i="4"/>
  <c r="I61" i="4"/>
  <c r="I65" i="4"/>
  <c r="I66" i="4"/>
  <c r="I67" i="4"/>
  <c r="I6" i="4"/>
  <c r="L6" i="4"/>
  <c r="L7" i="4" s="1"/>
  <c r="L8" i="4" s="1"/>
  <c r="L9" i="4" s="1"/>
  <c r="L10" i="4" s="1"/>
  <c r="L14" i="4" s="1"/>
  <c r="L15" i="4" s="1"/>
  <c r="L16" i="4" s="1"/>
  <c r="L17" i="4" s="1"/>
  <c r="L18" i="4" s="1"/>
  <c r="L21" i="4" s="1"/>
  <c r="L22" i="4" s="1"/>
  <c r="K6" i="4" l="1"/>
  <c r="J6" i="4"/>
  <c r="K67" i="4"/>
  <c r="J67" i="4"/>
  <c r="K66" i="4"/>
  <c r="J66" i="4"/>
  <c r="K65" i="4"/>
  <c r="J65" i="4"/>
  <c r="K61" i="4"/>
  <c r="J61" i="4"/>
  <c r="K59" i="4"/>
  <c r="J59" i="4"/>
  <c r="K58" i="4"/>
  <c r="J58" i="4"/>
  <c r="K57" i="4"/>
  <c r="J57" i="4"/>
  <c r="K56" i="4"/>
  <c r="J56" i="4"/>
  <c r="K55" i="4"/>
  <c r="J55" i="4"/>
  <c r="K52" i="4"/>
  <c r="J52" i="4"/>
  <c r="K51" i="4"/>
  <c r="J51" i="4"/>
  <c r="K49" i="4"/>
  <c r="J49" i="4"/>
  <c r="K48" i="4"/>
  <c r="J48" i="4"/>
  <c r="K46" i="4"/>
  <c r="J46" i="4"/>
  <c r="K45" i="4"/>
  <c r="J45" i="4"/>
  <c r="K42" i="4"/>
  <c r="J42" i="4"/>
  <c r="K41" i="4"/>
  <c r="J41" i="4"/>
  <c r="K40" i="4"/>
  <c r="J40" i="4"/>
  <c r="K39" i="4"/>
  <c r="J39" i="4"/>
  <c r="K38" i="4"/>
  <c r="J38" i="4"/>
  <c r="K35" i="4"/>
  <c r="J35" i="4"/>
  <c r="K34" i="4"/>
  <c r="J34" i="4"/>
  <c r="K33" i="4"/>
  <c r="J33" i="4"/>
  <c r="K32" i="4"/>
  <c r="J32" i="4"/>
  <c r="K31" i="4"/>
  <c r="J31" i="4"/>
  <c r="K25" i="4"/>
  <c r="J25" i="4"/>
  <c r="K24" i="4"/>
  <c r="J24" i="4"/>
  <c r="K22" i="4"/>
  <c r="J22" i="4"/>
  <c r="K21" i="4"/>
  <c r="J21" i="4"/>
  <c r="K18" i="4"/>
  <c r="J18" i="4"/>
  <c r="K17" i="4"/>
  <c r="J17" i="4"/>
  <c r="K16" i="4"/>
  <c r="J16" i="4"/>
  <c r="K15" i="4"/>
  <c r="J15" i="4"/>
  <c r="K14" i="4"/>
  <c r="J14" i="4"/>
  <c r="K10" i="4"/>
  <c r="J10" i="4"/>
  <c r="K9" i="4"/>
  <c r="J9" i="4"/>
  <c r="K8" i="4"/>
  <c r="J8" i="4"/>
  <c r="K7" i="4"/>
  <c r="J7" i="4"/>
  <c r="K23" i="4"/>
  <c r="J23" i="4"/>
  <c r="K29" i="4"/>
  <c r="J29" i="4"/>
  <c r="K62" i="4"/>
  <c r="J62" i="4"/>
  <c r="K11" i="4"/>
  <c r="J11" i="4"/>
  <c r="K26" i="4"/>
  <c r="J26" i="4"/>
  <c r="K63" i="4"/>
  <c r="J63" i="4"/>
  <c r="K43" i="4"/>
  <c r="J43" i="4"/>
  <c r="K60" i="4"/>
  <c r="J60" i="4"/>
  <c r="K47" i="4"/>
  <c r="J47" i="4"/>
  <c r="K53" i="4"/>
  <c r="J53" i="4"/>
  <c r="K50" i="4"/>
  <c r="J50" i="4"/>
  <c r="K68" i="4"/>
  <c r="J68" i="4"/>
  <c r="K69" i="4"/>
  <c r="J69" i="4"/>
  <c r="L23" i="4"/>
  <c r="L24" i="4" s="1"/>
  <c r="L25" i="4" s="1"/>
  <c r="P20" i="4" l="1"/>
  <c r="P21" i="4" s="1"/>
  <c r="P16" i="4"/>
  <c r="S16" i="4" s="1"/>
  <c r="L29" i="4"/>
  <c r="L31" i="4" s="1"/>
  <c r="L32" i="4" s="1"/>
  <c r="L33" i="4" s="1"/>
  <c r="L34" i="4" s="1"/>
  <c r="L35" i="4" s="1"/>
  <c r="L38" i="4" s="1"/>
  <c r="L39" i="4" s="1"/>
  <c r="L40" i="4" s="1"/>
  <c r="L41" i="4" s="1"/>
  <c r="L42" i="4" s="1"/>
  <c r="L45" i="4" s="1"/>
  <c r="L46" i="4" s="1"/>
  <c r="L48" i="4" s="1"/>
  <c r="L49" i="4" s="1"/>
  <c r="L51" i="4" s="1"/>
  <c r="L52" i="4" s="1"/>
  <c r="L55" i="4" s="1"/>
  <c r="L56" i="4" s="1"/>
  <c r="L57" i="4" s="1"/>
  <c r="L58" i="4" s="1"/>
  <c r="L59" i="4" s="1"/>
  <c r="L61" i="4" s="1"/>
  <c r="L62" i="4" s="1"/>
  <c r="L65" i="4" s="1"/>
  <c r="L66" i="4" s="1"/>
  <c r="L67" i="4" s="1"/>
  <c r="S19" i="4" l="1"/>
  <c r="S18" i="4"/>
</calcChain>
</file>

<file path=xl/sharedStrings.xml><?xml version="1.0" encoding="utf-8"?>
<sst xmlns="http://schemas.openxmlformats.org/spreadsheetml/2006/main" count="844" uniqueCount="171">
  <si>
    <t>ID</t>
  </si>
  <si>
    <t>Descripciòn</t>
  </si>
  <si>
    <t>Proyecto Transport360</t>
  </si>
  <si>
    <t>1.1</t>
  </si>
  <si>
    <t>Gestion</t>
  </si>
  <si>
    <t>1.1.1</t>
  </si>
  <si>
    <t>Definiciòn</t>
  </si>
  <si>
    <t>1.1.1.1</t>
  </si>
  <si>
    <t>Estudio de factibilidad</t>
  </si>
  <si>
    <t>1.1.1.2</t>
  </si>
  <si>
    <t>Acta constitutiva</t>
  </si>
  <si>
    <t>1.1.1.3</t>
  </si>
  <si>
    <t>Contrato de trabajo (SOW)</t>
  </si>
  <si>
    <t>1.1.1.4</t>
  </si>
  <si>
    <t>Plan de dirección  de proyecto</t>
  </si>
  <si>
    <t>1.1.1.5</t>
  </si>
  <si>
    <t>Estructura de descomposición del trabajo (WBS)</t>
  </si>
  <si>
    <t>1.1.1.6</t>
  </si>
  <si>
    <t>Overhead</t>
  </si>
  <si>
    <t>Especificación de requerimientos</t>
  </si>
  <si>
    <t>1.2.1</t>
  </si>
  <si>
    <t>Requerimientos funcionales</t>
  </si>
  <si>
    <t>1.2.1.1</t>
  </si>
  <si>
    <t>Especificación de caso de uso comprar boleto</t>
  </si>
  <si>
    <t>1.2.1.2</t>
  </si>
  <si>
    <t>Especificación de caso de uso reservar boleto</t>
  </si>
  <si>
    <t>1.2.1.3</t>
  </si>
  <si>
    <t>Especificación de caso de uso visualizar rutas</t>
  </si>
  <si>
    <t>1.2.1.4</t>
  </si>
  <si>
    <t>Especificación de caso de uso gestionar venta de boletos</t>
  </si>
  <si>
    <t>1.2.1.5</t>
  </si>
  <si>
    <t>Especificación de caso de uso gestionar unidades de transporte</t>
  </si>
  <si>
    <t>1.2.2</t>
  </si>
  <si>
    <t>requerimientos no funcionales</t>
  </si>
  <si>
    <t>1.2.2.1</t>
  </si>
  <si>
    <t>Especificación del requerimiento interfaz de usuario intuitiva</t>
  </si>
  <si>
    <t>1.2.2.2</t>
  </si>
  <si>
    <t>Especificación del requerimiento compatibilidad entre dispositivos</t>
  </si>
  <si>
    <t>1.2.2.3</t>
  </si>
  <si>
    <t>Especificación del requerimiento seguridad y privacidad de datos</t>
  </si>
  <si>
    <t>1.2.2.4</t>
  </si>
  <si>
    <t>Especificación del requerimiento accesibilidad para usuarios con discapacidades</t>
  </si>
  <si>
    <t>1.2.2.5</t>
  </si>
  <si>
    <t>Especificación del requerimiento metodología de desarrollo de software ágil</t>
  </si>
  <si>
    <t>Diseño</t>
  </si>
  <si>
    <t>1.3.1</t>
  </si>
  <si>
    <t>Diseño de alto nivel</t>
  </si>
  <si>
    <t>1.3.1.1</t>
  </si>
  <si>
    <t>Diagrama de casos de uso del sistema EasyTicket</t>
  </si>
  <si>
    <t>1.3.1.2</t>
  </si>
  <si>
    <t>Diagrama de clases</t>
  </si>
  <si>
    <t>1.3.1.2.1</t>
  </si>
  <si>
    <t>Especificación del diagrama de clases del caso de uso comprar boleto</t>
  </si>
  <si>
    <t>1.3.1.2.2</t>
  </si>
  <si>
    <t>Especificación del diagrama de clases del caso de uso reservar boleto</t>
  </si>
  <si>
    <t>1.3.1.2.3</t>
  </si>
  <si>
    <t>Especificación del diagrama de clases del caso de uso visualizar rutas</t>
  </si>
  <si>
    <t>1.3.1.2.4</t>
  </si>
  <si>
    <t>Especificación del diagrama de clases del caso de uso gestionar venta de boletos</t>
  </si>
  <si>
    <t>1.3.1.2.5</t>
  </si>
  <si>
    <t>Especificación del diagrama de clases del caso de uso gestionar unidades de transporte</t>
  </si>
  <si>
    <t>1.3.2</t>
  </si>
  <si>
    <t>Diseño detallado</t>
  </si>
  <si>
    <t>1.3.2.1</t>
  </si>
  <si>
    <t>Diseño detallado del caso de uso comprar boleto</t>
  </si>
  <si>
    <t>1.3.2.2</t>
  </si>
  <si>
    <t>Diseño detallado del caso de uso reservar boleto</t>
  </si>
  <si>
    <t>1.3.2.3</t>
  </si>
  <si>
    <t>Diseño detallado del caso de uso visualizar rutas</t>
  </si>
  <si>
    <t>1.3.2.4</t>
  </si>
  <si>
    <t>Diseño detallado del caso de uso gestionar venta de boletos</t>
  </si>
  <si>
    <t>1.3.2.5</t>
  </si>
  <si>
    <t>Diseño detallado del caso de uso gestionar unidades de transporte</t>
  </si>
  <si>
    <t>Contrucción</t>
  </si>
  <si>
    <t>1.4.1</t>
  </si>
  <si>
    <t>implementar la construcción del caso de uso comprar boleto</t>
  </si>
  <si>
    <t>1.4.2</t>
  </si>
  <si>
    <t>implementar la construcción del caso de uso reservar boleto</t>
  </si>
  <si>
    <t>1.4.3</t>
  </si>
  <si>
    <t>implementar la construcción del caso de uso visualizar rutas</t>
  </si>
  <si>
    <t>1.4.4</t>
  </si>
  <si>
    <t>implementar la construcción del caso de uso gestionar venta de boletos</t>
  </si>
  <si>
    <t>1.4.5</t>
  </si>
  <si>
    <t>implementar la construcción del caso de uso gestionar unidades de transporte</t>
  </si>
  <si>
    <t>1.4.6</t>
  </si>
  <si>
    <t>Integración de los casos de uso</t>
  </si>
  <si>
    <t>Testing</t>
  </si>
  <si>
    <t>1.5.1</t>
  </si>
  <si>
    <t>Generación de casos de pruebas para el caso de uso comprar boleto</t>
  </si>
  <si>
    <t>1.5.2</t>
  </si>
  <si>
    <t>Generación de casos de pruebas para el caso de uso visualizar rutas</t>
  </si>
  <si>
    <t>1.5.3</t>
  </si>
  <si>
    <t>Generación de casos de pruebas para el uso seleccionar asientos</t>
  </si>
  <si>
    <t>1.5.4</t>
  </si>
  <si>
    <t>Generación de casos de pruebas para el caso de uso gestionar venta de boletos</t>
  </si>
  <si>
    <t>1.5.5</t>
  </si>
  <si>
    <t>Generación de casos de pruebas para el caso de uso gestionar unidades de transporte</t>
  </si>
  <si>
    <t>1.5.6</t>
  </si>
  <si>
    <t>Pruebas de integración</t>
  </si>
  <si>
    <t>1.5.7</t>
  </si>
  <si>
    <t>Pruebas de aceptación</t>
  </si>
  <si>
    <t>Despliegue</t>
  </si>
  <si>
    <t>1.6.1</t>
  </si>
  <si>
    <t>Configurar el servidor web</t>
  </si>
  <si>
    <t>1.6.2</t>
  </si>
  <si>
    <t>Configurar la base de datos</t>
  </si>
  <si>
    <t>1.6.3</t>
  </si>
  <si>
    <t>Migrar el producto software hacia el servidor</t>
  </si>
  <si>
    <t>Matríz RACI</t>
  </si>
  <si>
    <t>SDLC Tasks</t>
  </si>
  <si>
    <t>Jonathan</t>
  </si>
  <si>
    <t>Marco</t>
  </si>
  <si>
    <t>Keyla</t>
  </si>
  <si>
    <t>Stefano</t>
  </si>
  <si>
    <t>Darwin</t>
  </si>
  <si>
    <t xml:space="preserve">Victor </t>
  </si>
  <si>
    <t>Esteban</t>
  </si>
  <si>
    <t>Analisis</t>
  </si>
  <si>
    <t>Construcciòn</t>
  </si>
  <si>
    <t>Auspiciantes</t>
  </si>
  <si>
    <t>PMO</t>
  </si>
  <si>
    <t> </t>
  </si>
  <si>
    <t>A</t>
  </si>
  <si>
    <t>C</t>
  </si>
  <si>
    <t>I</t>
  </si>
  <si>
    <t>R</t>
  </si>
  <si>
    <t>Responsable de hacer</t>
  </si>
  <si>
    <t>Quien Revisa</t>
  </si>
  <si>
    <t xml:space="preserve">Experto </t>
  </si>
  <si>
    <t>El auspiciante quien paga</t>
  </si>
  <si>
    <t xml:space="preserve">C </t>
  </si>
  <si>
    <t>Fase</t>
  </si>
  <si>
    <t>Tarea</t>
  </si>
  <si>
    <t># Integrantes</t>
  </si>
  <si>
    <t>Horas planificadas</t>
  </si>
  <si>
    <t>Probable</t>
  </si>
  <si>
    <t>horas acumuladas</t>
  </si>
  <si>
    <t>Semana</t>
  </si>
  <si>
    <t>Hrs total en equipo</t>
  </si>
  <si>
    <t>Minimo</t>
  </si>
  <si>
    <t>Maximo</t>
  </si>
  <si>
    <t>Overhead s1</t>
  </si>
  <si>
    <t>Esfuerzo estimado en horas</t>
  </si>
  <si>
    <t>semanas</t>
  </si>
  <si>
    <t>error</t>
  </si>
  <si>
    <t>min</t>
  </si>
  <si>
    <t>Recursos</t>
  </si>
  <si>
    <t>max</t>
  </si>
  <si>
    <t>tiempo</t>
  </si>
  <si>
    <t>hombres  - mes</t>
  </si>
  <si>
    <t>Overhead s2</t>
  </si>
  <si>
    <t>Overhead s3</t>
  </si>
  <si>
    <t>Overhead s4</t>
  </si>
  <si>
    <t>Overhead s5</t>
  </si>
  <si>
    <t>Overhead s6</t>
  </si>
  <si>
    <t>Overhead s7</t>
  </si>
  <si>
    <t>Overhead s8</t>
  </si>
  <si>
    <t>Overhead s9</t>
  </si>
  <si>
    <t>totales</t>
  </si>
  <si>
    <t>Semana No.</t>
  </si>
  <si>
    <t>Fecha</t>
  </si>
  <si>
    <t>Horas por sem (por persona)</t>
  </si>
  <si>
    <t>Hrs Efectivas (por persona)</t>
  </si>
  <si>
    <t>Total. Hrs Efec</t>
  </si>
  <si>
    <t>Total. Hrs Overhead</t>
  </si>
  <si>
    <t>Total Hrs</t>
  </si>
  <si>
    <t>Hrs Efectiva Acum</t>
  </si>
  <si>
    <t>Hrs Ov Acum</t>
  </si>
  <si>
    <t>Hrs total Acum</t>
  </si>
  <si>
    <t>Efectividad</t>
  </si>
  <si>
    <t>Horas 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</si>
</sst>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0000"/>
      <name val="Aptos Narrow"/>
      <family val="2"/>
    </font>
    <font>
      <b/>
      <sz val="18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Aptos Narrow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E6F5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5" xfId="0" applyBorder="1"/>
    <xf numFmtId="0" fontId="0" fillId="0" borderId="2" xfId="0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4" borderId="8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9" fillId="0" borderId="11" xfId="0" applyFont="1" applyBorder="1"/>
    <xf numFmtId="0" fontId="9" fillId="5" borderId="11" xfId="0" applyFont="1" applyFill="1" applyBorder="1"/>
    <xf numFmtId="0" fontId="9" fillId="8" borderId="6" xfId="0" applyFont="1" applyFill="1" applyBorder="1"/>
    <xf numFmtId="0" fontId="9" fillId="0" borderId="10" xfId="0" applyFont="1" applyBorder="1"/>
    <xf numFmtId="0" fontId="9" fillId="6" borderId="11" xfId="0" applyFont="1" applyFill="1" applyBorder="1"/>
    <xf numFmtId="0" fontId="9" fillId="7" borderId="11" xfId="0" applyFont="1" applyFill="1" applyBorder="1"/>
    <xf numFmtId="0" fontId="10" fillId="0" borderId="0" xfId="0" applyFont="1"/>
    <xf numFmtId="0" fontId="8" fillId="4" borderId="0" xfId="0" applyFont="1" applyFill="1"/>
    <xf numFmtId="0" fontId="1" fillId="0" borderId="4" xfId="0" applyFont="1" applyBorder="1"/>
    <xf numFmtId="0" fontId="7" fillId="4" borderId="6" xfId="0" applyFont="1" applyFill="1" applyBorder="1" applyAlignment="1">
      <alignment textRotation="135"/>
    </xf>
    <xf numFmtId="0" fontId="8" fillId="4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0" xfId="0" applyFont="1"/>
    <xf numFmtId="0" fontId="2" fillId="9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10" borderId="1" xfId="0" applyFont="1" applyFill="1" applyBorder="1"/>
    <xf numFmtId="9" fontId="0" fillId="0" borderId="0" xfId="0" applyNumberFormat="1"/>
    <xf numFmtId="0" fontId="13" fillId="0" borderId="1" xfId="0" applyFont="1" applyBorder="1"/>
    <xf numFmtId="0" fontId="0" fillId="0" borderId="12" xfId="0" applyBorder="1"/>
    <xf numFmtId="0" fontId="9" fillId="0" borderId="13" xfId="0" applyFont="1" applyBorder="1"/>
    <xf numFmtId="0" fontId="9" fillId="0" borderId="0" xfId="0" applyFont="1"/>
    <xf numFmtId="0" fontId="9" fillId="0" borderId="14" xfId="0" applyFont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6" fontId="0" fillId="0" borderId="0" xfId="0" applyNumberFormat="1"/>
    <xf numFmtId="0" fontId="13" fillId="3" borderId="1" xfId="0" applyFont="1" applyFill="1" applyBorder="1"/>
    <xf numFmtId="0" fontId="0" fillId="3" borderId="1" xfId="0" applyFill="1" applyBorder="1"/>
    <xf numFmtId="0" fontId="4" fillId="2" borderId="1" xfId="0" applyFont="1" applyFill="1" applyBorder="1" applyAlignment="1">
      <alignment horizontal="right"/>
    </xf>
    <xf numFmtId="0" fontId="12" fillId="0" borderId="0" xfId="0" applyFont="1"/>
    <xf numFmtId="16" fontId="0" fillId="0" borderId="1" xfId="0" applyNumberFormat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wrapText="1"/>
    </xf>
    <xf numFmtId="0" fontId="0" fillId="10" borderId="1" xfId="0" applyFill="1" applyBorder="1"/>
    <xf numFmtId="9" fontId="0" fillId="0" borderId="1" xfId="0" applyNumberFormat="1" applyBorder="1"/>
    <xf numFmtId="0" fontId="2" fillId="9" borderId="12" xfId="0" applyFont="1" applyFill="1" applyBorder="1"/>
    <xf numFmtId="0" fontId="2" fillId="3" borderId="12" xfId="0" applyFont="1" applyFill="1" applyBorder="1"/>
    <xf numFmtId="0" fontId="2" fillId="0" borderId="12" xfId="0" applyFont="1" applyBorder="1"/>
    <xf numFmtId="0" fontId="10" fillId="0" borderId="12" xfId="0" applyFont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0" xfId="0" applyFont="1" applyFill="1"/>
    <xf numFmtId="0" fontId="9" fillId="0" borderId="7" xfId="0" applyFont="1" applyBorder="1"/>
    <xf numFmtId="0" fontId="9" fillId="0" borderId="10" xfId="0" applyFont="1" applyBorder="1"/>
    <xf numFmtId="0" fontId="9" fillId="0" borderId="9" xfId="0" applyFont="1" applyBorder="1"/>
    <xf numFmtId="0" fontId="8" fillId="4" borderId="6" xfId="0" applyFont="1" applyFill="1" applyBorder="1" applyAlignment="1">
      <alignment horizontal="center" vertical="center"/>
    </xf>
    <xf numFmtId="0" fontId="6" fillId="4" borderId="7" xfId="0" applyFont="1" applyFill="1" applyBorder="1"/>
    <xf numFmtId="0" fontId="6" fillId="4" borderId="1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4ADD-A534-49CA-96FB-9B177A2A0338}">
  <dimension ref="A1:B63"/>
  <sheetViews>
    <sheetView tabSelected="1" workbookViewId="0">
      <selection activeCell="A25" sqref="A25:XFD25"/>
    </sheetView>
  </sheetViews>
  <sheetFormatPr baseColWidth="10" defaultColWidth="8.88671875" defaultRowHeight="14.4" x14ac:dyDescent="0.3"/>
  <cols>
    <col min="2" max="2" width="75.6640625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1">
        <v>1</v>
      </c>
      <c r="B2" s="1" t="s">
        <v>2</v>
      </c>
    </row>
    <row r="3" spans="1:2" x14ac:dyDescent="0.3">
      <c r="A3" s="4" t="s">
        <v>3</v>
      </c>
      <c r="B3" s="1" t="s">
        <v>4</v>
      </c>
    </row>
    <row r="4" spans="1:2" x14ac:dyDescent="0.3">
      <c r="A4" s="1" t="s">
        <v>5</v>
      </c>
      <c r="B4" s="1" t="s">
        <v>6</v>
      </c>
    </row>
    <row r="5" spans="1:2" x14ac:dyDescent="0.3">
      <c r="A5" s="1" t="s">
        <v>7</v>
      </c>
      <c r="B5" s="1" t="s">
        <v>8</v>
      </c>
    </row>
    <row r="6" spans="1:2" x14ac:dyDescent="0.3">
      <c r="A6" s="1" t="s">
        <v>9</v>
      </c>
      <c r="B6" s="1" t="s">
        <v>10</v>
      </c>
    </row>
    <row r="7" spans="1:2" x14ac:dyDescent="0.3">
      <c r="A7" s="1" t="s">
        <v>11</v>
      </c>
      <c r="B7" s="1" t="s">
        <v>12</v>
      </c>
    </row>
    <row r="8" spans="1:2" x14ac:dyDescent="0.3">
      <c r="A8" s="1" t="s">
        <v>13</v>
      </c>
      <c r="B8" s="1" t="s">
        <v>14</v>
      </c>
    </row>
    <row r="9" spans="1:2" x14ac:dyDescent="0.3">
      <c r="A9" s="1" t="s">
        <v>15</v>
      </c>
      <c r="B9" s="1" t="s">
        <v>16</v>
      </c>
    </row>
    <row r="10" spans="1:2" x14ac:dyDescent="0.3">
      <c r="A10" s="37" t="s">
        <v>17</v>
      </c>
      <c r="B10" s="37" t="s">
        <v>18</v>
      </c>
    </row>
    <row r="11" spans="1:2" x14ac:dyDescent="0.3">
      <c r="A11" s="1">
        <v>1.2</v>
      </c>
      <c r="B11" s="1" t="s">
        <v>19</v>
      </c>
    </row>
    <row r="12" spans="1:2" x14ac:dyDescent="0.3">
      <c r="A12" s="1" t="s">
        <v>20</v>
      </c>
      <c r="B12" s="1" t="s">
        <v>21</v>
      </c>
    </row>
    <row r="13" spans="1:2" x14ac:dyDescent="0.3">
      <c r="A13" s="1" t="s">
        <v>22</v>
      </c>
      <c r="B13" s="1" t="s">
        <v>23</v>
      </c>
    </row>
    <row r="14" spans="1:2" x14ac:dyDescent="0.3">
      <c r="A14" s="1" t="s">
        <v>24</v>
      </c>
      <c r="B14" s="1" t="s">
        <v>25</v>
      </c>
    </row>
    <row r="15" spans="1:2" x14ac:dyDescent="0.3">
      <c r="A15" s="1" t="s">
        <v>26</v>
      </c>
      <c r="B15" s="1" t="s">
        <v>27</v>
      </c>
    </row>
    <row r="16" spans="1:2" x14ac:dyDescent="0.3">
      <c r="A16" s="1" t="s">
        <v>28</v>
      </c>
      <c r="B16" s="1" t="s">
        <v>29</v>
      </c>
    </row>
    <row r="17" spans="1:2" x14ac:dyDescent="0.3">
      <c r="A17" s="1" t="s">
        <v>30</v>
      </c>
      <c r="B17" s="1" t="s">
        <v>31</v>
      </c>
    </row>
    <row r="18" spans="1:2" x14ac:dyDescent="0.3">
      <c r="A18" s="37"/>
      <c r="B18" s="37"/>
    </row>
    <row r="19" spans="1:2" x14ac:dyDescent="0.3">
      <c r="A19" s="1" t="s">
        <v>32</v>
      </c>
      <c r="B19" s="1" t="s">
        <v>33</v>
      </c>
    </row>
    <row r="20" spans="1:2" x14ac:dyDescent="0.3">
      <c r="A20" s="1" t="s">
        <v>34</v>
      </c>
      <c r="B20" s="5" t="s">
        <v>35</v>
      </c>
    </row>
    <row r="21" spans="1:2" x14ac:dyDescent="0.3">
      <c r="A21" s="1" t="s">
        <v>36</v>
      </c>
      <c r="B21" s="1" t="s">
        <v>37</v>
      </c>
    </row>
    <row r="22" spans="1:2" x14ac:dyDescent="0.3">
      <c r="A22" s="1" t="s">
        <v>38</v>
      </c>
      <c r="B22" s="1" t="s">
        <v>39</v>
      </c>
    </row>
    <row r="23" spans="1:2" x14ac:dyDescent="0.3">
      <c r="A23" s="1" t="s">
        <v>40</v>
      </c>
      <c r="B23" s="5" t="s">
        <v>41</v>
      </c>
    </row>
    <row r="24" spans="1:2" x14ac:dyDescent="0.3">
      <c r="A24" s="1" t="s">
        <v>42</v>
      </c>
      <c r="B24" s="5" t="s">
        <v>43</v>
      </c>
    </row>
    <row r="25" spans="1:2" x14ac:dyDescent="0.3">
      <c r="A25" s="37"/>
      <c r="B25" s="37"/>
    </row>
    <row r="26" spans="1:2" x14ac:dyDescent="0.3">
      <c r="A26" s="1">
        <v>1.3</v>
      </c>
      <c r="B26" s="1" t="s">
        <v>44</v>
      </c>
    </row>
    <row r="27" spans="1:2" x14ac:dyDescent="0.3">
      <c r="A27" s="1" t="s">
        <v>45</v>
      </c>
      <c r="B27" s="1" t="s">
        <v>46</v>
      </c>
    </row>
    <row r="28" spans="1:2" x14ac:dyDescent="0.3">
      <c r="A28" s="1" t="s">
        <v>47</v>
      </c>
      <c r="B28" s="1" t="s">
        <v>48</v>
      </c>
    </row>
    <row r="29" spans="1:2" x14ac:dyDescent="0.3">
      <c r="A29" s="1" t="s">
        <v>49</v>
      </c>
      <c r="B29" s="1" t="s">
        <v>50</v>
      </c>
    </row>
    <row r="30" spans="1:2" x14ac:dyDescent="0.3">
      <c r="A30" s="1" t="s">
        <v>51</v>
      </c>
      <c r="B30" s="1" t="s">
        <v>52</v>
      </c>
    </row>
    <row r="31" spans="1:2" x14ac:dyDescent="0.3">
      <c r="A31" s="1" t="s">
        <v>53</v>
      </c>
      <c r="B31" s="1" t="s">
        <v>54</v>
      </c>
    </row>
    <row r="32" spans="1:2" x14ac:dyDescent="0.3">
      <c r="A32" s="1" t="s">
        <v>55</v>
      </c>
      <c r="B32" s="1" t="s">
        <v>56</v>
      </c>
    </row>
    <row r="33" spans="1:2" x14ac:dyDescent="0.3">
      <c r="A33" s="1" t="s">
        <v>57</v>
      </c>
      <c r="B33" s="1" t="s">
        <v>58</v>
      </c>
    </row>
    <row r="34" spans="1:2" x14ac:dyDescent="0.3">
      <c r="A34" s="1" t="s">
        <v>59</v>
      </c>
      <c r="B34" s="1" t="s">
        <v>60</v>
      </c>
    </row>
    <row r="35" spans="1:2" x14ac:dyDescent="0.3">
      <c r="A35" s="37"/>
      <c r="B35" s="37"/>
    </row>
    <row r="36" spans="1:2" x14ac:dyDescent="0.3">
      <c r="A36" s="1" t="s">
        <v>61</v>
      </c>
      <c r="B36" s="1" t="s">
        <v>62</v>
      </c>
    </row>
    <row r="37" spans="1:2" x14ac:dyDescent="0.3">
      <c r="A37" s="1" t="s">
        <v>63</v>
      </c>
      <c r="B37" s="1" t="s">
        <v>64</v>
      </c>
    </row>
    <row r="38" spans="1:2" x14ac:dyDescent="0.3">
      <c r="A38" s="1" t="s">
        <v>65</v>
      </c>
      <c r="B38" s="1" t="s">
        <v>66</v>
      </c>
    </row>
    <row r="39" spans="1:2" x14ac:dyDescent="0.3">
      <c r="A39" s="1" t="s">
        <v>67</v>
      </c>
      <c r="B39" s="1" t="s">
        <v>68</v>
      </c>
    </row>
    <row r="40" spans="1:2" x14ac:dyDescent="0.3">
      <c r="A40" s="1" t="s">
        <v>69</v>
      </c>
      <c r="B40" s="1" t="s">
        <v>70</v>
      </c>
    </row>
    <row r="41" spans="1:2" x14ac:dyDescent="0.3">
      <c r="A41" s="1" t="s">
        <v>71</v>
      </c>
      <c r="B41" s="1" t="s">
        <v>72</v>
      </c>
    </row>
    <row r="42" spans="1:2" x14ac:dyDescent="0.3">
      <c r="A42" s="37"/>
      <c r="B42" s="37"/>
    </row>
    <row r="43" spans="1:2" x14ac:dyDescent="0.3">
      <c r="A43" s="1">
        <v>1.4</v>
      </c>
      <c r="B43" s="1" t="s">
        <v>73</v>
      </c>
    </row>
    <row r="44" spans="1:2" x14ac:dyDescent="0.3">
      <c r="A44" s="1" t="s">
        <v>74</v>
      </c>
      <c r="B44" s="1" t="s">
        <v>75</v>
      </c>
    </row>
    <row r="45" spans="1:2" x14ac:dyDescent="0.3">
      <c r="A45" s="1" t="s">
        <v>76</v>
      </c>
      <c r="B45" s="1" t="s">
        <v>77</v>
      </c>
    </row>
    <row r="46" spans="1:2" x14ac:dyDescent="0.3">
      <c r="A46" s="1" t="s">
        <v>78</v>
      </c>
      <c r="B46" s="1" t="s">
        <v>79</v>
      </c>
    </row>
    <row r="47" spans="1:2" x14ac:dyDescent="0.3">
      <c r="A47" s="1" t="s">
        <v>80</v>
      </c>
      <c r="B47" s="1" t="s">
        <v>81</v>
      </c>
    </row>
    <row r="48" spans="1:2" x14ac:dyDescent="0.3">
      <c r="A48" s="1" t="s">
        <v>82</v>
      </c>
      <c r="B48" s="1" t="s">
        <v>83</v>
      </c>
    </row>
    <row r="49" spans="1:2" x14ac:dyDescent="0.3">
      <c r="A49" s="1" t="s">
        <v>84</v>
      </c>
      <c r="B49" s="1" t="s">
        <v>85</v>
      </c>
    </row>
    <row r="50" spans="1:2" x14ac:dyDescent="0.3">
      <c r="A50" s="37"/>
      <c r="B50" s="37"/>
    </row>
    <row r="51" spans="1:2" x14ac:dyDescent="0.3">
      <c r="A51" s="1">
        <v>1.5</v>
      </c>
      <c r="B51" s="1" t="s">
        <v>86</v>
      </c>
    </row>
    <row r="52" spans="1:2" x14ac:dyDescent="0.3">
      <c r="A52" s="1" t="s">
        <v>87</v>
      </c>
      <c r="B52" s="1" t="s">
        <v>88</v>
      </c>
    </row>
    <row r="53" spans="1:2" x14ac:dyDescent="0.3">
      <c r="A53" s="1" t="s">
        <v>89</v>
      </c>
      <c r="B53" s="1" t="s">
        <v>90</v>
      </c>
    </row>
    <row r="54" spans="1:2" x14ac:dyDescent="0.3">
      <c r="A54" s="1" t="s">
        <v>91</v>
      </c>
      <c r="B54" s="1" t="s">
        <v>92</v>
      </c>
    </row>
    <row r="55" spans="1:2" x14ac:dyDescent="0.3">
      <c r="A55" s="1" t="s">
        <v>93</v>
      </c>
      <c r="B55" s="7" t="s">
        <v>94</v>
      </c>
    </row>
    <row r="56" spans="1:2" x14ac:dyDescent="0.3">
      <c r="A56" s="6" t="s">
        <v>95</v>
      </c>
      <c r="B56" s="1" t="s">
        <v>96</v>
      </c>
    </row>
    <row r="57" spans="1:2" x14ac:dyDescent="0.3">
      <c r="A57" s="1" t="s">
        <v>97</v>
      </c>
      <c r="B57" s="38" t="s">
        <v>98</v>
      </c>
    </row>
    <row r="58" spans="1:2" x14ac:dyDescent="0.3">
      <c r="A58" s="1" t="s">
        <v>99</v>
      </c>
      <c r="B58" s="1" t="s">
        <v>100</v>
      </c>
    </row>
    <row r="59" spans="1:2" x14ac:dyDescent="0.3">
      <c r="A59" s="37"/>
      <c r="B59" s="37"/>
    </row>
    <row r="60" spans="1:2" x14ac:dyDescent="0.3">
      <c r="A60" s="1">
        <v>1.6</v>
      </c>
      <c r="B60" s="1" t="s">
        <v>101</v>
      </c>
    </row>
    <row r="61" spans="1:2" x14ac:dyDescent="0.3">
      <c r="A61" s="1" t="s">
        <v>102</v>
      </c>
      <c r="B61" s="1" t="s">
        <v>103</v>
      </c>
    </row>
    <row r="62" spans="1:2" x14ac:dyDescent="0.3">
      <c r="A62" s="1" t="s">
        <v>104</v>
      </c>
      <c r="B62" s="1" t="s">
        <v>105</v>
      </c>
    </row>
    <row r="63" spans="1:2" x14ac:dyDescent="0.3">
      <c r="A63" s="1" t="s">
        <v>106</v>
      </c>
      <c r="B63" s="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90A1-D90E-474A-AA65-88230CE5FE95}">
  <dimension ref="A1:O67"/>
  <sheetViews>
    <sheetView workbookViewId="0">
      <pane ySplit="3" topLeftCell="A32" activePane="bottomLeft" state="frozen"/>
      <selection pane="bottomLeft" activeCell="C47" sqref="C47"/>
    </sheetView>
  </sheetViews>
  <sheetFormatPr baseColWidth="10" defaultColWidth="8.88671875" defaultRowHeight="14.4" x14ac:dyDescent="0.3"/>
  <cols>
    <col min="2" max="2" width="75.5546875" customWidth="1"/>
    <col min="3" max="3" width="9.88671875" customWidth="1"/>
    <col min="7" max="7" width="12.6640625" customWidth="1"/>
    <col min="10" max="10" width="10.44140625" customWidth="1"/>
    <col min="11" max="11" width="17.33203125" customWidth="1"/>
  </cols>
  <sheetData>
    <row r="1" spans="1:15" ht="39.75" customHeight="1" x14ac:dyDescent="0.5">
      <c r="A1" s="61" t="s">
        <v>108</v>
      </c>
      <c r="B1" s="62"/>
      <c r="C1" s="63"/>
      <c r="D1" s="63"/>
      <c r="E1" s="63"/>
      <c r="F1" s="63"/>
      <c r="G1" s="63"/>
      <c r="H1" s="63"/>
      <c r="I1" s="63"/>
      <c r="J1" s="63"/>
    </row>
    <row r="2" spans="1:15" ht="41.4" x14ac:dyDescent="0.45">
      <c r="A2" s="68" t="s">
        <v>109</v>
      </c>
      <c r="B2" s="69"/>
      <c r="C2" s="23" t="s">
        <v>110</v>
      </c>
      <c r="D2" s="23" t="s">
        <v>111</v>
      </c>
      <c r="E2" s="23" t="s">
        <v>112</v>
      </c>
      <c r="F2" s="23" t="s">
        <v>113</v>
      </c>
      <c r="G2" s="23" t="s">
        <v>114</v>
      </c>
      <c r="H2" s="23" t="s">
        <v>115</v>
      </c>
      <c r="I2" s="23" t="s">
        <v>116</v>
      </c>
      <c r="J2" s="23" t="s">
        <v>114</v>
      </c>
    </row>
    <row r="3" spans="1:15" ht="27.75" customHeight="1" x14ac:dyDescent="0.3">
      <c r="A3" s="11" t="s">
        <v>0</v>
      </c>
      <c r="B3" s="21" t="s">
        <v>1</v>
      </c>
      <c r="C3" s="67" t="s">
        <v>117</v>
      </c>
      <c r="D3" s="67"/>
      <c r="E3" s="67" t="s">
        <v>44</v>
      </c>
      <c r="F3" s="67"/>
      <c r="G3" s="24" t="s">
        <v>118</v>
      </c>
      <c r="H3" s="67" t="s">
        <v>119</v>
      </c>
      <c r="I3" s="67"/>
      <c r="J3" s="24" t="s">
        <v>120</v>
      </c>
    </row>
    <row r="4" spans="1:15" x14ac:dyDescent="0.3">
      <c r="A4" s="12">
        <v>1</v>
      </c>
      <c r="B4" s="17" t="s">
        <v>2</v>
      </c>
      <c r="C4" s="12" t="s">
        <v>121</v>
      </c>
      <c r="D4" s="12" t="s">
        <v>121</v>
      </c>
      <c r="E4" s="12" t="s">
        <v>121</v>
      </c>
      <c r="F4" s="12" t="s">
        <v>121</v>
      </c>
      <c r="G4" s="12" t="s">
        <v>121</v>
      </c>
      <c r="H4" s="12" t="s">
        <v>121</v>
      </c>
      <c r="I4" s="12" t="s">
        <v>121</v>
      </c>
      <c r="J4" s="12" t="s">
        <v>121</v>
      </c>
    </row>
    <row r="5" spans="1:15" x14ac:dyDescent="0.3">
      <c r="A5" s="14" t="s">
        <v>3</v>
      </c>
      <c r="B5" s="13" t="s">
        <v>4</v>
      </c>
      <c r="C5" s="25" t="s">
        <v>121</v>
      </c>
      <c r="D5" s="25" t="s">
        <v>121</v>
      </c>
      <c r="E5" s="26" t="s">
        <v>122</v>
      </c>
      <c r="F5" s="25" t="s">
        <v>121</v>
      </c>
      <c r="G5" s="27" t="s">
        <v>123</v>
      </c>
      <c r="H5" s="28" t="s">
        <v>124</v>
      </c>
      <c r="I5" s="25" t="s">
        <v>121</v>
      </c>
      <c r="J5" s="26" t="s">
        <v>122</v>
      </c>
    </row>
    <row r="6" spans="1:15" x14ac:dyDescent="0.3">
      <c r="A6" s="14" t="s">
        <v>5</v>
      </c>
      <c r="B6" s="13" t="s">
        <v>6</v>
      </c>
      <c r="C6" s="25" t="s">
        <v>121</v>
      </c>
      <c r="D6" s="25" t="s">
        <v>121</v>
      </c>
      <c r="E6" s="25" t="s">
        <v>121</v>
      </c>
      <c r="F6" s="25" t="s">
        <v>121</v>
      </c>
      <c r="G6" s="25" t="s">
        <v>121</v>
      </c>
      <c r="H6" s="25" t="s">
        <v>121</v>
      </c>
      <c r="I6" s="25" t="s">
        <v>121</v>
      </c>
      <c r="J6" s="25" t="s">
        <v>121</v>
      </c>
      <c r="L6" s="16" t="s">
        <v>125</v>
      </c>
      <c r="M6" s="64" t="s">
        <v>126</v>
      </c>
      <c r="N6" s="65"/>
      <c r="O6" s="66"/>
    </row>
    <row r="7" spans="1:15" x14ac:dyDescent="0.3">
      <c r="A7" s="14" t="s">
        <v>7</v>
      </c>
      <c r="B7" s="13" t="s">
        <v>8</v>
      </c>
      <c r="C7" s="29" t="s">
        <v>125</v>
      </c>
      <c r="D7" s="25" t="s">
        <v>121</v>
      </c>
      <c r="E7" s="25" t="s">
        <v>121</v>
      </c>
      <c r="F7" s="25" t="s">
        <v>121</v>
      </c>
      <c r="G7" s="25" t="s">
        <v>121</v>
      </c>
      <c r="H7" s="25" t="s">
        <v>121</v>
      </c>
      <c r="I7" s="25" t="s">
        <v>121</v>
      </c>
      <c r="J7" s="25" t="s">
        <v>121</v>
      </c>
      <c r="L7" s="15" t="s">
        <v>122</v>
      </c>
      <c r="M7" s="64" t="s">
        <v>127</v>
      </c>
      <c r="N7" s="65"/>
      <c r="O7" s="66"/>
    </row>
    <row r="8" spans="1:15" x14ac:dyDescent="0.3">
      <c r="A8" s="14" t="s">
        <v>9</v>
      </c>
      <c r="B8" s="13" t="s">
        <v>10</v>
      </c>
      <c r="C8" s="25" t="s">
        <v>121</v>
      </c>
      <c r="D8" s="29" t="s">
        <v>125</v>
      </c>
      <c r="E8" s="25" t="s">
        <v>121</v>
      </c>
      <c r="F8" s="25" t="s">
        <v>121</v>
      </c>
      <c r="G8" s="25" t="s">
        <v>121</v>
      </c>
      <c r="H8" s="25" t="s">
        <v>121</v>
      </c>
      <c r="I8" s="25" t="s">
        <v>121</v>
      </c>
      <c r="J8" s="25" t="s">
        <v>121</v>
      </c>
      <c r="L8" s="18" t="s">
        <v>123</v>
      </c>
      <c r="M8" s="64" t="s">
        <v>128</v>
      </c>
      <c r="N8" s="65"/>
      <c r="O8" s="66"/>
    </row>
    <row r="9" spans="1:15" x14ac:dyDescent="0.3">
      <c r="A9" s="14" t="s">
        <v>11</v>
      </c>
      <c r="B9" s="13" t="s">
        <v>12</v>
      </c>
      <c r="C9" s="25" t="s">
        <v>121</v>
      </c>
      <c r="D9" s="25" t="s">
        <v>121</v>
      </c>
      <c r="E9" s="25" t="s">
        <v>121</v>
      </c>
      <c r="F9" s="29" t="s">
        <v>125</v>
      </c>
      <c r="G9" s="25" t="s">
        <v>121</v>
      </c>
      <c r="H9" s="25" t="s">
        <v>121</v>
      </c>
      <c r="I9" s="25" t="s">
        <v>121</v>
      </c>
      <c r="J9" s="25" t="s">
        <v>121</v>
      </c>
      <c r="L9" s="19" t="s">
        <v>124</v>
      </c>
      <c r="M9" s="64" t="s">
        <v>129</v>
      </c>
      <c r="N9" s="65"/>
      <c r="O9" s="66"/>
    </row>
    <row r="10" spans="1:15" x14ac:dyDescent="0.3">
      <c r="A10" s="14" t="s">
        <v>13</v>
      </c>
      <c r="B10" s="13" t="s">
        <v>14</v>
      </c>
      <c r="C10" s="25" t="s">
        <v>121</v>
      </c>
      <c r="D10" s="29" t="s">
        <v>125</v>
      </c>
      <c r="E10" s="25" t="s">
        <v>121</v>
      </c>
      <c r="F10" s="25" t="s">
        <v>121</v>
      </c>
      <c r="G10" s="25" t="s">
        <v>121</v>
      </c>
      <c r="H10" s="25" t="s">
        <v>121</v>
      </c>
      <c r="I10" s="25" t="s">
        <v>121</v>
      </c>
      <c r="J10" s="25" t="s">
        <v>121</v>
      </c>
    </row>
    <row r="11" spans="1:15" x14ac:dyDescent="0.3">
      <c r="A11" s="39" t="s">
        <v>15</v>
      </c>
      <c r="B11" s="40" t="s">
        <v>16</v>
      </c>
      <c r="C11" s="41" t="s">
        <v>121</v>
      </c>
      <c r="D11" s="41" t="s">
        <v>121</v>
      </c>
      <c r="E11" s="41" t="s">
        <v>121</v>
      </c>
      <c r="F11" s="41" t="s">
        <v>121</v>
      </c>
      <c r="G11" s="42" t="s">
        <v>125</v>
      </c>
      <c r="H11" s="41" t="s">
        <v>121</v>
      </c>
      <c r="I11" s="41" t="s">
        <v>121</v>
      </c>
      <c r="J11" s="41" t="s">
        <v>121</v>
      </c>
    </row>
    <row r="12" spans="1:15" x14ac:dyDescent="0.3">
      <c r="A12" s="37" t="s">
        <v>17</v>
      </c>
      <c r="B12" s="37" t="s">
        <v>18</v>
      </c>
      <c r="C12" s="46" t="s">
        <v>125</v>
      </c>
      <c r="D12" s="46" t="s">
        <v>125</v>
      </c>
      <c r="E12" s="46" t="s">
        <v>125</v>
      </c>
      <c r="F12" s="46" t="s">
        <v>125</v>
      </c>
      <c r="G12" s="46" t="s">
        <v>125</v>
      </c>
      <c r="H12" s="1"/>
      <c r="I12" s="1"/>
      <c r="J12" s="46" t="s">
        <v>125</v>
      </c>
    </row>
    <row r="13" spans="1:15" x14ac:dyDescent="0.3">
      <c r="A13" s="37"/>
      <c r="B13" s="37"/>
      <c r="C13" s="1"/>
      <c r="D13" s="1"/>
      <c r="E13" s="1"/>
      <c r="F13" s="1"/>
      <c r="G13" s="1"/>
      <c r="H13" s="1"/>
      <c r="I13" s="1"/>
      <c r="J13" s="1"/>
    </row>
    <row r="14" spans="1:15" x14ac:dyDescent="0.3">
      <c r="A14" s="14">
        <v>1.2</v>
      </c>
      <c r="B14" s="13" t="s">
        <v>19</v>
      </c>
      <c r="C14" s="43" t="s">
        <v>121</v>
      </c>
      <c r="D14" s="43" t="s">
        <v>121</v>
      </c>
      <c r="E14" s="43" t="s">
        <v>121</v>
      </c>
      <c r="F14" s="44" t="s">
        <v>122</v>
      </c>
      <c r="G14" s="45" t="s">
        <v>123</v>
      </c>
      <c r="H14" s="43" t="s">
        <v>121</v>
      </c>
      <c r="I14" s="43" t="s">
        <v>121</v>
      </c>
      <c r="J14" s="44" t="s">
        <v>122</v>
      </c>
    </row>
    <row r="15" spans="1:15" x14ac:dyDescent="0.3">
      <c r="A15" s="14" t="s">
        <v>20</v>
      </c>
      <c r="B15" s="13" t="s">
        <v>21</v>
      </c>
      <c r="C15" s="25" t="s">
        <v>121</v>
      </c>
      <c r="D15" s="25" t="s">
        <v>121</v>
      </c>
      <c r="E15" s="25" t="s">
        <v>121</v>
      </c>
      <c r="F15" s="25" t="s">
        <v>121</v>
      </c>
      <c r="G15" s="25" t="s">
        <v>121</v>
      </c>
      <c r="H15" s="25" t="s">
        <v>121</v>
      </c>
      <c r="I15" s="28" t="s">
        <v>124</v>
      </c>
      <c r="J15" s="25" t="s">
        <v>121</v>
      </c>
    </row>
    <row r="16" spans="1:15" x14ac:dyDescent="0.3">
      <c r="A16" s="14" t="s">
        <v>22</v>
      </c>
      <c r="B16" s="13" t="s">
        <v>23</v>
      </c>
      <c r="C16" s="25" t="s">
        <v>121</v>
      </c>
      <c r="D16" s="29" t="s">
        <v>125</v>
      </c>
      <c r="E16" s="25" t="s">
        <v>121</v>
      </c>
      <c r="F16" s="25" t="s">
        <v>121</v>
      </c>
      <c r="G16" s="25" t="s">
        <v>121</v>
      </c>
      <c r="H16" s="25" t="s">
        <v>121</v>
      </c>
      <c r="I16" s="25" t="s">
        <v>121</v>
      </c>
      <c r="J16" s="25" t="s">
        <v>121</v>
      </c>
    </row>
    <row r="17" spans="1:12" x14ac:dyDescent="0.3">
      <c r="A17" s="14" t="s">
        <v>24</v>
      </c>
      <c r="B17" s="13" t="s">
        <v>25</v>
      </c>
      <c r="C17" s="29" t="s">
        <v>125</v>
      </c>
      <c r="D17" s="25" t="s">
        <v>121</v>
      </c>
      <c r="E17" s="25" t="s">
        <v>121</v>
      </c>
      <c r="F17" s="25" t="s">
        <v>121</v>
      </c>
      <c r="G17" s="25" t="s">
        <v>121</v>
      </c>
      <c r="H17" s="25" t="s">
        <v>121</v>
      </c>
      <c r="I17" s="25" t="s">
        <v>121</v>
      </c>
      <c r="J17" s="25" t="s">
        <v>121</v>
      </c>
      <c r="L17" s="20"/>
    </row>
    <row r="18" spans="1:12" x14ac:dyDescent="0.3">
      <c r="A18" s="14" t="s">
        <v>26</v>
      </c>
      <c r="B18" s="13" t="s">
        <v>27</v>
      </c>
      <c r="C18" s="25" t="s">
        <v>121</v>
      </c>
      <c r="D18" s="25" t="s">
        <v>121</v>
      </c>
      <c r="E18" s="25" t="s">
        <v>121</v>
      </c>
      <c r="F18" s="29" t="s">
        <v>125</v>
      </c>
      <c r="G18" s="25" t="s">
        <v>121</v>
      </c>
      <c r="H18" s="25" t="s">
        <v>121</v>
      </c>
      <c r="I18" s="25" t="s">
        <v>121</v>
      </c>
      <c r="J18" s="25" t="s">
        <v>121</v>
      </c>
    </row>
    <row r="19" spans="1:12" x14ac:dyDescent="0.3">
      <c r="A19" s="14" t="s">
        <v>28</v>
      </c>
      <c r="B19" s="13" t="s">
        <v>29</v>
      </c>
      <c r="C19" s="25" t="s">
        <v>121</v>
      </c>
      <c r="D19" s="29" t="s">
        <v>125</v>
      </c>
      <c r="E19" s="25" t="s">
        <v>121</v>
      </c>
      <c r="F19" s="25" t="s">
        <v>121</v>
      </c>
      <c r="G19" s="25" t="s">
        <v>121</v>
      </c>
      <c r="H19" s="25" t="s">
        <v>121</v>
      </c>
      <c r="I19" s="25" t="s">
        <v>121</v>
      </c>
      <c r="J19" s="25" t="s">
        <v>121</v>
      </c>
    </row>
    <row r="20" spans="1:12" x14ac:dyDescent="0.3">
      <c r="A20" s="14" t="s">
        <v>30</v>
      </c>
      <c r="B20" s="13" t="s">
        <v>31</v>
      </c>
      <c r="C20" s="29" t="s">
        <v>125</v>
      </c>
      <c r="D20" s="25" t="s">
        <v>121</v>
      </c>
      <c r="E20" s="25" t="s">
        <v>121</v>
      </c>
      <c r="F20" s="25" t="s">
        <v>121</v>
      </c>
      <c r="G20" s="25" t="s">
        <v>121</v>
      </c>
      <c r="H20" s="25" t="s">
        <v>121</v>
      </c>
      <c r="I20" s="25" t="s">
        <v>121</v>
      </c>
      <c r="J20" s="25" t="s">
        <v>121</v>
      </c>
    </row>
    <row r="21" spans="1:12" x14ac:dyDescent="0.3">
      <c r="A21" s="37"/>
      <c r="B21" s="37"/>
    </row>
    <row r="22" spans="1:12" x14ac:dyDescent="0.3">
      <c r="A22" s="14" t="s">
        <v>32</v>
      </c>
      <c r="B22" s="13" t="s">
        <v>33</v>
      </c>
      <c r="C22" s="25" t="s">
        <v>121</v>
      </c>
      <c r="D22" s="25" t="s">
        <v>121</v>
      </c>
      <c r="E22" s="25" t="s">
        <v>121</v>
      </c>
      <c r="F22" s="25" t="s">
        <v>121</v>
      </c>
      <c r="G22" s="27" t="s">
        <v>123</v>
      </c>
      <c r="H22" s="28" t="s">
        <v>124</v>
      </c>
      <c r="I22" s="25" t="s">
        <v>121</v>
      </c>
      <c r="J22" s="26" t="s">
        <v>122</v>
      </c>
    </row>
    <row r="23" spans="1:12" x14ac:dyDescent="0.3">
      <c r="A23" s="14" t="s">
        <v>34</v>
      </c>
      <c r="B23" s="22" t="s">
        <v>35</v>
      </c>
      <c r="C23" s="25" t="s">
        <v>121</v>
      </c>
      <c r="D23" s="29" t="s">
        <v>125</v>
      </c>
      <c r="E23" s="25" t="s">
        <v>121</v>
      </c>
      <c r="F23" s="25" t="s">
        <v>121</v>
      </c>
      <c r="G23" s="25" t="s">
        <v>121</v>
      </c>
      <c r="H23" s="25" t="s">
        <v>121</v>
      </c>
      <c r="I23" s="25" t="s">
        <v>121</v>
      </c>
      <c r="J23" s="25" t="s">
        <v>121</v>
      </c>
    </row>
    <row r="24" spans="1:12" x14ac:dyDescent="0.3">
      <c r="A24" s="14" t="s">
        <v>36</v>
      </c>
      <c r="B24" s="13" t="s">
        <v>37</v>
      </c>
      <c r="C24" s="25" t="s">
        <v>121</v>
      </c>
      <c r="D24" s="25" t="s">
        <v>121</v>
      </c>
      <c r="E24" s="25" t="s">
        <v>121</v>
      </c>
      <c r="F24" s="29" t="s">
        <v>125</v>
      </c>
      <c r="G24" s="25" t="s">
        <v>121</v>
      </c>
      <c r="H24" s="25" t="s">
        <v>121</v>
      </c>
      <c r="I24" s="25" t="s">
        <v>121</v>
      </c>
      <c r="J24" s="25" t="s">
        <v>121</v>
      </c>
    </row>
    <row r="25" spans="1:12" x14ac:dyDescent="0.3">
      <c r="A25" s="14" t="s">
        <v>38</v>
      </c>
      <c r="B25" s="13" t="s">
        <v>39</v>
      </c>
      <c r="C25" s="29" t="s">
        <v>125</v>
      </c>
      <c r="D25" s="25" t="s">
        <v>121</v>
      </c>
      <c r="E25" s="25" t="s">
        <v>121</v>
      </c>
      <c r="F25" s="25" t="s">
        <v>121</v>
      </c>
      <c r="G25" s="25" t="s">
        <v>121</v>
      </c>
      <c r="H25" s="25" t="s">
        <v>121</v>
      </c>
      <c r="I25" s="25" t="s">
        <v>121</v>
      </c>
      <c r="J25" s="25" t="s">
        <v>121</v>
      </c>
    </row>
    <row r="26" spans="1:12" x14ac:dyDescent="0.3">
      <c r="A26" s="14" t="s">
        <v>40</v>
      </c>
      <c r="B26" s="22" t="s">
        <v>41</v>
      </c>
      <c r="C26" s="25" t="s">
        <v>121</v>
      </c>
      <c r="D26" s="29" t="s">
        <v>125</v>
      </c>
      <c r="E26" s="25" t="s">
        <v>121</v>
      </c>
      <c r="F26" s="25" t="s">
        <v>121</v>
      </c>
      <c r="G26" s="25" t="s">
        <v>121</v>
      </c>
      <c r="H26" s="25" t="s">
        <v>121</v>
      </c>
      <c r="I26" s="25" t="s">
        <v>121</v>
      </c>
      <c r="J26" s="25" t="s">
        <v>121</v>
      </c>
    </row>
    <row r="27" spans="1:12" x14ac:dyDescent="0.3">
      <c r="A27" s="14" t="s">
        <v>42</v>
      </c>
      <c r="B27" s="22" t="s">
        <v>43</v>
      </c>
      <c r="C27" s="25" t="s">
        <v>121</v>
      </c>
      <c r="D27" s="25" t="s">
        <v>121</v>
      </c>
      <c r="E27" s="29" t="s">
        <v>125</v>
      </c>
      <c r="F27" s="25" t="s">
        <v>121</v>
      </c>
      <c r="G27" s="25" t="s">
        <v>121</v>
      </c>
      <c r="H27" s="25" t="s">
        <v>121</v>
      </c>
      <c r="I27" s="25" t="s">
        <v>121</v>
      </c>
      <c r="J27" s="25" t="s">
        <v>121</v>
      </c>
    </row>
    <row r="28" spans="1:12" x14ac:dyDescent="0.3">
      <c r="A28" s="37"/>
      <c r="B28" s="37"/>
    </row>
    <row r="29" spans="1:12" x14ac:dyDescent="0.3">
      <c r="A29" s="14">
        <v>1.3</v>
      </c>
      <c r="B29" s="13" t="s">
        <v>44</v>
      </c>
      <c r="C29" s="25"/>
      <c r="D29" s="25" t="s">
        <v>121</v>
      </c>
      <c r="E29" s="25"/>
      <c r="F29" s="25" t="s">
        <v>121</v>
      </c>
      <c r="G29" s="27" t="s">
        <v>123</v>
      </c>
      <c r="H29" s="25" t="s">
        <v>121</v>
      </c>
      <c r="I29" s="28" t="s">
        <v>124</v>
      </c>
      <c r="J29" s="26" t="s">
        <v>122</v>
      </c>
    </row>
    <row r="30" spans="1:12" x14ac:dyDescent="0.3">
      <c r="A30" s="14" t="s">
        <v>45</v>
      </c>
      <c r="B30" s="13" t="s">
        <v>46</v>
      </c>
      <c r="C30" s="25" t="s">
        <v>121</v>
      </c>
      <c r="D30" s="25" t="s">
        <v>121</v>
      </c>
      <c r="E30" s="29" t="s">
        <v>125</v>
      </c>
      <c r="F30" s="25" t="s">
        <v>121</v>
      </c>
      <c r="G30" s="25" t="s">
        <v>121</v>
      </c>
      <c r="H30" s="25" t="s">
        <v>121</v>
      </c>
      <c r="I30" s="25" t="s">
        <v>121</v>
      </c>
      <c r="J30" s="25" t="s">
        <v>121</v>
      </c>
    </row>
    <row r="31" spans="1:12" x14ac:dyDescent="0.3">
      <c r="A31" s="14" t="s">
        <v>47</v>
      </c>
      <c r="B31" s="13" t="s">
        <v>48</v>
      </c>
      <c r="C31" s="29" t="s">
        <v>125</v>
      </c>
      <c r="D31" s="25" t="s">
        <v>121</v>
      </c>
      <c r="E31" s="25" t="s">
        <v>121</v>
      </c>
      <c r="F31" s="25" t="s">
        <v>121</v>
      </c>
      <c r="G31" s="25" t="s">
        <v>121</v>
      </c>
      <c r="H31" s="25" t="s">
        <v>121</v>
      </c>
      <c r="I31" s="25" t="s">
        <v>121</v>
      </c>
      <c r="J31" s="25" t="s">
        <v>121</v>
      </c>
    </row>
    <row r="32" spans="1:12" x14ac:dyDescent="0.3">
      <c r="A32" s="14" t="s">
        <v>49</v>
      </c>
      <c r="B32" s="13" t="s">
        <v>50</v>
      </c>
      <c r="C32" s="25" t="s">
        <v>121</v>
      </c>
      <c r="D32" s="25" t="s">
        <v>121</v>
      </c>
      <c r="E32" s="29" t="s">
        <v>125</v>
      </c>
      <c r="F32" s="25" t="s">
        <v>121</v>
      </c>
      <c r="G32" s="25" t="s">
        <v>121</v>
      </c>
      <c r="H32" s="25" t="s">
        <v>121</v>
      </c>
      <c r="I32" s="25" t="s">
        <v>121</v>
      </c>
      <c r="J32" s="25" t="s">
        <v>121</v>
      </c>
    </row>
    <row r="33" spans="1:10" x14ac:dyDescent="0.3">
      <c r="A33" s="14" t="s">
        <v>51</v>
      </c>
      <c r="B33" s="13" t="s">
        <v>52</v>
      </c>
      <c r="C33" s="25" t="s">
        <v>121</v>
      </c>
      <c r="D33" s="29" t="s">
        <v>125</v>
      </c>
      <c r="E33" s="25" t="s">
        <v>121</v>
      </c>
      <c r="F33" s="25" t="s">
        <v>121</v>
      </c>
      <c r="G33" s="25" t="s">
        <v>121</v>
      </c>
      <c r="H33" s="25" t="s">
        <v>121</v>
      </c>
      <c r="I33" s="25" t="s">
        <v>121</v>
      </c>
      <c r="J33" s="25" t="s">
        <v>121</v>
      </c>
    </row>
    <row r="34" spans="1:10" x14ac:dyDescent="0.3">
      <c r="A34" s="14" t="s">
        <v>53</v>
      </c>
      <c r="B34" s="13" t="s">
        <v>54</v>
      </c>
      <c r="C34" s="25" t="s">
        <v>121</v>
      </c>
      <c r="D34" s="25" t="s">
        <v>121</v>
      </c>
      <c r="E34" s="25" t="s">
        <v>121</v>
      </c>
      <c r="F34" s="29" t="s">
        <v>125</v>
      </c>
      <c r="G34" s="25" t="s">
        <v>121</v>
      </c>
      <c r="H34" s="25" t="s">
        <v>121</v>
      </c>
      <c r="I34" s="25" t="s">
        <v>121</v>
      </c>
      <c r="J34" s="25" t="s">
        <v>121</v>
      </c>
    </row>
    <row r="35" spans="1:10" x14ac:dyDescent="0.3">
      <c r="A35" s="14" t="s">
        <v>55</v>
      </c>
      <c r="B35" s="13" t="s">
        <v>56</v>
      </c>
      <c r="C35" s="25" t="s">
        <v>121</v>
      </c>
      <c r="D35" s="25" t="s">
        <v>121</v>
      </c>
      <c r="E35" s="25" t="s">
        <v>121</v>
      </c>
      <c r="F35" s="29" t="s">
        <v>125</v>
      </c>
      <c r="G35" s="25" t="s">
        <v>121</v>
      </c>
      <c r="H35" s="25" t="s">
        <v>121</v>
      </c>
      <c r="I35" s="25" t="s">
        <v>121</v>
      </c>
      <c r="J35" s="25" t="s">
        <v>121</v>
      </c>
    </row>
    <row r="36" spans="1:10" x14ac:dyDescent="0.3">
      <c r="A36" s="14" t="s">
        <v>57</v>
      </c>
      <c r="B36" s="13" t="s">
        <v>58</v>
      </c>
      <c r="C36" s="25" t="s">
        <v>121</v>
      </c>
      <c r="D36" s="29" t="s">
        <v>125</v>
      </c>
      <c r="E36" s="25" t="s">
        <v>121</v>
      </c>
      <c r="F36" s="25" t="s">
        <v>121</v>
      </c>
      <c r="G36" s="25" t="s">
        <v>121</v>
      </c>
      <c r="H36" s="25" t="s">
        <v>121</v>
      </c>
      <c r="I36" s="25" t="s">
        <v>121</v>
      </c>
      <c r="J36" s="25" t="s">
        <v>121</v>
      </c>
    </row>
    <row r="37" spans="1:10" x14ac:dyDescent="0.3">
      <c r="A37" s="14" t="s">
        <v>59</v>
      </c>
      <c r="B37" s="13" t="s">
        <v>60</v>
      </c>
      <c r="C37" s="25" t="s">
        <v>121</v>
      </c>
      <c r="D37" s="25" t="s">
        <v>121</v>
      </c>
      <c r="E37" s="25" t="s">
        <v>121</v>
      </c>
      <c r="F37" s="25" t="s">
        <v>121</v>
      </c>
      <c r="G37" s="29" t="s">
        <v>125</v>
      </c>
      <c r="H37" s="25" t="s">
        <v>121</v>
      </c>
      <c r="I37" s="25" t="s">
        <v>121</v>
      </c>
      <c r="J37" s="25" t="s">
        <v>121</v>
      </c>
    </row>
    <row r="38" spans="1:10" x14ac:dyDescent="0.3">
      <c r="A38" s="37"/>
      <c r="B38" s="37"/>
    </row>
    <row r="39" spans="1:10" x14ac:dyDescent="0.3">
      <c r="A39" s="14" t="s">
        <v>61</v>
      </c>
      <c r="B39" s="13" t="s">
        <v>62</v>
      </c>
      <c r="C39" s="25" t="s">
        <v>121</v>
      </c>
      <c r="D39" s="25" t="s">
        <v>121</v>
      </c>
      <c r="E39" s="26" t="s">
        <v>122</v>
      </c>
      <c r="F39" s="25" t="s">
        <v>121</v>
      </c>
      <c r="G39" s="27" t="s">
        <v>123</v>
      </c>
      <c r="H39" s="28" t="s">
        <v>124</v>
      </c>
      <c r="I39" s="25" t="s">
        <v>121</v>
      </c>
      <c r="J39" s="26" t="s">
        <v>122</v>
      </c>
    </row>
    <row r="40" spans="1:10" x14ac:dyDescent="0.3">
      <c r="A40" s="14" t="s">
        <v>63</v>
      </c>
      <c r="B40" s="13" t="s">
        <v>64</v>
      </c>
      <c r="C40" s="25" t="s">
        <v>121</v>
      </c>
      <c r="D40" s="29" t="s">
        <v>125</v>
      </c>
      <c r="E40" s="25" t="s">
        <v>121</v>
      </c>
      <c r="F40" s="25" t="s">
        <v>121</v>
      </c>
      <c r="G40" s="25" t="s">
        <v>121</v>
      </c>
      <c r="H40" s="25" t="s">
        <v>121</v>
      </c>
      <c r="I40" s="25" t="s">
        <v>121</v>
      </c>
      <c r="J40" s="25" t="s">
        <v>121</v>
      </c>
    </row>
    <row r="41" spans="1:10" x14ac:dyDescent="0.3">
      <c r="A41" s="14" t="s">
        <v>65</v>
      </c>
      <c r="B41" s="13" t="s">
        <v>66</v>
      </c>
      <c r="C41" s="25" t="s">
        <v>121</v>
      </c>
      <c r="D41" s="25" t="s">
        <v>121</v>
      </c>
      <c r="E41" s="29" t="s">
        <v>125</v>
      </c>
      <c r="F41" s="25" t="s">
        <v>121</v>
      </c>
      <c r="G41" s="25" t="s">
        <v>121</v>
      </c>
      <c r="H41" s="25" t="s">
        <v>121</v>
      </c>
      <c r="I41" s="25" t="s">
        <v>121</v>
      </c>
      <c r="J41" s="25" t="s">
        <v>121</v>
      </c>
    </row>
    <row r="42" spans="1:10" x14ac:dyDescent="0.3">
      <c r="A42" s="14" t="s">
        <v>67</v>
      </c>
      <c r="B42" s="13" t="s">
        <v>68</v>
      </c>
      <c r="C42" s="25" t="s">
        <v>121</v>
      </c>
      <c r="D42" s="25" t="s">
        <v>121</v>
      </c>
      <c r="E42" s="25" t="s">
        <v>121</v>
      </c>
      <c r="F42" s="29" t="s">
        <v>125</v>
      </c>
      <c r="G42" s="25" t="s">
        <v>121</v>
      </c>
      <c r="H42" s="25" t="s">
        <v>121</v>
      </c>
      <c r="I42" s="25" t="s">
        <v>121</v>
      </c>
      <c r="J42" s="25" t="s">
        <v>121</v>
      </c>
    </row>
    <row r="43" spans="1:10" x14ac:dyDescent="0.3">
      <c r="A43" s="14" t="s">
        <v>69</v>
      </c>
      <c r="B43" s="13" t="s">
        <v>70</v>
      </c>
      <c r="C43" s="29" t="s">
        <v>125</v>
      </c>
      <c r="D43" s="25" t="s">
        <v>121</v>
      </c>
      <c r="E43" s="25" t="s">
        <v>121</v>
      </c>
      <c r="F43" s="25" t="s">
        <v>121</v>
      </c>
      <c r="G43" s="25" t="s">
        <v>121</v>
      </c>
      <c r="H43" s="25" t="s">
        <v>121</v>
      </c>
      <c r="I43" s="25" t="s">
        <v>121</v>
      </c>
      <c r="J43" s="25" t="s">
        <v>121</v>
      </c>
    </row>
    <row r="44" spans="1:10" x14ac:dyDescent="0.3">
      <c r="A44" s="14" t="s">
        <v>71</v>
      </c>
      <c r="B44" s="13" t="s">
        <v>72</v>
      </c>
      <c r="C44" s="25" t="s">
        <v>121</v>
      </c>
      <c r="D44" s="25" t="s">
        <v>121</v>
      </c>
      <c r="E44" s="29" t="s">
        <v>125</v>
      </c>
      <c r="F44" s="25" t="s">
        <v>121</v>
      </c>
      <c r="G44" s="25" t="s">
        <v>121</v>
      </c>
      <c r="H44" s="25" t="s">
        <v>121</v>
      </c>
      <c r="I44" s="25" t="s">
        <v>121</v>
      </c>
      <c r="J44" s="25" t="s">
        <v>121</v>
      </c>
    </row>
    <row r="45" spans="1:10" x14ac:dyDescent="0.3">
      <c r="A45" s="37"/>
      <c r="B45" s="37"/>
    </row>
    <row r="46" spans="1:10" x14ac:dyDescent="0.3">
      <c r="A46" s="14">
        <v>1.4</v>
      </c>
      <c r="B46" s="13" t="s">
        <v>73</v>
      </c>
      <c r="C46" s="25" t="s">
        <v>121</v>
      </c>
      <c r="D46" s="25" t="s">
        <v>121</v>
      </c>
      <c r="E46" s="26" t="s">
        <v>122</v>
      </c>
      <c r="F46" s="25" t="s">
        <v>121</v>
      </c>
      <c r="G46" s="27" t="s">
        <v>123</v>
      </c>
      <c r="H46" s="28" t="s">
        <v>124</v>
      </c>
      <c r="I46" s="28" t="s">
        <v>124</v>
      </c>
      <c r="J46" s="26" t="s">
        <v>122</v>
      </c>
    </row>
    <row r="47" spans="1:10" x14ac:dyDescent="0.3">
      <c r="A47" s="14" t="s">
        <v>74</v>
      </c>
      <c r="B47" s="13" t="s">
        <v>75</v>
      </c>
      <c r="C47" s="25" t="s">
        <v>121</v>
      </c>
      <c r="D47" s="29" t="s">
        <v>125</v>
      </c>
      <c r="E47" s="25" t="s">
        <v>121</v>
      </c>
      <c r="F47" s="25" t="s">
        <v>121</v>
      </c>
      <c r="G47" s="25" t="s">
        <v>121</v>
      </c>
      <c r="H47" s="25" t="s">
        <v>121</v>
      </c>
      <c r="I47" s="25" t="s">
        <v>121</v>
      </c>
      <c r="J47" s="25" t="s">
        <v>121</v>
      </c>
    </row>
    <row r="48" spans="1:10" x14ac:dyDescent="0.3">
      <c r="A48" s="14" t="s">
        <v>76</v>
      </c>
      <c r="B48" s="13" t="s">
        <v>77</v>
      </c>
      <c r="C48" s="29" t="s">
        <v>125</v>
      </c>
      <c r="D48" s="25" t="s">
        <v>121</v>
      </c>
      <c r="E48" s="25" t="s">
        <v>121</v>
      </c>
      <c r="F48" s="25" t="s">
        <v>121</v>
      </c>
      <c r="G48" s="25" t="s">
        <v>121</v>
      </c>
      <c r="H48" s="25" t="s">
        <v>121</v>
      </c>
      <c r="I48" s="25" t="s">
        <v>121</v>
      </c>
      <c r="J48" s="25" t="s">
        <v>121</v>
      </c>
    </row>
    <row r="49" spans="1:10" x14ac:dyDescent="0.3">
      <c r="A49" s="14" t="s">
        <v>78</v>
      </c>
      <c r="B49" s="13" t="s">
        <v>79</v>
      </c>
      <c r="C49" s="25" t="s">
        <v>121</v>
      </c>
      <c r="D49" s="25" t="s">
        <v>121</v>
      </c>
      <c r="E49" s="25" t="s">
        <v>121</v>
      </c>
      <c r="F49" s="29" t="s">
        <v>125</v>
      </c>
      <c r="G49" s="25" t="s">
        <v>121</v>
      </c>
      <c r="H49" s="25" t="s">
        <v>121</v>
      </c>
      <c r="I49" s="25" t="s">
        <v>121</v>
      </c>
      <c r="J49" s="25" t="s">
        <v>121</v>
      </c>
    </row>
    <row r="50" spans="1:10" x14ac:dyDescent="0.3">
      <c r="A50" s="14" t="s">
        <v>80</v>
      </c>
      <c r="B50" s="13" t="s">
        <v>81</v>
      </c>
      <c r="C50" s="25" t="s">
        <v>121</v>
      </c>
      <c r="D50" s="29" t="s">
        <v>125</v>
      </c>
      <c r="E50" s="25" t="s">
        <v>121</v>
      </c>
      <c r="F50" s="25" t="s">
        <v>121</v>
      </c>
      <c r="G50" s="25" t="s">
        <v>121</v>
      </c>
      <c r="H50" s="25" t="s">
        <v>121</v>
      </c>
      <c r="I50" s="25" t="s">
        <v>121</v>
      </c>
      <c r="J50" s="25" t="s">
        <v>121</v>
      </c>
    </row>
    <row r="51" spans="1:10" x14ac:dyDescent="0.3">
      <c r="A51" s="14" t="s">
        <v>82</v>
      </c>
      <c r="B51" s="13" t="s">
        <v>83</v>
      </c>
      <c r="C51" s="29" t="s">
        <v>125</v>
      </c>
      <c r="D51" s="25" t="s">
        <v>121</v>
      </c>
      <c r="E51" s="25" t="s">
        <v>121</v>
      </c>
      <c r="F51" s="25" t="s">
        <v>121</v>
      </c>
      <c r="G51" s="25" t="s">
        <v>121</v>
      </c>
      <c r="H51" s="25" t="s">
        <v>121</v>
      </c>
      <c r="I51" s="25" t="s">
        <v>121</v>
      </c>
      <c r="J51" s="25" t="s">
        <v>121</v>
      </c>
    </row>
    <row r="52" spans="1:10" x14ac:dyDescent="0.3">
      <c r="A52" s="14" t="s">
        <v>84</v>
      </c>
      <c r="B52" s="13" t="s">
        <v>85</v>
      </c>
      <c r="C52" s="25" t="s">
        <v>121</v>
      </c>
      <c r="D52" s="25" t="s">
        <v>121</v>
      </c>
      <c r="E52" s="25" t="s">
        <v>121</v>
      </c>
      <c r="F52" s="25" t="s">
        <v>121</v>
      </c>
      <c r="G52" s="29" t="s">
        <v>125</v>
      </c>
      <c r="H52" s="25" t="s">
        <v>121</v>
      </c>
      <c r="I52" s="25" t="s">
        <v>121</v>
      </c>
      <c r="J52" s="25" t="s">
        <v>121</v>
      </c>
    </row>
    <row r="53" spans="1:10" x14ac:dyDescent="0.3">
      <c r="A53" s="37"/>
      <c r="B53" s="37"/>
    </row>
    <row r="54" spans="1:10" x14ac:dyDescent="0.3">
      <c r="A54" s="14">
        <v>1.5</v>
      </c>
      <c r="B54" s="13" t="s">
        <v>86</v>
      </c>
      <c r="C54" s="26" t="s">
        <v>122</v>
      </c>
      <c r="D54" s="25" t="s">
        <v>121</v>
      </c>
      <c r="E54" s="25" t="s">
        <v>121</v>
      </c>
      <c r="F54" s="25" t="s">
        <v>121</v>
      </c>
      <c r="G54" s="27" t="s">
        <v>123</v>
      </c>
      <c r="H54" s="25" t="s">
        <v>121</v>
      </c>
      <c r="I54" s="28" t="s">
        <v>124</v>
      </c>
      <c r="J54" s="26" t="s">
        <v>122</v>
      </c>
    </row>
    <row r="55" spans="1:10" x14ac:dyDescent="0.3">
      <c r="A55" s="14" t="s">
        <v>87</v>
      </c>
      <c r="B55" s="13" t="s">
        <v>88</v>
      </c>
      <c r="C55" s="25" t="s">
        <v>121</v>
      </c>
      <c r="D55" s="29" t="s">
        <v>125</v>
      </c>
      <c r="E55" s="25" t="s">
        <v>121</v>
      </c>
      <c r="F55" s="25" t="s">
        <v>121</v>
      </c>
      <c r="G55" s="25" t="s">
        <v>121</v>
      </c>
      <c r="H55" s="25" t="s">
        <v>121</v>
      </c>
      <c r="I55" s="25" t="s">
        <v>121</v>
      </c>
      <c r="J55" s="25" t="s">
        <v>121</v>
      </c>
    </row>
    <row r="56" spans="1:10" x14ac:dyDescent="0.3">
      <c r="A56" s="14" t="s">
        <v>89</v>
      </c>
      <c r="B56" s="13" t="s">
        <v>90</v>
      </c>
      <c r="C56" s="25" t="s">
        <v>121</v>
      </c>
      <c r="D56" s="25" t="s">
        <v>121</v>
      </c>
      <c r="E56" s="25" t="s">
        <v>121</v>
      </c>
      <c r="F56" s="29" t="s">
        <v>125</v>
      </c>
      <c r="G56" s="25" t="s">
        <v>121</v>
      </c>
      <c r="H56" s="25" t="s">
        <v>121</v>
      </c>
      <c r="I56" s="25" t="s">
        <v>121</v>
      </c>
      <c r="J56" s="25" t="s">
        <v>121</v>
      </c>
    </row>
    <row r="57" spans="1:10" x14ac:dyDescent="0.3">
      <c r="A57" s="14" t="s">
        <v>91</v>
      </c>
      <c r="B57" s="13" t="s">
        <v>92</v>
      </c>
      <c r="C57" s="29" t="s">
        <v>125</v>
      </c>
      <c r="D57" s="25" t="s">
        <v>121</v>
      </c>
      <c r="E57" s="25" t="s">
        <v>121</v>
      </c>
      <c r="F57" s="25" t="s">
        <v>121</v>
      </c>
      <c r="G57" s="25" t="s">
        <v>121</v>
      </c>
      <c r="H57" s="25" t="s">
        <v>121</v>
      </c>
      <c r="I57" s="25" t="s">
        <v>121</v>
      </c>
      <c r="J57" s="25" t="s">
        <v>121</v>
      </c>
    </row>
    <row r="58" spans="1:10" x14ac:dyDescent="0.3">
      <c r="A58" s="14" t="s">
        <v>93</v>
      </c>
      <c r="B58" s="13" t="s">
        <v>94</v>
      </c>
      <c r="C58" s="25" t="s">
        <v>121</v>
      </c>
      <c r="D58" s="25" t="s">
        <v>121</v>
      </c>
      <c r="E58" s="29" t="s">
        <v>125</v>
      </c>
      <c r="F58" s="25" t="s">
        <v>121</v>
      </c>
      <c r="G58" s="25" t="s">
        <v>121</v>
      </c>
      <c r="H58" s="25" t="s">
        <v>121</v>
      </c>
      <c r="I58" s="25" t="s">
        <v>121</v>
      </c>
      <c r="J58" s="25" t="s">
        <v>121</v>
      </c>
    </row>
    <row r="59" spans="1:10" x14ac:dyDescent="0.3">
      <c r="A59" s="14" t="s">
        <v>95</v>
      </c>
      <c r="B59" s="13" t="s">
        <v>96</v>
      </c>
      <c r="C59" s="25" t="s">
        <v>121</v>
      </c>
      <c r="D59" s="25" t="s">
        <v>121</v>
      </c>
      <c r="E59" s="25" t="s">
        <v>121</v>
      </c>
      <c r="F59" s="29" t="s">
        <v>125</v>
      </c>
      <c r="G59" s="25" t="s">
        <v>121</v>
      </c>
      <c r="H59" s="25" t="s">
        <v>121</v>
      </c>
      <c r="I59" s="25" t="s">
        <v>121</v>
      </c>
      <c r="J59" s="25" t="s">
        <v>121</v>
      </c>
    </row>
    <row r="60" spans="1:10" x14ac:dyDescent="0.3">
      <c r="A60" s="14" t="s">
        <v>97</v>
      </c>
      <c r="B60" s="13" t="s">
        <v>98</v>
      </c>
      <c r="C60" s="25" t="s">
        <v>121</v>
      </c>
      <c r="D60" s="29" t="s">
        <v>125</v>
      </c>
      <c r="E60" s="25" t="s">
        <v>121</v>
      </c>
      <c r="F60" s="25" t="s">
        <v>121</v>
      </c>
      <c r="G60" s="25" t="s">
        <v>121</v>
      </c>
      <c r="H60" s="25" t="s">
        <v>121</v>
      </c>
      <c r="I60" s="25" t="s">
        <v>121</v>
      </c>
      <c r="J60" s="25" t="s">
        <v>121</v>
      </c>
    </row>
    <row r="61" spans="1:10" x14ac:dyDescent="0.3">
      <c r="A61" s="14" t="s">
        <v>99</v>
      </c>
      <c r="B61" s="13" t="s">
        <v>100</v>
      </c>
      <c r="C61" s="25" t="s">
        <v>121</v>
      </c>
      <c r="D61" s="25" t="s">
        <v>121</v>
      </c>
      <c r="E61" s="29" t="s">
        <v>125</v>
      </c>
      <c r="F61" s="25" t="s">
        <v>121</v>
      </c>
      <c r="G61" s="25" t="s">
        <v>121</v>
      </c>
      <c r="H61" s="25" t="s">
        <v>121</v>
      </c>
      <c r="I61" s="28" t="s">
        <v>124</v>
      </c>
      <c r="J61" s="25" t="s">
        <v>121</v>
      </c>
    </row>
    <row r="62" spans="1:10" x14ac:dyDescent="0.3">
      <c r="A62" s="37"/>
      <c r="B62" s="37"/>
    </row>
    <row r="63" spans="1:10" x14ac:dyDescent="0.3">
      <c r="A63" s="14">
        <v>1.6</v>
      </c>
      <c r="B63" s="13" t="s">
        <v>101</v>
      </c>
      <c r="C63" s="25" t="s">
        <v>121</v>
      </c>
      <c r="D63" s="25" t="s">
        <v>121</v>
      </c>
      <c r="E63" s="26" t="s">
        <v>122</v>
      </c>
      <c r="F63" s="25" t="s">
        <v>121</v>
      </c>
      <c r="G63" s="27" t="s">
        <v>130</v>
      </c>
      <c r="H63" s="28" t="s">
        <v>124</v>
      </c>
      <c r="I63" s="28" t="s">
        <v>124</v>
      </c>
      <c r="J63" s="26" t="s">
        <v>122</v>
      </c>
    </row>
    <row r="64" spans="1:10" x14ac:dyDescent="0.3">
      <c r="A64" s="14" t="s">
        <v>102</v>
      </c>
      <c r="B64" s="13" t="s">
        <v>103</v>
      </c>
      <c r="C64" s="25" t="s">
        <v>121</v>
      </c>
      <c r="D64" s="29" t="s">
        <v>125</v>
      </c>
      <c r="E64" s="25" t="s">
        <v>121</v>
      </c>
      <c r="F64" s="25" t="s">
        <v>121</v>
      </c>
      <c r="G64" s="25" t="s">
        <v>121</v>
      </c>
      <c r="H64" s="25" t="s">
        <v>121</v>
      </c>
      <c r="I64" s="25" t="s">
        <v>121</v>
      </c>
      <c r="J64" s="25" t="s">
        <v>121</v>
      </c>
    </row>
    <row r="65" spans="1:10" x14ac:dyDescent="0.3">
      <c r="A65" s="14" t="s">
        <v>104</v>
      </c>
      <c r="B65" s="13" t="s">
        <v>105</v>
      </c>
      <c r="C65" s="29" t="s">
        <v>125</v>
      </c>
      <c r="D65" s="25" t="s">
        <v>121</v>
      </c>
      <c r="E65" s="25" t="s">
        <v>121</v>
      </c>
      <c r="F65" s="25" t="s">
        <v>121</v>
      </c>
      <c r="G65" s="25" t="s">
        <v>121</v>
      </c>
      <c r="H65" s="25" t="s">
        <v>121</v>
      </c>
      <c r="I65" s="25" t="s">
        <v>121</v>
      </c>
      <c r="J65" s="25" t="s">
        <v>121</v>
      </c>
    </row>
    <row r="66" spans="1:10" x14ac:dyDescent="0.3">
      <c r="A66" s="14" t="s">
        <v>106</v>
      </c>
      <c r="B66" s="13" t="s">
        <v>107</v>
      </c>
      <c r="C66" s="25" t="s">
        <v>121</v>
      </c>
      <c r="D66" s="25" t="s">
        <v>121</v>
      </c>
      <c r="E66" s="25" t="s">
        <v>121</v>
      </c>
      <c r="F66" s="29" t="s">
        <v>125</v>
      </c>
      <c r="G66" s="30" t="s">
        <v>121</v>
      </c>
      <c r="H66" s="25" t="s">
        <v>121</v>
      </c>
      <c r="I66" s="25" t="s">
        <v>121</v>
      </c>
      <c r="J66" s="25" t="s">
        <v>121</v>
      </c>
    </row>
    <row r="67" spans="1:10" x14ac:dyDescent="0.3">
      <c r="A67" s="37"/>
      <c r="B67" s="37"/>
    </row>
  </sheetData>
  <mergeCells count="9">
    <mergeCell ref="A1:J1"/>
    <mergeCell ref="M6:O6"/>
    <mergeCell ref="M7:O7"/>
    <mergeCell ref="M8:O8"/>
    <mergeCell ref="M9:O9"/>
    <mergeCell ref="C3:D3"/>
    <mergeCell ref="E3:F3"/>
    <mergeCell ref="H3:I3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F952-436B-455B-9DC9-CC4E9FF03262}">
  <dimension ref="A1:S70"/>
  <sheetViews>
    <sheetView topLeftCell="B1" zoomScale="85" zoomScaleNormal="85" workbookViewId="0">
      <pane ySplit="2" topLeftCell="A3" activePane="bottomLeft" state="frozen"/>
      <selection pane="bottomLeft" activeCell="K7" sqref="K7"/>
    </sheetView>
  </sheetViews>
  <sheetFormatPr baseColWidth="10" defaultColWidth="8.88671875" defaultRowHeight="15" customHeight="1" x14ac:dyDescent="0.3"/>
  <cols>
    <col min="1" max="1" width="10.88671875" style="31" customWidth="1"/>
    <col min="2" max="2" width="76.44140625" customWidth="1"/>
    <col min="3" max="3" width="14" style="31" customWidth="1"/>
    <col min="4" max="4" width="10" customWidth="1"/>
    <col min="9" max="9" width="18.5546875" customWidth="1"/>
    <col min="10" max="10" width="8.88671875" customWidth="1"/>
    <col min="11" max="11" width="8.6640625" customWidth="1"/>
    <col min="12" max="13" width="18.44140625" style="31" customWidth="1"/>
    <col min="15" max="15" width="27.33203125" customWidth="1"/>
  </cols>
  <sheetData>
    <row r="1" spans="1:19" ht="15" customHeight="1" x14ac:dyDescent="0.3">
      <c r="A1" s="70" t="s">
        <v>131</v>
      </c>
      <c r="B1" s="71" t="s">
        <v>132</v>
      </c>
      <c r="C1" s="70" t="s">
        <v>133</v>
      </c>
      <c r="D1" s="71" t="s">
        <v>134</v>
      </c>
      <c r="E1" s="72"/>
      <c r="F1" s="72"/>
      <c r="G1" s="72"/>
      <c r="H1" s="73"/>
      <c r="I1" s="71" t="s">
        <v>135</v>
      </c>
      <c r="J1" s="72"/>
      <c r="K1" s="73"/>
      <c r="L1" s="70" t="s">
        <v>136</v>
      </c>
      <c r="M1" s="70" t="s">
        <v>137</v>
      </c>
    </row>
    <row r="2" spans="1:19" ht="15" customHeight="1" x14ac:dyDescent="0.3">
      <c r="A2" s="70"/>
      <c r="B2" s="71"/>
      <c r="C2" s="70"/>
      <c r="D2" s="10" t="s">
        <v>110</v>
      </c>
      <c r="E2" s="10" t="s">
        <v>111</v>
      </c>
      <c r="F2" s="10" t="s">
        <v>112</v>
      </c>
      <c r="G2" s="10" t="s">
        <v>113</v>
      </c>
      <c r="H2" s="10" t="s">
        <v>114</v>
      </c>
      <c r="I2" s="10" t="s">
        <v>138</v>
      </c>
      <c r="J2" s="10" t="s">
        <v>139</v>
      </c>
      <c r="K2" s="10" t="s">
        <v>140</v>
      </c>
      <c r="L2" s="70"/>
      <c r="M2" s="70"/>
    </row>
    <row r="3" spans="1:19" ht="14.4" x14ac:dyDescent="0.3">
      <c r="A3" s="58">
        <v>1</v>
      </c>
      <c r="B3" s="38" t="s">
        <v>2</v>
      </c>
      <c r="C3" s="59"/>
      <c r="D3" s="38"/>
      <c r="E3" s="38"/>
      <c r="F3" s="38"/>
      <c r="G3" s="38"/>
      <c r="H3" s="38"/>
      <c r="I3" s="60"/>
      <c r="J3" s="38"/>
      <c r="K3" s="38"/>
      <c r="L3" s="59"/>
      <c r="M3" s="59"/>
    </row>
    <row r="4" spans="1:19" ht="14.4" x14ac:dyDescent="0.3">
      <c r="A4" s="34" t="s">
        <v>3</v>
      </c>
      <c r="B4" s="1" t="s">
        <v>4</v>
      </c>
      <c r="C4" s="8"/>
      <c r="D4" s="1"/>
      <c r="E4" s="1"/>
      <c r="F4" s="1"/>
      <c r="G4" s="1"/>
      <c r="H4" s="1"/>
      <c r="I4" s="1"/>
      <c r="J4" s="1"/>
      <c r="K4" s="1"/>
      <c r="L4" s="8"/>
      <c r="M4" s="8"/>
    </row>
    <row r="5" spans="1:19" ht="14.4" x14ac:dyDescent="0.3">
      <c r="A5" s="33" t="s">
        <v>5</v>
      </c>
      <c r="B5" s="1" t="s">
        <v>6</v>
      </c>
      <c r="C5" s="8"/>
      <c r="D5" s="1"/>
      <c r="E5" s="1"/>
      <c r="F5" s="1"/>
      <c r="G5" s="1"/>
      <c r="H5" s="1"/>
      <c r="I5" s="1"/>
      <c r="J5" s="1"/>
      <c r="K5" s="1"/>
      <c r="L5" s="8"/>
      <c r="M5" s="8"/>
      <c r="O5" s="20"/>
    </row>
    <row r="6" spans="1:19" ht="14.4" x14ac:dyDescent="0.3">
      <c r="A6" s="33" t="s">
        <v>7</v>
      </c>
      <c r="B6" s="1" t="s">
        <v>8</v>
      </c>
      <c r="C6" s="8">
        <v>3</v>
      </c>
      <c r="D6" s="1">
        <v>32</v>
      </c>
      <c r="E6" s="1"/>
      <c r="F6" s="1">
        <v>10</v>
      </c>
      <c r="G6" s="1"/>
      <c r="H6" s="1">
        <v>10</v>
      </c>
      <c r="I6" s="1">
        <f>SUM(D6:H6)</f>
        <v>52</v>
      </c>
      <c r="J6" s="1">
        <f>I6 * 0.8</f>
        <v>41.6</v>
      </c>
      <c r="K6" s="1">
        <f>I6 * 1.2</f>
        <v>62.4</v>
      </c>
      <c r="L6" s="8">
        <f>SUM(D6:H6)</f>
        <v>52</v>
      </c>
      <c r="M6" s="8">
        <v>1</v>
      </c>
    </row>
    <row r="7" spans="1:19" ht="14.4" x14ac:dyDescent="0.3">
      <c r="A7" s="33" t="s">
        <v>9</v>
      </c>
      <c r="B7" s="1" t="s">
        <v>10</v>
      </c>
      <c r="C7" s="8">
        <v>3</v>
      </c>
      <c r="D7" s="1"/>
      <c r="E7" s="1">
        <v>15</v>
      </c>
      <c r="F7" s="1">
        <v>3</v>
      </c>
      <c r="G7" s="1"/>
      <c r="H7" s="1">
        <v>8</v>
      </c>
      <c r="I7" s="1">
        <f t="shared" ref="I7:I67" si="0">SUM(D7:H7)</f>
        <v>26</v>
      </c>
      <c r="J7" s="1">
        <f t="shared" ref="J7:J69" si="1">I7 * 0.8</f>
        <v>20.8</v>
      </c>
      <c r="K7" s="1">
        <f t="shared" ref="K7:K69" si="2">I7 * 1.2</f>
        <v>31.2</v>
      </c>
      <c r="L7" s="8">
        <f>SUM(D7:H7)+L6</f>
        <v>78</v>
      </c>
      <c r="M7" s="8">
        <v>1</v>
      </c>
    </row>
    <row r="8" spans="1:19" ht="14.4" x14ac:dyDescent="0.3">
      <c r="A8" s="33" t="s">
        <v>11</v>
      </c>
      <c r="B8" s="1" t="s">
        <v>12</v>
      </c>
      <c r="C8" s="8">
        <v>3</v>
      </c>
      <c r="D8" s="1"/>
      <c r="E8" s="1"/>
      <c r="F8" s="1">
        <v>7</v>
      </c>
      <c r="G8" s="1">
        <v>32</v>
      </c>
      <c r="H8" s="1">
        <v>4</v>
      </c>
      <c r="I8" s="1">
        <f t="shared" si="0"/>
        <v>43</v>
      </c>
      <c r="J8" s="1">
        <f t="shared" si="1"/>
        <v>34.4</v>
      </c>
      <c r="K8" s="1">
        <f t="shared" si="2"/>
        <v>51.6</v>
      </c>
      <c r="L8" s="8">
        <f>SUM(D8:H8)+L7</f>
        <v>121</v>
      </c>
      <c r="M8" s="8">
        <v>1</v>
      </c>
    </row>
    <row r="9" spans="1:19" ht="14.4" x14ac:dyDescent="0.3">
      <c r="A9" s="33" t="s">
        <v>13</v>
      </c>
      <c r="B9" s="1" t="s">
        <v>14</v>
      </c>
      <c r="C9" s="8">
        <v>3</v>
      </c>
      <c r="D9" s="1"/>
      <c r="E9" s="1">
        <v>17</v>
      </c>
      <c r="F9" s="1">
        <v>6</v>
      </c>
      <c r="G9" s="1"/>
      <c r="H9" s="1">
        <v>5</v>
      </c>
      <c r="I9" s="1">
        <f t="shared" si="0"/>
        <v>28</v>
      </c>
      <c r="J9" s="1">
        <f t="shared" si="1"/>
        <v>22.400000000000002</v>
      </c>
      <c r="K9" s="1">
        <f t="shared" si="2"/>
        <v>33.6</v>
      </c>
      <c r="L9" s="8">
        <f>SUM(D9:H9)+L8</f>
        <v>149</v>
      </c>
      <c r="M9" s="8">
        <v>1</v>
      </c>
    </row>
    <row r="10" spans="1:19" ht="14.4" x14ac:dyDescent="0.3">
      <c r="A10" s="33" t="s">
        <v>15</v>
      </c>
      <c r="B10" s="1" t="s">
        <v>16</v>
      </c>
      <c r="C10" s="8">
        <v>2</v>
      </c>
      <c r="D10" s="1"/>
      <c r="E10" s="1"/>
      <c r="F10" s="1">
        <v>6</v>
      </c>
      <c r="G10" s="1"/>
      <c r="H10" s="1">
        <v>5</v>
      </c>
      <c r="I10" s="1">
        <f t="shared" si="0"/>
        <v>11</v>
      </c>
      <c r="J10" s="1">
        <f t="shared" si="1"/>
        <v>8.8000000000000007</v>
      </c>
      <c r="K10" s="1">
        <f t="shared" si="2"/>
        <v>13.2</v>
      </c>
      <c r="L10" s="8">
        <f>SUM(D10:H10)+L9</f>
        <v>160</v>
      </c>
      <c r="M10" s="8">
        <v>1</v>
      </c>
      <c r="O10" s="20"/>
    </row>
    <row r="11" spans="1:19" ht="14.4" x14ac:dyDescent="0.3">
      <c r="A11" s="48" t="s">
        <v>17</v>
      </c>
      <c r="B11" s="48" t="s">
        <v>141</v>
      </c>
      <c r="C11" s="49"/>
      <c r="D11" s="49">
        <v>8</v>
      </c>
      <c r="E11" s="49">
        <v>8</v>
      </c>
      <c r="F11" s="49">
        <v>8</v>
      </c>
      <c r="G11" s="49">
        <v>8</v>
      </c>
      <c r="H11" s="49">
        <v>8</v>
      </c>
      <c r="I11" s="49">
        <f>SUM(D11:H11)</f>
        <v>40</v>
      </c>
      <c r="J11" s="49">
        <f t="shared" si="1"/>
        <v>32</v>
      </c>
      <c r="K11" s="49">
        <f t="shared" si="2"/>
        <v>48</v>
      </c>
      <c r="L11" s="49"/>
      <c r="M11" s="49"/>
    </row>
    <row r="12" spans="1:19" ht="14.4" x14ac:dyDescent="0.3">
      <c r="A12" s="33">
        <v>1.2</v>
      </c>
      <c r="B12" s="1" t="s">
        <v>19</v>
      </c>
      <c r="C12" s="8"/>
      <c r="D12" s="1"/>
      <c r="E12" s="1"/>
      <c r="F12" s="1"/>
      <c r="G12" s="1"/>
      <c r="H12" s="1"/>
      <c r="I12" s="1"/>
      <c r="J12" s="1"/>
      <c r="K12" s="1"/>
      <c r="L12" s="8"/>
      <c r="M12" s="8"/>
    </row>
    <row r="13" spans="1:19" ht="14.4" x14ac:dyDescent="0.3">
      <c r="A13" s="33" t="s">
        <v>20</v>
      </c>
      <c r="B13" s="1" t="s">
        <v>21</v>
      </c>
      <c r="C13" s="8"/>
      <c r="D13" s="1"/>
      <c r="E13" s="1"/>
      <c r="F13" s="1"/>
      <c r="G13" s="1"/>
      <c r="H13" s="1"/>
      <c r="I13" s="1"/>
      <c r="J13" s="1"/>
      <c r="K13" s="1"/>
      <c r="L13" s="8"/>
      <c r="M13" s="8"/>
    </row>
    <row r="14" spans="1:19" ht="14.4" x14ac:dyDescent="0.3">
      <c r="A14" s="33" t="s">
        <v>22</v>
      </c>
      <c r="B14" s="1" t="s">
        <v>23</v>
      </c>
      <c r="C14" s="8">
        <v>3</v>
      </c>
      <c r="D14" s="1"/>
      <c r="E14" s="1">
        <v>2</v>
      </c>
      <c r="F14" s="1"/>
      <c r="G14" s="1">
        <v>5</v>
      </c>
      <c r="H14" s="1">
        <v>3</v>
      </c>
      <c r="I14" s="1">
        <f t="shared" si="0"/>
        <v>10</v>
      </c>
      <c r="J14" s="1">
        <f t="shared" si="1"/>
        <v>8</v>
      </c>
      <c r="K14" s="1">
        <f t="shared" si="2"/>
        <v>12</v>
      </c>
      <c r="L14" s="8">
        <f>SUM(D14:H14)+L10</f>
        <v>170</v>
      </c>
      <c r="M14" s="8">
        <v>2</v>
      </c>
    </row>
    <row r="15" spans="1:19" ht="14.4" x14ac:dyDescent="0.3">
      <c r="A15" s="33" t="s">
        <v>24</v>
      </c>
      <c r="B15" s="1" t="s">
        <v>25</v>
      </c>
      <c r="C15" s="8">
        <v>3</v>
      </c>
      <c r="D15" s="1">
        <v>10</v>
      </c>
      <c r="E15" s="1"/>
      <c r="F15" s="1"/>
      <c r="G15" s="1">
        <v>5</v>
      </c>
      <c r="H15" s="1">
        <v>3</v>
      </c>
      <c r="I15" s="1">
        <f t="shared" si="0"/>
        <v>18</v>
      </c>
      <c r="J15" s="1">
        <f t="shared" si="1"/>
        <v>14.4</v>
      </c>
      <c r="K15" s="1">
        <f t="shared" si="2"/>
        <v>21.599999999999998</v>
      </c>
      <c r="L15" s="8">
        <f>SUM(D15:H15)+L14</f>
        <v>188</v>
      </c>
      <c r="M15" s="8">
        <v>2</v>
      </c>
    </row>
    <row r="16" spans="1:19" ht="14.4" x14ac:dyDescent="0.3">
      <c r="A16" s="33" t="s">
        <v>26</v>
      </c>
      <c r="B16" s="1" t="s">
        <v>27</v>
      </c>
      <c r="C16" s="8">
        <v>2</v>
      </c>
      <c r="D16" s="1"/>
      <c r="E16" s="1"/>
      <c r="F16" s="1"/>
      <c r="G16" s="1">
        <v>5</v>
      </c>
      <c r="H16" s="1">
        <v>3</v>
      </c>
      <c r="I16" s="1">
        <f t="shared" si="0"/>
        <v>8</v>
      </c>
      <c r="J16" s="1">
        <f t="shared" si="1"/>
        <v>6.4</v>
      </c>
      <c r="K16" s="1">
        <f t="shared" si="2"/>
        <v>9.6</v>
      </c>
      <c r="L16" s="8">
        <f>SUM(D16:H16)+L15</f>
        <v>196</v>
      </c>
      <c r="M16" s="8">
        <v>2</v>
      </c>
      <c r="O16" s="35" t="s">
        <v>142</v>
      </c>
      <c r="P16" s="1">
        <f>L69</f>
        <v>1720</v>
      </c>
      <c r="R16" s="35" t="s">
        <v>143</v>
      </c>
      <c r="S16" s="1">
        <f>P16/40</f>
        <v>43</v>
      </c>
    </row>
    <row r="17" spans="1:19" ht="14.4" x14ac:dyDescent="0.3">
      <c r="A17" s="33" t="s">
        <v>28</v>
      </c>
      <c r="B17" s="1" t="s">
        <v>29</v>
      </c>
      <c r="C17" s="8">
        <v>3</v>
      </c>
      <c r="D17" s="1"/>
      <c r="E17" s="1">
        <v>3</v>
      </c>
      <c r="F17" s="1"/>
      <c r="G17" s="1">
        <v>6</v>
      </c>
      <c r="H17" s="1">
        <v>3</v>
      </c>
      <c r="I17" s="1">
        <f t="shared" si="0"/>
        <v>12</v>
      </c>
      <c r="J17" s="1">
        <f t="shared" si="1"/>
        <v>9.6000000000000014</v>
      </c>
      <c r="K17" s="1">
        <f t="shared" si="2"/>
        <v>14.399999999999999</v>
      </c>
      <c r="L17" s="8">
        <f>SUM(D17:H17)+L16</f>
        <v>208</v>
      </c>
      <c r="M17" s="8">
        <v>2</v>
      </c>
      <c r="R17" s="35" t="s">
        <v>144</v>
      </c>
      <c r="S17" s="56">
        <v>0.2</v>
      </c>
    </row>
    <row r="18" spans="1:19" ht="14.4" x14ac:dyDescent="0.3">
      <c r="A18" s="33" t="s">
        <v>30</v>
      </c>
      <c r="B18" s="1" t="s">
        <v>31</v>
      </c>
      <c r="C18" s="8">
        <v>3</v>
      </c>
      <c r="D18" s="1">
        <v>10</v>
      </c>
      <c r="E18" s="1"/>
      <c r="F18" s="1"/>
      <c r="G18" s="1">
        <v>6</v>
      </c>
      <c r="H18" s="1">
        <v>3</v>
      </c>
      <c r="I18" s="1">
        <f t="shared" si="0"/>
        <v>19</v>
      </c>
      <c r="J18" s="1">
        <f t="shared" si="1"/>
        <v>15.200000000000001</v>
      </c>
      <c r="K18" s="1">
        <f t="shared" si="2"/>
        <v>22.8</v>
      </c>
      <c r="L18" s="8">
        <f>SUM(D18:H18)+L17</f>
        <v>227</v>
      </c>
      <c r="M18" s="8">
        <v>2</v>
      </c>
      <c r="R18" s="35" t="s">
        <v>145</v>
      </c>
      <c r="S18" s="1">
        <f>S16-S16*S17</f>
        <v>34.4</v>
      </c>
    </row>
    <row r="19" spans="1:19" ht="14.4" x14ac:dyDescent="0.3">
      <c r="A19" s="37"/>
      <c r="B19" s="37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  <c r="O19" s="32" t="s">
        <v>146</v>
      </c>
      <c r="P19" s="1">
        <v>5</v>
      </c>
      <c r="R19" s="35" t="s">
        <v>147</v>
      </c>
      <c r="S19" s="1">
        <f>S16+S16*S17</f>
        <v>51.6</v>
      </c>
    </row>
    <row r="20" spans="1:19" ht="14.4" x14ac:dyDescent="0.3">
      <c r="A20" s="33" t="s">
        <v>32</v>
      </c>
      <c r="B20" s="1" t="s">
        <v>33</v>
      </c>
      <c r="C20" s="8"/>
      <c r="D20" s="1"/>
      <c r="E20" s="1"/>
      <c r="F20" s="1"/>
      <c r="G20" s="1"/>
      <c r="H20" s="1"/>
      <c r="I20" s="1"/>
      <c r="J20" s="1"/>
      <c r="K20" s="1"/>
      <c r="L20" s="8"/>
      <c r="M20" s="8"/>
      <c r="O20" s="57" t="s">
        <v>148</v>
      </c>
      <c r="P20" s="38">
        <f>L69/(8*20)</f>
        <v>10.75</v>
      </c>
    </row>
    <row r="21" spans="1:19" ht="14.4" x14ac:dyDescent="0.3">
      <c r="A21" s="33" t="s">
        <v>34</v>
      </c>
      <c r="B21" s="5" t="s">
        <v>35</v>
      </c>
      <c r="C21" s="8">
        <v>2</v>
      </c>
      <c r="D21" s="1"/>
      <c r="E21" s="1">
        <v>12</v>
      </c>
      <c r="F21" s="1"/>
      <c r="G21" s="1"/>
      <c r="H21" s="1">
        <v>3</v>
      </c>
      <c r="I21" s="1">
        <f>SUM(E21:H21)</f>
        <v>15</v>
      </c>
      <c r="J21" s="1">
        <f t="shared" si="1"/>
        <v>12</v>
      </c>
      <c r="K21" s="1">
        <f t="shared" si="2"/>
        <v>18</v>
      </c>
      <c r="L21" s="8">
        <f>SUM(E21:H21)+L18</f>
        <v>242</v>
      </c>
      <c r="M21" s="8">
        <v>2</v>
      </c>
      <c r="O21" s="32" t="s">
        <v>149</v>
      </c>
      <c r="P21" s="1">
        <f>P19*P20</f>
        <v>53.75</v>
      </c>
    </row>
    <row r="22" spans="1:19" ht="14.4" x14ac:dyDescent="0.3">
      <c r="A22" s="33" t="s">
        <v>36</v>
      </c>
      <c r="B22" s="1" t="s">
        <v>37</v>
      </c>
      <c r="C22" s="8">
        <v>2</v>
      </c>
      <c r="D22" s="1"/>
      <c r="E22" s="1"/>
      <c r="F22" s="1"/>
      <c r="G22" s="1">
        <v>5</v>
      </c>
      <c r="H22" s="1">
        <v>3</v>
      </c>
      <c r="I22" s="1">
        <f>SUM(D22:H22)</f>
        <v>8</v>
      </c>
      <c r="J22" s="1">
        <f t="shared" si="1"/>
        <v>6.4</v>
      </c>
      <c r="K22" s="1">
        <f t="shared" si="2"/>
        <v>9.6</v>
      </c>
      <c r="L22" s="8">
        <f>SUM(D22:H22)+L21</f>
        <v>250</v>
      </c>
      <c r="M22" s="8">
        <v>2</v>
      </c>
    </row>
    <row r="23" spans="1:19" ht="14.4" x14ac:dyDescent="0.3">
      <c r="A23" s="33" t="s">
        <v>38</v>
      </c>
      <c r="B23" s="1" t="s">
        <v>39</v>
      </c>
      <c r="C23" s="8">
        <v>2</v>
      </c>
      <c r="D23" s="1">
        <v>12</v>
      </c>
      <c r="E23" s="1"/>
      <c r="F23" s="1"/>
      <c r="G23" s="1"/>
      <c r="H23" s="1">
        <v>3</v>
      </c>
      <c r="I23" s="1">
        <f>SUM(D23:H23)</f>
        <v>15</v>
      </c>
      <c r="J23" s="1">
        <f t="shared" si="1"/>
        <v>12</v>
      </c>
      <c r="K23" s="1">
        <f t="shared" si="2"/>
        <v>18</v>
      </c>
      <c r="L23" s="8">
        <f>SUM(D23:H23)+L22</f>
        <v>265</v>
      </c>
      <c r="M23" s="8">
        <v>2</v>
      </c>
    </row>
    <row r="24" spans="1:19" ht="14.4" x14ac:dyDescent="0.3">
      <c r="A24" s="33" t="s">
        <v>40</v>
      </c>
      <c r="B24" s="5" t="s">
        <v>41</v>
      </c>
      <c r="C24" s="8">
        <v>2</v>
      </c>
      <c r="D24" s="1"/>
      <c r="E24" s="1">
        <v>15</v>
      </c>
      <c r="F24" s="1"/>
      <c r="G24" s="1"/>
      <c r="H24" s="1">
        <v>4</v>
      </c>
      <c r="I24" s="1">
        <f t="shared" si="0"/>
        <v>19</v>
      </c>
      <c r="J24" s="1">
        <f t="shared" si="1"/>
        <v>15.200000000000001</v>
      </c>
      <c r="K24" s="1">
        <f t="shared" si="2"/>
        <v>22.8</v>
      </c>
      <c r="L24" s="8">
        <f>SUM(D24:H24)+L23</f>
        <v>284</v>
      </c>
      <c r="M24" s="8">
        <v>2</v>
      </c>
      <c r="P24" s="36"/>
    </row>
    <row r="25" spans="1:19" ht="14.4" x14ac:dyDescent="0.3">
      <c r="A25" s="33" t="s">
        <v>42</v>
      </c>
      <c r="B25" s="5" t="s">
        <v>43</v>
      </c>
      <c r="C25" s="8">
        <v>2</v>
      </c>
      <c r="D25" s="1"/>
      <c r="E25" s="1"/>
      <c r="F25" s="1">
        <v>32</v>
      </c>
      <c r="G25" s="1"/>
      <c r="H25" s="1">
        <v>4</v>
      </c>
      <c r="I25" s="1">
        <f t="shared" si="0"/>
        <v>36</v>
      </c>
      <c r="J25" s="1">
        <f t="shared" si="1"/>
        <v>28.8</v>
      </c>
      <c r="K25" s="1">
        <f t="shared" si="2"/>
        <v>43.199999999999996</v>
      </c>
      <c r="L25" s="8">
        <f>SUM(D25:H25)+L24</f>
        <v>320</v>
      </c>
      <c r="M25" s="8">
        <v>2</v>
      </c>
    </row>
    <row r="26" spans="1:19" ht="14.4" x14ac:dyDescent="0.3">
      <c r="A26" s="48" t="s">
        <v>17</v>
      </c>
      <c r="B26" s="48" t="s">
        <v>150</v>
      </c>
      <c r="C26" s="49"/>
      <c r="D26" s="49">
        <v>8</v>
      </c>
      <c r="E26" s="49">
        <v>8</v>
      </c>
      <c r="F26" s="49">
        <v>8</v>
      </c>
      <c r="G26" s="49">
        <v>8</v>
      </c>
      <c r="H26" s="49">
        <v>8</v>
      </c>
      <c r="I26" s="49">
        <f>SUM(D26:H26)</f>
        <v>40</v>
      </c>
      <c r="J26" s="49">
        <f t="shared" si="1"/>
        <v>32</v>
      </c>
      <c r="K26" s="49">
        <f t="shared" si="2"/>
        <v>48</v>
      </c>
      <c r="L26" s="49"/>
      <c r="M26" s="49"/>
      <c r="O26" s="20"/>
    </row>
    <row r="27" spans="1:19" ht="14.4" x14ac:dyDescent="0.3">
      <c r="A27" s="33">
        <v>1.3</v>
      </c>
      <c r="B27" s="1" t="s">
        <v>44</v>
      </c>
      <c r="C27" s="8"/>
      <c r="D27" s="1"/>
      <c r="E27" s="1"/>
      <c r="F27" s="1"/>
      <c r="G27" s="1"/>
      <c r="H27" s="1"/>
      <c r="I27" s="1"/>
      <c r="J27" s="1"/>
      <c r="K27" s="1">
        <f t="shared" si="2"/>
        <v>0</v>
      </c>
      <c r="L27" s="8"/>
      <c r="M27" s="8"/>
    </row>
    <row r="28" spans="1:19" ht="14.4" x14ac:dyDescent="0.3">
      <c r="A28" s="33" t="s">
        <v>45</v>
      </c>
      <c r="B28" s="1" t="s">
        <v>46</v>
      </c>
      <c r="C28" s="8"/>
      <c r="D28" s="1"/>
      <c r="E28" s="1"/>
      <c r="F28" s="1"/>
      <c r="G28" s="1"/>
      <c r="H28" s="1"/>
      <c r="I28" s="1"/>
      <c r="J28" s="1">
        <f t="shared" si="1"/>
        <v>0</v>
      </c>
      <c r="K28" s="1">
        <f t="shared" si="2"/>
        <v>0</v>
      </c>
      <c r="L28" s="8"/>
      <c r="M28" s="8"/>
    </row>
    <row r="29" spans="1:19" ht="14.4" x14ac:dyDescent="0.3">
      <c r="A29" s="33" t="s">
        <v>47</v>
      </c>
      <c r="B29" s="1" t="s">
        <v>48</v>
      </c>
      <c r="C29" s="8">
        <v>3</v>
      </c>
      <c r="D29" s="1">
        <v>32</v>
      </c>
      <c r="E29" s="1"/>
      <c r="F29" s="1">
        <v>2</v>
      </c>
      <c r="G29" s="1"/>
      <c r="H29" s="1">
        <v>1</v>
      </c>
      <c r="I29" s="1">
        <f>SUM(D29:H29)</f>
        <v>35</v>
      </c>
      <c r="J29" s="1">
        <f t="shared" si="1"/>
        <v>28</v>
      </c>
      <c r="K29" s="1">
        <f t="shared" si="2"/>
        <v>42</v>
      </c>
      <c r="L29" s="8">
        <f>SUM(D29:H29)+L25</f>
        <v>355</v>
      </c>
      <c r="M29" s="8">
        <v>3</v>
      </c>
    </row>
    <row r="30" spans="1:19" ht="14.4" x14ac:dyDescent="0.3">
      <c r="A30" s="33" t="s">
        <v>49</v>
      </c>
      <c r="B30" s="1" t="s">
        <v>50</v>
      </c>
      <c r="C30" s="8"/>
      <c r="D30" s="1"/>
      <c r="E30" s="1"/>
      <c r="F30" s="1"/>
      <c r="G30" s="1"/>
      <c r="H30" s="1"/>
      <c r="I30" s="1"/>
      <c r="J30" s="1"/>
      <c r="K30" s="1"/>
      <c r="L30" s="8"/>
      <c r="M30" s="8"/>
    </row>
    <row r="31" spans="1:19" ht="14.4" x14ac:dyDescent="0.3">
      <c r="A31" s="33" t="s">
        <v>51</v>
      </c>
      <c r="B31" s="1" t="s">
        <v>52</v>
      </c>
      <c r="C31" s="8">
        <v>3</v>
      </c>
      <c r="D31" s="1"/>
      <c r="E31" s="1">
        <v>5</v>
      </c>
      <c r="F31" s="1">
        <v>3</v>
      </c>
      <c r="G31" s="1"/>
      <c r="H31" s="1">
        <v>1</v>
      </c>
      <c r="I31" s="1">
        <f>SUM(E31:H31)</f>
        <v>9</v>
      </c>
      <c r="J31" s="1">
        <f t="shared" si="1"/>
        <v>7.2</v>
      </c>
      <c r="K31" s="1">
        <f t="shared" si="2"/>
        <v>10.799999999999999</v>
      </c>
      <c r="L31" s="8">
        <f>SUM(E31:H31)+L29</f>
        <v>364</v>
      </c>
      <c r="M31" s="8">
        <v>3</v>
      </c>
    </row>
    <row r="32" spans="1:19" ht="14.4" x14ac:dyDescent="0.3">
      <c r="A32" s="33" t="s">
        <v>53</v>
      </c>
      <c r="B32" s="1" t="s">
        <v>54</v>
      </c>
      <c r="C32" s="8">
        <v>3</v>
      </c>
      <c r="D32" s="1"/>
      <c r="E32" s="1"/>
      <c r="F32" s="1">
        <v>2</v>
      </c>
      <c r="G32" s="1">
        <v>4</v>
      </c>
      <c r="H32" s="1">
        <v>1</v>
      </c>
      <c r="I32" s="1">
        <f t="shared" si="0"/>
        <v>7</v>
      </c>
      <c r="J32" s="1">
        <f t="shared" si="1"/>
        <v>5.6000000000000005</v>
      </c>
      <c r="K32" s="1">
        <f t="shared" si="2"/>
        <v>8.4</v>
      </c>
      <c r="L32" s="8">
        <f>SUM(D32:H32)+L31</f>
        <v>371</v>
      </c>
      <c r="M32" s="8">
        <v>3</v>
      </c>
    </row>
    <row r="33" spans="1:16" ht="14.4" x14ac:dyDescent="0.3">
      <c r="A33" s="33" t="s">
        <v>55</v>
      </c>
      <c r="B33" s="1" t="s">
        <v>56</v>
      </c>
      <c r="C33" s="8">
        <v>3</v>
      </c>
      <c r="D33" s="1"/>
      <c r="E33" s="1"/>
      <c r="F33" s="1">
        <v>2</v>
      </c>
      <c r="G33" s="1">
        <v>4</v>
      </c>
      <c r="H33" s="1">
        <v>1</v>
      </c>
      <c r="I33" s="1">
        <f t="shared" si="0"/>
        <v>7</v>
      </c>
      <c r="J33" s="1">
        <f t="shared" si="1"/>
        <v>5.6000000000000005</v>
      </c>
      <c r="K33" s="1">
        <f t="shared" si="2"/>
        <v>8.4</v>
      </c>
      <c r="L33" s="8">
        <f>SUM(D33:H33)+L32</f>
        <v>378</v>
      </c>
      <c r="M33" s="8">
        <v>3</v>
      </c>
    </row>
    <row r="34" spans="1:16" ht="14.4" x14ac:dyDescent="0.3">
      <c r="A34" s="33" t="s">
        <v>57</v>
      </c>
      <c r="B34" s="1" t="s">
        <v>58</v>
      </c>
      <c r="C34" s="8">
        <v>3</v>
      </c>
      <c r="D34" s="1"/>
      <c r="E34" s="1">
        <v>5</v>
      </c>
      <c r="F34" s="1">
        <v>2</v>
      </c>
      <c r="G34" s="1"/>
      <c r="H34" s="1">
        <v>1</v>
      </c>
      <c r="I34" s="1">
        <f t="shared" si="0"/>
        <v>8</v>
      </c>
      <c r="J34" s="1">
        <f t="shared" si="1"/>
        <v>6.4</v>
      </c>
      <c r="K34" s="1">
        <f t="shared" si="2"/>
        <v>9.6</v>
      </c>
      <c r="L34" s="8">
        <f>SUM(D34:H34)+L33</f>
        <v>386</v>
      </c>
      <c r="M34" s="8">
        <v>3</v>
      </c>
    </row>
    <row r="35" spans="1:16" ht="14.4" x14ac:dyDescent="0.3">
      <c r="A35" s="33" t="s">
        <v>59</v>
      </c>
      <c r="B35" s="1" t="s">
        <v>60</v>
      </c>
      <c r="C35" s="8">
        <v>2</v>
      </c>
      <c r="D35" s="1"/>
      <c r="E35" s="1"/>
      <c r="F35" s="1">
        <v>2</v>
      </c>
      <c r="G35" s="1"/>
      <c r="H35" s="1">
        <v>2</v>
      </c>
      <c r="I35" s="1">
        <f t="shared" si="0"/>
        <v>4</v>
      </c>
      <c r="J35" s="1">
        <f t="shared" si="1"/>
        <v>3.2</v>
      </c>
      <c r="K35" s="1">
        <f t="shared" si="2"/>
        <v>4.8</v>
      </c>
      <c r="L35" s="8">
        <f>SUM(D35:H35)+L34</f>
        <v>390</v>
      </c>
      <c r="M35" s="8">
        <v>3</v>
      </c>
    </row>
    <row r="36" spans="1:16" ht="14.4" x14ac:dyDescent="0.3">
      <c r="A36" s="37"/>
      <c r="B36" s="37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</row>
    <row r="37" spans="1:16" ht="14.4" x14ac:dyDescent="0.3">
      <c r="A37" s="33" t="s">
        <v>61</v>
      </c>
      <c r="B37" s="1" t="s">
        <v>62</v>
      </c>
      <c r="C37" s="8"/>
      <c r="D37" s="1"/>
      <c r="E37" s="1"/>
      <c r="F37" s="1"/>
      <c r="G37" s="1"/>
      <c r="H37" s="1"/>
      <c r="I37" s="1"/>
      <c r="J37" s="1"/>
      <c r="K37" s="1"/>
      <c r="L37" s="8"/>
      <c r="M37" s="8"/>
    </row>
    <row r="38" spans="1:16" ht="14.4" x14ac:dyDescent="0.3">
      <c r="A38" s="33" t="s">
        <v>63</v>
      </c>
      <c r="B38" s="1" t="s">
        <v>64</v>
      </c>
      <c r="C38" s="8">
        <v>2</v>
      </c>
      <c r="D38" s="1"/>
      <c r="E38" s="1">
        <v>12</v>
      </c>
      <c r="F38" s="1"/>
      <c r="G38" s="1"/>
      <c r="H38" s="1">
        <v>7</v>
      </c>
      <c r="I38" s="1">
        <f t="shared" si="0"/>
        <v>19</v>
      </c>
      <c r="J38" s="1">
        <f t="shared" si="1"/>
        <v>15.200000000000001</v>
      </c>
      <c r="K38" s="1">
        <f t="shared" si="2"/>
        <v>22.8</v>
      </c>
      <c r="L38" s="8">
        <f>SUM(D38:H38)+L35</f>
        <v>409</v>
      </c>
      <c r="M38" s="8">
        <v>3</v>
      </c>
    </row>
    <row r="39" spans="1:16" ht="14.4" x14ac:dyDescent="0.3">
      <c r="A39" s="33" t="s">
        <v>65</v>
      </c>
      <c r="B39" s="1" t="s">
        <v>66</v>
      </c>
      <c r="C39" s="8">
        <v>2</v>
      </c>
      <c r="D39" s="1"/>
      <c r="E39" s="1">
        <v>10</v>
      </c>
      <c r="F39" s="1"/>
      <c r="G39" s="1"/>
      <c r="H39" s="1">
        <v>5</v>
      </c>
      <c r="I39" s="1">
        <f t="shared" si="0"/>
        <v>15</v>
      </c>
      <c r="J39" s="1">
        <f t="shared" si="1"/>
        <v>12</v>
      </c>
      <c r="K39" s="1">
        <f t="shared" si="2"/>
        <v>18</v>
      </c>
      <c r="L39" s="8">
        <f>SUM(D39:H39)+L38</f>
        <v>424</v>
      </c>
      <c r="M39" s="8">
        <v>3</v>
      </c>
    </row>
    <row r="40" spans="1:16" ht="14.4" x14ac:dyDescent="0.3">
      <c r="A40" s="33" t="s">
        <v>67</v>
      </c>
      <c r="B40" s="1" t="s">
        <v>68</v>
      </c>
      <c r="C40" s="8">
        <v>3</v>
      </c>
      <c r="D40" s="1"/>
      <c r="E40" s="1"/>
      <c r="F40" s="1">
        <v>5</v>
      </c>
      <c r="G40" s="1">
        <v>12</v>
      </c>
      <c r="H40" s="1">
        <v>5</v>
      </c>
      <c r="I40" s="1">
        <f t="shared" si="0"/>
        <v>22</v>
      </c>
      <c r="J40" s="1">
        <f t="shared" si="1"/>
        <v>17.600000000000001</v>
      </c>
      <c r="K40" s="1">
        <f t="shared" si="2"/>
        <v>26.4</v>
      </c>
      <c r="L40" s="8">
        <f>SUM(D40:H40)+L39</f>
        <v>446</v>
      </c>
      <c r="M40" s="8">
        <v>3</v>
      </c>
    </row>
    <row r="41" spans="1:16" ht="14.4" x14ac:dyDescent="0.3">
      <c r="A41" s="33" t="s">
        <v>69</v>
      </c>
      <c r="B41" s="1" t="s">
        <v>70</v>
      </c>
      <c r="C41" s="8">
        <v>3</v>
      </c>
      <c r="D41" s="1"/>
      <c r="E41" s="1"/>
      <c r="F41" s="1">
        <v>5</v>
      </c>
      <c r="G41" s="1">
        <v>12</v>
      </c>
      <c r="H41" s="1">
        <v>4</v>
      </c>
      <c r="I41" s="1">
        <f t="shared" si="0"/>
        <v>21</v>
      </c>
      <c r="J41" s="1">
        <f t="shared" si="1"/>
        <v>16.8</v>
      </c>
      <c r="K41" s="1">
        <f t="shared" si="2"/>
        <v>25.2</v>
      </c>
      <c r="L41" s="8">
        <f>SUM(D41:H41)+L40</f>
        <v>467</v>
      </c>
      <c r="M41" s="8">
        <v>3</v>
      </c>
    </row>
    <row r="42" spans="1:16" ht="14.4" x14ac:dyDescent="0.3">
      <c r="A42" s="33" t="s">
        <v>71</v>
      </c>
      <c r="B42" s="1" t="s">
        <v>72</v>
      </c>
      <c r="C42" s="8">
        <v>2</v>
      </c>
      <c r="D42" s="1"/>
      <c r="E42" s="1"/>
      <c r="F42" s="1">
        <v>9</v>
      </c>
      <c r="G42" s="1"/>
      <c r="H42" s="1">
        <v>4</v>
      </c>
      <c r="I42" s="1">
        <f t="shared" si="0"/>
        <v>13</v>
      </c>
      <c r="J42" s="1">
        <f t="shared" si="1"/>
        <v>10.4</v>
      </c>
      <c r="K42" s="1">
        <f t="shared" si="2"/>
        <v>15.6</v>
      </c>
      <c r="L42" s="8">
        <f>SUM(D42:H42)+L41</f>
        <v>480</v>
      </c>
      <c r="M42" s="8">
        <v>3</v>
      </c>
    </row>
    <row r="43" spans="1:16" ht="14.4" x14ac:dyDescent="0.3">
      <c r="A43" s="48" t="s">
        <v>17</v>
      </c>
      <c r="B43" s="48" t="s">
        <v>151</v>
      </c>
      <c r="C43" s="49"/>
      <c r="D43" s="49">
        <v>8</v>
      </c>
      <c r="E43" s="49">
        <v>8</v>
      </c>
      <c r="F43" s="49">
        <v>8</v>
      </c>
      <c r="G43" s="49">
        <v>8</v>
      </c>
      <c r="H43" s="49">
        <v>8</v>
      </c>
      <c r="I43" s="49">
        <f>SUM(D43:H43)</f>
        <v>40</v>
      </c>
      <c r="J43" s="49">
        <f t="shared" si="1"/>
        <v>32</v>
      </c>
      <c r="K43" s="49">
        <f t="shared" si="2"/>
        <v>48</v>
      </c>
      <c r="L43" s="49"/>
      <c r="M43" s="49"/>
    </row>
    <row r="44" spans="1:16" ht="14.4" x14ac:dyDescent="0.3">
      <c r="A44" s="33">
        <v>1.4</v>
      </c>
      <c r="B44" s="1" t="s">
        <v>73</v>
      </c>
      <c r="C44" s="8"/>
      <c r="D44" s="1"/>
      <c r="E44" s="1"/>
      <c r="F44" s="1"/>
      <c r="G44" s="1"/>
      <c r="H44" s="1"/>
      <c r="I44" s="1"/>
      <c r="J44" s="1"/>
      <c r="K44" s="1"/>
      <c r="L44" s="8"/>
      <c r="M44" s="8"/>
    </row>
    <row r="45" spans="1:16" ht="14.4" x14ac:dyDescent="0.3">
      <c r="A45" s="33" t="s">
        <v>74</v>
      </c>
      <c r="B45" s="1" t="s">
        <v>75</v>
      </c>
      <c r="C45" s="8">
        <v>3</v>
      </c>
      <c r="D45" s="1"/>
      <c r="E45" s="1">
        <v>32</v>
      </c>
      <c r="F45" s="1">
        <v>16</v>
      </c>
      <c r="G45" s="1"/>
      <c r="H45" s="1">
        <v>16</v>
      </c>
      <c r="I45" s="1">
        <f t="shared" si="0"/>
        <v>64</v>
      </c>
      <c r="J45" s="1">
        <f t="shared" si="1"/>
        <v>51.2</v>
      </c>
      <c r="K45" s="1">
        <f t="shared" si="2"/>
        <v>76.8</v>
      </c>
      <c r="L45" s="8">
        <f>SUM(D45:H45)+L42</f>
        <v>544</v>
      </c>
      <c r="M45" s="8">
        <v>4</v>
      </c>
    </row>
    <row r="46" spans="1:16" ht="14.4" x14ac:dyDescent="0.3">
      <c r="A46" s="33" t="s">
        <v>76</v>
      </c>
      <c r="B46" s="1" t="s">
        <v>77</v>
      </c>
      <c r="C46" s="8">
        <v>3</v>
      </c>
      <c r="D46" s="1">
        <v>32</v>
      </c>
      <c r="E46" s="1"/>
      <c r="F46" s="1">
        <v>16</v>
      </c>
      <c r="G46" s="1"/>
      <c r="H46" s="1">
        <v>16</v>
      </c>
      <c r="I46" s="1">
        <f t="shared" si="0"/>
        <v>64</v>
      </c>
      <c r="J46" s="1">
        <f t="shared" si="1"/>
        <v>51.2</v>
      </c>
      <c r="K46" s="1">
        <f t="shared" si="2"/>
        <v>76.8</v>
      </c>
      <c r="L46" s="8">
        <f>SUM(D46:H46)+L45</f>
        <v>608</v>
      </c>
      <c r="M46" s="8">
        <v>4</v>
      </c>
    </row>
    <row r="47" spans="1:16" ht="14.4" x14ac:dyDescent="0.3">
      <c r="A47" s="48" t="s">
        <v>17</v>
      </c>
      <c r="B47" s="48" t="s">
        <v>152</v>
      </c>
      <c r="C47" s="33"/>
      <c r="D47" s="49">
        <v>8</v>
      </c>
      <c r="E47" s="49">
        <v>8</v>
      </c>
      <c r="F47" s="49">
        <v>8</v>
      </c>
      <c r="G47" s="49"/>
      <c r="H47" s="49">
        <v>8</v>
      </c>
      <c r="I47" s="49">
        <f>SUM(D47:H47)</f>
        <v>32</v>
      </c>
      <c r="J47" s="49">
        <f t="shared" si="1"/>
        <v>25.6</v>
      </c>
      <c r="K47" s="49">
        <f t="shared" si="2"/>
        <v>38.4</v>
      </c>
      <c r="L47" s="33"/>
      <c r="M47" s="33"/>
      <c r="P47" s="36"/>
    </row>
    <row r="48" spans="1:16" ht="14.4" x14ac:dyDescent="0.3">
      <c r="A48" s="33" t="s">
        <v>78</v>
      </c>
      <c r="B48" s="1" t="s">
        <v>79</v>
      </c>
      <c r="C48" s="8">
        <v>3</v>
      </c>
      <c r="D48" s="1">
        <v>32</v>
      </c>
      <c r="E48" s="1"/>
      <c r="F48" s="1"/>
      <c r="G48" s="1">
        <v>32</v>
      </c>
      <c r="H48" s="1">
        <v>20</v>
      </c>
      <c r="I48" s="1">
        <f t="shared" si="0"/>
        <v>84</v>
      </c>
      <c r="J48" s="1">
        <f t="shared" si="1"/>
        <v>67.2</v>
      </c>
      <c r="K48" s="1">
        <f t="shared" si="2"/>
        <v>100.8</v>
      </c>
      <c r="L48" s="8">
        <f>SUM(D48:H48)+L46</f>
        <v>692</v>
      </c>
      <c r="M48" s="8">
        <v>5</v>
      </c>
    </row>
    <row r="49" spans="1:13" ht="14.4" x14ac:dyDescent="0.3">
      <c r="A49" s="33" t="s">
        <v>80</v>
      </c>
      <c r="B49" s="1" t="s">
        <v>81</v>
      </c>
      <c r="C49" s="8">
        <v>3</v>
      </c>
      <c r="D49" s="1"/>
      <c r="E49" s="1">
        <v>32</v>
      </c>
      <c r="F49" s="1">
        <v>32</v>
      </c>
      <c r="G49" s="1"/>
      <c r="H49" s="1">
        <v>12</v>
      </c>
      <c r="I49" s="1">
        <f t="shared" si="0"/>
        <v>76</v>
      </c>
      <c r="J49" s="1">
        <f t="shared" si="1"/>
        <v>60.800000000000004</v>
      </c>
      <c r="K49" s="1">
        <f t="shared" si="2"/>
        <v>91.2</v>
      </c>
      <c r="L49" s="8">
        <f>SUM(D49:H49)+L48</f>
        <v>768</v>
      </c>
      <c r="M49" s="8">
        <v>5</v>
      </c>
    </row>
    <row r="50" spans="1:13" ht="14.4" x14ac:dyDescent="0.3">
      <c r="A50" s="48" t="s">
        <v>17</v>
      </c>
      <c r="B50" s="48" t="s">
        <v>153</v>
      </c>
      <c r="C50" s="33"/>
      <c r="D50" s="49">
        <v>8</v>
      </c>
      <c r="E50" s="49">
        <v>8</v>
      </c>
      <c r="F50" s="49">
        <v>8</v>
      </c>
      <c r="G50" s="49">
        <v>8</v>
      </c>
      <c r="H50" s="49">
        <v>8</v>
      </c>
      <c r="I50" s="49">
        <f>SUM(D50:H50)</f>
        <v>40</v>
      </c>
      <c r="J50" s="49">
        <f t="shared" si="1"/>
        <v>32</v>
      </c>
      <c r="K50" s="49">
        <f t="shared" si="2"/>
        <v>48</v>
      </c>
      <c r="L50" s="33"/>
      <c r="M50" s="33"/>
    </row>
    <row r="51" spans="1:13" ht="14.4" x14ac:dyDescent="0.3">
      <c r="A51" s="33" t="s">
        <v>82</v>
      </c>
      <c r="B51" s="1" t="s">
        <v>83</v>
      </c>
      <c r="C51" s="8">
        <v>3</v>
      </c>
      <c r="D51" s="1">
        <v>32</v>
      </c>
      <c r="E51" s="1"/>
      <c r="F51" s="1">
        <v>32</v>
      </c>
      <c r="G51" s="1"/>
      <c r="H51" s="1">
        <v>32</v>
      </c>
      <c r="I51" s="1">
        <f t="shared" si="0"/>
        <v>96</v>
      </c>
      <c r="J51" s="1">
        <f t="shared" si="1"/>
        <v>76.800000000000011</v>
      </c>
      <c r="K51" s="1">
        <f t="shared" si="2"/>
        <v>115.19999999999999</v>
      </c>
      <c r="L51" s="8">
        <f>SUM(D51:H51)+L49</f>
        <v>864</v>
      </c>
      <c r="M51" s="8">
        <v>6</v>
      </c>
    </row>
    <row r="52" spans="1:13" ht="14.4" x14ac:dyDescent="0.3">
      <c r="A52" s="33" t="s">
        <v>84</v>
      </c>
      <c r="B52" s="1" t="s">
        <v>85</v>
      </c>
      <c r="C52" s="8">
        <v>2</v>
      </c>
      <c r="D52" s="1"/>
      <c r="E52" s="1">
        <v>32</v>
      </c>
      <c r="F52" s="1"/>
      <c r="G52" s="1">
        <v>32</v>
      </c>
      <c r="H52" s="1"/>
      <c r="I52" s="1">
        <f t="shared" si="0"/>
        <v>64</v>
      </c>
      <c r="J52" s="49">
        <f t="shared" si="1"/>
        <v>51.2</v>
      </c>
      <c r="K52" s="49">
        <f t="shared" si="2"/>
        <v>76.8</v>
      </c>
      <c r="L52" s="8">
        <f>SUM(D52:H52)+L51</f>
        <v>928</v>
      </c>
      <c r="M52" s="8">
        <v>6</v>
      </c>
    </row>
    <row r="53" spans="1:13" ht="14.4" x14ac:dyDescent="0.3">
      <c r="A53" s="48" t="s">
        <v>17</v>
      </c>
      <c r="B53" s="48" t="s">
        <v>154</v>
      </c>
      <c r="C53" s="49"/>
      <c r="D53" s="49">
        <v>8</v>
      </c>
      <c r="E53" s="49">
        <v>8</v>
      </c>
      <c r="F53" s="49">
        <v>8</v>
      </c>
      <c r="G53" s="49">
        <v>8</v>
      </c>
      <c r="H53" s="49">
        <v>8</v>
      </c>
      <c r="I53" s="49">
        <f>SUM(D53:H53)</f>
        <v>40</v>
      </c>
      <c r="J53" s="49">
        <f t="shared" si="1"/>
        <v>32</v>
      </c>
      <c r="K53" s="49">
        <f t="shared" si="2"/>
        <v>48</v>
      </c>
      <c r="L53" s="49"/>
      <c r="M53" s="49"/>
    </row>
    <row r="54" spans="1:13" ht="14.4" x14ac:dyDescent="0.3">
      <c r="A54" s="33">
        <v>1.5</v>
      </c>
      <c r="B54" s="1" t="s">
        <v>86</v>
      </c>
      <c r="C54" s="8"/>
      <c r="D54" s="1"/>
      <c r="E54" s="1"/>
      <c r="F54" s="1"/>
      <c r="G54" s="1"/>
      <c r="H54" s="1"/>
      <c r="I54" s="1"/>
      <c r="J54" s="1"/>
      <c r="K54" s="1"/>
      <c r="L54" s="8"/>
      <c r="M54" s="8"/>
    </row>
    <row r="55" spans="1:13" ht="14.4" x14ac:dyDescent="0.3">
      <c r="A55" s="33" t="s">
        <v>87</v>
      </c>
      <c r="B55" s="1" t="s">
        <v>88</v>
      </c>
      <c r="C55" s="8">
        <v>3</v>
      </c>
      <c r="D55" s="1">
        <v>6</v>
      </c>
      <c r="E55" s="1">
        <v>16</v>
      </c>
      <c r="F55" s="1"/>
      <c r="G55" s="1"/>
      <c r="H55" s="1">
        <v>6</v>
      </c>
      <c r="I55" s="1">
        <f t="shared" si="0"/>
        <v>28</v>
      </c>
      <c r="J55" s="1">
        <f t="shared" si="1"/>
        <v>22.400000000000002</v>
      </c>
      <c r="K55" s="1">
        <f t="shared" si="2"/>
        <v>33.6</v>
      </c>
      <c r="L55" s="8">
        <f>SUM(D55:H55)+L52</f>
        <v>956</v>
      </c>
      <c r="M55" s="8">
        <v>7</v>
      </c>
    </row>
    <row r="56" spans="1:13" ht="14.4" x14ac:dyDescent="0.3">
      <c r="A56" s="33" t="s">
        <v>89</v>
      </c>
      <c r="B56" s="1" t="s">
        <v>90</v>
      </c>
      <c r="C56" s="8">
        <v>3</v>
      </c>
      <c r="D56" s="1">
        <v>6</v>
      </c>
      <c r="E56" s="1"/>
      <c r="F56" s="1"/>
      <c r="G56" s="1">
        <v>16</v>
      </c>
      <c r="H56" s="1">
        <v>6</v>
      </c>
      <c r="I56" s="1">
        <f t="shared" si="0"/>
        <v>28</v>
      </c>
      <c r="J56" s="1">
        <f t="shared" si="1"/>
        <v>22.400000000000002</v>
      </c>
      <c r="K56" s="1">
        <f t="shared" si="2"/>
        <v>33.6</v>
      </c>
      <c r="L56" s="8">
        <f>SUM(D56:H56)+L55</f>
        <v>984</v>
      </c>
      <c r="M56" s="8">
        <v>7</v>
      </c>
    </row>
    <row r="57" spans="1:13" ht="14.4" x14ac:dyDescent="0.3">
      <c r="A57" s="33" t="s">
        <v>91</v>
      </c>
      <c r="B57" s="1" t="s">
        <v>92</v>
      </c>
      <c r="C57" s="8">
        <v>2</v>
      </c>
      <c r="D57" s="1">
        <v>6</v>
      </c>
      <c r="E57" s="1">
        <v>16</v>
      </c>
      <c r="F57" s="1"/>
      <c r="G57" s="1"/>
      <c r="H57" s="1">
        <v>6</v>
      </c>
      <c r="I57" s="1">
        <f t="shared" si="0"/>
        <v>28</v>
      </c>
      <c r="J57" s="1">
        <f t="shared" si="1"/>
        <v>22.400000000000002</v>
      </c>
      <c r="K57" s="1">
        <f t="shared" si="2"/>
        <v>33.6</v>
      </c>
      <c r="L57" s="8">
        <f>SUM(D57:H57)+L56</f>
        <v>1012</v>
      </c>
      <c r="M57" s="8">
        <v>7</v>
      </c>
    </row>
    <row r="58" spans="1:13" ht="14.4" x14ac:dyDescent="0.3">
      <c r="A58" s="33" t="s">
        <v>93</v>
      </c>
      <c r="B58" s="1" t="s">
        <v>94</v>
      </c>
      <c r="C58" s="8">
        <v>3</v>
      </c>
      <c r="D58" s="1">
        <v>8</v>
      </c>
      <c r="E58" s="1"/>
      <c r="F58" s="1">
        <v>32</v>
      </c>
      <c r="G58" s="1"/>
      <c r="H58" s="1">
        <v>6</v>
      </c>
      <c r="I58" s="1">
        <f t="shared" si="0"/>
        <v>46</v>
      </c>
      <c r="J58" s="1">
        <f t="shared" si="1"/>
        <v>36.800000000000004</v>
      </c>
      <c r="K58" s="1">
        <f t="shared" si="2"/>
        <v>55.199999999999996</v>
      </c>
      <c r="L58" s="8">
        <f>SUM(D58:H58)+L57</f>
        <v>1058</v>
      </c>
      <c r="M58" s="8">
        <v>7</v>
      </c>
    </row>
    <row r="59" spans="1:13" ht="14.4" x14ac:dyDescent="0.3">
      <c r="A59" s="33" t="s">
        <v>95</v>
      </c>
      <c r="B59" s="1" t="s">
        <v>96</v>
      </c>
      <c r="C59" s="8">
        <v>3</v>
      </c>
      <c r="D59" s="1">
        <v>6</v>
      </c>
      <c r="E59" s="1"/>
      <c r="F59" s="1"/>
      <c r="G59" s="1">
        <v>16</v>
      </c>
      <c r="H59" s="1">
        <v>8</v>
      </c>
      <c r="I59" s="1">
        <f t="shared" si="0"/>
        <v>30</v>
      </c>
      <c r="J59" s="1">
        <f t="shared" si="1"/>
        <v>24</v>
      </c>
      <c r="K59" s="1">
        <f t="shared" si="2"/>
        <v>36</v>
      </c>
      <c r="L59" s="8">
        <f>SUM(D59:H59)+L58</f>
        <v>1088</v>
      </c>
      <c r="M59" s="8">
        <v>7</v>
      </c>
    </row>
    <row r="60" spans="1:13" ht="14.4" x14ac:dyDescent="0.3">
      <c r="A60" s="48" t="s">
        <v>17</v>
      </c>
      <c r="B60" s="48" t="s">
        <v>155</v>
      </c>
      <c r="C60" s="33"/>
      <c r="D60" s="49">
        <v>8</v>
      </c>
      <c r="E60" s="49">
        <v>8</v>
      </c>
      <c r="F60" s="49">
        <v>8</v>
      </c>
      <c r="G60" s="49">
        <v>8</v>
      </c>
      <c r="H60" s="49">
        <v>8</v>
      </c>
      <c r="I60" s="49">
        <f>SUM(D60:H60)</f>
        <v>40</v>
      </c>
      <c r="J60" s="49">
        <f t="shared" si="1"/>
        <v>32</v>
      </c>
      <c r="K60" s="49">
        <f t="shared" si="2"/>
        <v>48</v>
      </c>
      <c r="L60" s="33"/>
      <c r="M60" s="33"/>
    </row>
    <row r="61" spans="1:13" ht="14.4" x14ac:dyDescent="0.3">
      <c r="A61" s="33" t="s">
        <v>97</v>
      </c>
      <c r="B61" s="1" t="s">
        <v>98</v>
      </c>
      <c r="C61" s="8">
        <v>3</v>
      </c>
      <c r="D61" s="1">
        <v>10</v>
      </c>
      <c r="E61" s="1">
        <v>32</v>
      </c>
      <c r="F61" s="1"/>
      <c r="G61" s="1"/>
      <c r="H61" s="1">
        <v>16</v>
      </c>
      <c r="I61" s="1">
        <f t="shared" si="0"/>
        <v>58</v>
      </c>
      <c r="J61" s="1">
        <f t="shared" si="1"/>
        <v>46.400000000000006</v>
      </c>
      <c r="K61" s="1">
        <f t="shared" si="2"/>
        <v>69.599999999999994</v>
      </c>
      <c r="L61" s="8">
        <f>SUM(D61:H61)+L59</f>
        <v>1146</v>
      </c>
      <c r="M61" s="8">
        <v>8</v>
      </c>
    </row>
    <row r="62" spans="1:13" ht="14.4" x14ac:dyDescent="0.3">
      <c r="A62" s="33" t="s">
        <v>99</v>
      </c>
      <c r="B62" s="1" t="s">
        <v>100</v>
      </c>
      <c r="C62" s="8">
        <v>3</v>
      </c>
      <c r="D62" s="1">
        <v>22</v>
      </c>
      <c r="E62" s="1"/>
      <c r="F62" s="1">
        <v>32</v>
      </c>
      <c r="G62" s="1"/>
      <c r="H62" s="1">
        <v>16</v>
      </c>
      <c r="I62" s="1">
        <f t="shared" si="0"/>
        <v>70</v>
      </c>
      <c r="J62" s="1">
        <f t="shared" si="1"/>
        <v>56</v>
      </c>
      <c r="K62" s="1">
        <f t="shared" si="2"/>
        <v>84</v>
      </c>
      <c r="L62" s="8">
        <f>SUM(D62:H62)+L61</f>
        <v>1216</v>
      </c>
      <c r="M62" s="8">
        <v>8</v>
      </c>
    </row>
    <row r="63" spans="1:13" ht="14.4" x14ac:dyDescent="0.3">
      <c r="A63" s="48" t="s">
        <v>17</v>
      </c>
      <c r="B63" s="48" t="s">
        <v>156</v>
      </c>
      <c r="C63" s="49"/>
      <c r="D63" s="49">
        <v>8</v>
      </c>
      <c r="E63" s="49">
        <v>8</v>
      </c>
      <c r="F63" s="49">
        <v>8</v>
      </c>
      <c r="G63" s="49"/>
      <c r="H63" s="49">
        <v>8</v>
      </c>
      <c r="I63" s="49">
        <f>SUM(D63:H63)</f>
        <v>32</v>
      </c>
      <c r="J63" s="49">
        <f t="shared" si="1"/>
        <v>25.6</v>
      </c>
      <c r="K63" s="49">
        <f t="shared" si="2"/>
        <v>38.4</v>
      </c>
      <c r="L63" s="49"/>
      <c r="M63" s="49"/>
    </row>
    <row r="64" spans="1:13" ht="14.4" x14ac:dyDescent="0.3">
      <c r="A64" s="33">
        <v>1.6</v>
      </c>
      <c r="B64" s="1" t="s">
        <v>101</v>
      </c>
      <c r="C64" s="8"/>
      <c r="D64" s="1"/>
      <c r="E64" s="1"/>
      <c r="F64" s="1"/>
      <c r="G64" s="1"/>
      <c r="H64" s="1"/>
      <c r="I64" s="1"/>
      <c r="J64" s="1"/>
      <c r="K64" s="1"/>
      <c r="L64" s="8"/>
      <c r="M64" s="8"/>
    </row>
    <row r="65" spans="1:13" ht="14.4" x14ac:dyDescent="0.3">
      <c r="A65" s="33" t="s">
        <v>102</v>
      </c>
      <c r="B65" s="1" t="s">
        <v>103</v>
      </c>
      <c r="C65" s="8">
        <v>3</v>
      </c>
      <c r="D65" s="1"/>
      <c r="E65" s="1">
        <v>20</v>
      </c>
      <c r="F65" s="1">
        <v>16</v>
      </c>
      <c r="G65" s="1"/>
      <c r="H65" s="1">
        <v>10</v>
      </c>
      <c r="I65" s="1">
        <f t="shared" si="0"/>
        <v>46</v>
      </c>
      <c r="J65" s="1">
        <f t="shared" si="1"/>
        <v>36.800000000000004</v>
      </c>
      <c r="K65" s="1">
        <f t="shared" si="2"/>
        <v>55.199999999999996</v>
      </c>
      <c r="L65" s="8">
        <f>SUM(D65:H65)+L62</f>
        <v>1262</v>
      </c>
      <c r="M65" s="8">
        <v>9</v>
      </c>
    </row>
    <row r="66" spans="1:13" ht="14.4" x14ac:dyDescent="0.3">
      <c r="A66" s="33" t="s">
        <v>104</v>
      </c>
      <c r="B66" s="1" t="s">
        <v>105</v>
      </c>
      <c r="C66" s="8">
        <v>3</v>
      </c>
      <c r="D66" s="1">
        <v>32</v>
      </c>
      <c r="E66" s="1"/>
      <c r="F66" s="1">
        <v>16</v>
      </c>
      <c r="G66" s="1"/>
      <c r="H66" s="1">
        <v>10</v>
      </c>
      <c r="I66" s="1">
        <f t="shared" si="0"/>
        <v>58</v>
      </c>
      <c r="J66" s="1">
        <f t="shared" si="1"/>
        <v>46.400000000000006</v>
      </c>
      <c r="K66" s="1">
        <f t="shared" si="2"/>
        <v>69.599999999999994</v>
      </c>
      <c r="L66" s="8">
        <f>SUM(D66:H66)+L65</f>
        <v>1320</v>
      </c>
      <c r="M66" s="8">
        <v>9</v>
      </c>
    </row>
    <row r="67" spans="1:13" ht="14.4" x14ac:dyDescent="0.3">
      <c r="A67" s="33" t="s">
        <v>106</v>
      </c>
      <c r="B67" s="1" t="s">
        <v>107</v>
      </c>
      <c r="C67" s="8">
        <v>3</v>
      </c>
      <c r="D67" s="1"/>
      <c r="E67" s="1">
        <v>12</v>
      </c>
      <c r="F67" s="1"/>
      <c r="G67" s="1">
        <v>32</v>
      </c>
      <c r="H67" s="1">
        <v>12</v>
      </c>
      <c r="I67" s="1">
        <f t="shared" si="0"/>
        <v>56</v>
      </c>
      <c r="J67" s="1">
        <f t="shared" si="1"/>
        <v>44.800000000000004</v>
      </c>
      <c r="K67" s="1">
        <f t="shared" si="2"/>
        <v>67.2</v>
      </c>
      <c r="L67" s="8">
        <f>SUM(D67:H67)+L66</f>
        <v>1376</v>
      </c>
      <c r="M67" s="8">
        <v>9</v>
      </c>
    </row>
    <row r="68" spans="1:13" ht="14.4" x14ac:dyDescent="0.3">
      <c r="A68" s="48" t="s">
        <v>17</v>
      </c>
      <c r="B68" s="48" t="s">
        <v>157</v>
      </c>
      <c r="C68" s="49"/>
      <c r="D68" s="49">
        <v>8</v>
      </c>
      <c r="E68" s="49">
        <v>8</v>
      </c>
      <c r="F68" s="49">
        <v>8</v>
      </c>
      <c r="G68" s="49">
        <v>8</v>
      </c>
      <c r="H68" s="49">
        <v>8</v>
      </c>
      <c r="I68" s="49">
        <f>SUM(D68:H68)</f>
        <v>40</v>
      </c>
      <c r="J68" s="1">
        <f t="shared" si="1"/>
        <v>32</v>
      </c>
      <c r="K68" s="1">
        <f t="shared" si="2"/>
        <v>48</v>
      </c>
      <c r="L68" s="49"/>
      <c r="M68" s="49"/>
    </row>
    <row r="69" spans="1:13" ht="18" x14ac:dyDescent="0.35">
      <c r="A69" s="8"/>
      <c r="B69" s="50" t="s">
        <v>158</v>
      </c>
      <c r="C69" s="9"/>
      <c r="D69" s="9">
        <f>SUM(D6:D68)</f>
        <v>360</v>
      </c>
      <c r="E69" s="9">
        <f>SUM(E6:E68)</f>
        <v>360</v>
      </c>
      <c r="F69" s="9">
        <f>SUM(F6:F68)</f>
        <v>360</v>
      </c>
      <c r="G69" s="9">
        <f>SUM(G6:G68)</f>
        <v>280</v>
      </c>
      <c r="H69" s="9">
        <f>SUM(H6:H68)</f>
        <v>360</v>
      </c>
      <c r="I69" s="9">
        <f>SUM(D69:H69)</f>
        <v>1720</v>
      </c>
      <c r="J69" s="9">
        <f t="shared" si="1"/>
        <v>1376</v>
      </c>
      <c r="K69" s="9">
        <f t="shared" si="2"/>
        <v>2064</v>
      </c>
      <c r="L69" s="9">
        <f>SUM(D69:H69)</f>
        <v>1720</v>
      </c>
      <c r="M69" s="9"/>
    </row>
    <row r="70" spans="1:13" ht="14.4" x14ac:dyDescent="0.3"/>
  </sheetData>
  <mergeCells count="7">
    <mergeCell ref="A1:A2"/>
    <mergeCell ref="D1:H1"/>
    <mergeCell ref="I1:K1"/>
    <mergeCell ref="L1:L2"/>
    <mergeCell ref="M1:M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E9F1-E369-454E-900E-DB17AEC48ECB}">
  <dimension ref="A2:P16"/>
  <sheetViews>
    <sheetView zoomScale="124" workbookViewId="0">
      <selection activeCell="A5" sqref="A5"/>
    </sheetView>
  </sheetViews>
  <sheetFormatPr baseColWidth="10" defaultColWidth="8.88671875" defaultRowHeight="14.4" x14ac:dyDescent="0.3"/>
  <cols>
    <col min="1" max="1" width="11" customWidth="1"/>
    <col min="2" max="2" width="10.5546875" customWidth="1"/>
    <col min="3" max="3" width="28" customWidth="1"/>
    <col min="4" max="4" width="27.5546875" customWidth="1"/>
    <col min="5" max="5" width="11.6640625" customWidth="1"/>
    <col min="7" max="7" width="12.88671875" customWidth="1"/>
    <col min="8" max="8" width="18.5546875" customWidth="1"/>
    <col min="10" max="10" width="17" customWidth="1"/>
    <col min="11" max="11" width="15.109375" customWidth="1"/>
    <col min="12" max="12" width="13.6640625" customWidth="1"/>
    <col min="15" max="15" width="13" customWidth="1"/>
    <col min="23" max="23" width="11" customWidth="1"/>
  </cols>
  <sheetData>
    <row r="2" spans="1:16" x14ac:dyDescent="0.3">
      <c r="A2" s="53" t="s">
        <v>159</v>
      </c>
      <c r="B2" s="53" t="s">
        <v>160</v>
      </c>
      <c r="C2" s="53" t="s">
        <v>161</v>
      </c>
      <c r="D2" s="54" t="s">
        <v>162</v>
      </c>
      <c r="E2" s="53" t="s">
        <v>18</v>
      </c>
      <c r="F2" s="53" t="s">
        <v>146</v>
      </c>
      <c r="G2" s="53" t="s">
        <v>163</v>
      </c>
      <c r="H2" s="53" t="s">
        <v>164</v>
      </c>
      <c r="I2" s="53" t="s">
        <v>165</v>
      </c>
      <c r="J2" s="53" t="s">
        <v>166</v>
      </c>
      <c r="K2" s="53" t="s">
        <v>167</v>
      </c>
      <c r="L2" s="53" t="s">
        <v>168</v>
      </c>
    </row>
    <row r="3" spans="1:16" x14ac:dyDescent="0.3">
      <c r="A3" s="1">
        <v>1</v>
      </c>
      <c r="B3" s="52">
        <v>45544</v>
      </c>
      <c r="C3" s="1">
        <v>40</v>
      </c>
      <c r="D3" s="1">
        <f>C3*P3</f>
        <v>32</v>
      </c>
      <c r="E3" s="1">
        <v>8</v>
      </c>
      <c r="F3" s="1">
        <v>5</v>
      </c>
      <c r="G3" s="1">
        <f>C3*F3*0.8</f>
        <v>160</v>
      </c>
      <c r="H3" s="1">
        <f>C3*F3*0.2</f>
        <v>40</v>
      </c>
      <c r="I3" s="1">
        <f>C3*F3</f>
        <v>200</v>
      </c>
      <c r="J3" s="1">
        <f>G3</f>
        <v>160</v>
      </c>
      <c r="K3" s="1">
        <f>H3</f>
        <v>40</v>
      </c>
      <c r="L3" s="1">
        <f>I3</f>
        <v>200</v>
      </c>
      <c r="O3" s="55" t="s">
        <v>169</v>
      </c>
      <c r="P3" s="56">
        <v>0.8</v>
      </c>
    </row>
    <row r="4" spans="1:16" x14ac:dyDescent="0.3">
      <c r="A4" s="1">
        <v>2</v>
      </c>
      <c r="B4" s="52">
        <v>45551</v>
      </c>
      <c r="C4" s="1">
        <v>40</v>
      </c>
      <c r="D4" s="1">
        <v>32</v>
      </c>
      <c r="E4" s="1">
        <v>8</v>
      </c>
      <c r="F4" s="1">
        <v>5</v>
      </c>
      <c r="G4" s="1">
        <f t="shared" ref="G4:G11" si="0">C4*F4*0.8</f>
        <v>160</v>
      </c>
      <c r="H4" s="1">
        <f t="shared" ref="H4:H11" si="1">C4*F4*0.2</f>
        <v>40</v>
      </c>
      <c r="I4" s="1">
        <f t="shared" ref="I4:I11" si="2">C4*F4</f>
        <v>200</v>
      </c>
      <c r="J4" s="1">
        <f>J3+G4</f>
        <v>320</v>
      </c>
      <c r="K4" s="1">
        <f>K3+H4</f>
        <v>80</v>
      </c>
      <c r="L4" s="1">
        <f>L3+I4</f>
        <v>400</v>
      </c>
      <c r="O4" s="55" t="s">
        <v>170</v>
      </c>
      <c r="P4" s="1">
        <v>8</v>
      </c>
    </row>
    <row r="5" spans="1:16" x14ac:dyDescent="0.3">
      <c r="A5" s="1">
        <v>3</v>
      </c>
      <c r="B5" s="52">
        <v>45558</v>
      </c>
      <c r="C5" s="1">
        <v>40</v>
      </c>
      <c r="D5" s="1">
        <v>32</v>
      </c>
      <c r="E5" s="1">
        <v>8</v>
      </c>
      <c r="F5" s="1">
        <v>5</v>
      </c>
      <c r="G5" s="1">
        <f t="shared" si="0"/>
        <v>160</v>
      </c>
      <c r="H5" s="1">
        <f t="shared" si="1"/>
        <v>40</v>
      </c>
      <c r="I5" s="1">
        <f t="shared" si="2"/>
        <v>200</v>
      </c>
      <c r="J5" s="1">
        <f t="shared" ref="J5:J11" si="3">J4+G5</f>
        <v>480</v>
      </c>
      <c r="K5" s="1">
        <f t="shared" ref="K5:K11" si="4">K4+H5</f>
        <v>120</v>
      </c>
      <c r="L5" s="1">
        <f t="shared" ref="L5:L11" si="5">L4+I5</f>
        <v>600</v>
      </c>
      <c r="O5" s="55" t="s">
        <v>146</v>
      </c>
      <c r="P5" s="1">
        <v>5</v>
      </c>
    </row>
    <row r="6" spans="1:16" x14ac:dyDescent="0.3">
      <c r="A6" s="1">
        <v>4</v>
      </c>
      <c r="B6" s="52">
        <v>45565</v>
      </c>
      <c r="C6" s="1">
        <v>40</v>
      </c>
      <c r="D6" s="1">
        <v>32</v>
      </c>
      <c r="E6" s="1">
        <v>8</v>
      </c>
      <c r="F6" s="1">
        <v>4</v>
      </c>
      <c r="G6" s="1">
        <f t="shared" si="0"/>
        <v>128</v>
      </c>
      <c r="H6" s="1">
        <f t="shared" si="1"/>
        <v>32</v>
      </c>
      <c r="I6" s="1">
        <f t="shared" si="2"/>
        <v>160</v>
      </c>
      <c r="J6" s="1">
        <f t="shared" si="3"/>
        <v>608</v>
      </c>
      <c r="K6" s="1">
        <f t="shared" si="4"/>
        <v>152</v>
      </c>
      <c r="L6" s="1">
        <f t="shared" si="5"/>
        <v>760</v>
      </c>
    </row>
    <row r="7" spans="1:16" x14ac:dyDescent="0.3">
      <c r="A7" s="1">
        <v>5</v>
      </c>
      <c r="B7" s="52">
        <v>45572</v>
      </c>
      <c r="C7" s="1">
        <v>40</v>
      </c>
      <c r="D7" s="1">
        <v>32</v>
      </c>
      <c r="E7" s="1">
        <v>8</v>
      </c>
      <c r="F7" s="1">
        <v>5</v>
      </c>
      <c r="G7" s="1">
        <f t="shared" si="0"/>
        <v>160</v>
      </c>
      <c r="H7" s="1">
        <f t="shared" si="1"/>
        <v>40</v>
      </c>
      <c r="I7" s="1">
        <f t="shared" si="2"/>
        <v>200</v>
      </c>
      <c r="J7" s="1">
        <f t="shared" si="3"/>
        <v>768</v>
      </c>
      <c r="K7" s="1">
        <f t="shared" si="4"/>
        <v>192</v>
      </c>
      <c r="L7" s="1">
        <f t="shared" si="5"/>
        <v>960</v>
      </c>
    </row>
    <row r="8" spans="1:16" x14ac:dyDescent="0.3">
      <c r="A8" s="1">
        <v>6</v>
      </c>
      <c r="B8" s="52">
        <v>45579</v>
      </c>
      <c r="C8" s="1">
        <v>40</v>
      </c>
      <c r="D8" s="1">
        <v>32</v>
      </c>
      <c r="E8" s="1">
        <v>8</v>
      </c>
      <c r="F8" s="1">
        <v>5</v>
      </c>
      <c r="G8" s="1">
        <f t="shared" si="0"/>
        <v>160</v>
      </c>
      <c r="H8" s="1">
        <f t="shared" si="1"/>
        <v>40</v>
      </c>
      <c r="I8" s="1">
        <f t="shared" si="2"/>
        <v>200</v>
      </c>
      <c r="J8" s="1">
        <f t="shared" si="3"/>
        <v>928</v>
      </c>
      <c r="K8" s="1">
        <f t="shared" si="4"/>
        <v>232</v>
      </c>
      <c r="L8" s="1">
        <f t="shared" si="5"/>
        <v>1160</v>
      </c>
    </row>
    <row r="9" spans="1:16" x14ac:dyDescent="0.3">
      <c r="A9" s="1">
        <v>7</v>
      </c>
      <c r="B9" s="52">
        <v>45586</v>
      </c>
      <c r="C9" s="1">
        <v>40</v>
      </c>
      <c r="D9" s="1">
        <v>32</v>
      </c>
      <c r="E9" s="1">
        <v>8</v>
      </c>
      <c r="F9" s="1">
        <v>5</v>
      </c>
      <c r="G9" s="1">
        <f t="shared" si="0"/>
        <v>160</v>
      </c>
      <c r="H9" s="1">
        <f t="shared" si="1"/>
        <v>40</v>
      </c>
      <c r="I9" s="1">
        <f t="shared" si="2"/>
        <v>200</v>
      </c>
      <c r="J9" s="1">
        <f t="shared" si="3"/>
        <v>1088</v>
      </c>
      <c r="K9" s="1">
        <f t="shared" si="4"/>
        <v>272</v>
      </c>
      <c r="L9" s="1">
        <f t="shared" si="5"/>
        <v>1360</v>
      </c>
    </row>
    <row r="10" spans="1:16" x14ac:dyDescent="0.3">
      <c r="A10" s="1">
        <v>8</v>
      </c>
      <c r="B10" s="52">
        <v>45593</v>
      </c>
      <c r="C10" s="1">
        <v>40</v>
      </c>
      <c r="D10" s="1">
        <v>32</v>
      </c>
      <c r="E10" s="1">
        <v>8</v>
      </c>
      <c r="F10" s="1">
        <v>4</v>
      </c>
      <c r="G10" s="1">
        <f t="shared" si="0"/>
        <v>128</v>
      </c>
      <c r="H10" s="1">
        <f t="shared" si="1"/>
        <v>32</v>
      </c>
      <c r="I10" s="1">
        <f t="shared" si="2"/>
        <v>160</v>
      </c>
      <c r="J10" s="1">
        <f t="shared" si="3"/>
        <v>1216</v>
      </c>
      <c r="K10" s="1">
        <f t="shared" si="4"/>
        <v>304</v>
      </c>
      <c r="L10" s="1">
        <f t="shared" si="5"/>
        <v>1520</v>
      </c>
    </row>
    <row r="11" spans="1:16" x14ac:dyDescent="0.3">
      <c r="A11" s="1">
        <v>9</v>
      </c>
      <c r="B11" s="52">
        <v>45600</v>
      </c>
      <c r="C11" s="1">
        <v>40</v>
      </c>
      <c r="D11" s="1">
        <v>32</v>
      </c>
      <c r="E11" s="1">
        <v>8</v>
      </c>
      <c r="F11" s="1">
        <v>5</v>
      </c>
      <c r="G11" s="1">
        <f t="shared" si="0"/>
        <v>160</v>
      </c>
      <c r="H11" s="1">
        <f t="shared" si="1"/>
        <v>40</v>
      </c>
      <c r="I11" s="1">
        <f t="shared" si="2"/>
        <v>200</v>
      </c>
      <c r="J11" s="1">
        <f t="shared" si="3"/>
        <v>1376</v>
      </c>
      <c r="K11" s="1">
        <f t="shared" si="4"/>
        <v>344</v>
      </c>
      <c r="L11" s="1">
        <f t="shared" si="5"/>
        <v>1720</v>
      </c>
    </row>
    <row r="12" spans="1:16" x14ac:dyDescent="0.3">
      <c r="B12" s="47"/>
      <c r="G12" s="51"/>
      <c r="I12" s="51"/>
    </row>
    <row r="13" spans="1:16" x14ac:dyDescent="0.3">
      <c r="B13" s="47"/>
    </row>
    <row r="14" spans="1:16" x14ac:dyDescent="0.3">
      <c r="B14" s="47"/>
    </row>
    <row r="15" spans="1:16" x14ac:dyDescent="0.3">
      <c r="B15" s="47"/>
    </row>
    <row r="16" spans="1:16" x14ac:dyDescent="0.3">
      <c r="B16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WBS</vt:lpstr>
      <vt:lpstr>RACI</vt:lpstr>
      <vt:lpstr>planificacion detallada</vt:lpstr>
      <vt:lpstr>calendarizacion semanal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SOFTWARE</dc:creator>
  <cp:keywords/>
  <dc:description/>
  <cp:lastModifiedBy>MARCO ANTONIO GABILANES MARTINEZ</cp:lastModifiedBy>
  <cp:revision/>
  <dcterms:created xsi:type="dcterms:W3CDTF">2024-05-06T13:33:51Z</dcterms:created>
  <dcterms:modified xsi:type="dcterms:W3CDTF">2024-06-01T15:59:07Z</dcterms:modified>
  <cp:category/>
  <cp:contentStatus/>
</cp:coreProperties>
</file>