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RIANZA GENERAL" sheetId="1" state="visible" r:id="rId2"/>
    <sheet name="POSTURA BOVANS" sheetId="2" state="visible" r:id="rId3"/>
    <sheet name="POSTURA LOHMANN" sheetId="3" state="visible" r:id="rId4"/>
    <sheet name="CLASIFICACION AV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<sst xmlns="http://schemas.openxmlformats.org/spreadsheetml/2006/main" count="493" uniqueCount="179">
  <si>
    <t xml:space="preserve">CENTRO DE PRODUCCION</t>
  </si>
  <si>
    <t xml:space="preserve">CANTIDAD (GRAMOS SEMANA)</t>
  </si>
  <si>
    <t xml:space="preserve">SEMANA 1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</si>
  <si>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</si>
  <si>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</si>
  <si>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</si>
  <si>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</si>
  <si>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</si>
  <si>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</si>
  <si>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</si>
  <si>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</si>
  <si>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SEMANA 10</t>
  </si>
  <si>
    <t xml:space="preserve">SEMANA 11</t>
  </si>
  <si>
    <t xml:space="preserve">SEMANA 12</t>
  </si>
  <si>
    <t xml:space="preserve">SEMANA 13</t>
  </si>
  <si>
    <t xml:space="preserve">SEMANA 14</t>
  </si>
  <si>
    <t xml:space="preserve">SEMANA 15</t>
  </si>
  <si>
    <t xml:space="preserve">SEMANA 16</t>
  </si>
  <si>
    <t xml:space="preserve">SEMANA 17</t>
  </si>
  <si>
    <t xml:space="preserve">CRIANZA BUEYERA 1</t>
  </si>
  <si>
    <t xml:space="preserve">LISTAS DE PRODUCCION</t>
  </si>
  <si>
    <t xml:space="preserve">POLLA PRODUCTIVA</t>
  </si>
  <si>
    <t xml:space="preserve">COMPONENTES</t>
  </si>
  <si>
    <t xml:space="preserve">POLLITA </t>
  </si>
  <si>
    <t xml:space="preserve">ALIMENTO</t>
  </si>
  <si>
    <t xml:space="preserve">INICIACION POLLITA</t>
  </si>
  <si>
    <t xml:space="preserve">CRECIMIENTO POLLITA </t>
  </si>
  <si>
    <t xml:space="preserve">DESARROLLO POLLITA </t>
  </si>
  <si>
    <t xml:space="preserve">ARRANQUE BOVANS</t>
  </si>
  <si>
    <t xml:space="preserve">BOOSTER LOHMANN</t>
  </si>
  <si>
    <t xml:space="preserve">GAS GRANJA</t>
  </si>
  <si>
    <t xml:space="preserve">GAS LP GRANJA</t>
  </si>
  <si>
    <t xml:space="preserve">MEDICAMENTO</t>
  </si>
  <si>
    <t xml:space="preserve">VAXXITEK MAREK / GUMBORO </t>
  </si>
  <si>
    <t xml:space="preserve">0.0005 unit </t>
  </si>
  <si>
    <t xml:space="preserve">CRYOMAREX MAREK (Rispens)</t>
  </si>
  <si>
    <t xml:space="preserve">NOBILIS IB  MA-5</t>
  </si>
  <si>
    <t xml:space="preserve">0.001 unit</t>
  </si>
  <si>
    <t xml:space="preserve">VIRUELA CHICK N POX</t>
  </si>
  <si>
    <t xml:space="preserve">VOLVAC ND LASOTA C/D</t>
  </si>
  <si>
    <t xml:space="preserve">POULVAC E. COLI</t>
  </si>
  <si>
    <t xml:space="preserve">0.0002 unit</t>
  </si>
  <si>
    <t xml:space="preserve">0.0002 UNIT</t>
  </si>
  <si>
    <t xml:space="preserve">VOLVAC ND + FC </t>
  </si>
  <si>
    <t xml:space="preserve">VOLVAC GALLIBACTERIUM + CORIZA</t>
  </si>
  <si>
    <t xml:space="preserve">INFLUENZA H7</t>
  </si>
  <si>
    <t xml:space="preserve">0.002 unit</t>
  </si>
  <si>
    <t xml:space="preserve">VOLVAC I.A. H5</t>
  </si>
  <si>
    <t xml:space="preserve">BRON BLEND B.I. MASS-CONN</t>
  </si>
  <si>
    <t xml:space="preserve">VOLVAC ND+IB</t>
  </si>
  <si>
    <t xml:space="preserve">LARINGOTRAQUEITIS</t>
  </si>
  <si>
    <t xml:space="preserve">PT-BLEN VIRUELA + ENCEFALO</t>
  </si>
  <si>
    <t xml:space="preserve">R-9</t>
  </si>
  <si>
    <t xml:space="preserve">K-PLUS</t>
  </si>
  <si>
    <t xml:space="preserve">VOLVAC ND LASOTA </t>
  </si>
  <si>
    <t xml:space="preserve">0.0015 unit</t>
  </si>
  <si>
    <t xml:space="preserve">GALLIMUNE 302 (ND+SINDROME+IB)</t>
  </si>
  <si>
    <t xml:space="preserve">0.0016 unit</t>
  </si>
  <si>
    <t xml:space="preserve">ENROFLOX 20% 20LTS</t>
  </si>
  <si>
    <t xml:space="preserve">0.005 unit</t>
  </si>
  <si>
    <t xml:space="preserve">S-TIRON 5 DE 1 LT                                           </t>
  </si>
  <si>
    <t xml:space="preserve">CONTRA-STRES DE 10 KG                                       </t>
  </si>
  <si>
    <t xml:space="preserve">MUCCUS SPEED                                                </t>
  </si>
  <si>
    <t xml:space="preserve">ACTIYODO DE 20 LTS.                                         </t>
  </si>
  <si>
    <t xml:space="preserve">EMULVIN PLUS (ND)</t>
  </si>
  <si>
    <t xml:space="preserve">VOLVAC (GALLIBACTERIUM+ND+FC)</t>
  </si>
  <si>
    <t xml:space="preserve">CORIZA PLUS</t>
  </si>
  <si>
    <t xml:space="preserve">GRANJA POSTURA 01</t>
  </si>
  <si>
    <t xml:space="preserve">HUEVO PRODUCTIVO</t>
  </si>
  <si>
    <t xml:space="preserve">AGOTAMIENTO DE AVE</t>
  </si>
  <si>
    <t xml:space="preserve">SEMANA 18</t>
  </si>
  <si>
    <t xml:space="preserve">SEMANA 19</t>
  </si>
  <si>
    <t xml:space="preserve">SEMANA 20</t>
  </si>
  <si>
    <t xml:space="preserve">SEMANA 21</t>
  </si>
  <si>
    <t xml:space="preserve">SEMANA 22</t>
  </si>
  <si>
    <t xml:space="preserve">SEMANA 23</t>
  </si>
  <si>
    <t xml:space="preserve">SEMANA 24</t>
  </si>
  <si>
    <t xml:space="preserve">SEMANA 25</t>
  </si>
  <si>
    <t xml:space="preserve">SEMANA 26</t>
  </si>
  <si>
    <t xml:space="preserve">SEMANA 27</t>
  </si>
  <si>
    <t xml:space="preserve">SEMANA 28</t>
  </si>
  <si>
    <t xml:space="preserve">SEMANA 29</t>
  </si>
  <si>
    <t xml:space="preserve">SEMANA 30</t>
  </si>
  <si>
    <t xml:space="preserve">SEMANA 31</t>
  </si>
  <si>
    <t xml:space="preserve">SEMANA 32</t>
  </si>
  <si>
    <t xml:space="preserve">SEMANA 33</t>
  </si>
  <si>
    <t xml:space="preserve">SEMANA 34</t>
  </si>
  <si>
    <t xml:space="preserve">SEMANA 35</t>
  </si>
  <si>
    <t xml:space="preserve">SEMANA 36</t>
  </si>
  <si>
    <t xml:space="preserve">SEMANA 37</t>
  </si>
  <si>
    <t xml:space="preserve">SEMANA 38</t>
  </si>
  <si>
    <t xml:space="preserve">SEMANA 39</t>
  </si>
  <si>
    <t xml:space="preserve">SEMANA 40</t>
  </si>
  <si>
    <t xml:space="preserve">SEMANA 41</t>
  </si>
  <si>
    <t xml:space="preserve">SEMANA 42</t>
  </si>
  <si>
    <t xml:space="preserve">SEMANA 43</t>
  </si>
  <si>
    <t xml:space="preserve">SEMANA 44</t>
  </si>
  <si>
    <t xml:space="preserve">SEMANA 45</t>
  </si>
  <si>
    <t xml:space="preserve">SEMANA 46</t>
  </si>
  <si>
    <t xml:space="preserve">SEMANA 47</t>
  </si>
  <si>
    <t xml:space="preserve">SEMANA 48</t>
  </si>
  <si>
    <t xml:space="preserve">SEMANA 49</t>
  </si>
  <si>
    <t xml:space="preserve">SEMANA 50</t>
  </si>
  <si>
    <t xml:space="preserve">SEMANA 51</t>
  </si>
  <si>
    <t xml:space="preserve">SEMANA 52</t>
  </si>
  <si>
    <t xml:space="preserve">SEMANA 53</t>
  </si>
  <si>
    <t xml:space="preserve">SEMANA 54</t>
  </si>
  <si>
    <t xml:space="preserve">SEMANA 55</t>
  </si>
  <si>
    <t xml:space="preserve">SEMANA 56</t>
  </si>
  <si>
    <t xml:space="preserve">SEMANA 57</t>
  </si>
  <si>
    <t xml:space="preserve">SEMANA 58</t>
  </si>
  <si>
    <t xml:space="preserve">SEMANA 59</t>
  </si>
  <si>
    <t xml:space="preserve">SEMANA 60</t>
  </si>
  <si>
    <t xml:space="preserve">SEMANA 61</t>
  </si>
  <si>
    <t xml:space="preserve">SEMANA 62</t>
  </si>
  <si>
    <t xml:space="preserve">SEMANA 63</t>
  </si>
  <si>
    <t xml:space="preserve">SEMANA 64</t>
  </si>
  <si>
    <t xml:space="preserve">SEMANA 65</t>
  </si>
  <si>
    <t xml:space="preserve">SEMANA 66</t>
  </si>
  <si>
    <t xml:space="preserve">SEMANA 67</t>
  </si>
  <si>
    <t xml:space="preserve">SEMANA 68</t>
  </si>
  <si>
    <t xml:space="preserve">SEMANA 69</t>
  </si>
  <si>
    <t xml:space="preserve">SEMANA 70</t>
  </si>
  <si>
    <t xml:space="preserve">SEMANA 71</t>
  </si>
  <si>
    <t xml:space="preserve">SEMANA 72</t>
  </si>
  <si>
    <t xml:space="preserve">SEMANA 73</t>
  </si>
  <si>
    <t xml:space="preserve">SEMANA 74</t>
  </si>
  <si>
    <t xml:space="preserve">SEMANA 75</t>
  </si>
  <si>
    <t xml:space="preserve">SEMANA 76</t>
  </si>
  <si>
    <t xml:space="preserve">SEMANA 77</t>
  </si>
  <si>
    <t xml:space="preserve">SEMANA 78</t>
  </si>
  <si>
    <t xml:space="preserve">SEMANA 79</t>
  </si>
  <si>
    <t xml:space="preserve">SEMANA 80</t>
  </si>
  <si>
    <t xml:space="preserve">SEMANA 81</t>
  </si>
  <si>
    <t xml:space="preserve">SEMANA 82</t>
  </si>
  <si>
    <t xml:space="preserve">SEMANA 83</t>
  </si>
  <si>
    <t xml:space="preserve">SEMANA 84</t>
  </si>
  <si>
    <t xml:space="preserve">SEMANA 85</t>
  </si>
  <si>
    <t xml:space="preserve">SEMANA 86</t>
  </si>
  <si>
    <t xml:space="preserve">SEMANA 87</t>
  </si>
  <si>
    <t xml:space="preserve">SEMANA 88</t>
  </si>
  <si>
    <t xml:space="preserve">SEMANA 89</t>
  </si>
  <si>
    <t xml:space="preserve">SEMANA 90</t>
  </si>
  <si>
    <t xml:space="preserve">SEMANA 91</t>
  </si>
  <si>
    <t xml:space="preserve">SEMANA 92</t>
  </si>
  <si>
    <t xml:space="preserve">SEMANA 93</t>
  </si>
  <si>
    <t xml:space="preserve">SEMANA 94</t>
  </si>
  <si>
    <t xml:space="preserve">SEMANA 95</t>
  </si>
  <si>
    <t xml:space="preserve">ARRANQUE BOVANS MEDICADA</t>
  </si>
  <si>
    <t xml:space="preserve">BOOSTER BOVANS</t>
  </si>
  <si>
    <t xml:space="preserve">BOOSTER BOVANS MEDICADA</t>
  </si>
  <si>
    <t xml:space="preserve">FASE I BOVANS</t>
  </si>
  <si>
    <t xml:space="preserve">FASE II BOVANS</t>
  </si>
  <si>
    <t xml:space="preserve">FASE III BOVANS</t>
  </si>
  <si>
    <t xml:space="preserve">FASE III BOVANS EXTRA CALCIO</t>
  </si>
  <si>
    <t xml:space="preserve">FASE IV BOVANS</t>
  </si>
  <si>
    <t xml:space="preserve">FASE IV BOVANS EXTRA CALCIO</t>
  </si>
  <si>
    <t xml:space="preserve">FASE V BOVANS</t>
  </si>
  <si>
    <t xml:space="preserve">FASE V BOVANS EXTRA CALCIO</t>
  </si>
  <si>
    <t xml:space="preserve">FASE VI BOVANS</t>
  </si>
  <si>
    <t xml:space="preserve">MEDICAMENTO BOVANS Y LOHMANN</t>
  </si>
  <si>
    <t xml:space="preserve">0.00025 unit</t>
  </si>
  <si>
    <t xml:space="preserve">ATP-SOL DE 10 KG                                            </t>
  </si>
  <si>
    <t xml:space="preserve">Q-FLOX                                                      </t>
  </si>
  <si>
    <t xml:space="preserve">GRANJA POSTURA 07</t>
  </si>
  <si>
    <t xml:space="preserve">BOOSTER LOHMANN MEDICADA</t>
  </si>
  <si>
    <t xml:space="preserve">FASE I LOHMANN</t>
  </si>
  <si>
    <t xml:space="preserve">FASE II LOHMANN</t>
  </si>
  <si>
    <t xml:space="preserve">FASE III LOHMANN</t>
  </si>
  <si>
    <t xml:space="preserve">FASE III LOHMANN EXTRA CALCIO</t>
  </si>
  <si>
    <t xml:space="preserve">FASE IV LOHMANN</t>
  </si>
  <si>
    <t xml:space="preserve">FASE IV LOHMANN EXTRA CALCIO</t>
  </si>
  <si>
    <t xml:space="preserve">FASE V LOHMANN</t>
  </si>
  <si>
    <t xml:space="preserve">FASE V LOHMANN EXTRA CALCIO</t>
  </si>
  <si>
    <t xml:space="preserve">FASE VI LOHMANN</t>
  </si>
  <si>
    <t xml:space="preserve">CANTIDAD</t>
  </si>
  <si>
    <t xml:space="preserve">LOHMANN</t>
  </si>
  <si>
    <t xml:space="preserve">GRANJAS RESTO</t>
  </si>
  <si>
    <t xml:space="preserve">BOVANS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</si>
</sst>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666666"/>
        <bgColor rgb="FF808080"/>
      </patternFill>
    </fill>
    <fill>
      <patternFill patternType="solid">
        <fgColor rgb="FF99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B23" activeCellId="0" sqref="B23"/>
    </sheetView>
  </sheetViews>
  <sheetFormatPr defaultRowHeight="12.8"/>
  <cols>
    <col collapsed="false" hidden="false" max="1" min="1" style="0" width="38.0663265306122"/>
    <col collapsed="false" hidden="false" max="2" min="2" style="0" width="28.2142857142857"/>
    <col collapsed="false" hidden="false" max="19" min="3" style="0" width="15.7959183673469"/>
    <col collapsed="false" hidden="false" max="1025" min="20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0" t="s">
        <v>19</v>
      </c>
    </row>
    <row r="3" customFormat="false" ht="12.8" hidden="false" customHeight="false" outlineLevel="0" collapsed="false">
      <c r="A3" s="1" t="s">
        <v>20</v>
      </c>
    </row>
    <row r="4" customFormat="false" ht="12.8" hidden="false" customHeight="false" outlineLevel="0" collapsed="false">
      <c r="A4" s="0" t="s">
        <v>21</v>
      </c>
    </row>
    <row r="5" customFormat="false" ht="12.8" hidden="false" customHeight="false" outlineLevel="0" collapsed="false">
      <c r="A5" s="2" t="s">
        <v>22</v>
      </c>
    </row>
    <row r="6" customFormat="false" ht="12.8" hidden="false" customHeight="false" outlineLevel="0" collapsed="false">
      <c r="A6" s="0" t="s">
        <v>23</v>
      </c>
    </row>
    <row r="7" customFormat="false" ht="12.8" hidden="false" customHeight="false" outlineLevel="0" collapsed="false">
      <c r="A7" s="3" t="s">
        <v>24</v>
      </c>
    </row>
    <row r="8" customFormat="false" ht="14.65" hidden="false" customHeight="false" outlineLevel="0" collapsed="false">
      <c r="A8" s="4" t="s">
        <v>25</v>
      </c>
      <c r="C8" s="0" t="n">
        <f aca="false">0.01*7</f>
        <v>0.07</v>
      </c>
      <c r="D8" s="0" t="n">
        <f aca="false">0.017*7</f>
        <v>0.119</v>
      </c>
      <c r="E8" s="0" t="n">
        <f aca="false">0.023*7</f>
        <v>0.161</v>
      </c>
      <c r="F8" s="0" t="n">
        <f aca="false">0.029*7</f>
        <v>0.203</v>
      </c>
      <c r="G8" s="0" t="n">
        <f aca="false">0.034*7</f>
        <v>0.238</v>
      </c>
      <c r="H8" s="0" t="n">
        <f aca="false">0.038*7</f>
        <v>0.266</v>
      </c>
      <c r="I8" s="0" t="n">
        <f aca="false">0.042*7</f>
        <v>0.294</v>
      </c>
      <c r="J8" s="0" t="n">
        <f aca="false">0.046*7</f>
        <v>0.322</v>
      </c>
    </row>
    <row r="9" customFormat="false" ht="14.65" hidden="false" customHeight="false" outlineLevel="0" collapsed="false">
      <c r="A9" s="4" t="s">
        <v>26</v>
      </c>
      <c r="K9" s="0" t="n">
        <f aca="false">0.049*7</f>
        <v>0.343</v>
      </c>
      <c r="L9" s="0" t="n">
        <f aca="false">0.052*7</f>
        <v>0.364</v>
      </c>
      <c r="M9" s="0" t="n">
        <f aca="false">0.055*7</f>
        <v>0.385</v>
      </c>
      <c r="N9" s="0" t="n">
        <f aca="false">0.058*7</f>
        <v>0.406</v>
      </c>
    </row>
    <row r="10" customFormat="false" ht="14.65" hidden="false" customHeight="false" outlineLevel="0" collapsed="false">
      <c r="A10" s="4" t="s">
        <v>27</v>
      </c>
      <c r="O10" s="0" t="n">
        <f aca="false">0.061*7</f>
        <v>0.427</v>
      </c>
      <c r="P10" s="0" t="n">
        <f aca="false">0.064*7</f>
        <v>0.448</v>
      </c>
      <c r="Q10" s="0" t="n">
        <f aca="false">0.067*7</f>
        <v>0.469</v>
      </c>
    </row>
    <row r="11" customFormat="false" ht="12.8" hidden="false" customHeight="false" outlineLevel="0" collapsed="false">
      <c r="A11" s="4" t="s">
        <v>28</v>
      </c>
      <c r="R11" s="0" t="n">
        <f aca="false">0.071*7</f>
        <v>0.497</v>
      </c>
      <c r="S11" s="0" t="n">
        <f aca="false">0.075*7</f>
        <v>0.525</v>
      </c>
    </row>
    <row r="12" customFormat="false" ht="12.8" hidden="false" customHeight="false" outlineLevel="0" collapsed="false">
      <c r="A12" s="4" t="s">
        <v>29</v>
      </c>
      <c r="R12" s="0" t="n">
        <f aca="false">0.071*7</f>
        <v>0.497</v>
      </c>
      <c r="S12" s="0" t="n">
        <f aca="false">0.075*7</f>
        <v>0.525</v>
      </c>
    </row>
    <row r="13" customFormat="false" ht="12.8" hidden="false" customHeight="false" outlineLevel="0" collapsed="false">
      <c r="A13" s="4"/>
    </row>
    <row r="14" customFormat="false" ht="12.8" hidden="false" customHeight="false" outlineLevel="0" collapsed="false">
      <c r="A14" s="3" t="s">
        <v>30</v>
      </c>
    </row>
    <row r="15" customFormat="false" ht="14.65" hidden="false" customHeight="false" outlineLevel="0" collapsed="false">
      <c r="A15" s="4" t="s">
        <v>31</v>
      </c>
    </row>
    <row r="16" customFormat="false" ht="12.8" hidden="false" customHeight="false" outlineLevel="0" collapsed="false">
      <c r="A16" s="3" t="s">
        <v>32</v>
      </c>
      <c r="C16" s="0" t="s">
        <v>2</v>
      </c>
      <c r="D16" s="0" t="s">
        <v>3</v>
      </c>
      <c r="E16" s="0" t="s">
        <v>4</v>
      </c>
      <c r="F16" s="0" t="s">
        <v>5</v>
      </c>
      <c r="G16" s="0" t="s">
        <v>6</v>
      </c>
      <c r="H16" s="0" t="s">
        <v>7</v>
      </c>
      <c r="I16" s="0" t="s">
        <v>8</v>
      </c>
      <c r="J16" s="0" t="s">
        <v>9</v>
      </c>
      <c r="K16" s="0" t="s">
        <v>10</v>
      </c>
      <c r="L16" s="0" t="s">
        <v>11</v>
      </c>
      <c r="M16" s="0" t="s">
        <v>12</v>
      </c>
      <c r="N16" s="0" t="s">
        <v>13</v>
      </c>
      <c r="O16" s="0" t="s">
        <v>14</v>
      </c>
      <c r="P16" s="0" t="s">
        <v>15</v>
      </c>
      <c r="Q16" s="0" t="s">
        <v>16</v>
      </c>
      <c r="R16" s="0" t="s">
        <v>17</v>
      </c>
      <c r="S16" s="0" t="s">
        <v>18</v>
      </c>
    </row>
    <row r="17" customFormat="false" ht="12.8" hidden="false" customHeight="false" outlineLevel="0" collapsed="false">
      <c r="A17" s="4" t="s">
        <v>33</v>
      </c>
      <c r="B17" s="0" t="s">
        <v>34</v>
      </c>
      <c r="C17" s="0" t="s">
        <v>34</v>
      </c>
    </row>
    <row r="18" customFormat="false" ht="14.65" hidden="false" customHeight="false" outlineLevel="0" collapsed="false">
      <c r="A18" s="4" t="s">
        <v>35</v>
      </c>
      <c r="B18" s="0" t="s">
        <v>34</v>
      </c>
      <c r="C18" s="0" t="s">
        <v>34</v>
      </c>
    </row>
    <row r="19" customFormat="false" ht="14.65" hidden="false" customHeight="false" outlineLevel="0" collapsed="false">
      <c r="A19" s="4" t="s">
        <v>36</v>
      </c>
      <c r="B19" s="0" t="s">
        <v>37</v>
      </c>
      <c r="C19" s="0" t="s">
        <v>37</v>
      </c>
    </row>
    <row r="20" customFormat="false" ht="14.65" hidden="false" customHeight="false" outlineLevel="0" collapsed="false">
      <c r="A20" s="4" t="s">
        <v>38</v>
      </c>
      <c r="B20" s="0" t="s">
        <v>37</v>
      </c>
      <c r="D20" s="0" t="s">
        <v>37</v>
      </c>
    </row>
    <row r="21" customFormat="false" ht="12.8" hidden="false" customHeight="false" outlineLevel="0" collapsed="false">
      <c r="A21" s="4" t="s">
        <v>39</v>
      </c>
      <c r="B21" s="0" t="s">
        <v>37</v>
      </c>
      <c r="D21" s="0" t="s">
        <v>37</v>
      </c>
      <c r="F21" s="0" t="s">
        <v>37</v>
      </c>
      <c r="J21" s="0" t="s">
        <v>37</v>
      </c>
      <c r="R21" s="0" t="s">
        <v>37</v>
      </c>
    </row>
    <row r="22" customFormat="false" ht="14.65" hidden="false" customHeight="false" outlineLevel="0" collapsed="false">
      <c r="A22" s="4" t="s">
        <v>40</v>
      </c>
      <c r="B22" s="0" t="s">
        <v>41</v>
      </c>
      <c r="D22" s="0" t="s">
        <v>42</v>
      </c>
    </row>
    <row r="23" customFormat="false" ht="14.65" hidden="false" customHeight="false" outlineLevel="0" collapsed="false">
      <c r="A23" s="4" t="s">
        <v>43</v>
      </c>
      <c r="B23" s="0" t="s">
        <v>37</v>
      </c>
      <c r="F23" s="0" t="s">
        <v>37</v>
      </c>
    </row>
    <row r="24" customFormat="false" ht="14.65" hidden="false" customHeight="false" outlineLevel="0" collapsed="false">
      <c r="A24" s="4" t="s">
        <v>44</v>
      </c>
      <c r="B24" s="0" t="s">
        <v>37</v>
      </c>
      <c r="F24" s="0" t="s">
        <v>37</v>
      </c>
      <c r="J24" s="0" t="s">
        <v>37</v>
      </c>
    </row>
    <row r="25" customFormat="false" ht="12.8" hidden="false" customHeight="false" outlineLevel="0" collapsed="false">
      <c r="A25" s="4" t="s">
        <v>45</v>
      </c>
      <c r="B25" s="0" t="s">
        <v>37</v>
      </c>
      <c r="F25" s="0" t="s">
        <v>37</v>
      </c>
      <c r="J25" s="0" t="s">
        <v>37</v>
      </c>
      <c r="N25" s="0" t="s">
        <v>37</v>
      </c>
      <c r="R25" s="0" t="s">
        <v>46</v>
      </c>
    </row>
    <row r="26" customFormat="false" ht="14.65" hidden="false" customHeight="false" outlineLevel="0" collapsed="false">
      <c r="A26" s="4" t="s">
        <v>47</v>
      </c>
      <c r="B26" s="0" t="s">
        <v>37</v>
      </c>
      <c r="F26" s="0" t="s">
        <v>37</v>
      </c>
      <c r="N26" s="0" t="s">
        <v>37</v>
      </c>
    </row>
    <row r="27" customFormat="false" ht="14.65" hidden="false" customHeight="false" outlineLevel="0" collapsed="false">
      <c r="A27" s="4" t="s">
        <v>48</v>
      </c>
      <c r="B27" s="0" t="s">
        <v>34</v>
      </c>
      <c r="G27" s="0" t="s">
        <v>34</v>
      </c>
      <c r="O27" s="0" t="s">
        <v>34</v>
      </c>
    </row>
    <row r="28" customFormat="false" ht="14.65" hidden="false" customHeight="false" outlineLevel="0" collapsed="false">
      <c r="A28" s="4" t="s">
        <v>49</v>
      </c>
      <c r="B28" s="0" t="s">
        <v>37</v>
      </c>
      <c r="J28" s="0" t="s">
        <v>37</v>
      </c>
    </row>
    <row r="29" customFormat="false" ht="14.65" hidden="false" customHeight="false" outlineLevel="0" collapsed="false">
      <c r="A29" s="4" t="s">
        <v>50</v>
      </c>
      <c r="B29" s="0" t="s">
        <v>37</v>
      </c>
      <c r="J29" s="0" t="s">
        <v>37</v>
      </c>
      <c r="N29" s="0" t="s">
        <v>37</v>
      </c>
    </row>
    <row r="30" customFormat="false" ht="14.65" hidden="false" customHeight="false" outlineLevel="0" collapsed="false">
      <c r="A30" s="4" t="s">
        <v>51</v>
      </c>
      <c r="B30" s="0" t="s">
        <v>37</v>
      </c>
      <c r="N30" s="0" t="s">
        <v>37</v>
      </c>
    </row>
    <row r="31" customFormat="false" ht="14.65" hidden="false" customHeight="false" outlineLevel="0" collapsed="false">
      <c r="A31" s="4" t="s">
        <v>52</v>
      </c>
      <c r="B31" s="0" t="s">
        <v>37</v>
      </c>
      <c r="N31" s="0" t="s">
        <v>37</v>
      </c>
    </row>
    <row r="32" customFormat="false" ht="14.65" hidden="false" customHeight="false" outlineLevel="0" collapsed="false">
      <c r="A32" s="4" t="s">
        <v>53</v>
      </c>
      <c r="B32" s="0" t="s">
        <v>37</v>
      </c>
      <c r="N32" s="0" t="s">
        <v>37</v>
      </c>
    </row>
    <row r="33" customFormat="false" ht="12.8" hidden="false" customHeight="false" outlineLevel="0" collapsed="false">
      <c r="A33" s="4" t="s">
        <v>54</v>
      </c>
      <c r="B33" s="0" t="s">
        <v>37</v>
      </c>
      <c r="P33" s="0" t="s">
        <v>37</v>
      </c>
      <c r="R33" s="0" t="s">
        <v>55</v>
      </c>
    </row>
    <row r="34" customFormat="false" ht="14.65" hidden="false" customHeight="false" outlineLevel="0" collapsed="false">
      <c r="A34" s="4" t="s">
        <v>56</v>
      </c>
      <c r="B34" s="0" t="s">
        <v>57</v>
      </c>
      <c r="N34" s="0" t="s">
        <v>57</v>
      </c>
    </row>
    <row r="35" customFormat="false" ht="14.65" hidden="false" customHeight="false" outlineLevel="0" collapsed="false">
      <c r="A35" s="4" t="s">
        <v>58</v>
      </c>
      <c r="B35" s="0" t="s">
        <v>59</v>
      </c>
      <c r="C35" s="0" t="s">
        <v>59</v>
      </c>
      <c r="D35" s="0" t="s">
        <v>59</v>
      </c>
    </row>
    <row r="36" customFormat="false" ht="12.8" hidden="false" customHeight="false" outlineLevel="0" collapsed="false">
      <c r="A36" s="4" t="s">
        <v>60</v>
      </c>
      <c r="B36" s="0" t="s">
        <v>59</v>
      </c>
      <c r="C36" s="0" t="s">
        <v>59</v>
      </c>
      <c r="D36" s="0" t="s">
        <v>59</v>
      </c>
      <c r="F36" s="0" t="s">
        <v>59</v>
      </c>
      <c r="J36" s="0" t="s">
        <v>59</v>
      </c>
      <c r="N36" s="0" t="s">
        <v>59</v>
      </c>
      <c r="R36" s="0" t="s">
        <v>59</v>
      </c>
    </row>
    <row r="37" customFormat="false" ht="12.8" hidden="false" customHeight="false" outlineLevel="0" collapsed="false">
      <c r="A37" s="4" t="s">
        <v>61</v>
      </c>
      <c r="B37" s="0" t="s">
        <v>59</v>
      </c>
      <c r="C37" s="0" t="s">
        <v>59</v>
      </c>
      <c r="D37" s="0" t="s">
        <v>59</v>
      </c>
      <c r="F37" s="0" t="s">
        <v>59</v>
      </c>
      <c r="J37" s="0" t="s">
        <v>59</v>
      </c>
      <c r="N37" s="0" t="s">
        <v>59</v>
      </c>
      <c r="R37" s="0" t="s">
        <v>59</v>
      </c>
    </row>
    <row r="38" customFormat="false" ht="14.65" hidden="false" customHeight="false" outlineLevel="0" collapsed="false">
      <c r="A38" s="4" t="s">
        <v>62</v>
      </c>
      <c r="B38" s="0" t="s">
        <v>59</v>
      </c>
      <c r="C38" s="0" t="s">
        <v>59</v>
      </c>
      <c r="D38" s="0" t="s">
        <v>59</v>
      </c>
    </row>
    <row r="39" customFormat="false" ht="14.65" hidden="false" customHeight="false" outlineLevel="0" collapsed="false">
      <c r="A39" s="4" t="s">
        <v>63</v>
      </c>
      <c r="B39" s="0" t="s">
        <v>59</v>
      </c>
    </row>
    <row r="40" customFormat="false" ht="12.8" hidden="false" customHeight="false" outlineLevel="0" collapsed="false">
      <c r="A40" s="3" t="s">
        <v>64</v>
      </c>
      <c r="R40" s="0" t="s">
        <v>37</v>
      </c>
    </row>
    <row r="41" customFormat="false" ht="12.8" hidden="false" customHeight="false" outlineLevel="0" collapsed="false">
      <c r="A41" s="3" t="s">
        <v>65</v>
      </c>
      <c r="R41" s="0" t="s">
        <v>46</v>
      </c>
    </row>
    <row r="42" customFormat="false" ht="12.8" hidden="false" customHeight="false" outlineLevel="0" collapsed="false">
      <c r="A42" s="3" t="s">
        <v>66</v>
      </c>
      <c r="R42" s="0" t="s">
        <v>46</v>
      </c>
    </row>
    <row r="43" customFormat="false" ht="12.8" hidden="false" customHeight="false" outlineLevel="0" collapsed="false">
      <c r="A43" s="3" t="s">
        <v>40</v>
      </c>
      <c r="R43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5" activeCellId="0" sqref="C35"/>
    </sheetView>
  </sheetViews>
  <sheetFormatPr defaultRowHeight="12.8"/>
  <cols>
    <col collapsed="false" hidden="false" max="1" min="1" style="0" width="39.1479591836735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67</v>
      </c>
    </row>
    <row r="3" customFormat="false" ht="12.8" hidden="false" customHeight="false" outlineLevel="0" collapsed="false">
      <c r="A3" s="1" t="s">
        <v>20</v>
      </c>
    </row>
    <row r="4" customFormat="false" ht="12.8" hidden="false" customHeight="false" outlineLevel="0" collapsed="false">
      <c r="A4" s="0" t="s">
        <v>68</v>
      </c>
    </row>
    <row r="5" customFormat="false" ht="12.8" hidden="false" customHeight="false" outlineLevel="0" collapsed="false">
      <c r="A5" s="2" t="s">
        <v>22</v>
      </c>
    </row>
    <row r="6" customFormat="false" ht="12.8" hidden="false" customHeight="false" outlineLevel="0" collapsed="false">
      <c r="A6" s="0" t="s">
        <v>69</v>
      </c>
    </row>
    <row r="7" customFormat="false" ht="12.8" hidden="false" customHeight="false" outlineLevel="0" collapsed="false">
      <c r="A7" s="3" t="s">
        <v>24</v>
      </c>
      <c r="B7" s="5" t="s">
        <v>70</v>
      </c>
      <c r="C7" s="5" t="s">
        <v>71</v>
      </c>
      <c r="D7" s="5" t="s">
        <v>72</v>
      </c>
      <c r="E7" s="5" t="s">
        <v>73</v>
      </c>
      <c r="F7" s="5" t="s">
        <v>74</v>
      </c>
      <c r="G7" s="5" t="s">
        <v>75</v>
      </c>
      <c r="H7" s="5" t="s">
        <v>76</v>
      </c>
      <c r="I7" s="5" t="s">
        <v>77</v>
      </c>
      <c r="J7" s="5" t="s">
        <v>78</v>
      </c>
      <c r="K7" s="5" t="s">
        <v>79</v>
      </c>
      <c r="L7" s="5" t="s">
        <v>80</v>
      </c>
      <c r="M7" s="5" t="s">
        <v>81</v>
      </c>
      <c r="N7" s="5" t="s">
        <v>82</v>
      </c>
      <c r="O7" s="5" t="s">
        <v>83</v>
      </c>
      <c r="P7" s="5" t="s">
        <v>84</v>
      </c>
      <c r="Q7" s="5" t="s">
        <v>85</v>
      </c>
      <c r="R7" s="5" t="s">
        <v>86</v>
      </c>
      <c r="S7" s="5" t="s">
        <v>87</v>
      </c>
      <c r="T7" s="5" t="s">
        <v>88</v>
      </c>
      <c r="U7" s="5" t="s">
        <v>89</v>
      </c>
      <c r="V7" s="5" t="s">
        <v>90</v>
      </c>
      <c r="W7" s="5" t="s">
        <v>91</v>
      </c>
      <c r="X7" s="5" t="s">
        <v>92</v>
      </c>
      <c r="Y7" s="5" t="s">
        <v>93</v>
      </c>
      <c r="Z7" s="5" t="s">
        <v>94</v>
      </c>
      <c r="AA7" s="5" t="s">
        <v>95</v>
      </c>
      <c r="AB7" s="5" t="s">
        <v>96</v>
      </c>
      <c r="AC7" s="5" t="s">
        <v>97</v>
      </c>
      <c r="AD7" s="5" t="s">
        <v>98</v>
      </c>
      <c r="AE7" s="5" t="s">
        <v>99</v>
      </c>
      <c r="AF7" s="5" t="s">
        <v>100</v>
      </c>
      <c r="AG7" s="5" t="s">
        <v>101</v>
      </c>
      <c r="AH7" s="5" t="s">
        <v>102</v>
      </c>
      <c r="AI7" s="5" t="s">
        <v>103</v>
      </c>
      <c r="AJ7" s="5" t="s">
        <v>104</v>
      </c>
      <c r="AK7" s="5" t="s">
        <v>105</v>
      </c>
      <c r="AL7" s="5" t="s">
        <v>106</v>
      </c>
      <c r="AM7" s="5" t="s">
        <v>107</v>
      </c>
      <c r="AN7" s="5" t="s">
        <v>108</v>
      </c>
      <c r="AO7" s="5" t="s">
        <v>109</v>
      </c>
      <c r="AP7" s="5" t="s">
        <v>110</v>
      </c>
      <c r="AQ7" s="5" t="s">
        <v>111</v>
      </c>
      <c r="AR7" s="5" t="s">
        <v>112</v>
      </c>
      <c r="AS7" s="5" t="s">
        <v>113</v>
      </c>
      <c r="AT7" s="5" t="s">
        <v>114</v>
      </c>
      <c r="AU7" s="5" t="s">
        <v>115</v>
      </c>
      <c r="AV7" s="5" t="s">
        <v>116</v>
      </c>
      <c r="AW7" s="5" t="s">
        <v>117</v>
      </c>
      <c r="AX7" s="5" t="s">
        <v>118</v>
      </c>
      <c r="AY7" s="5" t="s">
        <v>119</v>
      </c>
      <c r="AZ7" s="5" t="s">
        <v>120</v>
      </c>
      <c r="BA7" s="5" t="s">
        <v>121</v>
      </c>
      <c r="BB7" s="5" t="s">
        <v>122</v>
      </c>
      <c r="BC7" s="5" t="s">
        <v>123</v>
      </c>
      <c r="BD7" s="5" t="s">
        <v>124</v>
      </c>
      <c r="BE7" s="5" t="s">
        <v>125</v>
      </c>
      <c r="BF7" s="5" t="s">
        <v>126</v>
      </c>
      <c r="BG7" s="5" t="s">
        <v>127</v>
      </c>
      <c r="BH7" s="5" t="s">
        <v>128</v>
      </c>
      <c r="BI7" s="5" t="s">
        <v>129</v>
      </c>
      <c r="BJ7" s="5" t="s">
        <v>130</v>
      </c>
      <c r="BK7" s="5" t="s">
        <v>131</v>
      </c>
      <c r="BL7" s="5" t="s">
        <v>132</v>
      </c>
      <c r="BM7" s="5" t="s">
        <v>133</v>
      </c>
      <c r="BN7" s="5" t="s">
        <v>134</v>
      </c>
      <c r="BO7" s="5" t="s">
        <v>135</v>
      </c>
      <c r="BP7" s="5" t="s">
        <v>136</v>
      </c>
      <c r="BQ7" s="5" t="s">
        <v>137</v>
      </c>
      <c r="BR7" s="5" t="s">
        <v>138</v>
      </c>
      <c r="BS7" s="5" t="s">
        <v>139</v>
      </c>
      <c r="BT7" s="5" t="s">
        <v>140</v>
      </c>
      <c r="BU7" s="5" t="s">
        <v>141</v>
      </c>
      <c r="BV7" s="5" t="s">
        <v>142</v>
      </c>
      <c r="BW7" s="5" t="s">
        <v>143</v>
      </c>
      <c r="BX7" s="5" t="s">
        <v>144</v>
      </c>
      <c r="BY7" s="5" t="s">
        <v>145</v>
      </c>
      <c r="BZ7" s="5" t="s">
        <v>146</v>
      </c>
      <c r="CA7" s="5" t="s">
        <v>147</v>
      </c>
    </row>
    <row r="8" customFormat="false" ht="12.8" hidden="false" customHeight="false" outlineLevel="0" collapsed="false">
      <c r="A8" s="4" t="s">
        <v>28</v>
      </c>
      <c r="C8" s="0" t="n">
        <f aca="false">(0.083*7)/360</f>
        <v>0.00161388888888889</v>
      </c>
      <c r="D8" s="0" t="n">
        <f aca="false">(0.088*7)/360</f>
        <v>0.00171111111111111</v>
      </c>
    </row>
    <row r="9" customFormat="false" ht="12.8" hidden="false" customHeight="false" outlineLevel="0" collapsed="false">
      <c r="A9" s="4" t="s">
        <v>148</v>
      </c>
      <c r="B9" s="0" t="n">
        <f aca="false">(0.079*7)/360</f>
        <v>0.00153611111111111</v>
      </c>
    </row>
    <row r="10" customFormat="false" ht="12.8" hidden="false" customHeight="false" outlineLevel="0" collapsed="false">
      <c r="A10" s="4" t="s">
        <v>149</v>
      </c>
      <c r="E10" s="0" t="n">
        <f aca="false">(0.095*7)/360</f>
        <v>0.00184722222222222</v>
      </c>
      <c r="G10" s="0" t="n">
        <f aca="false">(0.0101*7)/360</f>
        <v>0.000196388888888889</v>
      </c>
      <c r="H10" s="0" t="n">
        <f aca="false">(0.0103*7)/360</f>
        <v>0.000200277777777778</v>
      </c>
      <c r="I10" s="0" t="n">
        <f aca="false">(0.0106*7)/360</f>
        <v>0.000206111111111111</v>
      </c>
      <c r="J10" s="0" t="n">
        <f aca="false">(0.0109*7)/360</f>
        <v>0.000211944444444444</v>
      </c>
      <c r="K10" s="0" t="n">
        <f aca="false">(0.0112*7)/360</f>
        <v>0.000217777777777778</v>
      </c>
      <c r="L10" s="0" t="n">
        <f aca="false">(0.0112*7)/360</f>
        <v>0.000217777777777778</v>
      </c>
      <c r="M10" s="0" t="n">
        <f aca="false">(0.0112*7)/360</f>
        <v>0.000217777777777778</v>
      </c>
      <c r="N10" s="0" t="n">
        <f aca="false">(0.0112*7)/360</f>
        <v>0.000217777777777778</v>
      </c>
    </row>
    <row r="11" customFormat="false" ht="12.8" hidden="false" customHeight="false" outlineLevel="0" collapsed="false">
      <c r="A11" s="4" t="s">
        <v>150</v>
      </c>
      <c r="F11" s="0" t="n">
        <f aca="false">(0.0101*7)/360</f>
        <v>0.000196388888888889</v>
      </c>
    </row>
    <row r="12" customFormat="false" ht="12.8" hidden="false" customHeight="false" outlineLevel="0" collapsed="false">
      <c r="A12" s="4" t="s">
        <v>151</v>
      </c>
      <c r="O12" s="0" t="n">
        <f aca="false">(0.0112*7)/360</f>
        <v>0.000217777777777778</v>
      </c>
      <c r="P12" s="0" t="n">
        <f aca="false">(0.0112*7)/360</f>
        <v>0.000217777777777778</v>
      </c>
      <c r="Q12" s="0" t="n">
        <f aca="false">(0.0112*7)/360</f>
        <v>0.000217777777777778</v>
      </c>
      <c r="R12" s="0" t="n">
        <f aca="false">(0.0112*7)/360</f>
        <v>0.000217777777777778</v>
      </c>
      <c r="S12" s="0" t="n">
        <f aca="false">(0.0112*7)/360</f>
        <v>0.000217777777777778</v>
      </c>
      <c r="T12" s="0" t="n">
        <f aca="false">(0.0112*7)/360</f>
        <v>0.000217777777777778</v>
      </c>
      <c r="U12" s="0" t="n">
        <f aca="false">(0.0112*7)/360</f>
        <v>0.000217777777777778</v>
      </c>
      <c r="V12" s="0" t="n">
        <f aca="false">(0.0112*7)/360</f>
        <v>0.000217777777777778</v>
      </c>
      <c r="W12" s="0" t="n">
        <f aca="false">(0.0112*7)/360</f>
        <v>0.000217777777777778</v>
      </c>
      <c r="X12" s="0" t="n">
        <f aca="false">(0.0112*7)/360</f>
        <v>0.000217777777777778</v>
      </c>
    </row>
    <row r="13" customFormat="false" ht="12.8" hidden="false" customHeight="false" outlineLevel="0" collapsed="false">
      <c r="A13" s="4" t="s">
        <v>152</v>
      </c>
      <c r="Y13" s="0" t="n">
        <f aca="false">(0.0112*7)/360</f>
        <v>0.000217777777777778</v>
      </c>
      <c r="Z13" s="0" t="n">
        <f aca="false">(0.0112*7)/360</f>
        <v>0.000217777777777778</v>
      </c>
      <c r="AA13" s="0" t="n">
        <f aca="false">(0.0112*7)/360</f>
        <v>0.000217777777777778</v>
      </c>
      <c r="AB13" s="0" t="n">
        <f aca="false">(0.0112*7)/360</f>
        <v>0.000217777777777778</v>
      </c>
      <c r="AC13" s="0" t="n">
        <f aca="false">(0.0112*7)/360</f>
        <v>0.000217777777777778</v>
      </c>
      <c r="AD13" s="0" t="n">
        <f aca="false">(0.0112*7)/360</f>
        <v>0.000217777777777778</v>
      </c>
      <c r="AE13" s="0" t="n">
        <f aca="false">(0.0112*7)/360</f>
        <v>0.000217777777777778</v>
      </c>
      <c r="AF13" s="0" t="n">
        <f aca="false">(0.0112*7)/360</f>
        <v>0.000217777777777778</v>
      </c>
      <c r="AG13" s="0" t="n">
        <f aca="false">(0.0112*7)/360</f>
        <v>0.000217777777777778</v>
      </c>
      <c r="AH13" s="0" t="n">
        <f aca="false">(0.0112*7)/360</f>
        <v>0.000217777777777778</v>
      </c>
      <c r="AI13" s="0" t="n">
        <f aca="false">(0.0112*7)/360</f>
        <v>0.000217777777777778</v>
      </c>
      <c r="AJ13" s="0" t="n">
        <f aca="false">(0.0112*7)/360</f>
        <v>0.000217777777777778</v>
      </c>
      <c r="AK13" s="0" t="n">
        <f aca="false">(0.0112*7)/360</f>
        <v>0.000217777777777778</v>
      </c>
      <c r="AL13" s="0" t="n">
        <f aca="false">(0.0112*7)/360</f>
        <v>0.000217777777777778</v>
      </c>
    </row>
    <row r="14" customFormat="false" ht="12.8" hidden="false" customHeight="false" outlineLevel="0" collapsed="false">
      <c r="A14" s="4" t="s">
        <v>153</v>
      </c>
      <c r="AM14" s="0" t="n">
        <f aca="false">(0.0112*7)/360</f>
        <v>0.000217777777777778</v>
      </c>
      <c r="AN14" s="0" t="n">
        <f aca="false">(0.0112*7)/360</f>
        <v>0.000217777777777778</v>
      </c>
      <c r="AO14" s="0" t="n">
        <f aca="false">(0.0112*7)/360</f>
        <v>0.000217777777777778</v>
      </c>
      <c r="AP14" s="0" t="n">
        <f aca="false">(0.0112*7)/360</f>
        <v>0.000217777777777778</v>
      </c>
      <c r="AQ14" s="0" t="n">
        <f aca="false">(0.0112*7)/360</f>
        <v>0.000217777777777778</v>
      </c>
      <c r="AR14" s="0" t="n">
        <f aca="false">(0.0112*7)/360</f>
        <v>0.000217777777777778</v>
      </c>
      <c r="AS14" s="0" t="n">
        <f aca="false">(0.0112*7)/360</f>
        <v>0.000217777777777778</v>
      </c>
      <c r="AT14" s="0" t="n">
        <f aca="false">(0.0112*7)/360</f>
        <v>0.000217777777777778</v>
      </c>
      <c r="AU14" s="0" t="n">
        <f aca="false">(0.0112*7)/360</f>
        <v>0.000217777777777778</v>
      </c>
      <c r="AV14" s="0" t="n">
        <f aca="false">(0.0112*7)/360</f>
        <v>0.000217777777777778</v>
      </c>
      <c r="AW14" s="0" t="n">
        <f aca="false">(0.0112*7)/360</f>
        <v>0.000217777777777778</v>
      </c>
      <c r="AX14" s="0" t="n">
        <f aca="false">(0.0112*7)/360</f>
        <v>0.000217777777777778</v>
      </c>
      <c r="AY14" s="0" t="n">
        <f aca="false">(0.0112*7)/360</f>
        <v>0.000217777777777778</v>
      </c>
      <c r="AZ14" s="0" t="n">
        <f aca="false">(0.0112*7)/360</f>
        <v>0.000217777777777778</v>
      </c>
      <c r="BA14" s="0" t="n">
        <f aca="false">(0.0112*7)/360</f>
        <v>0.000217777777777778</v>
      </c>
      <c r="BB14" s="0" t="n">
        <f aca="false">(0.0112*7)/360</f>
        <v>0.000217777777777778</v>
      </c>
    </row>
    <row r="15" customFormat="false" ht="12.8" hidden="false" customHeight="false" outlineLevel="0" collapsed="false">
      <c r="A15" s="4" t="s">
        <v>154</v>
      </c>
      <c r="AM15" s="0" t="n">
        <f aca="false">(0.0112*7)/360</f>
        <v>0.000217777777777778</v>
      </c>
      <c r="AN15" s="0" t="n">
        <f aca="false">(0.0112*7)/360</f>
        <v>0.000217777777777778</v>
      </c>
      <c r="AO15" s="0" t="n">
        <f aca="false">(0.0112*7)/360</f>
        <v>0.000217777777777778</v>
      </c>
      <c r="AP15" s="0" t="n">
        <f aca="false">(0.0112*7)/360</f>
        <v>0.000217777777777778</v>
      </c>
      <c r="AQ15" s="0" t="n">
        <f aca="false">(0.0112*7)/360</f>
        <v>0.000217777777777778</v>
      </c>
      <c r="AR15" s="0" t="n">
        <f aca="false">(0.0112*7)/360</f>
        <v>0.000217777777777778</v>
      </c>
      <c r="AS15" s="0" t="n">
        <f aca="false">(0.0112*7)/360</f>
        <v>0.000217777777777778</v>
      </c>
      <c r="AT15" s="0" t="n">
        <f aca="false">(0.0112*7)/360</f>
        <v>0.000217777777777778</v>
      </c>
      <c r="AU15" s="0" t="n">
        <f aca="false">(0.0112*7)/360</f>
        <v>0.000217777777777778</v>
      </c>
      <c r="AV15" s="0" t="n">
        <f aca="false">(0.0112*7)/360</f>
        <v>0.000217777777777778</v>
      </c>
      <c r="AW15" s="0" t="n">
        <f aca="false">(0.0112*7)/360</f>
        <v>0.000217777777777778</v>
      </c>
      <c r="AX15" s="0" t="n">
        <f aca="false">(0.0112*7)/360</f>
        <v>0.000217777777777778</v>
      </c>
      <c r="AY15" s="0" t="n">
        <f aca="false">(0.0112*7)/360</f>
        <v>0.000217777777777778</v>
      </c>
      <c r="AZ15" s="0" t="n">
        <f aca="false">(0.0112*7)/360</f>
        <v>0.000217777777777778</v>
      </c>
      <c r="BA15" s="0" t="n">
        <f aca="false">(0.0112*7)/360</f>
        <v>0.000217777777777778</v>
      </c>
      <c r="BB15" s="0" t="n">
        <f aca="false">(0.0112*7)/360</f>
        <v>0.000217777777777778</v>
      </c>
    </row>
    <row r="16" customFormat="false" ht="12.8" hidden="false" customHeight="false" outlineLevel="0" collapsed="false">
      <c r="A16" s="4" t="s">
        <v>155</v>
      </c>
      <c r="BC16" s="0" t="n">
        <f aca="false">(0.0112*7)/360</f>
        <v>0.000217777777777778</v>
      </c>
      <c r="BD16" s="0" t="n">
        <f aca="false">(0.0112*7)/360</f>
        <v>0.000217777777777778</v>
      </c>
      <c r="BE16" s="0" t="n">
        <f aca="false">(0.0112*7)/360</f>
        <v>0.000217777777777778</v>
      </c>
      <c r="BF16" s="0" t="n">
        <f aca="false">(0.0112*7)/360</f>
        <v>0.000217777777777778</v>
      </c>
      <c r="BG16" s="0" t="n">
        <f aca="false">(0.0112*7)/360</f>
        <v>0.000217777777777778</v>
      </c>
      <c r="BH16" s="0" t="n">
        <f aca="false">(0.0112*7)/360</f>
        <v>0.000217777777777778</v>
      </c>
      <c r="BI16" s="0" t="n">
        <f aca="false">(0.0112*7)/360</f>
        <v>0.000217777777777778</v>
      </c>
      <c r="BJ16" s="0" t="n">
        <f aca="false">(0.0112*7)/360</f>
        <v>0.000217777777777778</v>
      </c>
      <c r="BK16" s="0" t="n">
        <f aca="false">(0.0112*7)/360</f>
        <v>0.000217777777777778</v>
      </c>
      <c r="BL16" s="0" t="n">
        <f aca="false">(0.0112*7)/360</f>
        <v>0.000217777777777778</v>
      </c>
    </row>
    <row r="17" customFormat="false" ht="12.8" hidden="false" customHeight="false" outlineLevel="0" collapsed="false">
      <c r="A17" s="4" t="s">
        <v>156</v>
      </c>
      <c r="BC17" s="0" t="n">
        <f aca="false">(0.0112*7)/360</f>
        <v>0.000217777777777778</v>
      </c>
      <c r="BD17" s="0" t="n">
        <f aca="false">(0.0112*7)/360</f>
        <v>0.000217777777777778</v>
      </c>
      <c r="BE17" s="0" t="n">
        <f aca="false">(0.0112*7)/360</f>
        <v>0.000217777777777778</v>
      </c>
      <c r="BF17" s="0" t="n">
        <f aca="false">(0.0112*7)/360</f>
        <v>0.000217777777777778</v>
      </c>
      <c r="BG17" s="0" t="n">
        <f aca="false">(0.0112*7)/360</f>
        <v>0.000217777777777778</v>
      </c>
      <c r="BH17" s="0" t="n">
        <f aca="false">(0.0112*7)/360</f>
        <v>0.000217777777777778</v>
      </c>
      <c r="BI17" s="0" t="n">
        <f aca="false">(0.0112*7)/360</f>
        <v>0.000217777777777778</v>
      </c>
      <c r="BJ17" s="0" t="n">
        <f aca="false">(0.0112*7)/360</f>
        <v>0.000217777777777778</v>
      </c>
      <c r="BK17" s="0" t="n">
        <f aca="false">(0.0112*7)/360</f>
        <v>0.000217777777777778</v>
      </c>
      <c r="BL17" s="0" t="n">
        <f aca="false">(0.0112*7)/360</f>
        <v>0.000217777777777778</v>
      </c>
    </row>
    <row r="18" customFormat="false" ht="12.8" hidden="false" customHeight="false" outlineLevel="0" collapsed="false">
      <c r="A18" s="4" t="s">
        <v>157</v>
      </c>
      <c r="BM18" s="0" t="n">
        <f aca="false">(0.0112*7)/360</f>
        <v>0.000217777777777778</v>
      </c>
      <c r="BN18" s="0" t="n">
        <f aca="false">(0.0112*7)/360</f>
        <v>0.000217777777777778</v>
      </c>
      <c r="BO18" s="0" t="n">
        <f aca="false">(0.0112*7)/360</f>
        <v>0.000217777777777778</v>
      </c>
      <c r="BP18" s="0" t="n">
        <f aca="false">(0.0112*7)/360</f>
        <v>0.000217777777777778</v>
      </c>
      <c r="BQ18" s="0" t="n">
        <f aca="false">(0.0112*7)/360</f>
        <v>0.000217777777777778</v>
      </c>
      <c r="BR18" s="0" t="n">
        <f aca="false">(0.0112*7)/360</f>
        <v>0.000217777777777778</v>
      </c>
      <c r="BS18" s="0" t="n">
        <f aca="false">(0.0112*7)/360</f>
        <v>0.000217777777777778</v>
      </c>
      <c r="BT18" s="0" t="n">
        <f aca="false">(0.0112*7)/360</f>
        <v>0.000217777777777778</v>
      </c>
      <c r="BU18" s="0" t="n">
        <f aca="false">(0.0112*7)/360</f>
        <v>0.000217777777777778</v>
      </c>
      <c r="BV18" s="0" t="n">
        <f aca="false">(0.0112*7)/360</f>
        <v>0.000217777777777778</v>
      </c>
    </row>
    <row r="19" customFormat="false" ht="12.8" hidden="false" customHeight="false" outlineLevel="0" collapsed="false">
      <c r="A19" s="4" t="s">
        <v>158</v>
      </c>
      <c r="BM19" s="0" t="n">
        <f aca="false">(0.0112*7)/360</f>
        <v>0.000217777777777778</v>
      </c>
      <c r="BN19" s="0" t="n">
        <f aca="false">(0.0112*7)/360</f>
        <v>0.000217777777777778</v>
      </c>
      <c r="BO19" s="0" t="n">
        <f aca="false">(0.0112*7)/360</f>
        <v>0.000217777777777778</v>
      </c>
      <c r="BP19" s="0" t="n">
        <f aca="false">(0.0112*7)/360</f>
        <v>0.000217777777777778</v>
      </c>
      <c r="BQ19" s="0" t="n">
        <f aca="false">(0.0112*7)/360</f>
        <v>0.000217777777777778</v>
      </c>
      <c r="BR19" s="0" t="n">
        <f aca="false">(0.0112*7)/360</f>
        <v>0.000217777777777778</v>
      </c>
      <c r="BS19" s="0" t="n">
        <f aca="false">(0.0112*7)/360</f>
        <v>0.000217777777777778</v>
      </c>
      <c r="BT19" s="0" t="n">
        <f aca="false">(0.0112*7)/360</f>
        <v>0.000217777777777778</v>
      </c>
      <c r="BU19" s="0" t="n">
        <f aca="false">(0.0112*7)/360</f>
        <v>0.000217777777777778</v>
      </c>
      <c r="BV19" s="0" t="n">
        <f aca="false">(0.0112*7)/360</f>
        <v>0.000217777777777778</v>
      </c>
    </row>
    <row r="20" customFormat="false" ht="12.8" hidden="false" customHeight="false" outlineLevel="0" collapsed="false">
      <c r="A20" s="4" t="s">
        <v>159</v>
      </c>
      <c r="BW20" s="0" t="n">
        <f aca="false">(0.0112*7)/360</f>
        <v>0.000217777777777778</v>
      </c>
      <c r="BX20" s="0" t="n">
        <f aca="false">(0.0112*7)/360</f>
        <v>0.000217777777777778</v>
      </c>
      <c r="BY20" s="0" t="n">
        <f aca="false">(0.0112*7)/360</f>
        <v>0.000217777777777778</v>
      </c>
      <c r="BZ20" s="0" t="n">
        <f aca="false">(0.0112*7)/360</f>
        <v>0.000217777777777778</v>
      </c>
      <c r="CA20" s="0" t="n">
        <f aca="false">(0.0112*7)/360</f>
        <v>0.000217777777777778</v>
      </c>
    </row>
    <row r="21" customFormat="false" ht="12.8" hidden="false" customHeight="false" outlineLevel="0" collapsed="false">
      <c r="A21" s="4"/>
    </row>
    <row r="22" customFormat="false" ht="12.8" hidden="false" customHeight="false" outlineLevel="0" collapsed="false">
      <c r="A22" s="3" t="s">
        <v>160</v>
      </c>
      <c r="B22" s="5" t="s">
        <v>70</v>
      </c>
      <c r="C22" s="5" t="s">
        <v>71</v>
      </c>
      <c r="D22" s="5" t="s">
        <v>72</v>
      </c>
      <c r="E22" s="5" t="s">
        <v>73</v>
      </c>
      <c r="F22" s="5" t="s">
        <v>74</v>
      </c>
      <c r="G22" s="5" t="s">
        <v>75</v>
      </c>
      <c r="H22" s="5" t="s">
        <v>76</v>
      </c>
      <c r="I22" s="5" t="s">
        <v>77</v>
      </c>
      <c r="J22" s="5" t="s">
        <v>78</v>
      </c>
      <c r="K22" s="5" t="s">
        <v>79</v>
      </c>
      <c r="L22" s="5" t="s">
        <v>80</v>
      </c>
      <c r="M22" s="5" t="s">
        <v>81</v>
      </c>
      <c r="N22" s="5" t="s">
        <v>82</v>
      </c>
      <c r="O22" s="5" t="s">
        <v>83</v>
      </c>
      <c r="P22" s="5" t="s">
        <v>84</v>
      </c>
      <c r="Q22" s="5" t="s">
        <v>85</v>
      </c>
      <c r="R22" s="5" t="s">
        <v>86</v>
      </c>
      <c r="S22" s="5" t="s">
        <v>87</v>
      </c>
      <c r="T22" s="5" t="s">
        <v>88</v>
      </c>
      <c r="U22" s="5" t="s">
        <v>89</v>
      </c>
      <c r="V22" s="5" t="s">
        <v>90</v>
      </c>
      <c r="W22" s="5" t="s">
        <v>91</v>
      </c>
      <c r="X22" s="5" t="s">
        <v>92</v>
      </c>
      <c r="Y22" s="5" t="s">
        <v>93</v>
      </c>
      <c r="Z22" s="5" t="s">
        <v>94</v>
      </c>
      <c r="AA22" s="5" t="s">
        <v>95</v>
      </c>
      <c r="AB22" s="5" t="s">
        <v>96</v>
      </c>
      <c r="AC22" s="5" t="s">
        <v>97</v>
      </c>
      <c r="AD22" s="5" t="s">
        <v>98</v>
      </c>
      <c r="AE22" s="5" t="s">
        <v>99</v>
      </c>
      <c r="AF22" s="5" t="s">
        <v>100</v>
      </c>
      <c r="AG22" s="5" t="s">
        <v>101</v>
      </c>
      <c r="AH22" s="5" t="s">
        <v>102</v>
      </c>
      <c r="AI22" s="5" t="s">
        <v>103</v>
      </c>
      <c r="AJ22" s="5" t="s">
        <v>104</v>
      </c>
      <c r="AK22" s="5" t="s">
        <v>105</v>
      </c>
      <c r="AL22" s="5" t="s">
        <v>106</v>
      </c>
      <c r="AM22" s="5" t="s">
        <v>107</v>
      </c>
      <c r="AN22" s="5" t="s">
        <v>108</v>
      </c>
      <c r="AO22" s="5" t="s">
        <v>109</v>
      </c>
      <c r="AP22" s="5" t="s">
        <v>110</v>
      </c>
      <c r="AQ22" s="5" t="s">
        <v>111</v>
      </c>
      <c r="AR22" s="5" t="s">
        <v>112</v>
      </c>
      <c r="AS22" s="5" t="s">
        <v>113</v>
      </c>
      <c r="AT22" s="5" t="s">
        <v>114</v>
      </c>
      <c r="AU22" s="5" t="s">
        <v>115</v>
      </c>
      <c r="AV22" s="5" t="s">
        <v>116</v>
      </c>
      <c r="AW22" s="5" t="s">
        <v>117</v>
      </c>
      <c r="AX22" s="5" t="s">
        <v>118</v>
      </c>
      <c r="AY22" s="5" t="s">
        <v>119</v>
      </c>
      <c r="AZ22" s="5" t="s">
        <v>120</v>
      </c>
      <c r="BA22" s="5" t="s">
        <v>121</v>
      </c>
      <c r="BB22" s="5" t="s">
        <v>122</v>
      </c>
      <c r="BC22" s="5" t="s">
        <v>123</v>
      </c>
      <c r="BD22" s="5" t="s">
        <v>124</v>
      </c>
      <c r="BE22" s="5" t="s">
        <v>125</v>
      </c>
      <c r="BF22" s="5" t="s">
        <v>126</v>
      </c>
      <c r="BG22" s="5" t="s">
        <v>127</v>
      </c>
      <c r="BH22" s="5" t="s">
        <v>128</v>
      </c>
      <c r="BI22" s="5" t="s">
        <v>129</v>
      </c>
      <c r="BJ22" s="5" t="s">
        <v>130</v>
      </c>
      <c r="BK22" s="5" t="s">
        <v>131</v>
      </c>
      <c r="BL22" s="5" t="s">
        <v>132</v>
      </c>
      <c r="BM22" s="5" t="s">
        <v>133</v>
      </c>
      <c r="BN22" s="5" t="s">
        <v>134</v>
      </c>
      <c r="BO22" s="5" t="s">
        <v>135</v>
      </c>
      <c r="BP22" s="5" t="s">
        <v>136</v>
      </c>
      <c r="BQ22" s="5" t="s">
        <v>137</v>
      </c>
      <c r="BR22" s="5" t="s">
        <v>138</v>
      </c>
      <c r="BS22" s="5" t="s">
        <v>139</v>
      </c>
      <c r="BT22" s="5" t="s">
        <v>140</v>
      </c>
      <c r="BU22" s="5" t="s">
        <v>141</v>
      </c>
      <c r="BV22" s="5" t="s">
        <v>142</v>
      </c>
      <c r="BW22" s="5" t="s">
        <v>143</v>
      </c>
      <c r="BX22" s="5" t="s">
        <v>144</v>
      </c>
      <c r="BY22" s="5" t="s">
        <v>145</v>
      </c>
      <c r="BZ22" s="5" t="s">
        <v>146</v>
      </c>
      <c r="CA22" s="5" t="s">
        <v>147</v>
      </c>
    </row>
    <row r="23" customFormat="false" ht="12.8" hidden="false" customHeight="false" outlineLevel="0" collapsed="false">
      <c r="A23" s="4" t="s">
        <v>45</v>
      </c>
      <c r="F23" s="0" t="n">
        <f aca="false">1/360</f>
        <v>0.00277777777777778</v>
      </c>
      <c r="L23" s="0" t="s">
        <v>46</v>
      </c>
      <c r="R23" s="0" t="s">
        <v>46</v>
      </c>
      <c r="Z23" s="0" t="s">
        <v>46</v>
      </c>
      <c r="AH23" s="0" t="s">
        <v>46</v>
      </c>
      <c r="AP23" s="0" t="s">
        <v>46</v>
      </c>
      <c r="AX23" s="0" t="s">
        <v>46</v>
      </c>
      <c r="BF23" s="0" t="s">
        <v>46</v>
      </c>
    </row>
    <row r="24" customFormat="false" ht="12.8" hidden="false" customHeight="false" outlineLevel="0" collapsed="false">
      <c r="A24" s="4" t="s">
        <v>39</v>
      </c>
    </row>
    <row r="25" customFormat="false" ht="12.8" hidden="false" customHeight="false" outlineLevel="0" collapsed="false">
      <c r="A25" s="4" t="s">
        <v>64</v>
      </c>
    </row>
    <row r="26" customFormat="false" ht="12.8" hidden="false" customHeight="false" outlineLevel="0" collapsed="false">
      <c r="A26" s="4" t="s">
        <v>65</v>
      </c>
    </row>
    <row r="27" customFormat="false" ht="12.8" hidden="false" customHeight="false" outlineLevel="0" collapsed="false">
      <c r="A27" s="4" t="s">
        <v>66</v>
      </c>
    </row>
    <row r="28" customFormat="false" ht="12.8" hidden="false" customHeight="false" outlineLevel="0" collapsed="false">
      <c r="A28" s="4" t="s">
        <v>48</v>
      </c>
      <c r="C28" s="0" t="n">
        <f aca="false">1/360</f>
        <v>0.00277777777777778</v>
      </c>
      <c r="M28" s="0" t="s">
        <v>161</v>
      </c>
      <c r="U28" s="0" t="s">
        <v>161</v>
      </c>
      <c r="AC28" s="0" t="s">
        <v>161</v>
      </c>
      <c r="AK28" s="0" t="s">
        <v>161</v>
      </c>
      <c r="AS28" s="0" t="s">
        <v>161</v>
      </c>
      <c r="BA28" s="0" t="s">
        <v>161</v>
      </c>
      <c r="BI28" s="0" t="s">
        <v>161</v>
      </c>
    </row>
    <row r="29" customFormat="false" ht="12.8" hidden="false" customHeight="false" outlineLevel="0" collapsed="false">
      <c r="A29" s="4" t="s">
        <v>54</v>
      </c>
      <c r="F29" s="0" t="n">
        <f aca="false">1/360</f>
        <v>0.00277777777777778</v>
      </c>
      <c r="I29" s="0" t="s">
        <v>55</v>
      </c>
      <c r="L29" s="0" t="s">
        <v>55</v>
      </c>
      <c r="T29" s="0" t="s">
        <v>55</v>
      </c>
      <c r="AB29" s="0" t="s">
        <v>55</v>
      </c>
      <c r="AJ29" s="0" t="s">
        <v>55</v>
      </c>
      <c r="AR29" s="0" t="s">
        <v>55</v>
      </c>
      <c r="AZ29" s="0" t="s">
        <v>55</v>
      </c>
      <c r="BH29" s="0" t="s">
        <v>55</v>
      </c>
    </row>
    <row r="30" customFormat="false" ht="12.8" hidden="false" customHeight="false" outlineLevel="0" collapsed="false">
      <c r="A30" s="4" t="s">
        <v>40</v>
      </c>
    </row>
    <row r="31" customFormat="false" ht="12.8" hidden="false" customHeight="false" outlineLevel="0" collapsed="false">
      <c r="A31" s="4" t="s">
        <v>61</v>
      </c>
      <c r="F31" s="0" t="n">
        <f aca="false">1/360</f>
        <v>0.00277777777777778</v>
      </c>
      <c r="L31" s="0" t="s">
        <v>59</v>
      </c>
    </row>
    <row r="32" customFormat="false" ht="12.8" hidden="false" customHeight="false" outlineLevel="0" collapsed="false">
      <c r="A32" s="0" t="s">
        <v>162</v>
      </c>
    </row>
    <row r="33" customFormat="false" ht="12.8" hidden="false" customHeight="false" outlineLevel="0" collapsed="false">
      <c r="A33" s="4" t="s">
        <v>163</v>
      </c>
    </row>
    <row r="34" customFormat="false" ht="12.8" hidden="false" customHeight="false" outlineLevel="0" collapsed="false">
      <c r="A34" s="4" t="s">
        <v>58</v>
      </c>
    </row>
    <row r="35" customFormat="false" ht="12.8" hidden="false" customHeight="false" outlineLevel="0" collapsed="false">
      <c r="A35" s="4" t="s">
        <v>60</v>
      </c>
      <c r="F35" s="0" t="n">
        <f aca="false">1/360</f>
        <v>0.00277777777777778</v>
      </c>
      <c r="L35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C8" activeCellId="0" sqref="C8"/>
    </sheetView>
  </sheetViews>
  <sheetFormatPr defaultRowHeight="12.8"/>
  <cols>
    <col collapsed="false" hidden="false" max="1" min="1" style="0" width="39.1479591836735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164</v>
      </c>
    </row>
    <row r="3" customFormat="false" ht="12.8" hidden="false" customHeight="false" outlineLevel="0" collapsed="false">
      <c r="A3" s="1" t="s">
        <v>20</v>
      </c>
    </row>
    <row r="4" customFormat="false" ht="12.8" hidden="false" customHeight="false" outlineLevel="0" collapsed="false">
      <c r="A4" s="0" t="s">
        <v>68</v>
      </c>
    </row>
    <row r="5" customFormat="false" ht="12.8" hidden="false" customHeight="false" outlineLevel="0" collapsed="false">
      <c r="A5" s="2" t="s">
        <v>22</v>
      </c>
    </row>
    <row r="6" customFormat="false" ht="12.8" hidden="false" customHeight="false" outlineLevel="0" collapsed="false">
      <c r="A6" s="0" t="s">
        <v>69</v>
      </c>
    </row>
    <row r="7" customFormat="false" ht="12.8" hidden="false" customHeight="false" outlineLevel="0" collapsed="false">
      <c r="A7" s="3" t="s">
        <v>24</v>
      </c>
      <c r="B7" s="0" t="s">
        <v>17</v>
      </c>
      <c r="C7" s="0" t="s">
        <v>18</v>
      </c>
      <c r="D7" s="0" t="s">
        <v>70</v>
      </c>
      <c r="E7" s="0" t="s">
        <v>71</v>
      </c>
      <c r="F7" s="0" t="s">
        <v>72</v>
      </c>
      <c r="G7" s="0" t="s">
        <v>73</v>
      </c>
      <c r="H7" s="0" t="s">
        <v>74</v>
      </c>
      <c r="I7" s="0" t="s">
        <v>75</v>
      </c>
      <c r="J7" s="0" t="s">
        <v>76</v>
      </c>
      <c r="K7" s="0" t="s">
        <v>77</v>
      </c>
      <c r="L7" s="0" t="s">
        <v>78</v>
      </c>
      <c r="M7" s="0" t="s">
        <v>79</v>
      </c>
      <c r="N7" s="0" t="s">
        <v>80</v>
      </c>
      <c r="O7" s="0" t="s">
        <v>81</v>
      </c>
      <c r="P7" s="0" t="s">
        <v>82</v>
      </c>
      <c r="Q7" s="0" t="s">
        <v>83</v>
      </c>
      <c r="R7" s="0" t="s">
        <v>84</v>
      </c>
      <c r="S7" s="0" t="s">
        <v>85</v>
      </c>
      <c r="T7" s="0" t="s">
        <v>86</v>
      </c>
      <c r="U7" s="0" t="s">
        <v>87</v>
      </c>
      <c r="V7" s="0" t="s">
        <v>88</v>
      </c>
      <c r="W7" s="0" t="s">
        <v>89</v>
      </c>
      <c r="X7" s="0" t="s">
        <v>90</v>
      </c>
      <c r="Y7" s="0" t="s">
        <v>91</v>
      </c>
      <c r="Z7" s="0" t="s">
        <v>92</v>
      </c>
      <c r="AA7" s="0" t="s">
        <v>93</v>
      </c>
      <c r="AB7" s="0" t="s">
        <v>94</v>
      </c>
      <c r="AC7" s="0" t="s">
        <v>95</v>
      </c>
      <c r="AD7" s="0" t="s">
        <v>96</v>
      </c>
      <c r="AE7" s="0" t="s">
        <v>97</v>
      </c>
      <c r="AF7" s="0" t="s">
        <v>98</v>
      </c>
      <c r="AG7" s="0" t="s">
        <v>99</v>
      </c>
      <c r="AH7" s="0" t="s">
        <v>100</v>
      </c>
      <c r="AI7" s="0" t="s">
        <v>101</v>
      </c>
      <c r="AJ7" s="0" t="s">
        <v>102</v>
      </c>
      <c r="AK7" s="0" t="s">
        <v>103</v>
      </c>
      <c r="AL7" s="0" t="s">
        <v>104</v>
      </c>
      <c r="AM7" s="0" t="s">
        <v>105</v>
      </c>
      <c r="AN7" s="0" t="s">
        <v>106</v>
      </c>
      <c r="AO7" s="0" t="s">
        <v>107</v>
      </c>
      <c r="AP7" s="0" t="s">
        <v>108</v>
      </c>
      <c r="AQ7" s="0" t="s">
        <v>109</v>
      </c>
      <c r="AR7" s="0" t="s">
        <v>110</v>
      </c>
      <c r="AS7" s="0" t="s">
        <v>111</v>
      </c>
      <c r="AT7" s="0" t="s">
        <v>112</v>
      </c>
      <c r="AU7" s="0" t="s">
        <v>113</v>
      </c>
      <c r="AV7" s="0" t="s">
        <v>114</v>
      </c>
      <c r="AW7" s="0" t="s">
        <v>115</v>
      </c>
      <c r="AX7" s="0" t="s">
        <v>116</v>
      </c>
      <c r="AY7" s="0" t="s">
        <v>117</v>
      </c>
      <c r="AZ7" s="0" t="s">
        <v>118</v>
      </c>
      <c r="BA7" s="0" t="s">
        <v>119</v>
      </c>
      <c r="BB7" s="0" t="s">
        <v>120</v>
      </c>
      <c r="BC7" s="0" t="s">
        <v>121</v>
      </c>
      <c r="BD7" s="0" t="s">
        <v>122</v>
      </c>
      <c r="BE7" s="0" t="s">
        <v>123</v>
      </c>
      <c r="BF7" s="0" t="s">
        <v>124</v>
      </c>
      <c r="BG7" s="0" t="s">
        <v>125</v>
      </c>
      <c r="BH7" s="0" t="s">
        <v>126</v>
      </c>
      <c r="BI7" s="0" t="s">
        <v>127</v>
      </c>
      <c r="BJ7" s="0" t="s">
        <v>128</v>
      </c>
      <c r="BK7" s="0" t="s">
        <v>129</v>
      </c>
      <c r="BL7" s="0" t="s">
        <v>130</v>
      </c>
      <c r="BM7" s="0" t="s">
        <v>131</v>
      </c>
      <c r="BN7" s="0" t="s">
        <v>132</v>
      </c>
      <c r="BO7" s="0" t="s">
        <v>133</v>
      </c>
      <c r="BP7" s="0" t="s">
        <v>134</v>
      </c>
      <c r="BQ7" s="0" t="s">
        <v>135</v>
      </c>
      <c r="BR7" s="0" t="s">
        <v>136</v>
      </c>
      <c r="BS7" s="0" t="s">
        <v>137</v>
      </c>
      <c r="BT7" s="0" t="s">
        <v>138</v>
      </c>
      <c r="BU7" s="0" t="s">
        <v>139</v>
      </c>
      <c r="BV7" s="0" t="s">
        <v>140</v>
      </c>
      <c r="BW7" s="0" t="s">
        <v>141</v>
      </c>
      <c r="BX7" s="0" t="s">
        <v>142</v>
      </c>
      <c r="BY7" s="0" t="s">
        <v>143</v>
      </c>
      <c r="BZ7" s="0" t="s">
        <v>144</v>
      </c>
      <c r="CA7" s="0" t="s">
        <v>145</v>
      </c>
      <c r="CB7" s="0" t="s">
        <v>146</v>
      </c>
      <c r="CC7" s="0" t="s">
        <v>147</v>
      </c>
    </row>
    <row r="8" customFormat="false" ht="14.65" hidden="false" customHeight="false" outlineLevel="0" collapsed="false">
      <c r="A8" s="4" t="s">
        <v>29</v>
      </c>
      <c r="B8" s="0" t="n">
        <f aca="false">0.071*7</f>
        <v>0.497</v>
      </c>
      <c r="C8" s="0" t="n">
        <f aca="false">0.075*7</f>
        <v>0.525</v>
      </c>
      <c r="E8" s="0" t="n">
        <v>83</v>
      </c>
      <c r="F8" s="0" t="n">
        <v>88</v>
      </c>
      <c r="G8" s="0" t="n">
        <v>95</v>
      </c>
      <c r="I8" s="0" t="n">
        <v>101</v>
      </c>
      <c r="J8" s="0" t="n">
        <v>103</v>
      </c>
      <c r="K8" s="0" t="n">
        <v>106</v>
      </c>
      <c r="L8" s="0" t="n">
        <v>109</v>
      </c>
      <c r="M8" s="0" t="n">
        <v>112</v>
      </c>
      <c r="N8" s="0" t="n">
        <v>112</v>
      </c>
      <c r="O8" s="0" t="n">
        <v>112</v>
      </c>
      <c r="P8" s="0" t="n">
        <v>112</v>
      </c>
    </row>
    <row r="9" customFormat="false" ht="14.65" hidden="false" customHeight="false" outlineLevel="0" collapsed="false">
      <c r="A9" s="4" t="s">
        <v>165</v>
      </c>
      <c r="D9" s="0" t="n">
        <v>79</v>
      </c>
      <c r="H9" s="0" t="n">
        <v>101</v>
      </c>
    </row>
    <row r="10" customFormat="false" ht="14.65" hidden="false" customHeight="false" outlineLevel="0" collapsed="false">
      <c r="A10" s="4" t="s">
        <v>166</v>
      </c>
      <c r="Q10" s="0" t="n">
        <v>112</v>
      </c>
      <c r="R10" s="0" t="n">
        <v>112</v>
      </c>
      <c r="S10" s="0" t="n">
        <v>112</v>
      </c>
      <c r="T10" s="0" t="n">
        <v>112</v>
      </c>
      <c r="U10" s="0" t="n">
        <v>112</v>
      </c>
      <c r="V10" s="0" t="n">
        <v>112</v>
      </c>
      <c r="W10" s="0" t="n">
        <v>112</v>
      </c>
      <c r="X10" s="0" t="n">
        <v>112</v>
      </c>
      <c r="Y10" s="0" t="n">
        <v>112</v>
      </c>
      <c r="Z10" s="0" t="n">
        <v>112</v>
      </c>
    </row>
    <row r="11" customFormat="false" ht="14.65" hidden="false" customHeight="false" outlineLevel="0" collapsed="false">
      <c r="A11" s="4" t="s">
        <v>167</v>
      </c>
      <c r="AA11" s="0" t="n">
        <v>112</v>
      </c>
      <c r="AB11" s="0" t="n">
        <v>112</v>
      </c>
      <c r="AC11" s="0" t="n">
        <v>112</v>
      </c>
      <c r="AD11" s="0" t="n">
        <v>112</v>
      </c>
      <c r="AE11" s="0" t="n">
        <v>112</v>
      </c>
      <c r="AF11" s="0" t="n">
        <v>112</v>
      </c>
      <c r="AG11" s="0" t="n">
        <v>112</v>
      </c>
      <c r="AH11" s="0" t="n">
        <v>112</v>
      </c>
      <c r="AI11" s="0" t="n">
        <v>112</v>
      </c>
      <c r="AJ11" s="0" t="n">
        <v>112</v>
      </c>
      <c r="AK11" s="0" t="n">
        <v>112</v>
      </c>
      <c r="AL11" s="0" t="n">
        <v>112</v>
      </c>
      <c r="AM11" s="0" t="n">
        <v>112</v>
      </c>
      <c r="AN11" s="0" t="n">
        <v>112</v>
      </c>
    </row>
    <row r="12" customFormat="false" ht="14.65" hidden="false" customHeight="false" outlineLevel="0" collapsed="false">
      <c r="A12" s="4" t="s">
        <v>168</v>
      </c>
      <c r="AO12" s="0" t="n">
        <v>112</v>
      </c>
      <c r="AP12" s="0" t="n">
        <v>112</v>
      </c>
      <c r="AQ12" s="0" t="n">
        <v>112</v>
      </c>
      <c r="AR12" s="0" t="n">
        <v>112</v>
      </c>
      <c r="AS12" s="0" t="n">
        <v>112</v>
      </c>
      <c r="AT12" s="0" t="n">
        <v>112</v>
      </c>
      <c r="AU12" s="0" t="n">
        <v>112</v>
      </c>
      <c r="AV12" s="0" t="n">
        <v>112</v>
      </c>
      <c r="AW12" s="0" t="n">
        <v>112</v>
      </c>
      <c r="AX12" s="0" t="n">
        <v>112</v>
      </c>
      <c r="AY12" s="0" t="n">
        <v>112</v>
      </c>
      <c r="AZ12" s="0" t="n">
        <v>112</v>
      </c>
      <c r="BA12" s="0" t="n">
        <v>112</v>
      </c>
      <c r="BB12" s="0" t="n">
        <v>112</v>
      </c>
      <c r="BC12" s="0" t="n">
        <v>112</v>
      </c>
      <c r="BD12" s="0" t="n">
        <v>112</v>
      </c>
    </row>
    <row r="13" customFormat="false" ht="14.65" hidden="false" customHeight="false" outlineLevel="0" collapsed="false">
      <c r="A13" s="4" t="s">
        <v>169</v>
      </c>
      <c r="AO13" s="0" t="n">
        <v>112</v>
      </c>
      <c r="AP13" s="0" t="n">
        <v>112</v>
      </c>
      <c r="AQ13" s="0" t="n">
        <v>112</v>
      </c>
      <c r="AR13" s="0" t="n">
        <v>112</v>
      </c>
      <c r="AS13" s="0" t="n">
        <v>112</v>
      </c>
      <c r="AT13" s="0" t="n">
        <v>112</v>
      </c>
      <c r="AU13" s="0" t="n">
        <v>112</v>
      </c>
      <c r="AV13" s="0" t="n">
        <v>112</v>
      </c>
      <c r="AW13" s="0" t="n">
        <v>112</v>
      </c>
      <c r="AX13" s="0" t="n">
        <v>112</v>
      </c>
      <c r="AY13" s="0" t="n">
        <v>112</v>
      </c>
      <c r="AZ13" s="0" t="n">
        <v>112</v>
      </c>
      <c r="BA13" s="0" t="n">
        <v>112</v>
      </c>
      <c r="BB13" s="0" t="n">
        <v>112</v>
      </c>
      <c r="BC13" s="0" t="n">
        <v>112</v>
      </c>
      <c r="BD13" s="0" t="n">
        <v>112</v>
      </c>
    </row>
    <row r="14" customFormat="false" ht="14.65" hidden="false" customHeight="false" outlineLevel="0" collapsed="false">
      <c r="A14" s="4" t="s">
        <v>170</v>
      </c>
      <c r="BE14" s="0" t="n">
        <v>112</v>
      </c>
      <c r="BF14" s="0" t="n">
        <v>112</v>
      </c>
      <c r="BG14" s="0" t="n">
        <v>112</v>
      </c>
      <c r="BH14" s="0" t="n">
        <v>112</v>
      </c>
      <c r="BI14" s="0" t="n">
        <v>112</v>
      </c>
      <c r="BJ14" s="0" t="n">
        <v>112</v>
      </c>
      <c r="BK14" s="0" t="n">
        <v>112</v>
      </c>
      <c r="BL14" s="0" t="n">
        <v>112</v>
      </c>
      <c r="BM14" s="0" t="n">
        <v>112</v>
      </c>
      <c r="BN14" s="0" t="n">
        <v>112</v>
      </c>
    </row>
    <row r="15" customFormat="false" ht="14.65" hidden="false" customHeight="false" outlineLevel="0" collapsed="false">
      <c r="A15" s="4" t="s">
        <v>171</v>
      </c>
      <c r="BE15" s="0" t="n">
        <v>112</v>
      </c>
      <c r="BF15" s="0" t="n">
        <v>112</v>
      </c>
      <c r="BG15" s="0" t="n">
        <v>112</v>
      </c>
      <c r="BH15" s="0" t="n">
        <v>112</v>
      </c>
      <c r="BI15" s="0" t="n">
        <v>112</v>
      </c>
      <c r="BJ15" s="0" t="n">
        <v>112</v>
      </c>
      <c r="BK15" s="0" t="n">
        <v>112</v>
      </c>
      <c r="BL15" s="0" t="n">
        <v>112</v>
      </c>
      <c r="BM15" s="0" t="n">
        <v>112</v>
      </c>
      <c r="BN15" s="0" t="n">
        <v>112</v>
      </c>
    </row>
    <row r="16" customFormat="false" ht="14.65" hidden="false" customHeight="false" outlineLevel="0" collapsed="false">
      <c r="A16" s="4" t="s">
        <v>172</v>
      </c>
      <c r="BO16" s="0" t="n">
        <v>112</v>
      </c>
      <c r="BP16" s="0" t="n">
        <v>112</v>
      </c>
      <c r="BQ16" s="0" t="n">
        <v>112</v>
      </c>
      <c r="BR16" s="0" t="n">
        <v>112</v>
      </c>
      <c r="BS16" s="0" t="n">
        <v>112</v>
      </c>
      <c r="BT16" s="0" t="n">
        <v>112</v>
      </c>
      <c r="BU16" s="0" t="n">
        <v>112</v>
      </c>
      <c r="BV16" s="0" t="n">
        <v>112</v>
      </c>
      <c r="BW16" s="0" t="n">
        <v>112</v>
      </c>
      <c r="BX16" s="0" t="n">
        <v>112</v>
      </c>
    </row>
    <row r="17" customFormat="false" ht="14.65" hidden="false" customHeight="false" outlineLevel="0" collapsed="false">
      <c r="A17" s="4" t="s">
        <v>173</v>
      </c>
      <c r="BO17" s="0" t="n">
        <v>112</v>
      </c>
      <c r="BP17" s="0" t="n">
        <v>112</v>
      </c>
      <c r="BQ17" s="0" t="n">
        <v>112</v>
      </c>
      <c r="BR17" s="0" t="n">
        <v>112</v>
      </c>
      <c r="BS17" s="0" t="n">
        <v>112</v>
      </c>
      <c r="BT17" s="0" t="n">
        <v>112</v>
      </c>
      <c r="BU17" s="0" t="n">
        <v>112</v>
      </c>
      <c r="BV17" s="0" t="n">
        <v>112</v>
      </c>
      <c r="BW17" s="0" t="n">
        <v>112</v>
      </c>
      <c r="BX17" s="0" t="n">
        <v>112</v>
      </c>
    </row>
    <row r="18" customFormat="false" ht="14.65" hidden="false" customHeight="false" outlineLevel="0" collapsed="false">
      <c r="A18" s="4" t="s">
        <v>174</v>
      </c>
      <c r="BY18" s="0" t="n">
        <v>112</v>
      </c>
      <c r="BZ18" s="0" t="n">
        <v>112</v>
      </c>
      <c r="CA18" s="0" t="n">
        <v>112</v>
      </c>
      <c r="CB18" s="0" t="n">
        <v>112</v>
      </c>
      <c r="CC18" s="0" t="n">
        <v>112</v>
      </c>
    </row>
    <row r="19" customFormat="false" ht="14.65" hidden="false" customHeight="false" outlineLevel="0" collapsed="false">
      <c r="A19" s="4"/>
    </row>
    <row r="20" customFormat="false" ht="12.8" hidden="false" customHeight="false" outlineLevel="0" collapsed="false">
      <c r="A20" s="3" t="s">
        <v>32</v>
      </c>
      <c r="B20" s="0" t="s">
        <v>175</v>
      </c>
    </row>
    <row r="21" customFormat="false" ht="14.65" hidden="false" customHeight="false" outlineLevel="0" collapsed="false">
      <c r="A21" s="4" t="s">
        <v>45</v>
      </c>
      <c r="B21" s="0" t="s">
        <v>46</v>
      </c>
    </row>
    <row r="22" customFormat="false" ht="14.65" hidden="false" customHeight="false" outlineLevel="0" collapsed="false">
      <c r="A22" s="4" t="s">
        <v>39</v>
      </c>
      <c r="B22" s="0" t="s">
        <v>37</v>
      </c>
    </row>
    <row r="23" customFormat="false" ht="14.65" hidden="false" customHeight="false" outlineLevel="0" collapsed="false">
      <c r="A23" s="4" t="s">
        <v>64</v>
      </c>
      <c r="B23" s="0" t="s">
        <v>37</v>
      </c>
    </row>
    <row r="24" customFormat="false" ht="14.65" hidden="false" customHeight="false" outlineLevel="0" collapsed="false">
      <c r="A24" s="4" t="s">
        <v>65</v>
      </c>
      <c r="B24" s="0" t="s">
        <v>46</v>
      </c>
    </row>
    <row r="25" customFormat="false" ht="14.65" hidden="false" customHeight="false" outlineLevel="0" collapsed="false">
      <c r="A25" s="4" t="s">
        <v>66</v>
      </c>
      <c r="B25" s="0" t="s">
        <v>46</v>
      </c>
    </row>
    <row r="26" customFormat="false" ht="14.65" hidden="false" customHeight="false" outlineLevel="0" collapsed="false">
      <c r="A26" s="4" t="s">
        <v>48</v>
      </c>
      <c r="B26" s="0" t="s">
        <v>161</v>
      </c>
    </row>
    <row r="27" customFormat="false" ht="14.65" hidden="false" customHeight="false" outlineLevel="0" collapsed="false">
      <c r="A27" s="4" t="s">
        <v>54</v>
      </c>
      <c r="B27" s="0" t="s">
        <v>55</v>
      </c>
    </row>
    <row r="28" customFormat="false" ht="14.65" hidden="false" customHeight="false" outlineLevel="0" collapsed="false">
      <c r="A28" s="4" t="s">
        <v>40</v>
      </c>
      <c r="B28" s="0" t="s">
        <v>41</v>
      </c>
    </row>
    <row r="29" customFormat="false" ht="14.65" hidden="false" customHeight="false" outlineLevel="0" collapsed="false">
      <c r="A29" s="4" t="s">
        <v>58</v>
      </c>
      <c r="B29" s="0" t="s">
        <v>59</v>
      </c>
    </row>
    <row r="30" customFormat="false" ht="14.65" hidden="false" customHeight="false" outlineLevel="0" collapsed="false">
      <c r="A30" s="4" t="s">
        <v>60</v>
      </c>
      <c r="B30" s="0" t="s">
        <v>59</v>
      </c>
    </row>
    <row r="31" customFormat="false" ht="14.65" hidden="false" customHeight="false" outlineLevel="0" collapsed="false">
      <c r="A31" s="4" t="s">
        <v>61</v>
      </c>
      <c r="B31" s="0" t="s">
        <v>59</v>
      </c>
    </row>
    <row r="32" customFormat="false" ht="14.65" hidden="false" customHeight="false" outlineLevel="0" collapsed="false">
      <c r="A32" s="4" t="s">
        <v>62</v>
      </c>
      <c r="B32" s="0" t="s">
        <v>59</v>
      </c>
    </row>
    <row r="33" customFormat="false" ht="14.65" hidden="false" customHeight="false" outlineLevel="0" collapsed="false">
      <c r="A33" s="4" t="s">
        <v>63</v>
      </c>
      <c r="B33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9.5714285714286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164</v>
      </c>
      <c r="B1" s="0" t="s">
        <v>176</v>
      </c>
    </row>
    <row r="2" customFormat="false" ht="12.8" hidden="false" customHeight="false" outlineLevel="0" collapsed="false">
      <c r="A2" s="0" t="s">
        <v>177</v>
      </c>
      <c r="B2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2017-12-14T09:57:32Z</dcterms:created>
  <dc:creator/>
  <dc:description/>
  <dc:language>en-US</dc:language>
  <cp:lastModifiedBy/>
  <dcterms:modified xsi:type="dcterms:W3CDTF">2017-12-15T12:34:58Z</dcterms:modified>
  <cp:revision>38</cp:revision>
  <dc:subject/>
  <dc:title/>
</cp:coreProperties>
</file>