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io\Desktop\AVES\PROG. VACUNAS\"/>
    </mc:Choice>
  </mc:AlternateContent>
  <bookViews>
    <workbookView xWindow="0" yWindow="0" windowWidth="19200" windowHeight="7770"/>
  </bookViews>
  <sheets>
    <sheet name="11" sheetId="1" r:id="rId1"/>
    <sheet name="Hoja1" sheetId="2" r:id="rId2"/>
  </sheets>
  <externalReferences>
    <externalReference r:id="rId3"/>
  </externalReferences>
  <definedNames>
    <definedName name="CZA">[1]CZA!$A$1:$D$19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" l="1"/>
  <c r="I23" i="2"/>
  <c r="J23" i="2" s="1"/>
  <c r="H23" i="2"/>
  <c r="K22" i="2"/>
  <c r="I22" i="2"/>
  <c r="J22" i="2" s="1"/>
  <c r="H22" i="2"/>
  <c r="K21" i="2"/>
  <c r="I21" i="2"/>
  <c r="J21" i="2" s="1"/>
  <c r="H21" i="2"/>
  <c r="K20" i="2"/>
  <c r="I20" i="2"/>
  <c r="J20" i="2" s="1"/>
  <c r="H20" i="2"/>
  <c r="K19" i="2"/>
  <c r="I19" i="2"/>
  <c r="J19" i="2" s="1"/>
  <c r="H19" i="2"/>
  <c r="L18" i="2"/>
  <c r="K18" i="2" s="1"/>
  <c r="I18" i="2"/>
  <c r="J18" i="2" s="1"/>
  <c r="H18" i="2"/>
  <c r="K17" i="2"/>
  <c r="I17" i="2"/>
  <c r="J17" i="2" s="1"/>
  <c r="H17" i="2"/>
  <c r="K16" i="2"/>
  <c r="I16" i="2"/>
  <c r="J16" i="2" s="1"/>
  <c r="H16" i="2"/>
  <c r="L15" i="2"/>
  <c r="I15" i="2"/>
  <c r="J15" i="2" s="1"/>
  <c r="H15" i="2"/>
  <c r="I14" i="2"/>
  <c r="J14" i="2" s="1"/>
  <c r="H14" i="2"/>
  <c r="I13" i="2"/>
  <c r="J13" i="2" s="1"/>
  <c r="H13" i="2"/>
  <c r="I12" i="2"/>
  <c r="J12" i="2" s="1"/>
  <c r="H12" i="2"/>
  <c r="I11" i="2"/>
  <c r="J11" i="2" s="1"/>
  <c r="H11" i="2"/>
  <c r="I10" i="2"/>
  <c r="J10" i="2" s="1"/>
  <c r="H10" i="2"/>
  <c r="I9" i="2"/>
  <c r="J9" i="2" s="1"/>
  <c r="H9" i="2"/>
  <c r="L8" i="2"/>
  <c r="I8" i="2"/>
  <c r="J8" i="2" s="1"/>
  <c r="H8" i="2"/>
  <c r="L7" i="2"/>
  <c r="K7" i="2" s="1"/>
  <c r="I7" i="2"/>
  <c r="J7" i="2" s="1"/>
  <c r="H7" i="2"/>
  <c r="K6" i="2"/>
  <c r="I6" i="2"/>
  <c r="J6" i="2" s="1"/>
  <c r="H6" i="2"/>
  <c r="K5" i="2"/>
  <c r="I5" i="2"/>
  <c r="J5" i="2" s="1"/>
  <c r="H5" i="2"/>
  <c r="I4" i="1" l="1"/>
  <c r="I6" i="1" s="1"/>
  <c r="B7" i="1"/>
  <c r="B8" i="1" s="1"/>
  <c r="B9" i="1" s="1"/>
  <c r="B10" i="1" s="1"/>
  <c r="B11" i="1" s="1"/>
  <c r="B12" i="1" s="1"/>
  <c r="I11" i="1" l="1"/>
  <c r="I9" i="1"/>
  <c r="I7" i="1"/>
  <c r="I13" i="1"/>
  <c r="I12" i="1"/>
  <c r="I10" i="1"/>
  <c r="I8" i="1"/>
</calcChain>
</file>

<file path=xl/comments1.xml><?xml version="1.0" encoding="utf-8"?>
<comments xmlns="http://schemas.openxmlformats.org/spreadsheetml/2006/main">
  <authors>
    <author>Usuario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EDAD 15 SEMANAS</t>
        </r>
      </text>
    </comment>
  </commentList>
</comments>
</file>

<file path=xl/sharedStrings.xml><?xml version="1.0" encoding="utf-8"?>
<sst xmlns="http://schemas.openxmlformats.org/spreadsheetml/2006/main" count="154" uniqueCount="76">
  <si>
    <t>1,000 - 10,000</t>
  </si>
  <si>
    <t>BOEHRINGER</t>
  </si>
  <si>
    <t>ORAL</t>
  </si>
  <si>
    <t>VIRUS VIVO</t>
  </si>
  <si>
    <t>AVIMEX</t>
  </si>
  <si>
    <t>SUB. / I.M.</t>
  </si>
  <si>
    <t>EMULSION</t>
  </si>
  <si>
    <t>MERIAL</t>
  </si>
  <si>
    <t>BRON BLEND B.I. MASS-CONN</t>
  </si>
  <si>
    <t>ASP/ORAL</t>
  </si>
  <si>
    <t>I.M.</t>
  </si>
  <si>
    <t>CORIZA PLUS</t>
  </si>
  <si>
    <t>VOLVAC (GALLIBACTERIUM+ND+FC)</t>
  </si>
  <si>
    <t>EMULVIN PLUS (ND)</t>
  </si>
  <si>
    <t>OCULAR</t>
  </si>
  <si>
    <t xml:space="preserve"> VOLVAC ND LASOTA C/D</t>
  </si>
  <si>
    <t>ZOETIS</t>
  </si>
  <si>
    <t>ORAL /OCU.</t>
  </si>
  <si>
    <t>BACT. VIVA</t>
  </si>
  <si>
    <t>POULVAC E. COLI</t>
  </si>
  <si>
    <t xml:space="preserve"> VOLVAC ND LASOTA </t>
  </si>
  <si>
    <t>16-17</t>
  </si>
  <si>
    <t>TOTAL DE FRASCOS</t>
  </si>
  <si>
    <t>LOTE DE VACUNA</t>
  </si>
  <si>
    <t>F. DE APLICACION</t>
  </si>
  <si>
    <t>PRESENTACION (DOSIS/ML)</t>
  </si>
  <si>
    <t>LABORATORIO</t>
  </si>
  <si>
    <t>DOSIS (GOTA/ML/PUNZON)</t>
  </si>
  <si>
    <t>VIA DE APLICACIÓN</t>
  </si>
  <si>
    <t>TIPO</t>
  </si>
  <si>
    <t>VACUNA</t>
  </si>
  <si>
    <t>EDAD/SEM</t>
  </si>
  <si>
    <t>Observaciones</t>
  </si>
  <si>
    <t>NO DE AVES</t>
  </si>
  <si>
    <t>F. DE RECEPCION</t>
  </si>
  <si>
    <t>GRANJA</t>
  </si>
  <si>
    <t>F.E. 15-08-2016</t>
  </si>
  <si>
    <t>BOVANS WHITE</t>
  </si>
  <si>
    <t>CALENDARIO DE VACUNACION DE POSTURAS COMERCIAL</t>
  </si>
  <si>
    <t>CALENDARIO DE VACUNACION DE CRIANZA COMERCIAL</t>
  </si>
  <si>
    <t>PARVADA</t>
  </si>
  <si>
    <t>F.E. 12 ENE 17</t>
  </si>
  <si>
    <t>Bueyeras</t>
  </si>
  <si>
    <t>C1</t>
  </si>
  <si>
    <t>EDAD/DIAS</t>
  </si>
  <si>
    <t xml:space="preserve">POBLACION AVICOLA </t>
  </si>
  <si>
    <t xml:space="preserve">TOTAL DE FRASCOS </t>
  </si>
  <si>
    <t>OBSERVACIONES</t>
  </si>
  <si>
    <t xml:space="preserve">VAXXITEK MAREK / GUMBORO </t>
  </si>
  <si>
    <t>VECTORIZADA</t>
  </si>
  <si>
    <t>INCUBADORA</t>
  </si>
  <si>
    <t>CRYOMAREX MAREK (Rispens)</t>
  </si>
  <si>
    <t>NOBILIS IB  MA-5</t>
  </si>
  <si>
    <t>MSD</t>
  </si>
  <si>
    <t>VIRUELA CHICK N POX</t>
  </si>
  <si>
    <t>PUNZON</t>
  </si>
  <si>
    <t>APLICADA</t>
  </si>
  <si>
    <t>VOLVAC ND LASOTA C/D</t>
  </si>
  <si>
    <t>POULVAC E.COLI</t>
  </si>
  <si>
    <t>BACTERINA V.</t>
  </si>
  <si>
    <t xml:space="preserve">VOLVAC ND + FC </t>
  </si>
  <si>
    <t xml:space="preserve"> VOLVAC GALLIBACTERIUM + CORIZA</t>
  </si>
  <si>
    <t xml:space="preserve">I.M. </t>
  </si>
  <si>
    <t>AVILAB</t>
  </si>
  <si>
    <t>VOLVAC I.A. H5</t>
  </si>
  <si>
    <t xml:space="preserve">MERIAL </t>
  </si>
  <si>
    <t>VOLVAC ND+IB</t>
  </si>
  <si>
    <t xml:space="preserve"> LARINGOTRAQUEITIS</t>
  </si>
  <si>
    <t xml:space="preserve"> PT-BLEN VIRUELA + ENCEFALO</t>
  </si>
  <si>
    <t>LARINGOTRAQUEITIS</t>
  </si>
  <si>
    <t>R-9</t>
  </si>
  <si>
    <t>PIER</t>
  </si>
  <si>
    <t>K-PLUS</t>
  </si>
  <si>
    <t xml:space="preserve"> GALLIMUNE 302 (ND+SINDROME+IB)</t>
  </si>
  <si>
    <t>SUBCUTANEA</t>
  </si>
  <si>
    <t>INFLUENZA 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</si>
</sst>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[$-40A]dd\-mmm\-yy"/>
    <numFmt numFmtId="166" formatCode="_-* #,##0.000_-;\-* #,##0.000_-;_-* &quot;-&quot;??_-;_-@_-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b/>
      <sz val="10"/>
      <color theme="9" tint="0.59999389629810485"/>
      <name val="Arial Narrow"/>
      <family val="2"/>
    </font>
    <font>
      <b/>
      <sz val="10"/>
      <color theme="1"/>
      <name val="Arial Narrow"/>
      <family val="2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7" tint="0.39997558519241921"/>
      <name val="Arial Narrow"/>
      <family val="2"/>
    </font>
    <font>
      <sz val="11"/>
      <color theme="7" tint="0.39997558519241921"/>
      <name val="Arial Narrow"/>
      <family val="2"/>
    </font>
    <font>
      <sz val="9"/>
      <name val="Arial Narrow"/>
      <family val="2"/>
    </font>
    <font>
      <sz val="9"/>
      <color theme="1"/>
      <name val="Arial Narrow"/>
      <family val="2"/>
    </font>
    <font>
      <sz val="9"/>
      <color theme="0"/>
      <name val="Arial Narrow"/>
      <family val="2"/>
    </font>
    <font>
      <sz val="11"/>
      <color theme="0"/>
      <name val="Arial Narrow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rgb="FFE36B09"/>
      </left>
      <right/>
      <top/>
      <bottom style="medium">
        <color indexed="64"/>
      </bottom>
      <diagonal/>
    </border>
    <border>
      <left style="medium">
        <color rgb="FFE36B09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>
      <protection locked="0"/>
    </xf>
    <xf numFmtId="43" fontId="1" fillId="0" borderId="0">
      <alignment vertical="top"/>
      <protection locked="0"/>
    </xf>
    <xf numFmtId="43" fontId="11" fillId="0" borderId="0" applyFont="0" applyFill="0" applyBorder="0" applyAlignment="0" applyProtection="0"/>
  </cellStyleXfs>
  <cellXfs count="159">
    <xf numFmtId="0" fontId="0" fillId="0" borderId="0" xfId="0"/>
    <xf numFmtId="0" fontId="3" fillId="2" borderId="3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right" vertical="center" wrapText="1"/>
    </xf>
    <xf numFmtId="0" fontId="3" fillId="2" borderId="6" xfId="1" applyFont="1" applyFill="1" applyBorder="1" applyAlignment="1" applyProtection="1">
      <alignment horizontal="center" vertical="center" wrapText="1"/>
    </xf>
    <xf numFmtId="0" fontId="3" fillId="2" borderId="5" xfId="1" applyFont="1" applyFill="1" applyBorder="1" applyAlignment="1" applyProtection="1">
      <alignment horizontal="center" vertical="center" wrapText="1"/>
    </xf>
    <xf numFmtId="0" fontId="0" fillId="0" borderId="1" xfId="0" applyBorder="1"/>
    <xf numFmtId="164" fontId="3" fillId="3" borderId="1" xfId="2" applyNumberFormat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 applyProtection="1">
      <alignment horizontal="center" vertical="center" wrapText="1"/>
    </xf>
    <xf numFmtId="165" fontId="3" fillId="0" borderId="1" xfId="1" applyNumberFormat="1" applyFont="1" applyFill="1" applyBorder="1" applyAlignment="1" applyProtection="1">
      <alignment horizontal="center" vertical="center" wrapText="1"/>
    </xf>
    <xf numFmtId="166" fontId="3" fillId="2" borderId="3" xfId="2" applyNumberFormat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</xf>
    <xf numFmtId="0" fontId="3" fillId="3" borderId="1" xfId="1" applyFont="1" applyFill="1" applyBorder="1" applyAlignment="1" applyProtection="1">
      <alignment horizontal="center" vertical="center" wrapText="1"/>
    </xf>
    <xf numFmtId="0" fontId="3" fillId="0" borderId="8" xfId="1" applyFont="1" applyFill="1" applyBorder="1" applyAlignment="1" applyProtection="1">
      <alignment horizontal="center" vertical="center" wrapText="1"/>
    </xf>
    <xf numFmtId="0" fontId="4" fillId="0" borderId="0" xfId="1" applyFont="1" applyAlignment="1" applyProtection="1"/>
    <xf numFmtId="164" fontId="3" fillId="3" borderId="14" xfId="2" applyNumberFormat="1" applyFont="1" applyFill="1" applyBorder="1" applyAlignment="1" applyProtection="1">
      <alignment horizontal="center" vertical="center" wrapText="1"/>
    </xf>
    <xf numFmtId="165" fontId="3" fillId="3" borderId="15" xfId="1" applyNumberFormat="1" applyFont="1" applyFill="1" applyBorder="1" applyAlignment="1" applyProtection="1">
      <alignment horizontal="center" vertical="center" wrapText="1"/>
    </xf>
    <xf numFmtId="165" fontId="3" fillId="0" borderId="12" xfId="1" applyNumberFormat="1" applyFont="1" applyFill="1" applyBorder="1" applyAlignment="1" applyProtection="1">
      <alignment horizontal="center" vertical="center" wrapText="1"/>
    </xf>
    <xf numFmtId="164" fontId="3" fillId="2" borderId="15" xfId="2" applyNumberFormat="1" applyFont="1" applyFill="1" applyBorder="1" applyAlignment="1" applyProtection="1">
      <alignment horizontal="center" vertical="center" wrapText="1"/>
    </xf>
    <xf numFmtId="0" fontId="3" fillId="2" borderId="14" xfId="1" applyFont="1" applyFill="1" applyBorder="1" applyAlignment="1" applyProtection="1">
      <alignment horizontal="center" vertical="center" wrapText="1"/>
    </xf>
    <xf numFmtId="0" fontId="3" fillId="3" borderId="15" xfId="1" applyFont="1" applyFill="1" applyBorder="1" applyAlignment="1" applyProtection="1">
      <alignment horizontal="center" vertical="center" wrapText="1"/>
    </xf>
    <xf numFmtId="0" fontId="3" fillId="3" borderId="14" xfId="1" applyFont="1" applyFill="1" applyBorder="1" applyAlignment="1" applyProtection="1">
      <alignment horizontal="center" vertical="center" wrapText="1"/>
    </xf>
    <xf numFmtId="0" fontId="3" fillId="2" borderId="15" xfId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164" fontId="3" fillId="3" borderId="18" xfId="2" applyNumberFormat="1" applyFont="1" applyFill="1" applyBorder="1" applyAlignment="1" applyProtection="1">
      <alignment horizontal="center" vertical="center" wrapText="1"/>
    </xf>
    <xf numFmtId="165" fontId="3" fillId="3" borderId="19" xfId="1" applyNumberFormat="1" applyFont="1" applyFill="1" applyBorder="1" applyAlignment="1" applyProtection="1">
      <alignment horizontal="center" vertical="center" wrapText="1"/>
    </xf>
    <xf numFmtId="165" fontId="3" fillId="0" borderId="20" xfId="1" applyNumberFormat="1" applyFont="1" applyFill="1" applyBorder="1" applyAlignment="1" applyProtection="1">
      <alignment horizontal="center" vertical="center" wrapText="1"/>
    </xf>
    <xf numFmtId="164" fontId="3" fillId="2" borderId="19" xfId="2" applyNumberFormat="1" applyFont="1" applyFill="1" applyBorder="1" applyAlignment="1" applyProtection="1">
      <alignment horizontal="center" vertical="center" wrapText="1"/>
    </xf>
    <xf numFmtId="0" fontId="3" fillId="2" borderId="18" xfId="1" applyFont="1" applyFill="1" applyBorder="1" applyAlignment="1" applyProtection="1">
      <alignment horizontal="center" vertical="center" wrapText="1"/>
    </xf>
    <xf numFmtId="0" fontId="3" fillId="3" borderId="19" xfId="1" applyFont="1" applyFill="1" applyBorder="1" applyAlignment="1" applyProtection="1">
      <alignment horizontal="center" vertical="center" wrapText="1"/>
    </xf>
    <xf numFmtId="0" fontId="3" fillId="3" borderId="18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 wrapText="1"/>
    </xf>
    <xf numFmtId="0" fontId="3" fillId="0" borderId="21" xfId="1" applyFont="1" applyFill="1" applyBorder="1" applyAlignment="1" applyProtection="1">
      <alignment horizontal="center" vertical="center" wrapText="1"/>
    </xf>
    <xf numFmtId="164" fontId="3" fillId="2" borderId="18" xfId="2" applyNumberFormat="1" applyFont="1" applyFill="1" applyBorder="1" applyAlignment="1" applyProtection="1">
      <alignment horizontal="left" vertical="top" wrapText="1"/>
    </xf>
    <xf numFmtId="164" fontId="3" fillId="2" borderId="18" xfId="2" applyNumberFormat="1" applyFont="1" applyFill="1" applyBorder="1" applyAlignment="1" applyProtection="1">
      <alignment horizontal="center" vertical="center" wrapText="1"/>
    </xf>
    <xf numFmtId="164" fontId="3" fillId="3" borderId="6" xfId="2" applyNumberFormat="1" applyFont="1" applyFill="1" applyBorder="1" applyAlignment="1" applyProtection="1">
      <alignment horizontal="center" vertical="center" wrapText="1"/>
    </xf>
    <xf numFmtId="165" fontId="3" fillId="3" borderId="5" xfId="1" applyNumberFormat="1" applyFont="1" applyFill="1" applyBorder="1" applyAlignment="1" applyProtection="1">
      <alignment horizontal="center" vertical="center" wrapText="1"/>
    </xf>
    <xf numFmtId="165" fontId="3" fillId="0" borderId="13" xfId="1" applyNumberFormat="1" applyFont="1" applyFill="1" applyBorder="1" applyAlignment="1" applyProtection="1">
      <alignment horizontal="center" vertical="center" wrapText="1"/>
    </xf>
    <xf numFmtId="166" fontId="3" fillId="2" borderId="6" xfId="2" applyNumberFormat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6" xfId="1" applyFont="1" applyFill="1" applyBorder="1" applyAlignment="1" applyProtection="1">
      <alignment horizontal="center" vertical="center" wrapText="1"/>
    </xf>
    <xf numFmtId="0" fontId="3" fillId="0" borderId="22" xfId="1" applyFont="1" applyFill="1" applyBorder="1" applyAlignment="1" applyProtection="1">
      <alignment horizontal="center" vertical="center" wrapText="1"/>
    </xf>
    <xf numFmtId="165" fontId="3" fillId="3" borderId="12" xfId="1" applyNumberFormat="1" applyFont="1" applyFill="1" applyBorder="1" applyAlignment="1" applyProtection="1">
      <alignment horizontal="center" vertical="center" wrapText="1"/>
    </xf>
    <xf numFmtId="165" fontId="3" fillId="3" borderId="13" xfId="1" applyNumberFormat="1" applyFont="1" applyFill="1" applyBorder="1" applyAlignment="1" applyProtection="1">
      <alignment horizontal="center" vertical="center" wrapText="1"/>
    </xf>
    <xf numFmtId="165" fontId="2" fillId="4" borderId="1" xfId="1" applyNumberFormat="1" applyFont="1" applyFill="1" applyBorder="1" applyAlignment="1" applyProtection="1">
      <alignment horizontal="center" vertical="center" wrapText="1"/>
    </xf>
    <xf numFmtId="0" fontId="2" fillId="4" borderId="3" xfId="1" applyFont="1" applyFill="1" applyBorder="1" applyAlignment="1" applyProtection="1">
      <alignment horizontal="center" vertical="center" wrapText="1"/>
    </xf>
    <xf numFmtId="0" fontId="2" fillId="4" borderId="7" xfId="1" applyFont="1" applyFill="1" applyBorder="1" applyAlignment="1" applyProtection="1">
      <alignment horizontal="center" vertical="center" wrapText="1"/>
    </xf>
    <xf numFmtId="164" fontId="2" fillId="4" borderId="3" xfId="2" applyNumberFormat="1" applyFont="1" applyFill="1" applyBorder="1" applyAlignment="1" applyProtection="1">
      <alignment horizontal="right" vertical="center" wrapText="1"/>
    </xf>
    <xf numFmtId="0" fontId="2" fillId="4" borderId="1" xfId="1" applyFont="1" applyFill="1" applyBorder="1" applyAlignment="1" applyProtection="1">
      <alignment horizontal="center" vertical="center" wrapText="1"/>
    </xf>
    <xf numFmtId="0" fontId="2" fillId="4" borderId="11" xfId="1" applyFont="1" applyFill="1" applyBorder="1" applyAlignment="1" applyProtection="1">
      <alignment horizontal="center" vertical="center" wrapText="1"/>
    </xf>
    <xf numFmtId="0" fontId="2" fillId="4" borderId="4" xfId="1" applyFont="1" applyFill="1" applyBorder="1" applyAlignment="1" applyProtection="1">
      <alignment horizontal="center" vertical="center" wrapText="1"/>
    </xf>
    <xf numFmtId="166" fontId="5" fillId="4" borderId="10" xfId="2" applyNumberFormat="1" applyFont="1" applyFill="1" applyBorder="1" applyAlignment="1" applyProtection="1">
      <alignment horizontal="center" wrapText="1"/>
    </xf>
    <xf numFmtId="165" fontId="6" fillId="4" borderId="11" xfId="1" applyNumberFormat="1" applyFont="1" applyFill="1" applyBorder="1" applyAlignment="1" applyProtection="1">
      <alignment horizontal="centerContinuous" vertical="center" wrapText="1"/>
    </xf>
    <xf numFmtId="165" fontId="5" fillId="4" borderId="23" xfId="1" applyNumberFormat="1" applyFont="1" applyFill="1" applyBorder="1" applyAlignment="1" applyProtection="1">
      <alignment horizontal="centerContinuous" vertical="center" wrapText="1"/>
    </xf>
    <xf numFmtId="164" fontId="7" fillId="4" borderId="2" xfId="2" applyNumberFormat="1" applyFont="1" applyFill="1" applyBorder="1" applyAlignment="1" applyProtection="1">
      <alignment horizontal="right" vertical="center"/>
    </xf>
    <xf numFmtId="0" fontId="1" fillId="4" borderId="11" xfId="1" applyFont="1" applyFill="1" applyBorder="1" applyAlignment="1" applyProtection="1">
      <alignment vertical="center"/>
    </xf>
    <xf numFmtId="0" fontId="2" fillId="4" borderId="11" xfId="1" applyFont="1" applyFill="1" applyBorder="1" applyAlignment="1" applyProtection="1">
      <alignment vertical="center"/>
    </xf>
    <xf numFmtId="0" fontId="2" fillId="4" borderId="4" xfId="1" applyFont="1" applyFill="1" applyBorder="1" applyAlignment="1" applyProtection="1">
      <alignment vertical="center"/>
    </xf>
    <xf numFmtId="0" fontId="2" fillId="4" borderId="7" xfId="1" applyFont="1" applyFill="1" applyBorder="1" applyAlignment="1" applyProtection="1">
      <alignment horizontal="center"/>
    </xf>
    <xf numFmtId="0" fontId="2" fillId="4" borderId="9" xfId="1" applyFont="1" applyFill="1" applyBorder="1" applyAlignment="1" applyProtection="1">
      <alignment horizontal="centerContinuous" vertical="center"/>
    </xf>
    <xf numFmtId="0" fontId="2" fillId="4" borderId="24" xfId="1" applyFont="1" applyFill="1" applyBorder="1" applyAlignment="1" applyProtection="1">
      <alignment horizontal="centerContinuous" vertical="center"/>
    </xf>
    <xf numFmtId="164" fontId="8" fillId="4" borderId="25" xfId="2" applyNumberFormat="1" applyFont="1" applyFill="1" applyBorder="1" applyAlignment="1" applyProtection="1">
      <alignment horizontal="center" vertical="center"/>
    </xf>
    <xf numFmtId="0" fontId="2" fillId="4" borderId="0" xfId="1" applyFont="1" applyFill="1" applyBorder="1" applyAlignment="1" applyProtection="1">
      <alignment vertical="center"/>
    </xf>
    <xf numFmtId="0" fontId="0" fillId="4" borderId="0" xfId="0" applyFill="1"/>
    <xf numFmtId="0" fontId="2" fillId="4" borderId="26" xfId="1" applyFont="1" applyFill="1" applyBorder="1" applyAlignment="1" applyProtection="1">
      <alignment vertical="center"/>
    </xf>
    <xf numFmtId="0" fontId="2" fillId="4" borderId="1" xfId="1" applyNumberFormat="1" applyFont="1" applyFill="1" applyBorder="1" applyAlignment="1" applyProtection="1">
      <alignment horizontal="center" vertic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left" vertical="center"/>
    </xf>
    <xf numFmtId="0" fontId="2" fillId="4" borderId="8" xfId="1" applyFont="1" applyFill="1" applyBorder="1" applyAlignment="1" applyProtection="1">
      <alignment vertical="center"/>
    </xf>
    <xf numFmtId="164" fontId="7" fillId="4" borderId="27" xfId="2" applyNumberFormat="1" applyFont="1" applyFill="1" applyBorder="1" applyAlignment="1" applyProtection="1">
      <alignment horizontal="right" vertical="center"/>
    </xf>
    <xf numFmtId="0" fontId="1" fillId="4" borderId="9" xfId="1" applyFont="1" applyFill="1" applyBorder="1" applyAlignment="1" applyProtection="1">
      <alignment vertical="center"/>
    </xf>
    <xf numFmtId="0" fontId="2" fillId="4" borderId="9" xfId="1" applyFont="1" applyFill="1" applyBorder="1" applyAlignment="1" applyProtection="1">
      <alignment vertical="center"/>
    </xf>
    <xf numFmtId="0" fontId="2" fillId="4" borderId="28" xfId="1" applyFont="1" applyFill="1" applyBorder="1" applyAlignment="1" applyProtection="1">
      <alignment vertical="center"/>
    </xf>
    <xf numFmtId="0" fontId="1" fillId="0" borderId="0" xfId="1" applyFont="1" applyAlignment="1" applyProtection="1"/>
    <xf numFmtId="164" fontId="7" fillId="0" borderId="0" xfId="2" applyNumberFormat="1" applyFont="1" applyAlignment="1" applyProtection="1">
      <alignment horizontal="right"/>
    </xf>
    <xf numFmtId="0" fontId="2" fillId="4" borderId="9" xfId="1" applyFont="1" applyFill="1" applyBorder="1" applyAlignment="1" applyProtection="1">
      <alignment horizontal="center" vertical="center" wrapText="1"/>
    </xf>
    <xf numFmtId="0" fontId="2" fillId="4" borderId="27" xfId="1" applyFont="1" applyFill="1" applyBorder="1" applyAlignment="1" applyProtection="1">
      <alignment horizontal="center" vertical="center" wrapText="1"/>
    </xf>
    <xf numFmtId="0" fontId="2" fillId="4" borderId="0" xfId="1" applyFont="1" applyFill="1" applyBorder="1" applyAlignment="1" applyProtection="1">
      <alignment horizontal="center" vertical="center" wrapText="1"/>
    </xf>
    <xf numFmtId="0" fontId="2" fillId="4" borderId="25" xfId="1" applyFont="1" applyFill="1" applyBorder="1" applyAlignment="1" applyProtection="1">
      <alignment horizontal="center" vertical="center" wrapText="1"/>
    </xf>
    <xf numFmtId="0" fontId="2" fillId="4" borderId="11" xfId="1" applyFont="1" applyFill="1" applyBorder="1" applyAlignment="1" applyProtection="1">
      <alignment horizontal="center" vertical="center" wrapText="1"/>
    </xf>
    <xf numFmtId="0" fontId="2" fillId="4" borderId="2" xfId="1" applyFont="1" applyFill="1" applyBorder="1" applyAlignment="1" applyProtection="1">
      <alignment horizontal="center" vertical="center" wrapText="1"/>
    </xf>
    <xf numFmtId="0" fontId="2" fillId="4" borderId="7" xfId="1" applyNumberFormat="1" applyFont="1" applyFill="1" applyBorder="1" applyAlignment="1" applyProtection="1">
      <alignment horizontal="center" vertical="center"/>
    </xf>
    <xf numFmtId="0" fontId="2" fillId="4" borderId="17" xfId="1" applyNumberFormat="1" applyFont="1" applyFill="1" applyBorder="1" applyAlignment="1" applyProtection="1">
      <alignment horizontal="center" vertic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5" borderId="29" xfId="0" applyFont="1" applyFill="1" applyBorder="1" applyAlignment="1">
      <alignment horizontal="right" vertical="center" wrapText="1"/>
    </xf>
    <xf numFmtId="0" fontId="12" fillId="5" borderId="30" xfId="0" applyFont="1" applyFill="1" applyBorder="1" applyAlignment="1">
      <alignment horizontal="right" vertical="center" wrapText="1"/>
    </xf>
    <xf numFmtId="0" fontId="12" fillId="5" borderId="31" xfId="0" applyFont="1" applyFill="1" applyBorder="1" applyAlignment="1">
      <alignment horizontal="right" vertical="center" wrapText="1"/>
    </xf>
    <xf numFmtId="0" fontId="13" fillId="5" borderId="0" xfId="0" applyFont="1" applyFill="1" applyBorder="1" applyAlignment="1">
      <alignment vertical="center"/>
    </xf>
    <xf numFmtId="0" fontId="13" fillId="5" borderId="31" xfId="0" applyFont="1" applyFill="1" applyBorder="1" applyAlignment="1">
      <alignment vertical="center"/>
    </xf>
    <xf numFmtId="0" fontId="12" fillId="5" borderId="32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vertical="center"/>
    </xf>
    <xf numFmtId="0" fontId="12" fillId="5" borderId="36" xfId="0" applyFont="1" applyFill="1" applyBorder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37" xfId="0" applyFont="1" applyFill="1" applyBorder="1" applyAlignment="1">
      <alignment horizontal="right" vertical="center" wrapText="1"/>
    </xf>
    <xf numFmtId="0" fontId="12" fillId="5" borderId="0" xfId="0" applyFont="1" applyFill="1" applyBorder="1" applyAlignment="1">
      <alignment vertical="center"/>
    </xf>
    <xf numFmtId="0" fontId="13" fillId="5" borderId="37" xfId="0" applyFont="1" applyFill="1" applyBorder="1" applyAlignment="1">
      <alignment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37" xfId="0" applyFont="1" applyFill="1" applyBorder="1" applyAlignment="1">
      <alignment horizontal="center" vertical="center"/>
    </xf>
    <xf numFmtId="0" fontId="12" fillId="5" borderId="38" xfId="0" applyFont="1" applyFill="1" applyBorder="1" applyAlignment="1">
      <alignment horizontal="center"/>
    </xf>
    <xf numFmtId="0" fontId="12" fillId="5" borderId="39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right" vertical="center" wrapText="1"/>
    </xf>
    <xf numFmtId="0" fontId="12" fillId="5" borderId="41" xfId="0" applyFont="1" applyFill="1" applyBorder="1" applyAlignment="1">
      <alignment horizontal="right" vertical="center" wrapText="1"/>
    </xf>
    <xf numFmtId="0" fontId="12" fillId="5" borderId="42" xfId="0" applyFont="1" applyFill="1" applyBorder="1" applyAlignment="1">
      <alignment horizontal="right" vertical="center" wrapText="1"/>
    </xf>
    <xf numFmtId="0" fontId="13" fillId="5" borderId="40" xfId="0" applyFont="1" applyFill="1" applyBorder="1" applyAlignment="1">
      <alignment vertical="center"/>
    </xf>
    <xf numFmtId="0" fontId="13" fillId="5" borderId="42" xfId="0" applyFont="1" applyFill="1" applyBorder="1" applyAlignment="1">
      <alignment vertical="center"/>
    </xf>
    <xf numFmtId="15" fontId="12" fillId="5" borderId="0" xfId="0" applyNumberFormat="1" applyFont="1" applyFill="1" applyBorder="1" applyAlignment="1">
      <alignment horizontal="center" vertical="center" wrapText="1"/>
    </xf>
    <xf numFmtId="15" fontId="12" fillId="5" borderId="37" xfId="0" applyNumberFormat="1" applyFont="1" applyFill="1" applyBorder="1" applyAlignment="1">
      <alignment horizontal="center" vertical="center" wrapText="1"/>
    </xf>
    <xf numFmtId="0" fontId="12" fillId="5" borderId="43" xfId="3" applyNumberFormat="1" applyFont="1" applyFill="1" applyBorder="1" applyAlignment="1">
      <alignment horizontal="center" wrapText="1"/>
    </xf>
    <xf numFmtId="0" fontId="12" fillId="5" borderId="38" xfId="0" applyFont="1" applyFill="1" applyBorder="1" applyAlignment="1">
      <alignment horizontal="center" vertical="center"/>
    </xf>
    <xf numFmtId="0" fontId="12" fillId="5" borderId="39" xfId="0" applyFont="1" applyFill="1" applyBorder="1" applyAlignment="1">
      <alignment horizontal="center" vertical="center" wrapText="1"/>
    </xf>
    <xf numFmtId="0" fontId="12" fillId="5" borderId="29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 wrapText="1"/>
    </xf>
    <xf numFmtId="15" fontId="12" fillId="5" borderId="38" xfId="0" applyNumberFormat="1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15" fontId="14" fillId="2" borderId="45" xfId="0" applyNumberFormat="1" applyFont="1" applyFill="1" applyBorder="1" applyAlignment="1">
      <alignment horizontal="center" vertical="center" wrapText="1"/>
    </xf>
    <xf numFmtId="3" fontId="15" fillId="0" borderId="45" xfId="0" applyNumberFormat="1" applyFont="1" applyBorder="1" applyAlignment="1">
      <alignment horizontal="center" vertical="center"/>
    </xf>
    <xf numFmtId="3" fontId="14" fillId="2" borderId="45" xfId="1" applyNumberFormat="1" applyFont="1" applyFill="1" applyBorder="1" applyAlignment="1" applyProtection="1">
      <alignment horizontal="center" vertical="center" wrapText="1"/>
    </xf>
    <xf numFmtId="1" fontId="16" fillId="2" borderId="45" xfId="0" applyNumberFormat="1" applyFont="1" applyFill="1" applyBorder="1" applyAlignment="1">
      <alignment horizontal="center" vertical="center"/>
    </xf>
    <xf numFmtId="0" fontId="17" fillId="2" borderId="46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 wrapText="1"/>
    </xf>
    <xf numFmtId="0" fontId="14" fillId="2" borderId="48" xfId="0" applyFont="1" applyFill="1" applyBorder="1" applyAlignment="1">
      <alignment horizontal="center" vertical="center" wrapText="1"/>
    </xf>
    <xf numFmtId="15" fontId="14" fillId="2" borderId="48" xfId="0" applyNumberFormat="1" applyFont="1" applyFill="1" applyBorder="1" applyAlignment="1">
      <alignment horizontal="center" vertical="center" wrapText="1"/>
    </xf>
    <xf numFmtId="3" fontId="15" fillId="0" borderId="48" xfId="0" applyNumberFormat="1" applyFont="1" applyBorder="1" applyAlignment="1">
      <alignment horizontal="center" vertical="center"/>
    </xf>
    <xf numFmtId="3" fontId="14" fillId="2" borderId="48" xfId="1" applyNumberFormat="1" applyFont="1" applyFill="1" applyBorder="1" applyAlignment="1" applyProtection="1">
      <alignment horizontal="center" vertical="center" wrapText="1"/>
    </xf>
    <xf numFmtId="1" fontId="16" fillId="2" borderId="48" xfId="0" applyNumberFormat="1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4" fillId="2" borderId="50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15" fontId="14" fillId="2" borderId="51" xfId="0" applyNumberFormat="1" applyFont="1" applyFill="1" applyBorder="1" applyAlignment="1">
      <alignment horizontal="center" vertical="center" wrapText="1"/>
    </xf>
    <xf numFmtId="3" fontId="15" fillId="0" borderId="51" xfId="0" applyNumberFormat="1" applyFont="1" applyBorder="1" applyAlignment="1">
      <alignment horizontal="center" vertical="center"/>
    </xf>
    <xf numFmtId="3" fontId="14" fillId="2" borderId="51" xfId="1" applyNumberFormat="1" applyFont="1" applyFill="1" applyBorder="1" applyAlignment="1" applyProtection="1">
      <alignment horizontal="center" vertical="center" wrapText="1"/>
    </xf>
    <xf numFmtId="1" fontId="16" fillId="2" borderId="51" xfId="0" applyNumberFormat="1" applyFont="1" applyFill="1" applyBorder="1" applyAlignment="1">
      <alignment horizontal="center" vertical="center"/>
    </xf>
    <xf numFmtId="0" fontId="17" fillId="2" borderId="52" xfId="0" applyFont="1" applyFill="1" applyBorder="1" applyAlignment="1">
      <alignment horizontal="center" vertical="center"/>
    </xf>
    <xf numFmtId="1" fontId="15" fillId="2" borderId="45" xfId="0" applyNumberFormat="1" applyFont="1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15" fontId="14" fillId="2" borderId="54" xfId="0" applyNumberFormat="1" applyFont="1" applyFill="1" applyBorder="1" applyAlignment="1">
      <alignment horizontal="center" vertical="center" wrapText="1"/>
    </xf>
    <xf numFmtId="3" fontId="15" fillId="0" borderId="54" xfId="0" applyNumberFormat="1" applyFont="1" applyBorder="1" applyAlignment="1">
      <alignment horizontal="center" vertical="center"/>
    </xf>
    <xf numFmtId="3" fontId="14" fillId="2" borderId="54" xfId="1" applyNumberFormat="1" applyFont="1" applyFill="1" applyBorder="1" applyAlignment="1" applyProtection="1">
      <alignment horizontal="center" vertical="center" wrapText="1"/>
    </xf>
    <xf numFmtId="1" fontId="15" fillId="2" borderId="54" xfId="0" applyNumberFormat="1" applyFont="1" applyFill="1" applyBorder="1" applyAlignment="1">
      <alignment horizontal="center" vertical="center"/>
    </xf>
    <xf numFmtId="0" fontId="17" fillId="2" borderId="55" xfId="0" applyFont="1" applyFill="1" applyBorder="1" applyAlignment="1">
      <alignment horizontal="center" vertical="center"/>
    </xf>
    <xf numFmtId="0" fontId="3" fillId="2" borderId="54" xfId="1" applyFont="1" applyFill="1" applyBorder="1" applyAlignment="1" applyProtection="1">
      <alignment horizontal="center" vertical="center" wrapText="1"/>
    </xf>
    <xf numFmtId="0" fontId="3" fillId="2" borderId="54" xfId="0" applyFont="1" applyFill="1" applyBorder="1" applyAlignment="1">
      <alignment horizontal="center" vertical="center" wrapText="1"/>
    </xf>
    <xf numFmtId="1" fontId="15" fillId="2" borderId="48" xfId="0" applyNumberFormat="1" applyFont="1" applyFill="1" applyBorder="1" applyAlignment="1">
      <alignment horizontal="center" vertical="center"/>
    </xf>
    <xf numFmtId="1" fontId="15" fillId="2" borderId="51" xfId="0" applyNumberFormat="1" applyFont="1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14" fillId="2" borderId="54" xfId="0" applyFont="1" applyFill="1" applyBorder="1" applyAlignment="1">
      <alignment horizontal="center" vertical="center"/>
    </xf>
    <xf numFmtId="1" fontId="16" fillId="2" borderId="54" xfId="0" applyNumberFormat="1" applyFont="1" applyFill="1" applyBorder="1" applyAlignment="1">
      <alignment horizontal="center" vertical="center"/>
    </xf>
    <xf numFmtId="0" fontId="0" fillId="0" borderId="56" xfId="0" applyBorder="1"/>
    <xf numFmtId="0" fontId="1" fillId="2" borderId="0" xfId="1" applyFont="1" applyFill="1" applyAlignment="1" applyProtection="1"/>
    <xf numFmtId="0" fontId="18" fillId="0" borderId="0" xfId="0" applyFont="1"/>
    <xf numFmtId="0" fontId="19" fillId="0" borderId="0" xfId="0" applyFont="1"/>
    <xf numFmtId="0" fontId="1" fillId="2" borderId="0" xfId="1" applyFont="1" applyFill="1" applyAlignment="1" applyProtection="1">
      <alignment horizontal="center"/>
    </xf>
  </cellXfs>
  <cellStyles count="4">
    <cellStyle name="Millares" xfId="3" builtinId="3"/>
    <cellStyle name="Millares 3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</xdr:row>
      <xdr:rowOff>0</xdr:rowOff>
    </xdr:from>
    <xdr:ext cx="1557226" cy="603250"/>
    <xdr:pic>
      <xdr:nvPicPr>
        <xdr:cNvPr id="2" name="Imagen 3" descr="http://www.avicampo.com.mx/img/logonuev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184150"/>
          <a:ext cx="1557226" cy="6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</xdr:colOff>
      <xdr:row>1</xdr:row>
      <xdr:rowOff>0</xdr:rowOff>
    </xdr:from>
    <xdr:ext cx="1557226" cy="603250"/>
    <xdr:pic>
      <xdr:nvPicPr>
        <xdr:cNvPr id="3" name="Imagen 3" descr="http://www.avicampo.com.mx/img/logonuev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184150"/>
          <a:ext cx="1557226" cy="6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592812</xdr:colOff>
      <xdr:row>2</xdr:row>
      <xdr:rowOff>114300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024612" cy="454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ENDARIOS%20DE%20VACUNACION%2024%20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 "/>
      <sheetName val="CZA"/>
      <sheetName val="2"/>
      <sheetName val="1"/>
      <sheetName val="12c"/>
      <sheetName val="4"/>
      <sheetName val="3P"/>
      <sheetName val="6P"/>
      <sheetName val="7P"/>
      <sheetName val="8P"/>
      <sheetName val="9P"/>
      <sheetName val="CUARTELES PAR. 98 C1"/>
      <sheetName val="CUATELES PAR.98 C3"/>
    </sheetNames>
    <sheetDataSet>
      <sheetData sheetId="0"/>
      <sheetData sheetId="1">
        <row r="1">
          <cell r="B1" t="str">
            <v>GRS SEM</v>
          </cell>
          <cell r="C1" t="str">
            <v>MORT. SEM</v>
          </cell>
          <cell r="D1" t="str">
            <v xml:space="preserve">MORTALIDAD ACUMULADA </v>
          </cell>
        </row>
        <row r="2">
          <cell r="B2">
            <v>5.0000000000000001E-3</v>
          </cell>
          <cell r="C2">
            <v>0.22</v>
          </cell>
          <cell r="D2">
            <v>0.22</v>
          </cell>
        </row>
        <row r="3">
          <cell r="A3">
            <v>1</v>
          </cell>
          <cell r="B3">
            <v>7.0000000000000001E-3</v>
          </cell>
          <cell r="C3">
            <v>0.22</v>
          </cell>
          <cell r="D3">
            <v>0.44</v>
          </cell>
        </row>
        <row r="4">
          <cell r="A4">
            <v>6</v>
          </cell>
          <cell r="B4">
            <v>1.2999999999999999E-2</v>
          </cell>
          <cell r="C4">
            <v>0.22</v>
          </cell>
          <cell r="D4">
            <v>0.66</v>
          </cell>
        </row>
        <row r="5">
          <cell r="A5">
            <v>9</v>
          </cell>
          <cell r="D5">
            <v>0.66</v>
          </cell>
        </row>
        <row r="6">
          <cell r="A6">
            <v>21</v>
          </cell>
          <cell r="B6">
            <v>2.1000000000000001E-2</v>
          </cell>
          <cell r="C6">
            <v>0.22</v>
          </cell>
          <cell r="D6">
            <v>0.88</v>
          </cell>
        </row>
        <row r="7">
          <cell r="A7">
            <v>30</v>
          </cell>
          <cell r="B7">
            <v>0.03</v>
          </cell>
          <cell r="C7">
            <v>0.22</v>
          </cell>
          <cell r="D7">
            <v>1.1000000000000001</v>
          </cell>
        </row>
        <row r="8">
          <cell r="A8">
            <v>35</v>
          </cell>
          <cell r="B8">
            <v>3.6999999999999998E-2</v>
          </cell>
          <cell r="C8">
            <v>0.22</v>
          </cell>
          <cell r="D8">
            <v>1.32</v>
          </cell>
        </row>
        <row r="9">
          <cell r="A9">
            <v>42</v>
          </cell>
          <cell r="B9">
            <v>4.1000000000000002E-2</v>
          </cell>
          <cell r="C9">
            <v>0.22</v>
          </cell>
          <cell r="D9">
            <v>1.54</v>
          </cell>
        </row>
        <row r="10">
          <cell r="A10">
            <v>49</v>
          </cell>
          <cell r="B10">
            <v>4.3999999999999997E-2</v>
          </cell>
          <cell r="C10">
            <v>0.22</v>
          </cell>
          <cell r="D10">
            <v>1.76</v>
          </cell>
        </row>
        <row r="11">
          <cell r="A11">
            <v>56</v>
          </cell>
          <cell r="B11">
            <v>4.5999999999999999E-2</v>
          </cell>
          <cell r="C11">
            <v>0.22</v>
          </cell>
          <cell r="D11">
            <v>1.98</v>
          </cell>
        </row>
        <row r="12">
          <cell r="A12">
            <v>63</v>
          </cell>
          <cell r="B12">
            <v>4.8000000000000001E-2</v>
          </cell>
          <cell r="C12">
            <v>0.22</v>
          </cell>
          <cell r="D12">
            <v>2.2000000000000002</v>
          </cell>
        </row>
        <row r="13">
          <cell r="A13">
            <v>70</v>
          </cell>
          <cell r="B13">
            <v>0.05</v>
          </cell>
          <cell r="C13">
            <v>0.22</v>
          </cell>
          <cell r="D13">
            <v>2.4200000000000004</v>
          </cell>
        </row>
        <row r="14">
          <cell r="A14">
            <v>77</v>
          </cell>
          <cell r="B14">
            <v>5.1999999999999998E-2</v>
          </cell>
          <cell r="C14">
            <v>0.22</v>
          </cell>
          <cell r="D14">
            <v>2.6400000000000006</v>
          </cell>
        </row>
        <row r="15">
          <cell r="A15">
            <v>84</v>
          </cell>
          <cell r="B15">
            <v>5.3999999999999999E-2</v>
          </cell>
          <cell r="C15">
            <v>0.22</v>
          </cell>
          <cell r="D15">
            <v>2.8600000000000008</v>
          </cell>
        </row>
        <row r="16">
          <cell r="A16">
            <v>91</v>
          </cell>
          <cell r="B16">
            <v>5.6000000000000001E-2</v>
          </cell>
          <cell r="C16">
            <v>0.22</v>
          </cell>
          <cell r="D16">
            <v>3.080000000000001</v>
          </cell>
        </row>
        <row r="17">
          <cell r="A17">
            <v>98</v>
          </cell>
          <cell r="B17">
            <v>5.8000000000000003E-2</v>
          </cell>
          <cell r="C17">
            <v>0.22</v>
          </cell>
          <cell r="D17">
            <v>3.3000000000000012</v>
          </cell>
        </row>
        <row r="18">
          <cell r="A18">
            <v>105</v>
          </cell>
          <cell r="B18">
            <v>6.0999999999999999E-2</v>
          </cell>
          <cell r="C18">
            <v>0.22</v>
          </cell>
          <cell r="D18">
            <v>3.5200000000000014</v>
          </cell>
        </row>
        <row r="19">
          <cell r="A19">
            <v>112</v>
          </cell>
          <cell r="B19">
            <v>6.5000000000000002E-2</v>
          </cell>
          <cell r="C19">
            <v>0.22</v>
          </cell>
          <cell r="D19">
            <v>3.7400000000000015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>
      <selection activeCell="J8" sqref="J8"/>
    </sheetView>
  </sheetViews>
  <sheetFormatPr baseColWidth="10" defaultRowHeight="14.5" x14ac:dyDescent="0.35"/>
  <cols>
    <col min="1" max="1" width="3.54296875" bestFit="1" customWidth="1"/>
    <col min="2" max="2" width="9.1796875" bestFit="1" customWidth="1"/>
    <col min="3" max="3" width="22.26953125" customWidth="1"/>
    <col min="7" max="7" width="12.54296875" customWidth="1"/>
  </cols>
  <sheetData>
    <row r="1" spans="1:12" ht="15" thickBot="1" x14ac:dyDescent="0.4">
      <c r="A1" s="14"/>
      <c r="B1" s="73"/>
      <c r="C1" s="73"/>
      <c r="D1" s="73"/>
      <c r="E1" s="73"/>
      <c r="F1" s="73"/>
      <c r="G1" s="73"/>
      <c r="H1" s="74"/>
      <c r="I1" s="73"/>
      <c r="J1" s="73"/>
      <c r="K1" s="73"/>
    </row>
    <row r="2" spans="1:12" ht="15.75" customHeight="1" thickBot="1" x14ac:dyDescent="0.4">
      <c r="A2" s="14"/>
      <c r="B2" s="72"/>
      <c r="C2" s="71"/>
      <c r="D2" s="75" t="s">
        <v>38</v>
      </c>
      <c r="E2" s="75"/>
      <c r="F2" s="76"/>
      <c r="G2" s="70"/>
      <c r="H2" s="69"/>
      <c r="I2" s="68" t="s">
        <v>37</v>
      </c>
      <c r="J2" s="67"/>
      <c r="K2" s="66" t="s">
        <v>36</v>
      </c>
      <c r="L2" s="65"/>
    </row>
    <row r="3" spans="1:12" x14ac:dyDescent="0.35">
      <c r="A3" s="14"/>
      <c r="B3" s="64"/>
      <c r="C3" s="63"/>
      <c r="D3" s="77"/>
      <c r="E3" s="77"/>
      <c r="F3" s="78"/>
      <c r="G3" s="62" t="s">
        <v>35</v>
      </c>
      <c r="H3" s="61">
        <v>11</v>
      </c>
      <c r="I3" s="60" t="s">
        <v>34</v>
      </c>
      <c r="J3" s="59"/>
      <c r="K3" s="58" t="s">
        <v>33</v>
      </c>
      <c r="L3" s="81" t="s">
        <v>32</v>
      </c>
    </row>
    <row r="4" spans="1:12" ht="15" thickBot="1" x14ac:dyDescent="0.4">
      <c r="A4" s="14"/>
      <c r="B4" s="57"/>
      <c r="C4" s="56"/>
      <c r="D4" s="79"/>
      <c r="E4" s="79"/>
      <c r="F4" s="80"/>
      <c r="G4" s="55"/>
      <c r="H4" s="54"/>
      <c r="I4" s="53">
        <f>J4+105</f>
        <v>42702</v>
      </c>
      <c r="J4" s="52">
        <v>42597</v>
      </c>
      <c r="K4" s="51">
        <v>181</v>
      </c>
      <c r="L4" s="82"/>
    </row>
    <row r="5" spans="1:12" ht="52.5" thickBot="1" x14ac:dyDescent="0.4">
      <c r="A5" s="14"/>
      <c r="B5" s="50" t="s">
        <v>31</v>
      </c>
      <c r="C5" s="48" t="s">
        <v>30</v>
      </c>
      <c r="D5" s="49" t="s">
        <v>29</v>
      </c>
      <c r="E5" s="48" t="s">
        <v>28</v>
      </c>
      <c r="F5" s="49" t="s">
        <v>27</v>
      </c>
      <c r="G5" s="48" t="s">
        <v>26</v>
      </c>
      <c r="H5" s="47" t="s">
        <v>25</v>
      </c>
      <c r="I5" s="46" t="s">
        <v>24</v>
      </c>
      <c r="J5" s="45" t="s">
        <v>23</v>
      </c>
      <c r="K5" s="44" t="s">
        <v>22</v>
      </c>
      <c r="L5" s="82"/>
    </row>
    <row r="6" spans="1:12" x14ac:dyDescent="0.35">
      <c r="A6" s="14">
        <v>7</v>
      </c>
      <c r="B6" s="41" t="s">
        <v>21</v>
      </c>
      <c r="C6" s="4" t="s">
        <v>75</v>
      </c>
      <c r="D6" s="5" t="s">
        <v>6</v>
      </c>
      <c r="E6" s="40" t="s">
        <v>5</v>
      </c>
      <c r="F6" s="39">
        <v>1</v>
      </c>
      <c r="G6" s="4" t="s">
        <v>4</v>
      </c>
      <c r="H6" s="3">
        <v>500</v>
      </c>
      <c r="I6" s="37">
        <f>$I$4+$A$6</f>
        <v>42709</v>
      </c>
      <c r="J6" s="43"/>
      <c r="K6" s="35"/>
      <c r="L6" s="83"/>
    </row>
    <row r="7" spans="1:12" ht="15" thickBot="1" x14ac:dyDescent="0.4">
      <c r="A7" s="14"/>
      <c r="B7" s="23" t="str">
        <f t="shared" ref="B7:B12" si="0">B6</f>
        <v>16-17</v>
      </c>
      <c r="C7" s="19" t="s">
        <v>20</v>
      </c>
      <c r="D7" s="22" t="s">
        <v>3</v>
      </c>
      <c r="E7" s="21" t="s">
        <v>9</v>
      </c>
      <c r="F7" s="20">
        <v>1.5</v>
      </c>
      <c r="G7" s="19" t="s">
        <v>1</v>
      </c>
      <c r="H7" s="18" t="s">
        <v>0</v>
      </c>
      <c r="I7" s="17">
        <f>$I$4+$A$6</f>
        <v>42709</v>
      </c>
      <c r="J7" s="42"/>
      <c r="K7" s="15"/>
      <c r="L7" s="84"/>
    </row>
    <row r="8" spans="1:12" x14ac:dyDescent="0.35">
      <c r="A8" s="14">
        <v>7</v>
      </c>
      <c r="B8" s="41" t="str">
        <f t="shared" si="0"/>
        <v>16-17</v>
      </c>
      <c r="C8" s="4" t="s">
        <v>19</v>
      </c>
      <c r="D8" s="5" t="s">
        <v>18</v>
      </c>
      <c r="E8" s="40" t="s">
        <v>17</v>
      </c>
      <c r="F8" s="39">
        <v>1</v>
      </c>
      <c r="G8" s="4" t="s">
        <v>16</v>
      </c>
      <c r="H8" s="38">
        <v>5</v>
      </c>
      <c r="I8" s="37">
        <f>$I$4+$A$8</f>
        <v>42709</v>
      </c>
      <c r="J8" s="36"/>
      <c r="K8" s="35"/>
      <c r="L8" s="84"/>
    </row>
    <row r="9" spans="1:12" x14ac:dyDescent="0.35">
      <c r="A9" s="14"/>
      <c r="B9" s="32" t="str">
        <f t="shared" si="0"/>
        <v>16-17</v>
      </c>
      <c r="C9" s="28" t="s">
        <v>15</v>
      </c>
      <c r="D9" s="31" t="s">
        <v>3</v>
      </c>
      <c r="E9" s="30" t="s">
        <v>14</v>
      </c>
      <c r="F9" s="29">
        <v>1</v>
      </c>
      <c r="G9" s="28" t="s">
        <v>1</v>
      </c>
      <c r="H9" s="34" t="s">
        <v>0</v>
      </c>
      <c r="I9" s="26">
        <f>$I$4+$A$8</f>
        <v>42709</v>
      </c>
      <c r="J9" s="25"/>
      <c r="K9" s="24"/>
      <c r="L9" s="84"/>
    </row>
    <row r="10" spans="1:12" x14ac:dyDescent="0.35">
      <c r="A10" s="14"/>
      <c r="B10" s="32" t="str">
        <f t="shared" si="0"/>
        <v>16-17</v>
      </c>
      <c r="C10" s="28" t="s">
        <v>13</v>
      </c>
      <c r="D10" s="31" t="s">
        <v>6</v>
      </c>
      <c r="E10" s="30" t="s">
        <v>10</v>
      </c>
      <c r="F10" s="29">
        <v>0.6</v>
      </c>
      <c r="G10" s="28" t="s">
        <v>7</v>
      </c>
      <c r="H10" s="33">
        <v>500</v>
      </c>
      <c r="I10" s="26">
        <f>$I$4+$A$8</f>
        <v>42709</v>
      </c>
      <c r="J10" s="25"/>
      <c r="K10" s="24"/>
      <c r="L10" s="84"/>
    </row>
    <row r="11" spans="1:12" ht="26" x14ac:dyDescent="0.35">
      <c r="A11" s="14"/>
      <c r="B11" s="32" t="str">
        <f t="shared" si="0"/>
        <v>16-17</v>
      </c>
      <c r="C11" s="28" t="s">
        <v>12</v>
      </c>
      <c r="D11" s="31" t="s">
        <v>6</v>
      </c>
      <c r="E11" s="30" t="s">
        <v>10</v>
      </c>
      <c r="F11" s="29">
        <v>1</v>
      </c>
      <c r="G11" s="28" t="s">
        <v>1</v>
      </c>
      <c r="H11" s="27">
        <v>500</v>
      </c>
      <c r="I11" s="26">
        <f>$I$4+$A$8</f>
        <v>42709</v>
      </c>
      <c r="J11" s="25"/>
      <c r="K11" s="24"/>
      <c r="L11" s="84"/>
    </row>
    <row r="12" spans="1:12" ht="15" thickBot="1" x14ac:dyDescent="0.4">
      <c r="A12" s="14"/>
      <c r="B12" s="23" t="str">
        <f t="shared" si="0"/>
        <v>16-17</v>
      </c>
      <c r="C12" s="19" t="s">
        <v>11</v>
      </c>
      <c r="D12" s="22" t="s">
        <v>6</v>
      </c>
      <c r="E12" s="21" t="s">
        <v>10</v>
      </c>
      <c r="F12" s="20">
        <v>1</v>
      </c>
      <c r="G12" s="19" t="s">
        <v>1</v>
      </c>
      <c r="H12" s="18">
        <v>500</v>
      </c>
      <c r="I12" s="17">
        <f>$I$4+$A$8</f>
        <v>42709</v>
      </c>
      <c r="J12" s="16"/>
      <c r="K12" s="15"/>
      <c r="L12" s="85"/>
    </row>
    <row r="13" spans="1:12" ht="26.5" thickBot="1" x14ac:dyDescent="0.4">
      <c r="A13" s="14">
        <v>28</v>
      </c>
      <c r="B13" s="13">
        <v>19</v>
      </c>
      <c r="C13" s="2" t="s">
        <v>8</v>
      </c>
      <c r="D13" s="1" t="s">
        <v>3</v>
      </c>
      <c r="E13" s="12" t="s">
        <v>2</v>
      </c>
      <c r="F13" s="11">
        <v>1</v>
      </c>
      <c r="G13" s="2" t="s">
        <v>7</v>
      </c>
      <c r="H13" s="10">
        <v>2</v>
      </c>
      <c r="I13" s="9">
        <f>$I$4+A13</f>
        <v>42730</v>
      </c>
      <c r="J13" s="8"/>
      <c r="K13" s="7"/>
      <c r="L13" s="6"/>
    </row>
  </sheetData>
  <mergeCells count="3">
    <mergeCell ref="D2:F4"/>
    <mergeCell ref="L3:L5"/>
    <mergeCell ref="L6:L12"/>
  </mergeCells>
  <pageMargins left="0.51181102362204722" right="0.51181102362204722" top="0" bottom="0" header="0" footer="0"/>
  <pageSetup scale="8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5" workbookViewId="0">
      <selection activeCell="D25" sqref="D25"/>
    </sheetView>
  </sheetViews>
  <sheetFormatPr baseColWidth="10" defaultRowHeight="14.5" x14ac:dyDescent="0.35"/>
  <cols>
    <col min="1" max="1" width="6.1796875" customWidth="1"/>
    <col min="2" max="2" width="21.6328125" customWidth="1"/>
    <col min="3" max="3" width="12.81640625" customWidth="1"/>
    <col min="4" max="4" width="13.26953125" customWidth="1"/>
    <col min="5" max="5" width="8.1796875" customWidth="1"/>
    <col min="6" max="6" width="11.1796875" customWidth="1"/>
    <col min="7" max="7" width="10.26953125" customWidth="1"/>
    <col min="8" max="8" width="10.7265625" bestFit="1" customWidth="1"/>
    <col min="9" max="9" width="10.26953125" bestFit="1" customWidth="1"/>
    <col min="10" max="10" width="8.7265625" customWidth="1"/>
    <col min="11" max="11" width="15.453125" customWidth="1"/>
    <col min="12" max="12" width="12.1796875" hidden="1" customWidth="1"/>
  </cols>
  <sheetData>
    <row r="1" spans="1:12" x14ac:dyDescent="0.35">
      <c r="A1" s="86" t="s">
        <v>39</v>
      </c>
      <c r="B1" s="87"/>
      <c r="C1" s="87"/>
      <c r="D1" s="87"/>
      <c r="E1" s="88"/>
      <c r="F1" s="89"/>
      <c r="G1" s="90"/>
      <c r="H1" s="91" t="s">
        <v>40</v>
      </c>
      <c r="I1" s="92"/>
      <c r="J1" s="93">
        <v>98</v>
      </c>
      <c r="K1" s="94" t="s">
        <v>41</v>
      </c>
      <c r="L1" s="94"/>
    </row>
    <row r="2" spans="1:12" x14ac:dyDescent="0.35">
      <c r="A2" s="95"/>
      <c r="B2" s="96"/>
      <c r="C2" s="96"/>
      <c r="D2" s="96"/>
      <c r="E2" s="97"/>
      <c r="F2" s="98" t="s">
        <v>35</v>
      </c>
      <c r="G2" s="99" t="s">
        <v>42</v>
      </c>
      <c r="H2" s="100" t="s">
        <v>34</v>
      </c>
      <c r="I2" s="100"/>
      <c r="J2" s="101"/>
      <c r="K2" s="102" t="s">
        <v>33</v>
      </c>
      <c r="L2" s="103" t="s">
        <v>32</v>
      </c>
    </row>
    <row r="3" spans="1:12" ht="13.5" customHeight="1" x14ac:dyDescent="0.35">
      <c r="A3" s="104"/>
      <c r="B3" s="105"/>
      <c r="C3" s="105"/>
      <c r="D3" s="105"/>
      <c r="E3" s="106"/>
      <c r="F3" s="107"/>
      <c r="G3" s="108" t="s">
        <v>43</v>
      </c>
      <c r="H3" s="109">
        <v>42754</v>
      </c>
      <c r="I3" s="109"/>
      <c r="J3" s="110"/>
      <c r="K3" s="111">
        <v>157551</v>
      </c>
      <c r="L3" s="112"/>
    </row>
    <row r="4" spans="1:12" ht="36" customHeight="1" thickBot="1" x14ac:dyDescent="0.4">
      <c r="A4" s="113" t="s">
        <v>44</v>
      </c>
      <c r="B4" s="113"/>
      <c r="C4" s="114" t="s">
        <v>29</v>
      </c>
      <c r="D4" s="113" t="s">
        <v>28</v>
      </c>
      <c r="E4" s="115" t="s">
        <v>27</v>
      </c>
      <c r="F4" s="113" t="s">
        <v>26</v>
      </c>
      <c r="G4" s="113" t="s">
        <v>25</v>
      </c>
      <c r="H4" s="113" t="s">
        <v>24</v>
      </c>
      <c r="I4" s="116" t="s">
        <v>45</v>
      </c>
      <c r="J4" s="113" t="s">
        <v>46</v>
      </c>
      <c r="K4" s="117" t="s">
        <v>47</v>
      </c>
      <c r="L4" s="112"/>
    </row>
    <row r="5" spans="1:12" ht="23.25" customHeight="1" x14ac:dyDescent="0.35">
      <c r="A5" s="118">
        <v>1</v>
      </c>
      <c r="B5" s="119" t="s">
        <v>48</v>
      </c>
      <c r="C5" s="119" t="s">
        <v>49</v>
      </c>
      <c r="D5" s="119" t="s">
        <v>50</v>
      </c>
      <c r="E5" s="119">
        <v>0.2</v>
      </c>
      <c r="F5" s="119" t="s">
        <v>7</v>
      </c>
      <c r="G5" s="119">
        <v>2000</v>
      </c>
      <c r="H5" s="120">
        <f>H3</f>
        <v>42754</v>
      </c>
      <c r="I5" s="121">
        <f t="shared" ref="I5:I23" si="0">$K$3-($K$3*VLOOKUP(A5,CZA,3,FALSE)%)</f>
        <v>157204.3878</v>
      </c>
      <c r="J5" s="122">
        <f>I5/(G5/E5)</f>
        <v>15.72043878</v>
      </c>
      <c r="K5" s="123">
        <f>$K$3/G5</f>
        <v>78.775499999999994</v>
      </c>
      <c r="L5" s="124"/>
    </row>
    <row r="6" spans="1:12" ht="23.25" customHeight="1" thickBot="1" x14ac:dyDescent="0.4">
      <c r="A6" s="125">
        <v>1</v>
      </c>
      <c r="B6" s="126" t="s">
        <v>51</v>
      </c>
      <c r="C6" s="126" t="s">
        <v>3</v>
      </c>
      <c r="D6" s="126" t="s">
        <v>50</v>
      </c>
      <c r="E6" s="126">
        <v>0.2</v>
      </c>
      <c r="F6" s="126" t="s">
        <v>7</v>
      </c>
      <c r="G6" s="126">
        <v>2000</v>
      </c>
      <c r="H6" s="127">
        <f>H3</f>
        <v>42754</v>
      </c>
      <c r="I6" s="128">
        <f t="shared" si="0"/>
        <v>157204.3878</v>
      </c>
      <c r="J6" s="129">
        <f t="shared" ref="J6:J23" si="1">I6/(G6/E6)</f>
        <v>15.72043878</v>
      </c>
      <c r="K6" s="130">
        <f>$K$3/G6</f>
        <v>78.775499999999994</v>
      </c>
      <c r="L6" s="131"/>
    </row>
    <row r="7" spans="1:12" ht="23.25" customHeight="1" thickBot="1" x14ac:dyDescent="0.4">
      <c r="A7" s="132">
        <v>6</v>
      </c>
      <c r="B7" s="133" t="s">
        <v>52</v>
      </c>
      <c r="C7" s="133" t="s">
        <v>3</v>
      </c>
      <c r="D7" s="133" t="s">
        <v>2</v>
      </c>
      <c r="E7" s="133">
        <v>1</v>
      </c>
      <c r="F7" s="133" t="s">
        <v>53</v>
      </c>
      <c r="G7" s="133">
        <v>1000</v>
      </c>
      <c r="H7" s="134">
        <f>$H$3+A7</f>
        <v>42760</v>
      </c>
      <c r="I7" s="135">
        <f t="shared" si="0"/>
        <v>157204.3878</v>
      </c>
      <c r="J7" s="136">
        <f t="shared" si="1"/>
        <v>157.20438780000001</v>
      </c>
      <c r="K7" s="137">
        <f>$K$3/L7</f>
        <v>157.55099999999999</v>
      </c>
      <c r="L7" s="138">
        <f>G7/E7</f>
        <v>1000</v>
      </c>
    </row>
    <row r="8" spans="1:12" ht="23.25" customHeight="1" x14ac:dyDescent="0.35">
      <c r="A8" s="118">
        <v>9</v>
      </c>
      <c r="B8" s="119" t="s">
        <v>54</v>
      </c>
      <c r="C8" s="119" t="s">
        <v>3</v>
      </c>
      <c r="D8" s="119" t="s">
        <v>55</v>
      </c>
      <c r="E8" s="119">
        <v>1</v>
      </c>
      <c r="F8" s="119" t="s">
        <v>16</v>
      </c>
      <c r="G8" s="119">
        <v>1000</v>
      </c>
      <c r="H8" s="120">
        <f>$H$3+A8</f>
        <v>42763</v>
      </c>
      <c r="I8" s="121">
        <f t="shared" si="0"/>
        <v>157551</v>
      </c>
      <c r="J8" s="122">
        <f t="shared" si="1"/>
        <v>157.55099999999999</v>
      </c>
      <c r="K8" s="139" t="s">
        <v>56</v>
      </c>
      <c r="L8" s="124">
        <f>G8/E8</f>
        <v>1000</v>
      </c>
    </row>
    <row r="9" spans="1:12" ht="23.25" customHeight="1" x14ac:dyDescent="0.35">
      <c r="A9" s="140">
        <v>9</v>
      </c>
      <c r="B9" s="141" t="s">
        <v>57</v>
      </c>
      <c r="C9" s="141" t="s">
        <v>3</v>
      </c>
      <c r="D9" s="141" t="s">
        <v>14</v>
      </c>
      <c r="E9" s="141">
        <v>1</v>
      </c>
      <c r="F9" s="141" t="s">
        <v>1</v>
      </c>
      <c r="G9" s="141">
        <v>1000</v>
      </c>
      <c r="H9" s="142">
        <f t="shared" ref="H9:H23" si="2">$H$3+A9</f>
        <v>42763</v>
      </c>
      <c r="I9" s="143">
        <f t="shared" si="0"/>
        <v>157551</v>
      </c>
      <c r="J9" s="144">
        <f t="shared" si="1"/>
        <v>157.55099999999999</v>
      </c>
      <c r="K9" s="145" t="s">
        <v>56</v>
      </c>
      <c r="L9" s="146"/>
    </row>
    <row r="10" spans="1:12" ht="23.25" customHeight="1" x14ac:dyDescent="0.35">
      <c r="A10" s="140">
        <v>9</v>
      </c>
      <c r="B10" s="141" t="s">
        <v>58</v>
      </c>
      <c r="C10" s="141" t="s">
        <v>59</v>
      </c>
      <c r="D10" s="141" t="s">
        <v>2</v>
      </c>
      <c r="E10" s="141">
        <v>1</v>
      </c>
      <c r="F10" s="141" t="s">
        <v>16</v>
      </c>
      <c r="G10" s="141">
        <v>5000</v>
      </c>
      <c r="H10" s="142">
        <f t="shared" si="2"/>
        <v>42763</v>
      </c>
      <c r="I10" s="143">
        <f t="shared" si="0"/>
        <v>157551</v>
      </c>
      <c r="J10" s="144">
        <f t="shared" si="1"/>
        <v>31.510200000000001</v>
      </c>
      <c r="K10" s="145" t="s">
        <v>56</v>
      </c>
      <c r="L10" s="146"/>
    </row>
    <row r="11" spans="1:12" ht="23.25" customHeight="1" x14ac:dyDescent="0.35">
      <c r="A11" s="140">
        <v>30</v>
      </c>
      <c r="B11" s="141" t="s">
        <v>60</v>
      </c>
      <c r="C11" s="141" t="s">
        <v>6</v>
      </c>
      <c r="D11" s="141" t="s">
        <v>10</v>
      </c>
      <c r="E11" s="141">
        <v>0.5</v>
      </c>
      <c r="F11" s="141" t="s">
        <v>1</v>
      </c>
      <c r="G11" s="141">
        <v>500</v>
      </c>
      <c r="H11" s="142">
        <f t="shared" si="2"/>
        <v>42784</v>
      </c>
      <c r="I11" s="143">
        <f t="shared" si="0"/>
        <v>157204.3878</v>
      </c>
      <c r="J11" s="144">
        <f t="shared" si="1"/>
        <v>157.20438780000001</v>
      </c>
      <c r="K11" s="145" t="s">
        <v>56</v>
      </c>
      <c r="L11" s="146"/>
    </row>
    <row r="12" spans="1:12" ht="23.25" customHeight="1" x14ac:dyDescent="0.35">
      <c r="A12" s="140">
        <v>30</v>
      </c>
      <c r="B12" s="141" t="s">
        <v>61</v>
      </c>
      <c r="C12" s="141" t="s">
        <v>6</v>
      </c>
      <c r="D12" s="141" t="s">
        <v>10</v>
      </c>
      <c r="E12" s="141">
        <v>0.5</v>
      </c>
      <c r="F12" s="141" t="s">
        <v>1</v>
      </c>
      <c r="G12" s="141">
        <v>500</v>
      </c>
      <c r="H12" s="142">
        <f t="shared" si="2"/>
        <v>42784</v>
      </c>
      <c r="I12" s="143">
        <f t="shared" si="0"/>
        <v>157204.3878</v>
      </c>
      <c r="J12" s="144">
        <f t="shared" si="1"/>
        <v>157.20438780000001</v>
      </c>
      <c r="K12" s="145" t="s">
        <v>56</v>
      </c>
      <c r="L12" s="146"/>
    </row>
    <row r="13" spans="1:12" ht="23.25" customHeight="1" x14ac:dyDescent="0.35">
      <c r="A13" s="140">
        <v>30</v>
      </c>
      <c r="B13" s="147" t="s">
        <v>75</v>
      </c>
      <c r="C13" s="141" t="s">
        <v>6</v>
      </c>
      <c r="D13" s="141" t="s">
        <v>62</v>
      </c>
      <c r="E13" s="141">
        <v>0.5</v>
      </c>
      <c r="F13" s="148" t="s">
        <v>63</v>
      </c>
      <c r="G13" s="141">
        <v>500</v>
      </c>
      <c r="H13" s="142">
        <f t="shared" si="2"/>
        <v>42784</v>
      </c>
      <c r="I13" s="143">
        <f t="shared" si="0"/>
        <v>157204.3878</v>
      </c>
      <c r="J13" s="144">
        <f t="shared" si="1"/>
        <v>157.20438780000001</v>
      </c>
      <c r="K13" s="145" t="s">
        <v>56</v>
      </c>
      <c r="L13" s="146"/>
    </row>
    <row r="14" spans="1:12" ht="23.25" customHeight="1" thickBot="1" x14ac:dyDescent="0.4">
      <c r="A14" s="125">
        <v>30</v>
      </c>
      <c r="B14" s="126" t="s">
        <v>64</v>
      </c>
      <c r="C14" s="126" t="s">
        <v>6</v>
      </c>
      <c r="D14" s="126" t="s">
        <v>10</v>
      </c>
      <c r="E14" s="126">
        <v>0.5</v>
      </c>
      <c r="F14" s="126" t="s">
        <v>1</v>
      </c>
      <c r="G14" s="126">
        <v>500</v>
      </c>
      <c r="H14" s="127">
        <f t="shared" si="2"/>
        <v>42784</v>
      </c>
      <c r="I14" s="128">
        <f t="shared" si="0"/>
        <v>157204.3878</v>
      </c>
      <c r="J14" s="129">
        <f t="shared" si="1"/>
        <v>157.20438780000001</v>
      </c>
      <c r="K14" s="149" t="s">
        <v>56</v>
      </c>
      <c r="L14" s="131"/>
    </row>
    <row r="15" spans="1:12" ht="23.25" customHeight="1" thickBot="1" x14ac:dyDescent="0.4">
      <c r="A15" s="132">
        <v>35</v>
      </c>
      <c r="B15" s="133" t="s">
        <v>8</v>
      </c>
      <c r="C15" s="133" t="s">
        <v>3</v>
      </c>
      <c r="D15" s="133" t="s">
        <v>2</v>
      </c>
      <c r="E15" s="133">
        <v>1</v>
      </c>
      <c r="F15" s="133" t="s">
        <v>65</v>
      </c>
      <c r="G15" s="133">
        <v>2000</v>
      </c>
      <c r="H15" s="134">
        <f t="shared" si="2"/>
        <v>42789</v>
      </c>
      <c r="I15" s="135">
        <f t="shared" si="0"/>
        <v>157204.3878</v>
      </c>
      <c r="J15" s="136">
        <f t="shared" si="1"/>
        <v>78.602193900000003</v>
      </c>
      <c r="K15" s="150"/>
      <c r="L15" s="138">
        <f>G15/E15</f>
        <v>2000</v>
      </c>
    </row>
    <row r="16" spans="1:12" ht="23.25" customHeight="1" x14ac:dyDescent="0.35">
      <c r="A16" s="151">
        <v>56</v>
      </c>
      <c r="B16" s="152" t="s">
        <v>66</v>
      </c>
      <c r="C16" s="152" t="s">
        <v>6</v>
      </c>
      <c r="D16" s="152" t="s">
        <v>10</v>
      </c>
      <c r="E16" s="152">
        <v>0.5</v>
      </c>
      <c r="F16" s="152" t="s">
        <v>1</v>
      </c>
      <c r="G16" s="141">
        <v>500</v>
      </c>
      <c r="H16" s="142">
        <f t="shared" si="2"/>
        <v>42810</v>
      </c>
      <c r="I16" s="143">
        <f t="shared" si="0"/>
        <v>157204.3878</v>
      </c>
      <c r="J16" s="144">
        <f t="shared" si="1"/>
        <v>157.20438780000001</v>
      </c>
      <c r="K16" s="153" t="e">
        <f t="shared" ref="K16:K23" si="3">$K$3/L16</f>
        <v>#DIV/0!</v>
      </c>
      <c r="L16" s="146"/>
    </row>
    <row r="17" spans="1:12" ht="23.25" customHeight="1" thickBot="1" x14ac:dyDescent="0.4">
      <c r="A17" s="140">
        <v>56</v>
      </c>
      <c r="B17" s="141" t="s">
        <v>67</v>
      </c>
      <c r="C17" s="141" t="s">
        <v>3</v>
      </c>
      <c r="D17" s="141" t="s">
        <v>14</v>
      </c>
      <c r="E17" s="141">
        <v>1</v>
      </c>
      <c r="F17" s="141" t="s">
        <v>16</v>
      </c>
      <c r="G17" s="141">
        <v>1000</v>
      </c>
      <c r="H17" s="142">
        <f t="shared" si="2"/>
        <v>42810</v>
      </c>
      <c r="I17" s="143">
        <f t="shared" si="0"/>
        <v>157204.3878</v>
      </c>
      <c r="J17" s="144">
        <f t="shared" si="1"/>
        <v>157.20438780000001</v>
      </c>
      <c r="K17" s="153" t="e">
        <f t="shared" si="3"/>
        <v>#DIV/0!</v>
      </c>
      <c r="L17" s="146"/>
    </row>
    <row r="18" spans="1:12" ht="23.25" customHeight="1" x14ac:dyDescent="0.35">
      <c r="A18" s="118">
        <v>84</v>
      </c>
      <c r="B18" s="119" t="s">
        <v>64</v>
      </c>
      <c r="C18" s="119" t="s">
        <v>6</v>
      </c>
      <c r="D18" s="119" t="s">
        <v>62</v>
      </c>
      <c r="E18" s="119">
        <v>0.5</v>
      </c>
      <c r="F18" s="119" t="s">
        <v>1</v>
      </c>
      <c r="G18" s="119">
        <v>500</v>
      </c>
      <c r="H18" s="120">
        <f t="shared" si="2"/>
        <v>42838</v>
      </c>
      <c r="I18" s="121">
        <f t="shared" si="0"/>
        <v>157204.3878</v>
      </c>
      <c r="J18" s="122">
        <f t="shared" si="1"/>
        <v>157.20438780000001</v>
      </c>
      <c r="K18" s="123">
        <f t="shared" si="3"/>
        <v>157.55099999999999</v>
      </c>
      <c r="L18" s="124">
        <f>G18/E18</f>
        <v>1000</v>
      </c>
    </row>
    <row r="19" spans="1:12" ht="23.25" customHeight="1" x14ac:dyDescent="0.35">
      <c r="A19" s="140">
        <v>84</v>
      </c>
      <c r="B19" s="141" t="s">
        <v>68</v>
      </c>
      <c r="C19" s="141" t="s">
        <v>3</v>
      </c>
      <c r="D19" s="141" t="s">
        <v>55</v>
      </c>
      <c r="E19" s="141">
        <v>1</v>
      </c>
      <c r="F19" s="141" t="s">
        <v>7</v>
      </c>
      <c r="G19" s="141">
        <v>1000</v>
      </c>
      <c r="H19" s="142">
        <f t="shared" si="2"/>
        <v>42838</v>
      </c>
      <c r="I19" s="143">
        <f t="shared" si="0"/>
        <v>157204.3878</v>
      </c>
      <c r="J19" s="144">
        <f t="shared" si="1"/>
        <v>157.20438780000001</v>
      </c>
      <c r="K19" s="153" t="e">
        <f t="shared" si="3"/>
        <v>#DIV/0!</v>
      </c>
      <c r="L19" s="146"/>
    </row>
    <row r="20" spans="1:12" ht="23.25" customHeight="1" x14ac:dyDescent="0.35">
      <c r="A20" s="140">
        <v>84</v>
      </c>
      <c r="B20" s="141" t="s">
        <v>69</v>
      </c>
      <c r="C20" s="141" t="s">
        <v>3</v>
      </c>
      <c r="D20" s="141" t="s">
        <v>14</v>
      </c>
      <c r="E20" s="141">
        <v>1</v>
      </c>
      <c r="F20" s="141" t="s">
        <v>16</v>
      </c>
      <c r="G20" s="141">
        <v>1000</v>
      </c>
      <c r="H20" s="142">
        <f t="shared" si="2"/>
        <v>42838</v>
      </c>
      <c r="I20" s="143">
        <f t="shared" si="0"/>
        <v>157204.3878</v>
      </c>
      <c r="J20" s="144">
        <f t="shared" si="1"/>
        <v>157.20438780000001</v>
      </c>
      <c r="K20" s="153" t="e">
        <f t="shared" si="3"/>
        <v>#DIV/0!</v>
      </c>
      <c r="L20" s="146"/>
    </row>
    <row r="21" spans="1:12" ht="23.25" customHeight="1" x14ac:dyDescent="0.35">
      <c r="A21" s="140">
        <v>84</v>
      </c>
      <c r="B21" s="141" t="s">
        <v>70</v>
      </c>
      <c r="C21" s="141" t="s">
        <v>6</v>
      </c>
      <c r="D21" s="141" t="s">
        <v>10</v>
      </c>
      <c r="E21" s="141">
        <v>0.5</v>
      </c>
      <c r="F21" s="141" t="s">
        <v>71</v>
      </c>
      <c r="G21" s="141">
        <v>500</v>
      </c>
      <c r="H21" s="142">
        <f t="shared" si="2"/>
        <v>42838</v>
      </c>
      <c r="I21" s="143">
        <f t="shared" si="0"/>
        <v>157204.3878</v>
      </c>
      <c r="J21" s="144">
        <f t="shared" si="1"/>
        <v>157.20438780000001</v>
      </c>
      <c r="K21" s="153" t="e">
        <f t="shared" si="3"/>
        <v>#DIV/0!</v>
      </c>
      <c r="L21" s="146"/>
    </row>
    <row r="22" spans="1:12" ht="23.25" customHeight="1" x14ac:dyDescent="0.35">
      <c r="A22" s="140">
        <v>84</v>
      </c>
      <c r="B22" s="141" t="s">
        <v>72</v>
      </c>
      <c r="C22" s="141" t="s">
        <v>6</v>
      </c>
      <c r="D22" s="141" t="s">
        <v>10</v>
      </c>
      <c r="E22" s="141">
        <v>0.5</v>
      </c>
      <c r="F22" s="141" t="s">
        <v>71</v>
      </c>
      <c r="G22" s="141">
        <v>500</v>
      </c>
      <c r="H22" s="142">
        <f t="shared" si="2"/>
        <v>42838</v>
      </c>
      <c r="I22" s="143">
        <f t="shared" si="0"/>
        <v>157204.3878</v>
      </c>
      <c r="J22" s="144">
        <f t="shared" si="1"/>
        <v>157.20438780000001</v>
      </c>
      <c r="K22" s="153" t="e">
        <f t="shared" si="3"/>
        <v>#DIV/0!</v>
      </c>
      <c r="L22" s="146"/>
    </row>
    <row r="23" spans="1:12" ht="23.25" customHeight="1" x14ac:dyDescent="0.35">
      <c r="A23" s="140">
        <v>84</v>
      </c>
      <c r="B23" s="141" t="s">
        <v>73</v>
      </c>
      <c r="C23" s="141" t="s">
        <v>6</v>
      </c>
      <c r="D23" s="141" t="s">
        <v>74</v>
      </c>
      <c r="E23" s="141">
        <v>0.5</v>
      </c>
      <c r="F23" s="141" t="s">
        <v>65</v>
      </c>
      <c r="G23" s="141">
        <v>300</v>
      </c>
      <c r="H23" s="142">
        <f t="shared" si="2"/>
        <v>42838</v>
      </c>
      <c r="I23" s="143">
        <f t="shared" si="0"/>
        <v>157204.3878</v>
      </c>
      <c r="J23" s="144">
        <f t="shared" si="1"/>
        <v>262.00731300000001</v>
      </c>
      <c r="K23" s="153" t="e">
        <f t="shared" si="3"/>
        <v>#DIV/0!</v>
      </c>
      <c r="L23" s="146"/>
    </row>
    <row r="25" spans="1:12" x14ac:dyDescent="0.35">
      <c r="B25" s="154"/>
      <c r="C25" s="154"/>
      <c r="D25" s="154"/>
      <c r="G25" s="154"/>
      <c r="H25" s="154"/>
    </row>
    <row r="26" spans="1:12" x14ac:dyDescent="0.35">
      <c r="B26" s="155"/>
      <c r="C26" s="155"/>
      <c r="D26" s="155"/>
      <c r="E26" s="155"/>
      <c r="F26" s="155"/>
      <c r="G26" s="156"/>
      <c r="H26" s="157"/>
    </row>
    <row r="27" spans="1:12" x14ac:dyDescent="0.35">
      <c r="B27" s="158"/>
      <c r="C27" s="158"/>
      <c r="D27" s="155"/>
      <c r="E27" s="158"/>
      <c r="F27" s="155"/>
      <c r="G27" s="157"/>
      <c r="H27" s="157"/>
    </row>
  </sheetData>
  <mergeCells count="8">
    <mergeCell ref="L16:L17"/>
    <mergeCell ref="L18:L23"/>
    <mergeCell ref="A1:E3"/>
    <mergeCell ref="H2:J2"/>
    <mergeCell ref="L2:L4"/>
    <mergeCell ref="L5:L6"/>
    <mergeCell ref="L8:L10"/>
    <mergeCell ref="L11:L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11</vt:lpstr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2016-12-28T19:00:53Z</dcterms:created>
  <dcterms:modified xsi:type="dcterms:W3CDTF">2017-12-03T19:17:35Z</dcterms:modified>
</cp:coreProperties>
</file>